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Hamza\Documents\Projects\ALL-IN-ONE-SWIPPER-API\dist\Functions\Source\2025\"/>
    </mc:Choice>
  </mc:AlternateContent>
  <xr:revisionPtr revIDLastSave="0" documentId="13_ncr:1_{EF939FAC-1523-460D-99B2-E2E3E8D6A47E}" xr6:coauthVersionLast="47" xr6:coauthVersionMax="47" xr10:uidLastSave="{00000000-0000-0000-0000-000000000000}"/>
  <bookViews>
    <workbookView xWindow="-120" yWindow="-120" windowWidth="29040" windowHeight="15840" tabRatio="923" activeTab="6" xr2:uid="{67CAF1F8-5BD9-4E97-AB37-D83854AC3FB1}"/>
  </bookViews>
  <sheets>
    <sheet name="VENTES" sheetId="1" r:id="rId1"/>
    <sheet name="RECOUVREMENT" sheetId="2" r:id="rId2"/>
    <sheet name="ETAT FINANCIER" sheetId="4" r:id="rId3"/>
    <sheet name="V.RENDUS" sheetId="3" r:id="rId4"/>
    <sheet name="OBJECTIFS" sheetId="6" r:id="rId5"/>
    <sheet name="CREANCES" sheetId="8" r:id="rId6"/>
    <sheet name="INFO CLIENTS" sheetId="7" r:id="rId7"/>
    <sheet name="COUT REVIEN" sheetId="9" r:id="rId8"/>
  </sheets>
  <definedNames>
    <definedName name="_xlnm._FilterDatabase" localSheetId="5" hidden="1">CREANCES!$A$1:$L$286</definedName>
    <definedName name="_xlnm._FilterDatabase" localSheetId="6" hidden="1">'INFO CLIENTS'!$A$1:$AG$67</definedName>
    <definedName name="_xlnm._FilterDatabase" localSheetId="1" hidden="1">RECOUVREMENT!$A$1:$G$131</definedName>
    <definedName name="_xlnm._FilterDatabase" localSheetId="0" hidden="1">VENTES!$A$1:$AA$4473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4473" i="1" l="1"/>
  <c r="Y4473" i="1" s="1"/>
  <c r="R4473" i="1"/>
  <c r="N4473" i="1"/>
  <c r="T4472" i="1"/>
  <c r="Y4472" i="1" s="1"/>
  <c r="R4472" i="1"/>
  <c r="N4472" i="1"/>
  <c r="T4471" i="1"/>
  <c r="Y4471" i="1" s="1"/>
  <c r="R4471" i="1"/>
  <c r="N4471" i="1"/>
  <c r="T4470" i="1"/>
  <c r="R4470" i="1"/>
  <c r="N4470" i="1"/>
  <c r="T4469" i="1"/>
  <c r="Y4469" i="1" s="1"/>
  <c r="R4469" i="1"/>
  <c r="N4469" i="1"/>
  <c r="T4468" i="1"/>
  <c r="Y4468" i="1" s="1"/>
  <c r="R4468" i="1"/>
  <c r="N4468" i="1"/>
  <c r="T4467" i="1"/>
  <c r="Y4467" i="1" s="1"/>
  <c r="R4467" i="1"/>
  <c r="N4467" i="1"/>
  <c r="T4466" i="1"/>
  <c r="Y4466" i="1" s="1"/>
  <c r="R4466" i="1"/>
  <c r="N4466" i="1"/>
  <c r="T4465" i="1"/>
  <c r="Y4465" i="1" s="1"/>
  <c r="R4465" i="1"/>
  <c r="N4465" i="1"/>
  <c r="T4464" i="1"/>
  <c r="Y4464" i="1" s="1"/>
  <c r="R4464" i="1"/>
  <c r="N4464" i="1"/>
  <c r="X4463" i="1"/>
  <c r="T4463" i="1"/>
  <c r="R4463" i="1"/>
  <c r="N4463" i="1"/>
  <c r="T4462" i="1"/>
  <c r="Y4462" i="1" s="1"/>
  <c r="R4462" i="1"/>
  <c r="N4462" i="1"/>
  <c r="T4461" i="1"/>
  <c r="R4461" i="1"/>
  <c r="N4461" i="1"/>
  <c r="T4460" i="1"/>
  <c r="Y4460" i="1" s="1"/>
  <c r="R4460" i="1"/>
  <c r="N4460" i="1"/>
  <c r="T4459" i="1"/>
  <c r="Y4459" i="1" s="1"/>
  <c r="R4459" i="1"/>
  <c r="N4459" i="1"/>
  <c r="T4458" i="1"/>
  <c r="Y4458" i="1" s="1"/>
  <c r="R4458" i="1"/>
  <c r="U4458" i="1" s="1"/>
  <c r="N4458" i="1"/>
  <c r="T4457" i="1"/>
  <c r="Y4457" i="1" s="1"/>
  <c r="R4457" i="1"/>
  <c r="N4457" i="1"/>
  <c r="T4456" i="1"/>
  <c r="Y4456" i="1" s="1"/>
  <c r="R4456" i="1"/>
  <c r="N4456" i="1"/>
  <c r="T4455" i="1"/>
  <c r="Y4455" i="1" s="1"/>
  <c r="R4455" i="1"/>
  <c r="N4455" i="1"/>
  <c r="T4454" i="1"/>
  <c r="Y4454" i="1" s="1"/>
  <c r="R4454" i="1"/>
  <c r="N4454" i="1"/>
  <c r="T4453" i="1"/>
  <c r="R4453" i="1"/>
  <c r="N4453" i="1"/>
  <c r="T4452" i="1"/>
  <c r="Y4452" i="1" s="1"/>
  <c r="R4452" i="1"/>
  <c r="N4452" i="1"/>
  <c r="T4451" i="1"/>
  <c r="Y4451" i="1" s="1"/>
  <c r="R4451" i="1"/>
  <c r="N4451" i="1"/>
  <c r="T4450" i="1"/>
  <c r="Y4450" i="1" s="1"/>
  <c r="R4450" i="1"/>
  <c r="N4450" i="1"/>
  <c r="X4449" i="1"/>
  <c r="T4449" i="1"/>
  <c r="Y4449" i="1" s="1"/>
  <c r="R4449" i="1"/>
  <c r="N4449" i="1"/>
  <c r="T4448" i="1"/>
  <c r="Y4448" i="1" s="1"/>
  <c r="R4448" i="1"/>
  <c r="U4448" i="1" s="1"/>
  <c r="N4448" i="1"/>
  <c r="T4447" i="1"/>
  <c r="Y4447" i="1" s="1"/>
  <c r="R4447" i="1"/>
  <c r="N4447" i="1"/>
  <c r="T4446" i="1"/>
  <c r="Y4446" i="1" s="1"/>
  <c r="R4446" i="1"/>
  <c r="N4446" i="1"/>
  <c r="T4445" i="1"/>
  <c r="Y4445" i="1" s="1"/>
  <c r="R4445" i="1"/>
  <c r="N4445" i="1"/>
  <c r="T4444" i="1"/>
  <c r="R4444" i="1"/>
  <c r="N4444" i="1"/>
  <c r="T4443" i="1"/>
  <c r="Y4443" i="1" s="1"/>
  <c r="R4443" i="1"/>
  <c r="N4443" i="1"/>
  <c r="T4442" i="1"/>
  <c r="Y4442" i="1" s="1"/>
  <c r="R4442" i="1"/>
  <c r="N4442" i="1"/>
  <c r="T4441" i="1"/>
  <c r="Y4441" i="1" s="1"/>
  <c r="R4441" i="1"/>
  <c r="N4441" i="1"/>
  <c r="T4440" i="1"/>
  <c r="Y4440" i="1" s="1"/>
  <c r="R4440" i="1"/>
  <c r="N4440" i="1"/>
  <c r="T4439" i="1"/>
  <c r="Y4439" i="1" s="1"/>
  <c r="R4439" i="1"/>
  <c r="N4439" i="1"/>
  <c r="T4438" i="1"/>
  <c r="Y4438" i="1" s="1"/>
  <c r="R4438" i="1"/>
  <c r="N4438" i="1"/>
  <c r="T4437" i="1"/>
  <c r="Y4437" i="1" s="1"/>
  <c r="R4437" i="1"/>
  <c r="N4437" i="1"/>
  <c r="T4436" i="1"/>
  <c r="R4436" i="1"/>
  <c r="N4436" i="1"/>
  <c r="T4435" i="1"/>
  <c r="Y4435" i="1" s="1"/>
  <c r="R4435" i="1"/>
  <c r="N4435" i="1"/>
  <c r="T4434" i="1"/>
  <c r="Y4434" i="1" s="1"/>
  <c r="R4434" i="1"/>
  <c r="N4434" i="1"/>
  <c r="T4433" i="1"/>
  <c r="Y4433" i="1" s="1"/>
  <c r="R4433" i="1"/>
  <c r="N4433" i="1"/>
  <c r="T4432" i="1"/>
  <c r="Y4432" i="1" s="1"/>
  <c r="R4432" i="1"/>
  <c r="U4432" i="1" s="1"/>
  <c r="N4432" i="1"/>
  <c r="X4431" i="1"/>
  <c r="T4431" i="1"/>
  <c r="R4431" i="1"/>
  <c r="N4431" i="1"/>
  <c r="T4430" i="1"/>
  <c r="Y4430" i="1" s="1"/>
  <c r="R4430" i="1"/>
  <c r="N4430" i="1"/>
  <c r="X4429" i="1"/>
  <c r="T4429" i="1"/>
  <c r="R4429" i="1"/>
  <c r="N4429" i="1"/>
  <c r="T4428" i="1"/>
  <c r="Y4428" i="1" s="1"/>
  <c r="R4428" i="1"/>
  <c r="N4428" i="1"/>
  <c r="T4427" i="1"/>
  <c r="Y4427" i="1" s="1"/>
  <c r="R4427" i="1"/>
  <c r="N4427" i="1"/>
  <c r="T4426" i="1"/>
  <c r="R4426" i="1"/>
  <c r="N4426" i="1"/>
  <c r="T4425" i="1"/>
  <c r="Y4425" i="1" s="1"/>
  <c r="R4425" i="1"/>
  <c r="N4425" i="1"/>
  <c r="T4424" i="1"/>
  <c r="Y4424" i="1" s="1"/>
  <c r="R4424" i="1"/>
  <c r="N4424" i="1"/>
  <c r="T4423" i="1"/>
  <c r="Y4423" i="1" s="1"/>
  <c r="R4423" i="1"/>
  <c r="N4423" i="1"/>
  <c r="T4422" i="1"/>
  <c r="Y4422" i="1" s="1"/>
  <c r="R4422" i="1"/>
  <c r="N4422" i="1"/>
  <c r="T4421" i="1"/>
  <c r="Y4421" i="1" s="1"/>
  <c r="R4421" i="1"/>
  <c r="N4421" i="1"/>
  <c r="T4420" i="1"/>
  <c r="Y4420" i="1" s="1"/>
  <c r="R4420" i="1"/>
  <c r="N4420" i="1"/>
  <c r="T4419" i="1"/>
  <c r="Y4419" i="1" s="1"/>
  <c r="R4419" i="1"/>
  <c r="N4419" i="1"/>
  <c r="T4418" i="1"/>
  <c r="R4418" i="1"/>
  <c r="N4418" i="1"/>
  <c r="T4417" i="1"/>
  <c r="Y4417" i="1" s="1"/>
  <c r="R4417" i="1"/>
  <c r="N4417" i="1"/>
  <c r="T4416" i="1"/>
  <c r="Y4416" i="1" s="1"/>
  <c r="R4416" i="1"/>
  <c r="N4416" i="1"/>
  <c r="T4415" i="1"/>
  <c r="Y4415" i="1" s="1"/>
  <c r="R4415" i="1"/>
  <c r="N4415" i="1"/>
  <c r="X4414" i="1"/>
  <c r="Y4414" i="1" s="1"/>
  <c r="T4414" i="1"/>
  <c r="R4414" i="1"/>
  <c r="N4414" i="1"/>
  <c r="T4413" i="1"/>
  <c r="Y4413" i="1" s="1"/>
  <c r="R4413" i="1"/>
  <c r="N4413" i="1"/>
  <c r="T4412" i="1"/>
  <c r="Y4412" i="1" s="1"/>
  <c r="R4412" i="1"/>
  <c r="N4412" i="1"/>
  <c r="X4411" i="1"/>
  <c r="T4411" i="1"/>
  <c r="R4411" i="1"/>
  <c r="N4411" i="1"/>
  <c r="X4410" i="1"/>
  <c r="T4410" i="1"/>
  <c r="R4410" i="1"/>
  <c r="N4410" i="1"/>
  <c r="T4409" i="1"/>
  <c r="Y4409" i="1" s="1"/>
  <c r="R4409" i="1"/>
  <c r="N4409" i="1"/>
  <c r="X4408" i="1"/>
  <c r="T4408" i="1"/>
  <c r="R4408" i="1"/>
  <c r="N4408" i="1"/>
  <c r="T4407" i="1"/>
  <c r="Y4407" i="1" s="1"/>
  <c r="R4407" i="1"/>
  <c r="N4407" i="1"/>
  <c r="T4406" i="1"/>
  <c r="R4406" i="1"/>
  <c r="N4406" i="1"/>
  <c r="T4405" i="1"/>
  <c r="R4405" i="1"/>
  <c r="N4405" i="1"/>
  <c r="T4404" i="1"/>
  <c r="Y4404" i="1" s="1"/>
  <c r="R4404" i="1"/>
  <c r="N4404" i="1"/>
  <c r="T4403" i="1"/>
  <c r="Y4403" i="1" s="1"/>
  <c r="R4403" i="1"/>
  <c r="N4403" i="1"/>
  <c r="T4402" i="1"/>
  <c r="Y4402" i="1" s="1"/>
  <c r="R4402" i="1"/>
  <c r="N4402" i="1"/>
  <c r="T4401" i="1"/>
  <c r="Y4401" i="1" s="1"/>
  <c r="R4401" i="1"/>
  <c r="N4401" i="1"/>
  <c r="T4400" i="1"/>
  <c r="Y4400" i="1" s="1"/>
  <c r="R4400" i="1"/>
  <c r="N4400" i="1"/>
  <c r="T4399" i="1"/>
  <c r="Y4399" i="1" s="1"/>
  <c r="R4399" i="1"/>
  <c r="U4399" i="1" s="1"/>
  <c r="V4399" i="1" s="1"/>
  <c r="W4399" i="1" s="1"/>
  <c r="N4399" i="1"/>
  <c r="T4398" i="1"/>
  <c r="R4398" i="1"/>
  <c r="N4398" i="1"/>
  <c r="X4397" i="1"/>
  <c r="T4397" i="1"/>
  <c r="R4397" i="1"/>
  <c r="N4397" i="1"/>
  <c r="X4396" i="1"/>
  <c r="T4396" i="1"/>
  <c r="R4396" i="1"/>
  <c r="N4396" i="1"/>
  <c r="T4395" i="1"/>
  <c r="Y4395" i="1" s="1"/>
  <c r="R4395" i="1"/>
  <c r="N4395" i="1"/>
  <c r="T4394" i="1"/>
  <c r="Y4394" i="1" s="1"/>
  <c r="R4394" i="1"/>
  <c r="N4394" i="1"/>
  <c r="T4393" i="1"/>
  <c r="Y4393" i="1" s="1"/>
  <c r="R4393" i="1"/>
  <c r="N4393" i="1"/>
  <c r="T4392" i="1"/>
  <c r="Y4392" i="1" s="1"/>
  <c r="R4392" i="1"/>
  <c r="N4392" i="1"/>
  <c r="T4391" i="1"/>
  <c r="Y4391" i="1" s="1"/>
  <c r="R4391" i="1"/>
  <c r="N4391" i="1"/>
  <c r="T4390" i="1"/>
  <c r="Y4390" i="1" s="1"/>
  <c r="R4390" i="1"/>
  <c r="N4390" i="1"/>
  <c r="T4389" i="1"/>
  <c r="Y4389" i="1" s="1"/>
  <c r="R4389" i="1"/>
  <c r="N4389" i="1"/>
  <c r="X4388" i="1"/>
  <c r="T4388" i="1"/>
  <c r="R4388" i="1"/>
  <c r="N4388" i="1"/>
  <c r="T4387" i="1"/>
  <c r="R4387" i="1"/>
  <c r="N4387" i="1"/>
  <c r="T4386" i="1"/>
  <c r="Y4386" i="1" s="1"/>
  <c r="R4386" i="1"/>
  <c r="N4386" i="1"/>
  <c r="T4385" i="1"/>
  <c r="Y4385" i="1" s="1"/>
  <c r="R4385" i="1"/>
  <c r="N4385" i="1"/>
  <c r="T4384" i="1"/>
  <c r="Y4384" i="1" s="1"/>
  <c r="R4384" i="1"/>
  <c r="U4384" i="1" s="1"/>
  <c r="N4384" i="1"/>
  <c r="T4383" i="1"/>
  <c r="Y4383" i="1" s="1"/>
  <c r="R4383" i="1"/>
  <c r="U4383" i="1" s="1"/>
  <c r="N4383" i="1"/>
  <c r="T4382" i="1"/>
  <c r="Y4382" i="1" s="1"/>
  <c r="R4382" i="1"/>
  <c r="N4382" i="1"/>
  <c r="X4381" i="1"/>
  <c r="T4381" i="1"/>
  <c r="R4381" i="1"/>
  <c r="N4381" i="1"/>
  <c r="T4380" i="1"/>
  <c r="Y4380" i="1" s="1"/>
  <c r="R4380" i="1"/>
  <c r="U4380" i="1" s="1"/>
  <c r="N4380" i="1"/>
  <c r="T4379" i="1"/>
  <c r="Y4379" i="1" s="1"/>
  <c r="R4379" i="1"/>
  <c r="U4379" i="1" s="1"/>
  <c r="V4379" i="1" s="1"/>
  <c r="W4379" i="1" s="1"/>
  <c r="N4379" i="1"/>
  <c r="X4378" i="1"/>
  <c r="T4378" i="1"/>
  <c r="Y4378" i="1" s="1"/>
  <c r="R4378" i="1"/>
  <c r="N4378" i="1"/>
  <c r="U4454" i="1" l="1"/>
  <c r="V4454" i="1" s="1"/>
  <c r="W4454" i="1" s="1"/>
  <c r="U4462" i="1"/>
  <c r="V4462" i="1" s="1"/>
  <c r="W4462" i="1" s="1"/>
  <c r="U4469" i="1"/>
  <c r="U4471" i="1"/>
  <c r="V4471" i="1" s="1"/>
  <c r="W4471" i="1" s="1"/>
  <c r="U4395" i="1"/>
  <c r="V4395" i="1" s="1"/>
  <c r="W4395" i="1" s="1"/>
  <c r="U4417" i="1"/>
  <c r="U4425" i="1"/>
  <c r="U4418" i="1"/>
  <c r="V4418" i="1" s="1"/>
  <c r="W4418" i="1" s="1"/>
  <c r="U4385" i="1"/>
  <c r="U4388" i="1"/>
  <c r="V4388" i="1" s="1"/>
  <c r="W4388" i="1" s="1"/>
  <c r="U4403" i="1"/>
  <c r="V4403" i="1" s="1"/>
  <c r="W4403" i="1" s="1"/>
  <c r="Y4408" i="1"/>
  <c r="Y4410" i="1"/>
  <c r="Y4463" i="1"/>
  <c r="U4436" i="1"/>
  <c r="V4436" i="1" s="1"/>
  <c r="W4436" i="1" s="1"/>
  <c r="U4426" i="1"/>
  <c r="V4426" i="1" s="1"/>
  <c r="W4426" i="1" s="1"/>
  <c r="U4419" i="1"/>
  <c r="V4419" i="1" s="1"/>
  <c r="W4419" i="1" s="1"/>
  <c r="U4424" i="1"/>
  <c r="U4441" i="1"/>
  <c r="V4441" i="1" s="1"/>
  <c r="W4441" i="1" s="1"/>
  <c r="U4446" i="1"/>
  <c r="V4446" i="1" s="1"/>
  <c r="W4446" i="1" s="1"/>
  <c r="Y4388" i="1"/>
  <c r="U4393" i="1"/>
  <c r="V4393" i="1" s="1"/>
  <c r="W4393" i="1" s="1"/>
  <c r="U4400" i="1"/>
  <c r="V4400" i="1" s="1"/>
  <c r="W4400" i="1" s="1"/>
  <c r="U4405" i="1"/>
  <c r="V4405" i="1" s="1"/>
  <c r="W4405" i="1" s="1"/>
  <c r="U4408" i="1"/>
  <c r="U4427" i="1"/>
  <c r="V4427" i="1" s="1"/>
  <c r="W4427" i="1" s="1"/>
  <c r="U4449" i="1"/>
  <c r="V4449" i="1" s="1"/>
  <c r="W4449" i="1" s="1"/>
  <c r="U4451" i="1"/>
  <c r="V4451" i="1" s="1"/>
  <c r="W4451" i="1" s="1"/>
  <c r="U4459" i="1"/>
  <c r="V4459" i="1" s="1"/>
  <c r="W4459" i="1" s="1"/>
  <c r="U4464" i="1"/>
  <c r="U4386" i="1"/>
  <c r="V4386" i="1" s="1"/>
  <c r="W4386" i="1" s="1"/>
  <c r="U4389" i="1"/>
  <c r="V4389" i="1" s="1"/>
  <c r="W4389" i="1" s="1"/>
  <c r="U4396" i="1"/>
  <c r="U4398" i="1"/>
  <c r="V4398" i="1" s="1"/>
  <c r="W4398" i="1" s="1"/>
  <c r="U4413" i="1"/>
  <c r="V4413" i="1" s="1"/>
  <c r="W4413" i="1" s="1"/>
  <c r="U4423" i="1"/>
  <c r="V4423" i="1" s="1"/>
  <c r="W4423" i="1" s="1"/>
  <c r="U4428" i="1"/>
  <c r="V4428" i="1" s="1"/>
  <c r="W4428" i="1" s="1"/>
  <c r="U4437" i="1"/>
  <c r="V4437" i="1" s="1"/>
  <c r="W4437" i="1" s="1"/>
  <c r="U4442" i="1"/>
  <c r="V4442" i="1" s="1"/>
  <c r="W4442" i="1" s="1"/>
  <c r="U4452" i="1"/>
  <c r="V4452" i="1" s="1"/>
  <c r="W4452" i="1" s="1"/>
  <c r="U4460" i="1"/>
  <c r="U4404" i="1"/>
  <c r="V4404" i="1" s="1"/>
  <c r="W4404" i="1" s="1"/>
  <c r="U4435" i="1"/>
  <c r="V4435" i="1" s="1"/>
  <c r="W4435" i="1" s="1"/>
  <c r="U4440" i="1"/>
  <c r="V4440" i="1" s="1"/>
  <c r="W4440" i="1" s="1"/>
  <c r="U4445" i="1"/>
  <c r="V4445" i="1" s="1"/>
  <c r="W4445" i="1" s="1"/>
  <c r="U4450" i="1"/>
  <c r="U4455" i="1"/>
  <c r="V4455" i="1" s="1"/>
  <c r="W4455" i="1" s="1"/>
  <c r="U4468" i="1"/>
  <c r="V4468" i="1" s="1"/>
  <c r="W4468" i="1" s="1"/>
  <c r="U4378" i="1"/>
  <c r="V4378" i="1" s="1"/>
  <c r="W4378" i="1" s="1"/>
  <c r="U4392" i="1"/>
  <c r="V4392" i="1" s="1"/>
  <c r="W4392" i="1" s="1"/>
  <c r="U4402" i="1"/>
  <c r="V4402" i="1" s="1"/>
  <c r="W4402" i="1" s="1"/>
  <c r="U4431" i="1"/>
  <c r="V4431" i="1" s="1"/>
  <c r="W4431" i="1" s="1"/>
  <c r="U4438" i="1"/>
  <c r="V4438" i="1" s="1"/>
  <c r="W4438" i="1" s="1"/>
  <c r="U4443" i="1"/>
  <c r="V4443" i="1" s="1"/>
  <c r="W4443" i="1" s="1"/>
  <c r="U4411" i="1"/>
  <c r="V4411" i="1" s="1"/>
  <c r="W4411" i="1" s="1"/>
  <c r="U4429" i="1"/>
  <c r="V4429" i="1" s="1"/>
  <c r="W4429" i="1" s="1"/>
  <c r="U4457" i="1"/>
  <c r="U4461" i="1"/>
  <c r="V4461" i="1" s="1"/>
  <c r="U4381" i="1"/>
  <c r="V4381" i="1" s="1"/>
  <c r="W4381" i="1" s="1"/>
  <c r="U4387" i="1"/>
  <c r="V4387" i="1" s="1"/>
  <c r="U4397" i="1"/>
  <c r="V4397" i="1" s="1"/>
  <c r="W4397" i="1" s="1"/>
  <c r="Y4405" i="1"/>
  <c r="U4415" i="1"/>
  <c r="V4415" i="1" s="1"/>
  <c r="W4415" i="1" s="1"/>
  <c r="U4433" i="1"/>
  <c r="V4433" i="1" s="1"/>
  <c r="W4433" i="1" s="1"/>
  <c r="U4453" i="1"/>
  <c r="V4453" i="1" s="1"/>
  <c r="W4453" i="1" s="1"/>
  <c r="U4472" i="1"/>
  <c r="Y4431" i="1"/>
  <c r="Y4381" i="1"/>
  <c r="U4410" i="1"/>
  <c r="V4410" i="1" s="1"/>
  <c r="W4410" i="1" s="1"/>
  <c r="U4466" i="1"/>
  <c r="U4470" i="1"/>
  <c r="V4470" i="1" s="1"/>
  <c r="U4407" i="1"/>
  <c r="V4407" i="1" s="1"/>
  <c r="W4407" i="1" s="1"/>
  <c r="Y4429" i="1"/>
  <c r="U4390" i="1"/>
  <c r="V4390" i="1" s="1"/>
  <c r="W4390" i="1" s="1"/>
  <c r="U4394" i="1"/>
  <c r="V4394" i="1" s="1"/>
  <c r="W4394" i="1" s="1"/>
  <c r="U4406" i="1"/>
  <c r="V4406" i="1" s="1"/>
  <c r="U4414" i="1"/>
  <c r="V4414" i="1" s="1"/>
  <c r="W4414" i="1" s="1"/>
  <c r="U4420" i="1"/>
  <c r="V4420" i="1" s="1"/>
  <c r="W4420" i="1" s="1"/>
  <c r="U4416" i="1"/>
  <c r="V4416" i="1" s="1"/>
  <c r="W4416" i="1" s="1"/>
  <c r="U4422" i="1"/>
  <c r="V4422" i="1" s="1"/>
  <c r="W4422" i="1" s="1"/>
  <c r="U4434" i="1"/>
  <c r="V4434" i="1" s="1"/>
  <c r="W4434" i="1" s="1"/>
  <c r="U4444" i="1"/>
  <c r="V4444" i="1" s="1"/>
  <c r="W4444" i="1" s="1"/>
  <c r="Y4411" i="1"/>
  <c r="U4409" i="1"/>
  <c r="U4463" i="1"/>
  <c r="V4463" i="1" s="1"/>
  <c r="W4463" i="1" s="1"/>
  <c r="U4467" i="1"/>
  <c r="V4467" i="1" s="1"/>
  <c r="W4467" i="1" s="1"/>
  <c r="V4385" i="1"/>
  <c r="W4385" i="1" s="1"/>
  <c r="V4408" i="1"/>
  <c r="W4408" i="1" s="1"/>
  <c r="V4464" i="1"/>
  <c r="W4464" i="1" s="1"/>
  <c r="V4396" i="1"/>
  <c r="W4396" i="1" s="1"/>
  <c r="V4458" i="1"/>
  <c r="W4458" i="1" s="1"/>
  <c r="V4384" i="1"/>
  <c r="W4384" i="1" s="1"/>
  <c r="V4380" i="1"/>
  <c r="W4380" i="1" s="1"/>
  <c r="V4424" i="1"/>
  <c r="W4424" i="1" s="1"/>
  <c r="V4450" i="1"/>
  <c r="W4450" i="1" s="1"/>
  <c r="V4417" i="1"/>
  <c r="W4417" i="1" s="1"/>
  <c r="V4425" i="1"/>
  <c r="W4425" i="1" s="1"/>
  <c r="V4460" i="1"/>
  <c r="W4460" i="1" s="1"/>
  <c r="V4469" i="1"/>
  <c r="W4469" i="1" s="1"/>
  <c r="Y4387" i="1"/>
  <c r="Y4398" i="1"/>
  <c r="Y4406" i="1"/>
  <c r="Y4418" i="1"/>
  <c r="Y4426" i="1"/>
  <c r="Y4436" i="1"/>
  <c r="Y4444" i="1"/>
  <c r="Y4453" i="1"/>
  <c r="Y4461" i="1"/>
  <c r="Y4470" i="1"/>
  <c r="Y4397" i="1"/>
  <c r="V4383" i="1"/>
  <c r="W4383" i="1" s="1"/>
  <c r="U4391" i="1"/>
  <c r="U4401" i="1"/>
  <c r="U4412" i="1"/>
  <c r="U4421" i="1"/>
  <c r="U4430" i="1"/>
  <c r="V4432" i="1"/>
  <c r="W4432" i="1" s="1"/>
  <c r="U4439" i="1"/>
  <c r="U4447" i="1"/>
  <c r="V4448" i="1"/>
  <c r="W4448" i="1" s="1"/>
  <c r="U4456" i="1"/>
  <c r="V4457" i="1"/>
  <c r="W4457" i="1" s="1"/>
  <c r="U4465" i="1"/>
  <c r="U4473" i="1"/>
  <c r="Y4396" i="1"/>
  <c r="U4382" i="1"/>
  <c r="W4470" i="1" l="1"/>
  <c r="W4387" i="1"/>
  <c r="V4472" i="1"/>
  <c r="W4472" i="1" s="1"/>
  <c r="V4409" i="1"/>
  <c r="W4409" i="1" s="1"/>
  <c r="W4461" i="1"/>
  <c r="W4406" i="1"/>
  <c r="V4466" i="1"/>
  <c r="W4466" i="1" s="1"/>
  <c r="V4391" i="1"/>
  <c r="W4391" i="1" s="1"/>
  <c r="V4421" i="1"/>
  <c r="W4421" i="1" s="1"/>
  <c r="V4382" i="1"/>
  <c r="W4382" i="1" s="1"/>
  <c r="V4447" i="1"/>
  <c r="W4447" i="1" s="1"/>
  <c r="V4412" i="1"/>
  <c r="W4412" i="1" s="1"/>
  <c r="V4456" i="1"/>
  <c r="W4456" i="1" s="1"/>
  <c r="V4473" i="1"/>
  <c r="W4473" i="1" s="1"/>
  <c r="V4401" i="1"/>
  <c r="W4401" i="1" s="1"/>
  <c r="V4430" i="1"/>
  <c r="W4430" i="1" s="1"/>
  <c r="V4439" i="1"/>
  <c r="W4439" i="1" s="1"/>
  <c r="V4465" i="1"/>
  <c r="W4465" i="1" s="1"/>
  <c r="D4" i="3" l="1"/>
  <c r="T4377" i="1" l="1"/>
  <c r="Y4377" i="1" s="1"/>
  <c r="R4377" i="1"/>
  <c r="N4377" i="1"/>
  <c r="T4376" i="1"/>
  <c r="Y4376" i="1" s="1"/>
  <c r="R4376" i="1"/>
  <c r="N4376" i="1"/>
  <c r="T4375" i="1"/>
  <c r="Y4375" i="1" s="1"/>
  <c r="R4375" i="1"/>
  <c r="N4375" i="1"/>
  <c r="T4374" i="1"/>
  <c r="R4374" i="1"/>
  <c r="N4374" i="1"/>
  <c r="T4373" i="1"/>
  <c r="Y4373" i="1" s="1"/>
  <c r="R4373" i="1"/>
  <c r="N4373" i="1"/>
  <c r="T4372" i="1"/>
  <c r="Y4372" i="1" s="1"/>
  <c r="R4372" i="1"/>
  <c r="N4372" i="1"/>
  <c r="T4371" i="1"/>
  <c r="Y4371" i="1" s="1"/>
  <c r="R4371" i="1"/>
  <c r="N4371" i="1"/>
  <c r="T4370" i="1"/>
  <c r="Y4370" i="1" s="1"/>
  <c r="R4370" i="1"/>
  <c r="N4370" i="1"/>
  <c r="T4369" i="1"/>
  <c r="Y4369" i="1" s="1"/>
  <c r="R4369" i="1"/>
  <c r="N4369" i="1"/>
  <c r="T4368" i="1"/>
  <c r="Y4368" i="1" s="1"/>
  <c r="R4368" i="1"/>
  <c r="N4368" i="1"/>
  <c r="T4367" i="1"/>
  <c r="Y4367" i="1" s="1"/>
  <c r="R4367" i="1"/>
  <c r="N4367" i="1"/>
  <c r="T4366" i="1"/>
  <c r="Y4366" i="1" s="1"/>
  <c r="R4366" i="1"/>
  <c r="U4366" i="1" s="1"/>
  <c r="N4366" i="1"/>
  <c r="T4365" i="1"/>
  <c r="R4365" i="1"/>
  <c r="N4365" i="1"/>
  <c r="T4364" i="1"/>
  <c r="Y4364" i="1" s="1"/>
  <c r="R4364" i="1"/>
  <c r="N4364" i="1"/>
  <c r="T4363" i="1"/>
  <c r="Y4363" i="1" s="1"/>
  <c r="R4363" i="1"/>
  <c r="N4363" i="1"/>
  <c r="T4362" i="1"/>
  <c r="Y4362" i="1" s="1"/>
  <c r="R4362" i="1"/>
  <c r="N4362" i="1"/>
  <c r="T4361" i="1"/>
  <c r="Y4361" i="1" s="1"/>
  <c r="R4361" i="1"/>
  <c r="N4361" i="1"/>
  <c r="T4360" i="1"/>
  <c r="Y4360" i="1" s="1"/>
  <c r="R4360" i="1"/>
  <c r="U4360" i="1" s="1"/>
  <c r="N4360" i="1"/>
  <c r="T4359" i="1"/>
  <c r="Y4359" i="1" s="1"/>
  <c r="R4359" i="1"/>
  <c r="N4359" i="1"/>
  <c r="T4358" i="1"/>
  <c r="Y4358" i="1" s="1"/>
  <c r="R4358" i="1"/>
  <c r="N4358" i="1"/>
  <c r="T4357" i="1"/>
  <c r="R4357" i="1"/>
  <c r="N4357" i="1"/>
  <c r="T4356" i="1"/>
  <c r="Y4356" i="1" s="1"/>
  <c r="R4356" i="1"/>
  <c r="N4356" i="1"/>
  <c r="T4355" i="1"/>
  <c r="Y4355" i="1" s="1"/>
  <c r="R4355" i="1"/>
  <c r="N4355" i="1"/>
  <c r="T4354" i="1"/>
  <c r="Y4354" i="1" s="1"/>
  <c r="R4354" i="1"/>
  <c r="N4354" i="1"/>
  <c r="T4353" i="1"/>
  <c r="Y4353" i="1" s="1"/>
  <c r="R4353" i="1"/>
  <c r="N4353" i="1"/>
  <c r="T4352" i="1"/>
  <c r="Y4352" i="1" s="1"/>
  <c r="R4352" i="1"/>
  <c r="N4352" i="1"/>
  <c r="T4351" i="1"/>
  <c r="Y4351" i="1" s="1"/>
  <c r="R4351" i="1"/>
  <c r="N4351" i="1"/>
  <c r="T4350" i="1"/>
  <c r="R4350" i="1"/>
  <c r="N4350" i="1"/>
  <c r="T4349" i="1"/>
  <c r="R4349" i="1"/>
  <c r="N4349" i="1"/>
  <c r="T4348" i="1"/>
  <c r="Y4348" i="1" s="1"/>
  <c r="R4348" i="1"/>
  <c r="N4348" i="1"/>
  <c r="T4347" i="1"/>
  <c r="Y4347" i="1" s="1"/>
  <c r="R4347" i="1"/>
  <c r="N4347" i="1"/>
  <c r="T4346" i="1"/>
  <c r="Y4346" i="1" s="1"/>
  <c r="R4346" i="1"/>
  <c r="N4346" i="1"/>
  <c r="T4345" i="1"/>
  <c r="Y4345" i="1" s="1"/>
  <c r="R4345" i="1"/>
  <c r="N4345" i="1"/>
  <c r="T4344" i="1"/>
  <c r="Y4344" i="1" s="1"/>
  <c r="R4344" i="1"/>
  <c r="U4344" i="1" s="1"/>
  <c r="N4344" i="1"/>
  <c r="T4343" i="1"/>
  <c r="Y4343" i="1" s="1"/>
  <c r="R4343" i="1"/>
  <c r="N4343" i="1"/>
  <c r="T4342" i="1"/>
  <c r="Y4342" i="1" s="1"/>
  <c r="R4342" i="1"/>
  <c r="N4342" i="1"/>
  <c r="T4341" i="1"/>
  <c r="R4341" i="1"/>
  <c r="N4341" i="1"/>
  <c r="T4340" i="1"/>
  <c r="Y4340" i="1" s="1"/>
  <c r="R4340" i="1"/>
  <c r="N4340" i="1"/>
  <c r="T4339" i="1"/>
  <c r="Y4339" i="1" s="1"/>
  <c r="R4339" i="1"/>
  <c r="N4339" i="1"/>
  <c r="T4338" i="1"/>
  <c r="Y4338" i="1" s="1"/>
  <c r="R4338" i="1"/>
  <c r="N4338" i="1"/>
  <c r="T4337" i="1"/>
  <c r="Y4337" i="1" s="1"/>
  <c r="R4337" i="1"/>
  <c r="N4337" i="1"/>
  <c r="T4336" i="1"/>
  <c r="Y4336" i="1" s="1"/>
  <c r="R4336" i="1"/>
  <c r="N4336" i="1"/>
  <c r="T4335" i="1"/>
  <c r="Y4335" i="1" s="1"/>
  <c r="R4335" i="1"/>
  <c r="N4335" i="1"/>
  <c r="T4334" i="1"/>
  <c r="Y4334" i="1" s="1"/>
  <c r="R4334" i="1"/>
  <c r="N4334" i="1"/>
  <c r="T4333" i="1"/>
  <c r="R4333" i="1"/>
  <c r="N4333" i="1"/>
  <c r="T4332" i="1"/>
  <c r="Y4332" i="1" s="1"/>
  <c r="R4332" i="1"/>
  <c r="N4332" i="1"/>
  <c r="T4331" i="1"/>
  <c r="Y4331" i="1" s="1"/>
  <c r="R4331" i="1"/>
  <c r="N4331" i="1"/>
  <c r="T4330" i="1"/>
  <c r="Y4330" i="1" s="1"/>
  <c r="R4330" i="1"/>
  <c r="N4330" i="1"/>
  <c r="T4329" i="1"/>
  <c r="Y4329" i="1" s="1"/>
  <c r="R4329" i="1"/>
  <c r="N4329" i="1"/>
  <c r="T4328" i="1"/>
  <c r="Y4328" i="1" s="1"/>
  <c r="R4328" i="1"/>
  <c r="N4328" i="1"/>
  <c r="T4327" i="1"/>
  <c r="Y4327" i="1" s="1"/>
  <c r="R4327" i="1"/>
  <c r="N4327" i="1"/>
  <c r="T4326" i="1"/>
  <c r="Y4326" i="1" s="1"/>
  <c r="R4326" i="1"/>
  <c r="N4326" i="1"/>
  <c r="T4325" i="1"/>
  <c r="R4325" i="1"/>
  <c r="N4325" i="1"/>
  <c r="T4324" i="1"/>
  <c r="Y4324" i="1" s="1"/>
  <c r="R4324" i="1"/>
  <c r="N4324" i="1"/>
  <c r="T4323" i="1"/>
  <c r="Y4323" i="1" s="1"/>
  <c r="R4323" i="1"/>
  <c r="N4323" i="1"/>
  <c r="T4322" i="1"/>
  <c r="Y4322" i="1" s="1"/>
  <c r="R4322" i="1"/>
  <c r="N4322" i="1"/>
  <c r="T4321" i="1"/>
  <c r="Y4321" i="1" s="1"/>
  <c r="R4321" i="1"/>
  <c r="N4321" i="1"/>
  <c r="T4320" i="1"/>
  <c r="Y4320" i="1" s="1"/>
  <c r="R4320" i="1"/>
  <c r="N4320" i="1"/>
  <c r="T4319" i="1"/>
  <c r="Y4319" i="1" s="1"/>
  <c r="R4319" i="1"/>
  <c r="N4319" i="1"/>
  <c r="T4318" i="1"/>
  <c r="R4318" i="1"/>
  <c r="N4318" i="1"/>
  <c r="T4317" i="1"/>
  <c r="Y4317" i="1" s="1"/>
  <c r="R4317" i="1"/>
  <c r="N4317" i="1"/>
  <c r="T4316" i="1"/>
  <c r="Y4316" i="1" s="1"/>
  <c r="R4316" i="1"/>
  <c r="N4316" i="1"/>
  <c r="T4315" i="1"/>
  <c r="Y4315" i="1" s="1"/>
  <c r="R4315" i="1"/>
  <c r="N4315" i="1"/>
  <c r="T4314" i="1"/>
  <c r="Y4314" i="1" s="1"/>
  <c r="R4314" i="1"/>
  <c r="N4314" i="1"/>
  <c r="T4313" i="1"/>
  <c r="Y4313" i="1" s="1"/>
  <c r="R4313" i="1"/>
  <c r="N4313" i="1"/>
  <c r="T4312" i="1"/>
  <c r="Y4312" i="1" s="1"/>
  <c r="R4312" i="1"/>
  <c r="N4312" i="1"/>
  <c r="T4311" i="1"/>
  <c r="Y4311" i="1" s="1"/>
  <c r="R4311" i="1"/>
  <c r="N4311" i="1"/>
  <c r="T4310" i="1"/>
  <c r="R4310" i="1"/>
  <c r="N4310" i="1"/>
  <c r="T4309" i="1"/>
  <c r="Y4309" i="1" s="1"/>
  <c r="R4309" i="1"/>
  <c r="N4309" i="1"/>
  <c r="X4308" i="1"/>
  <c r="T4308" i="1"/>
  <c r="R4308" i="1"/>
  <c r="N4308" i="1"/>
  <c r="X4307" i="1"/>
  <c r="T4307" i="1"/>
  <c r="R4307" i="1"/>
  <c r="N4307" i="1"/>
  <c r="T4306" i="1"/>
  <c r="Y4306" i="1" s="1"/>
  <c r="R4306" i="1"/>
  <c r="N4306" i="1"/>
  <c r="T4305" i="1"/>
  <c r="Y4305" i="1" s="1"/>
  <c r="R4305" i="1"/>
  <c r="N4305" i="1"/>
  <c r="X4304" i="1"/>
  <c r="T4304" i="1"/>
  <c r="R4304" i="1"/>
  <c r="N4304" i="1"/>
  <c r="X4303" i="1"/>
  <c r="T4303" i="1"/>
  <c r="R4303" i="1"/>
  <c r="N4303" i="1"/>
  <c r="X4302" i="1"/>
  <c r="T4302" i="1"/>
  <c r="R4302" i="1"/>
  <c r="N4302" i="1"/>
  <c r="T4301" i="1"/>
  <c r="R4301" i="1"/>
  <c r="N4301" i="1"/>
  <c r="T4300" i="1"/>
  <c r="Y4300" i="1" s="1"/>
  <c r="R4300" i="1"/>
  <c r="N4300" i="1"/>
  <c r="X4299" i="1"/>
  <c r="T4299" i="1"/>
  <c r="R4299" i="1"/>
  <c r="N4299" i="1"/>
  <c r="T4298" i="1"/>
  <c r="Y4298" i="1" s="1"/>
  <c r="R4298" i="1"/>
  <c r="U4298" i="1" s="1"/>
  <c r="N4298" i="1"/>
  <c r="T4297" i="1"/>
  <c r="Y4297" i="1" s="1"/>
  <c r="R4297" i="1"/>
  <c r="N4297" i="1"/>
  <c r="T4296" i="1"/>
  <c r="Y4296" i="1" s="1"/>
  <c r="R4296" i="1"/>
  <c r="N4296" i="1"/>
  <c r="T4295" i="1"/>
  <c r="R4295" i="1"/>
  <c r="N4295" i="1"/>
  <c r="T4294" i="1"/>
  <c r="Y4294" i="1" s="1"/>
  <c r="R4294" i="1"/>
  <c r="N4294" i="1"/>
  <c r="X4293" i="1"/>
  <c r="T4293" i="1"/>
  <c r="R4293" i="1"/>
  <c r="N4293" i="1"/>
  <c r="T4292" i="1"/>
  <c r="Y4292" i="1" s="1"/>
  <c r="R4292" i="1"/>
  <c r="N4292" i="1"/>
  <c r="T4291" i="1"/>
  <c r="Y4291" i="1" s="1"/>
  <c r="R4291" i="1"/>
  <c r="N4291" i="1"/>
  <c r="T4290" i="1"/>
  <c r="Y4290" i="1" s="1"/>
  <c r="R4290" i="1"/>
  <c r="N4290" i="1"/>
  <c r="T4289" i="1"/>
  <c r="Y4289" i="1" s="1"/>
  <c r="R4289" i="1"/>
  <c r="N4289" i="1"/>
  <c r="T4288" i="1"/>
  <c r="Y4288" i="1" s="1"/>
  <c r="R4288" i="1"/>
  <c r="N4288" i="1"/>
  <c r="T4287" i="1"/>
  <c r="Y4287" i="1" s="1"/>
  <c r="R4287" i="1"/>
  <c r="N4287" i="1"/>
  <c r="T4286" i="1"/>
  <c r="Y4286" i="1" s="1"/>
  <c r="R4286" i="1"/>
  <c r="N4286" i="1"/>
  <c r="T4285" i="1"/>
  <c r="Y4285" i="1" s="1"/>
  <c r="R4285" i="1"/>
  <c r="N4285" i="1"/>
  <c r="T4284" i="1"/>
  <c r="Y4284" i="1" s="1"/>
  <c r="R4284" i="1"/>
  <c r="N4284" i="1"/>
  <c r="T4283" i="1"/>
  <c r="Y4283" i="1" s="1"/>
  <c r="R4283" i="1"/>
  <c r="N4283" i="1"/>
  <c r="T4282" i="1"/>
  <c r="Y4282" i="1" s="1"/>
  <c r="R4282" i="1"/>
  <c r="N4282" i="1"/>
  <c r="T4281" i="1"/>
  <c r="Y4281" i="1" s="1"/>
  <c r="R4281" i="1"/>
  <c r="N4281" i="1"/>
  <c r="T4280" i="1"/>
  <c r="Y4280" i="1" s="1"/>
  <c r="R4280" i="1"/>
  <c r="N4280" i="1"/>
  <c r="T4279" i="1"/>
  <c r="Y4279" i="1" s="1"/>
  <c r="R4279" i="1"/>
  <c r="N4279" i="1"/>
  <c r="T4278" i="1"/>
  <c r="Y4278" i="1" s="1"/>
  <c r="R4278" i="1"/>
  <c r="N4278" i="1"/>
  <c r="T4277" i="1"/>
  <c r="Y4277" i="1" s="1"/>
  <c r="R4277" i="1"/>
  <c r="N4277" i="1"/>
  <c r="X4276" i="1"/>
  <c r="T4276" i="1"/>
  <c r="R4276" i="1"/>
  <c r="N4276" i="1"/>
  <c r="X4275" i="1"/>
  <c r="T4275" i="1"/>
  <c r="R4275" i="1"/>
  <c r="N4275" i="1"/>
  <c r="X4274" i="1"/>
  <c r="T4274" i="1"/>
  <c r="R4274" i="1"/>
  <c r="N4274" i="1"/>
  <c r="T4273" i="1"/>
  <c r="Y4273" i="1" s="1"/>
  <c r="R4273" i="1"/>
  <c r="T4272" i="1"/>
  <c r="Y4272" i="1" s="1"/>
  <c r="R4272" i="1"/>
  <c r="T4271" i="1"/>
  <c r="Y4271" i="1" s="1"/>
  <c r="R4271" i="1"/>
  <c r="T4270" i="1"/>
  <c r="Y4270" i="1" s="1"/>
  <c r="R4270" i="1"/>
  <c r="T4269" i="1"/>
  <c r="Y4269" i="1" s="1"/>
  <c r="R4269" i="1"/>
  <c r="T4268" i="1"/>
  <c r="Y4268" i="1" s="1"/>
  <c r="R4268" i="1"/>
  <c r="T4267" i="1"/>
  <c r="Y4267" i="1" s="1"/>
  <c r="R4267" i="1"/>
  <c r="T4266" i="1"/>
  <c r="Y4266" i="1" s="1"/>
  <c r="R4266" i="1"/>
  <c r="T4265" i="1"/>
  <c r="Y4265" i="1" s="1"/>
  <c r="R4265" i="1"/>
  <c r="T4264" i="1"/>
  <c r="Y4264" i="1" s="1"/>
  <c r="R4264" i="1"/>
  <c r="T4263" i="1"/>
  <c r="Y4263" i="1" s="1"/>
  <c r="R4263" i="1"/>
  <c r="T4262" i="1"/>
  <c r="Y4262" i="1" s="1"/>
  <c r="R4262" i="1"/>
  <c r="T4261" i="1"/>
  <c r="Y4261" i="1" s="1"/>
  <c r="R4261" i="1"/>
  <c r="T4260" i="1"/>
  <c r="Y4260" i="1" s="1"/>
  <c r="R4260" i="1"/>
  <c r="N4260" i="1"/>
  <c r="T4259" i="1"/>
  <c r="Y4259" i="1" s="1"/>
  <c r="R4259" i="1"/>
  <c r="N4259" i="1"/>
  <c r="T4258" i="1"/>
  <c r="Y4258" i="1" s="1"/>
  <c r="R4258" i="1"/>
  <c r="N4258" i="1"/>
  <c r="X4257" i="1"/>
  <c r="T4257" i="1"/>
  <c r="R4257" i="1"/>
  <c r="N4257" i="1"/>
  <c r="T4256" i="1"/>
  <c r="R4256" i="1"/>
  <c r="N4256" i="1"/>
  <c r="T4255" i="1"/>
  <c r="Y4255" i="1" s="1"/>
  <c r="R4255" i="1"/>
  <c r="N4255" i="1"/>
  <c r="T4254" i="1"/>
  <c r="Y4254" i="1" s="1"/>
  <c r="R4254" i="1"/>
  <c r="N4254" i="1"/>
  <c r="X4253" i="1"/>
  <c r="T4253" i="1"/>
  <c r="R4253" i="1"/>
  <c r="N4253" i="1"/>
  <c r="T4252" i="1"/>
  <c r="Y4252" i="1" s="1"/>
  <c r="R4252" i="1"/>
  <c r="N4252" i="1"/>
  <c r="X4251" i="1"/>
  <c r="T4251" i="1"/>
  <c r="R4251" i="1"/>
  <c r="N4251" i="1"/>
  <c r="T4250" i="1"/>
  <c r="Y4250" i="1" s="1"/>
  <c r="R4250" i="1"/>
  <c r="N4250" i="1"/>
  <c r="T4249" i="1"/>
  <c r="Y4249" i="1" s="1"/>
  <c r="R4249" i="1"/>
  <c r="N4249" i="1"/>
  <c r="T4248" i="1"/>
  <c r="Y4248" i="1" s="1"/>
  <c r="R4248" i="1"/>
  <c r="N4248" i="1"/>
  <c r="T4247" i="1"/>
  <c r="R4247" i="1"/>
  <c r="N4247" i="1"/>
  <c r="T4246" i="1"/>
  <c r="R4246" i="1"/>
  <c r="N4246" i="1"/>
  <c r="T4245" i="1"/>
  <c r="R4245" i="1"/>
  <c r="N4245" i="1"/>
  <c r="T4244" i="1"/>
  <c r="Y4244" i="1" s="1"/>
  <c r="R4244" i="1"/>
  <c r="N4244" i="1"/>
  <c r="T4243" i="1"/>
  <c r="Y4243" i="1" s="1"/>
  <c r="R4243" i="1"/>
  <c r="N4243" i="1"/>
  <c r="T4242" i="1"/>
  <c r="Y4242" i="1" s="1"/>
  <c r="R4242" i="1"/>
  <c r="N4242" i="1"/>
  <c r="X4241" i="1"/>
  <c r="T4241" i="1"/>
  <c r="R4241" i="1"/>
  <c r="N4241" i="1"/>
  <c r="X4240" i="1"/>
  <c r="T4240" i="1"/>
  <c r="R4240" i="1"/>
  <c r="N4240" i="1"/>
  <c r="X4239" i="1"/>
  <c r="T4239" i="1"/>
  <c r="R4239" i="1"/>
  <c r="N4239" i="1"/>
  <c r="X4238" i="1"/>
  <c r="T4238" i="1"/>
  <c r="R4238" i="1"/>
  <c r="N4238" i="1"/>
  <c r="T4237" i="1"/>
  <c r="Y4237" i="1" s="1"/>
  <c r="R4237" i="1"/>
  <c r="N4237" i="1"/>
  <c r="X4236" i="1"/>
  <c r="T4236" i="1"/>
  <c r="Y4236" i="1" s="1"/>
  <c r="R4236" i="1"/>
  <c r="N4236" i="1"/>
  <c r="T4235" i="1"/>
  <c r="Y4235" i="1" s="1"/>
  <c r="R4235" i="1"/>
  <c r="N4235" i="1"/>
  <c r="T4234" i="1"/>
  <c r="Y4234" i="1" s="1"/>
  <c r="R4234" i="1"/>
  <c r="N4234" i="1"/>
  <c r="T4233" i="1"/>
  <c r="Y4233" i="1" s="1"/>
  <c r="R4233" i="1"/>
  <c r="N4233" i="1"/>
  <c r="X4232" i="1"/>
  <c r="T4232" i="1"/>
  <c r="R4232" i="1"/>
  <c r="N4232" i="1"/>
  <c r="T4231" i="1"/>
  <c r="Y4231" i="1" s="1"/>
  <c r="R4231" i="1"/>
  <c r="N4231" i="1"/>
  <c r="T4230" i="1"/>
  <c r="Y4230" i="1" s="1"/>
  <c r="R4230" i="1"/>
  <c r="N4230" i="1"/>
  <c r="T4229" i="1"/>
  <c r="Y4229" i="1" s="1"/>
  <c r="R4229" i="1"/>
  <c r="N4229" i="1"/>
  <c r="X4228" i="1"/>
  <c r="T4228" i="1"/>
  <c r="R4228" i="1"/>
  <c r="N4228" i="1"/>
  <c r="T4227" i="1"/>
  <c r="Y4227" i="1" s="1"/>
  <c r="R4227" i="1"/>
  <c r="N4227" i="1"/>
  <c r="T4226" i="1"/>
  <c r="Y4226" i="1" s="1"/>
  <c r="R4226" i="1"/>
  <c r="N4226" i="1"/>
  <c r="T4225" i="1"/>
  <c r="Y4225" i="1" s="1"/>
  <c r="R4225" i="1"/>
  <c r="N4225" i="1"/>
  <c r="T4224" i="1"/>
  <c r="Y4224" i="1" s="1"/>
  <c r="R4224" i="1"/>
  <c r="N4224" i="1"/>
  <c r="T4223" i="1"/>
  <c r="Y4223" i="1" s="1"/>
  <c r="R4223" i="1"/>
  <c r="N4223" i="1"/>
  <c r="T4222" i="1"/>
  <c r="R4222" i="1"/>
  <c r="N4222" i="1"/>
  <c r="T4221" i="1"/>
  <c r="Y4221" i="1" s="1"/>
  <c r="R4221" i="1"/>
  <c r="N4221" i="1"/>
  <c r="T4220" i="1"/>
  <c r="Y4220" i="1" s="1"/>
  <c r="R4220" i="1"/>
  <c r="N4220" i="1"/>
  <c r="T4219" i="1"/>
  <c r="Y4219" i="1" s="1"/>
  <c r="R4219" i="1"/>
  <c r="N4219" i="1"/>
  <c r="T4218" i="1"/>
  <c r="Y4218" i="1" s="1"/>
  <c r="R4218" i="1"/>
  <c r="N4218" i="1"/>
  <c r="T4217" i="1"/>
  <c r="Y4217" i="1" s="1"/>
  <c r="R4217" i="1"/>
  <c r="N4217" i="1"/>
  <c r="T4216" i="1"/>
  <c r="Y4216" i="1" s="1"/>
  <c r="R4216" i="1"/>
  <c r="N4216" i="1"/>
  <c r="T4215" i="1"/>
  <c r="Y4215" i="1" s="1"/>
  <c r="R4215" i="1"/>
  <c r="N4215" i="1"/>
  <c r="T4214" i="1"/>
  <c r="Y4214" i="1" s="1"/>
  <c r="R4214" i="1"/>
  <c r="N4214" i="1"/>
  <c r="T4213" i="1"/>
  <c r="Y4213" i="1" s="1"/>
  <c r="R4213" i="1"/>
  <c r="N4213" i="1"/>
  <c r="X4212" i="1"/>
  <c r="T4212" i="1"/>
  <c r="R4212" i="1"/>
  <c r="N4212" i="1"/>
  <c r="T4211" i="1"/>
  <c r="Y4211" i="1" s="1"/>
  <c r="R4211" i="1"/>
  <c r="N4211" i="1"/>
  <c r="T4210" i="1"/>
  <c r="Y4210" i="1" s="1"/>
  <c r="R4210" i="1"/>
  <c r="N4210" i="1"/>
  <c r="T4209" i="1"/>
  <c r="Y4209" i="1" s="1"/>
  <c r="R4209" i="1"/>
  <c r="N4209" i="1"/>
  <c r="T4208" i="1"/>
  <c r="Y4208" i="1" s="1"/>
  <c r="R4208" i="1"/>
  <c r="N4208" i="1"/>
  <c r="T4207" i="1"/>
  <c r="Y4207" i="1" s="1"/>
  <c r="R4207" i="1"/>
  <c r="N4207" i="1"/>
  <c r="T4206" i="1"/>
  <c r="Y4206" i="1" s="1"/>
  <c r="R4206" i="1"/>
  <c r="N4206" i="1"/>
  <c r="X4205" i="1"/>
  <c r="T4205" i="1"/>
  <c r="R4205" i="1"/>
  <c r="N4205" i="1"/>
  <c r="T4204" i="1"/>
  <c r="Y4204" i="1" s="1"/>
  <c r="R4204" i="1"/>
  <c r="N4204" i="1"/>
  <c r="T4203" i="1"/>
  <c r="Y4203" i="1" s="1"/>
  <c r="R4203" i="1"/>
  <c r="N4203" i="1"/>
  <c r="T4202" i="1"/>
  <c r="Y4202" i="1" s="1"/>
  <c r="R4202" i="1"/>
  <c r="N4202" i="1"/>
  <c r="T4201" i="1"/>
  <c r="R4201" i="1"/>
  <c r="N4201" i="1"/>
  <c r="T4200" i="1"/>
  <c r="Y4200" i="1" s="1"/>
  <c r="R4200" i="1"/>
  <c r="N4200" i="1"/>
  <c r="T4199" i="1"/>
  <c r="Y4199" i="1" s="1"/>
  <c r="R4199" i="1"/>
  <c r="N4199" i="1"/>
  <c r="X4198" i="1"/>
  <c r="T4198" i="1"/>
  <c r="R4198" i="1"/>
  <c r="N4198" i="1"/>
  <c r="T4197" i="1"/>
  <c r="Y4197" i="1" s="1"/>
  <c r="R4197" i="1"/>
  <c r="N4197" i="1"/>
  <c r="T4196" i="1"/>
  <c r="Y4196" i="1" s="1"/>
  <c r="R4196" i="1"/>
  <c r="N4196" i="1"/>
  <c r="T4195" i="1"/>
  <c r="Y4195" i="1" s="1"/>
  <c r="R4195" i="1"/>
  <c r="N4195" i="1"/>
  <c r="T4194" i="1"/>
  <c r="Y4194" i="1" s="1"/>
  <c r="R4194" i="1"/>
  <c r="N4194" i="1"/>
  <c r="T4193" i="1"/>
  <c r="Y4193" i="1" s="1"/>
  <c r="R4193" i="1"/>
  <c r="N4193" i="1"/>
  <c r="T4192" i="1"/>
  <c r="R4192" i="1"/>
  <c r="N4192" i="1"/>
  <c r="T4191" i="1"/>
  <c r="Y4191" i="1" s="1"/>
  <c r="R4191" i="1"/>
  <c r="N4191" i="1"/>
  <c r="T4190" i="1"/>
  <c r="Y4190" i="1" s="1"/>
  <c r="R4190" i="1"/>
  <c r="U4190" i="1" s="1"/>
  <c r="N4190" i="1"/>
  <c r="T4189" i="1"/>
  <c r="Y4189" i="1" s="1"/>
  <c r="R4189" i="1"/>
  <c r="N4189" i="1"/>
  <c r="T4188" i="1"/>
  <c r="Y4188" i="1" s="1"/>
  <c r="R4188" i="1"/>
  <c r="N4188" i="1"/>
  <c r="T4187" i="1"/>
  <c r="Y4187" i="1" s="1"/>
  <c r="R4187" i="1"/>
  <c r="N4187" i="1"/>
  <c r="T4186" i="1"/>
  <c r="Y4186" i="1" s="1"/>
  <c r="R4186" i="1"/>
  <c r="N4186" i="1"/>
  <c r="T4185" i="1"/>
  <c r="Y4185" i="1" s="1"/>
  <c r="R4185" i="1"/>
  <c r="U4185" i="1" s="1"/>
  <c r="N4185" i="1"/>
  <c r="X4184" i="1"/>
  <c r="T4184" i="1"/>
  <c r="R4184" i="1"/>
  <c r="N4184" i="1"/>
  <c r="X4183" i="1"/>
  <c r="T4183" i="1"/>
  <c r="R4183" i="1"/>
  <c r="U4183" i="1" s="1"/>
  <c r="N4183" i="1"/>
  <c r="T4182" i="1"/>
  <c r="R4182" i="1"/>
  <c r="N4182" i="1"/>
  <c r="X4181" i="1"/>
  <c r="T4181" i="1"/>
  <c r="R4181" i="1"/>
  <c r="N4181" i="1"/>
  <c r="X4180" i="1"/>
  <c r="T4180" i="1"/>
  <c r="R4180" i="1"/>
  <c r="N4180" i="1"/>
  <c r="T4179" i="1"/>
  <c r="Y4179" i="1" s="1"/>
  <c r="R4179" i="1"/>
  <c r="N4179" i="1"/>
  <c r="T4178" i="1"/>
  <c r="Y4178" i="1" s="1"/>
  <c r="R4178" i="1"/>
  <c r="N4178" i="1"/>
  <c r="X4177" i="1"/>
  <c r="T4177" i="1"/>
  <c r="R4177" i="1"/>
  <c r="N4177" i="1"/>
  <c r="X4176" i="1"/>
  <c r="T4176" i="1"/>
  <c r="R4176" i="1"/>
  <c r="U4176" i="1" s="1"/>
  <c r="V4176" i="1" s="1"/>
  <c r="N4176" i="1"/>
  <c r="X4175" i="1"/>
  <c r="T4175" i="1"/>
  <c r="R4175" i="1"/>
  <c r="N4175" i="1"/>
  <c r="T4174" i="1"/>
  <c r="Y4174" i="1" s="1"/>
  <c r="R4174" i="1"/>
  <c r="N4174" i="1"/>
  <c r="T4173" i="1"/>
  <c r="Y4173" i="1" s="1"/>
  <c r="R4173" i="1"/>
  <c r="N4173" i="1"/>
  <c r="X4172" i="1"/>
  <c r="T4172" i="1"/>
  <c r="Y4172" i="1" s="1"/>
  <c r="R4172" i="1"/>
  <c r="N4172" i="1"/>
  <c r="T4171" i="1"/>
  <c r="Y4171" i="1" s="1"/>
  <c r="R4171" i="1"/>
  <c r="N4171" i="1"/>
  <c r="T4170" i="1"/>
  <c r="Y4170" i="1" s="1"/>
  <c r="R4170" i="1"/>
  <c r="N4170" i="1"/>
  <c r="T4169" i="1"/>
  <c r="Y4169" i="1" s="1"/>
  <c r="R4169" i="1"/>
  <c r="N4169" i="1"/>
  <c r="T4168" i="1"/>
  <c r="Y4168" i="1" s="1"/>
  <c r="R4168" i="1"/>
  <c r="N4168" i="1"/>
  <c r="T4167" i="1"/>
  <c r="Y4167" i="1" s="1"/>
  <c r="R4167" i="1"/>
  <c r="U4167" i="1" s="1"/>
  <c r="N4167" i="1"/>
  <c r="T4166" i="1"/>
  <c r="Y4166" i="1" s="1"/>
  <c r="R4166" i="1"/>
  <c r="N4166" i="1"/>
  <c r="X4165" i="1"/>
  <c r="T4165" i="1"/>
  <c r="R4165" i="1"/>
  <c r="N4165" i="1"/>
  <c r="T4164" i="1"/>
  <c r="Y4164" i="1" s="1"/>
  <c r="R4164" i="1"/>
  <c r="N4164" i="1"/>
  <c r="T4163" i="1"/>
  <c r="Y4163" i="1" s="1"/>
  <c r="R4163" i="1"/>
  <c r="N4163" i="1"/>
  <c r="T4162" i="1"/>
  <c r="Y4162" i="1" s="1"/>
  <c r="R4162" i="1"/>
  <c r="N4162" i="1"/>
  <c r="T4161" i="1"/>
  <c r="Y4161" i="1" s="1"/>
  <c r="R4161" i="1"/>
  <c r="N4161" i="1"/>
  <c r="T4160" i="1"/>
  <c r="Y4160" i="1" s="1"/>
  <c r="R4160" i="1"/>
  <c r="N4160" i="1"/>
  <c r="T4159" i="1"/>
  <c r="Y4159" i="1" s="1"/>
  <c r="R4159" i="1"/>
  <c r="N4159" i="1"/>
  <c r="X4158" i="1"/>
  <c r="T4158" i="1"/>
  <c r="R4158" i="1"/>
  <c r="N4158" i="1"/>
  <c r="X4157" i="1"/>
  <c r="T4157" i="1"/>
  <c r="Y4157" i="1" s="1"/>
  <c r="R4157" i="1"/>
  <c r="N4157" i="1"/>
  <c r="T4156" i="1"/>
  <c r="Y4156" i="1" s="1"/>
  <c r="R4156" i="1"/>
  <c r="N4156" i="1"/>
  <c r="X4155" i="1"/>
  <c r="T4155" i="1"/>
  <c r="R4155" i="1"/>
  <c r="U4155" i="1" s="1"/>
  <c r="N4155" i="1"/>
  <c r="T4154" i="1"/>
  <c r="Y4154" i="1" s="1"/>
  <c r="R4154" i="1"/>
  <c r="N4154" i="1"/>
  <c r="T4153" i="1"/>
  <c r="Y4153" i="1" s="1"/>
  <c r="R4153" i="1"/>
  <c r="N4153" i="1"/>
  <c r="T4152" i="1"/>
  <c r="Y4152" i="1" s="1"/>
  <c r="R4152" i="1"/>
  <c r="N4152" i="1"/>
  <c r="T4151" i="1"/>
  <c r="Y4151" i="1" s="1"/>
  <c r="R4151" i="1"/>
  <c r="N4151" i="1"/>
  <c r="X4150" i="1"/>
  <c r="T4150" i="1"/>
  <c r="R4150" i="1"/>
  <c r="N4150" i="1"/>
  <c r="X4149" i="1"/>
  <c r="T4149" i="1"/>
  <c r="R4149" i="1"/>
  <c r="N4149" i="1"/>
  <c r="T4148" i="1"/>
  <c r="Y4148" i="1" s="1"/>
  <c r="R4148" i="1"/>
  <c r="N4148" i="1"/>
  <c r="T4147" i="1"/>
  <c r="R4147" i="1"/>
  <c r="N4147" i="1"/>
  <c r="T4146" i="1"/>
  <c r="Y4146" i="1" s="1"/>
  <c r="R4146" i="1"/>
  <c r="N4146" i="1"/>
  <c r="T4145" i="1"/>
  <c r="Y4145" i="1" s="1"/>
  <c r="R4145" i="1"/>
  <c r="U4145" i="1" s="1"/>
  <c r="N4145" i="1"/>
  <c r="T4144" i="1"/>
  <c r="Y4144" i="1" s="1"/>
  <c r="R4144" i="1"/>
  <c r="N4144" i="1"/>
  <c r="T4143" i="1"/>
  <c r="Y4143" i="1" s="1"/>
  <c r="R4143" i="1"/>
  <c r="N4143" i="1"/>
  <c r="T4142" i="1"/>
  <c r="Y4142" i="1" s="1"/>
  <c r="R4142" i="1"/>
  <c r="N4142" i="1"/>
  <c r="T4141" i="1"/>
  <c r="Y4141" i="1" s="1"/>
  <c r="R4141" i="1"/>
  <c r="N4141" i="1"/>
  <c r="T4140" i="1"/>
  <c r="Y4140" i="1" s="1"/>
  <c r="R4140" i="1"/>
  <c r="N4140" i="1"/>
  <c r="T4139" i="1"/>
  <c r="Y4139" i="1" s="1"/>
  <c r="R4139" i="1"/>
  <c r="N4139" i="1"/>
  <c r="T4138" i="1"/>
  <c r="R4138" i="1"/>
  <c r="N4138" i="1"/>
  <c r="T4137" i="1"/>
  <c r="Y4137" i="1" s="1"/>
  <c r="R4137" i="1"/>
  <c r="N4137" i="1"/>
  <c r="T4136" i="1"/>
  <c r="Y4136" i="1" s="1"/>
  <c r="R4136" i="1"/>
  <c r="N4136" i="1"/>
  <c r="T4135" i="1"/>
  <c r="Y4135" i="1" s="1"/>
  <c r="R4135" i="1"/>
  <c r="N4135" i="1"/>
  <c r="T4134" i="1"/>
  <c r="Y4134" i="1" s="1"/>
  <c r="R4134" i="1"/>
  <c r="N4134" i="1"/>
  <c r="T4133" i="1"/>
  <c r="Y4133" i="1" s="1"/>
  <c r="R4133" i="1"/>
  <c r="N4133" i="1"/>
  <c r="T4132" i="1"/>
  <c r="Y4132" i="1" s="1"/>
  <c r="R4132" i="1"/>
  <c r="N4132" i="1"/>
  <c r="T4131" i="1"/>
  <c r="Y4131" i="1" s="1"/>
  <c r="R4131" i="1"/>
  <c r="N4131" i="1"/>
  <c r="X4130" i="1"/>
  <c r="T4130" i="1"/>
  <c r="R4130" i="1"/>
  <c r="N4130" i="1"/>
  <c r="T4129" i="1"/>
  <c r="Y4129" i="1" s="1"/>
  <c r="R4129" i="1"/>
  <c r="N4129" i="1"/>
  <c r="T4128" i="1"/>
  <c r="Y4128" i="1" s="1"/>
  <c r="R4128" i="1"/>
  <c r="N4128" i="1"/>
  <c r="X4127" i="1"/>
  <c r="T4127" i="1"/>
  <c r="R4127" i="1"/>
  <c r="N4127" i="1"/>
  <c r="T4126" i="1"/>
  <c r="Y4126" i="1" s="1"/>
  <c r="R4126" i="1"/>
  <c r="N4126" i="1"/>
  <c r="T4125" i="1"/>
  <c r="Y4125" i="1" s="1"/>
  <c r="R4125" i="1"/>
  <c r="N4125" i="1"/>
  <c r="T4124" i="1"/>
  <c r="Y4124" i="1" s="1"/>
  <c r="R4124" i="1"/>
  <c r="N4124" i="1"/>
  <c r="T4123" i="1"/>
  <c r="Y4123" i="1" s="1"/>
  <c r="R4123" i="1"/>
  <c r="N4123" i="1"/>
  <c r="T4122" i="1"/>
  <c r="Y4122" i="1" s="1"/>
  <c r="R4122" i="1"/>
  <c r="N4122" i="1"/>
  <c r="X4121" i="1"/>
  <c r="T4121" i="1"/>
  <c r="R4121" i="1"/>
  <c r="U4121" i="1" s="1"/>
  <c r="V4121" i="1" s="1"/>
  <c r="W4121" i="1" s="1"/>
  <c r="N4121" i="1"/>
  <c r="T4120" i="1"/>
  <c r="Y4120" i="1" s="1"/>
  <c r="R4120" i="1"/>
  <c r="N4120" i="1"/>
  <c r="T4119" i="1"/>
  <c r="R4119" i="1"/>
  <c r="N4119" i="1"/>
  <c r="T4118" i="1"/>
  <c r="Y4118" i="1" s="1"/>
  <c r="R4118" i="1"/>
  <c r="N4118" i="1"/>
  <c r="T4117" i="1"/>
  <c r="Y4117" i="1" s="1"/>
  <c r="R4117" i="1"/>
  <c r="N4117" i="1"/>
  <c r="T4116" i="1"/>
  <c r="Y4116" i="1" s="1"/>
  <c r="R4116" i="1"/>
  <c r="N4116" i="1"/>
  <c r="T4115" i="1"/>
  <c r="Y4115" i="1" s="1"/>
  <c r="R4115" i="1"/>
  <c r="N4115" i="1"/>
  <c r="T4114" i="1"/>
  <c r="Y4114" i="1" s="1"/>
  <c r="R4114" i="1"/>
  <c r="N4114" i="1"/>
  <c r="T4113" i="1"/>
  <c r="Y4113" i="1" s="1"/>
  <c r="R4113" i="1"/>
  <c r="U4113" i="1" s="1"/>
  <c r="V4113" i="1" s="1"/>
  <c r="N4113" i="1"/>
  <c r="T4112" i="1"/>
  <c r="Y4112" i="1" s="1"/>
  <c r="R4112" i="1"/>
  <c r="N4112" i="1"/>
  <c r="T4111" i="1"/>
  <c r="R4111" i="1"/>
  <c r="N4111" i="1"/>
  <c r="X4110" i="1"/>
  <c r="T4110" i="1"/>
  <c r="R4110" i="1"/>
  <c r="N4110" i="1"/>
  <c r="T4109" i="1"/>
  <c r="Y4109" i="1" s="1"/>
  <c r="R4109" i="1"/>
  <c r="N4109" i="1"/>
  <c r="T4108" i="1"/>
  <c r="Y4108" i="1" s="1"/>
  <c r="R4108" i="1"/>
  <c r="N4108" i="1"/>
  <c r="T4107" i="1"/>
  <c r="Y4107" i="1" s="1"/>
  <c r="R4107" i="1"/>
  <c r="N4107" i="1"/>
  <c r="T4106" i="1"/>
  <c r="Y4106" i="1" s="1"/>
  <c r="R4106" i="1"/>
  <c r="N4106" i="1"/>
  <c r="T4105" i="1"/>
  <c r="Y4105" i="1" s="1"/>
  <c r="R4105" i="1"/>
  <c r="N4105" i="1"/>
  <c r="T4104" i="1"/>
  <c r="Y4104" i="1" s="1"/>
  <c r="R4104" i="1"/>
  <c r="N4104" i="1"/>
  <c r="T4103" i="1"/>
  <c r="R4103" i="1"/>
  <c r="N4103" i="1"/>
  <c r="T4102" i="1"/>
  <c r="R4102" i="1"/>
  <c r="N4102" i="1"/>
  <c r="T4101" i="1"/>
  <c r="Y4101" i="1" s="1"/>
  <c r="R4101" i="1"/>
  <c r="N4101" i="1"/>
  <c r="T4100" i="1"/>
  <c r="Y4100" i="1" s="1"/>
  <c r="R4100" i="1"/>
  <c r="U4100" i="1" s="1"/>
  <c r="N4100" i="1"/>
  <c r="T4099" i="1"/>
  <c r="Y4099" i="1" s="1"/>
  <c r="R4099" i="1"/>
  <c r="N4099" i="1"/>
  <c r="X4098" i="1"/>
  <c r="T4098" i="1"/>
  <c r="R4098" i="1"/>
  <c r="U4098" i="1" s="1"/>
  <c r="N4098" i="1"/>
  <c r="T4097" i="1"/>
  <c r="Y4097" i="1" s="1"/>
  <c r="R4097" i="1"/>
  <c r="N4097" i="1"/>
  <c r="T4096" i="1"/>
  <c r="Y4096" i="1" s="1"/>
  <c r="R4096" i="1"/>
  <c r="N4096" i="1"/>
  <c r="T4095" i="1"/>
  <c r="Y4095" i="1" s="1"/>
  <c r="R4095" i="1"/>
  <c r="N4095" i="1"/>
  <c r="T4094" i="1"/>
  <c r="Y4094" i="1" s="1"/>
  <c r="R4094" i="1"/>
  <c r="N4094" i="1"/>
  <c r="T4093" i="1"/>
  <c r="Y4093" i="1" s="1"/>
  <c r="R4093" i="1"/>
  <c r="N4093" i="1"/>
  <c r="T4092" i="1"/>
  <c r="Y4092" i="1" s="1"/>
  <c r="R4092" i="1"/>
  <c r="N4092" i="1"/>
  <c r="T4091" i="1"/>
  <c r="Y4091" i="1" s="1"/>
  <c r="R4091" i="1"/>
  <c r="N4091" i="1"/>
  <c r="T4090" i="1"/>
  <c r="Y4090" i="1" s="1"/>
  <c r="R4090" i="1"/>
  <c r="U4090" i="1" s="1"/>
  <c r="N4090" i="1"/>
  <c r="X4089" i="1"/>
  <c r="T4089" i="1"/>
  <c r="R4089" i="1"/>
  <c r="N4089" i="1"/>
  <c r="T4088" i="1"/>
  <c r="Y4088" i="1" s="1"/>
  <c r="R4088" i="1"/>
  <c r="N4088" i="1"/>
  <c r="X4087" i="1"/>
  <c r="T4087" i="1"/>
  <c r="R4087" i="1"/>
  <c r="N4087" i="1"/>
  <c r="X4086" i="1"/>
  <c r="T4086" i="1"/>
  <c r="R4086" i="1"/>
  <c r="N4086" i="1"/>
  <c r="T4085" i="1"/>
  <c r="Y4085" i="1" s="1"/>
  <c r="R4085" i="1"/>
  <c r="N4085" i="1"/>
  <c r="T4084" i="1"/>
  <c r="Y4084" i="1" s="1"/>
  <c r="R4084" i="1"/>
  <c r="N4084" i="1"/>
  <c r="T4083" i="1"/>
  <c r="Y4083" i="1" s="1"/>
  <c r="R4083" i="1"/>
  <c r="N4083" i="1"/>
  <c r="T4082" i="1"/>
  <c r="R4082" i="1"/>
  <c r="N4082" i="1"/>
  <c r="T4081" i="1"/>
  <c r="Y4081" i="1" s="1"/>
  <c r="R4081" i="1"/>
  <c r="U4081" i="1" s="1"/>
  <c r="N4081" i="1"/>
  <c r="T4080" i="1"/>
  <c r="Y4080" i="1" s="1"/>
  <c r="R4080" i="1"/>
  <c r="U4080" i="1" s="1"/>
  <c r="N4080" i="1"/>
  <c r="T4079" i="1"/>
  <c r="Y4079" i="1" s="1"/>
  <c r="R4079" i="1"/>
  <c r="N4079" i="1"/>
  <c r="X4078" i="1"/>
  <c r="T4078" i="1"/>
  <c r="R4078" i="1"/>
  <c r="N4078" i="1"/>
  <c r="T4077" i="1"/>
  <c r="Y4077" i="1" s="1"/>
  <c r="R4077" i="1"/>
  <c r="N4077" i="1"/>
  <c r="T4076" i="1"/>
  <c r="Y4076" i="1" s="1"/>
  <c r="R4076" i="1"/>
  <c r="N4076" i="1"/>
  <c r="T4075" i="1"/>
  <c r="Y4075" i="1" s="1"/>
  <c r="R4075" i="1"/>
  <c r="U4075" i="1" s="1"/>
  <c r="N4075" i="1"/>
  <c r="T4074" i="1"/>
  <c r="R4074" i="1"/>
  <c r="N4074" i="1"/>
  <c r="T4073" i="1"/>
  <c r="Y4073" i="1" s="1"/>
  <c r="R4073" i="1"/>
  <c r="N4073" i="1"/>
  <c r="T4072" i="1"/>
  <c r="Y4072" i="1" s="1"/>
  <c r="R4072" i="1"/>
  <c r="N4072" i="1"/>
  <c r="T4071" i="1"/>
  <c r="Y4071" i="1" s="1"/>
  <c r="R4071" i="1"/>
  <c r="N4071" i="1"/>
  <c r="T4070" i="1"/>
  <c r="Y4070" i="1" s="1"/>
  <c r="R4070" i="1"/>
  <c r="N4070" i="1"/>
  <c r="T4069" i="1"/>
  <c r="Y4069" i="1" s="1"/>
  <c r="R4069" i="1"/>
  <c r="N4069" i="1"/>
  <c r="T4068" i="1"/>
  <c r="Y4068" i="1" s="1"/>
  <c r="R4068" i="1"/>
  <c r="N4068" i="1"/>
  <c r="T4067" i="1"/>
  <c r="Y4067" i="1" s="1"/>
  <c r="R4067" i="1"/>
  <c r="N4067" i="1"/>
  <c r="T4066" i="1"/>
  <c r="Y4066" i="1" s="1"/>
  <c r="R4066" i="1"/>
  <c r="N4066" i="1"/>
  <c r="T4065" i="1"/>
  <c r="Y4065" i="1" s="1"/>
  <c r="R4065" i="1"/>
  <c r="N4065" i="1"/>
  <c r="T4064" i="1"/>
  <c r="Y4064" i="1" s="1"/>
  <c r="R4064" i="1"/>
  <c r="N4064" i="1"/>
  <c r="X4063" i="1"/>
  <c r="T4063" i="1"/>
  <c r="R4063" i="1"/>
  <c r="N4063" i="1"/>
  <c r="X4062" i="1"/>
  <c r="T4062" i="1"/>
  <c r="R4062" i="1"/>
  <c r="N4062" i="1"/>
  <c r="T4061" i="1"/>
  <c r="Y4061" i="1" s="1"/>
  <c r="R4061" i="1"/>
  <c r="N4061" i="1"/>
  <c r="T4060" i="1"/>
  <c r="Y4060" i="1" s="1"/>
  <c r="R4060" i="1"/>
  <c r="N4060" i="1"/>
  <c r="T4059" i="1"/>
  <c r="Y4059" i="1" s="1"/>
  <c r="R4059" i="1"/>
  <c r="N4059" i="1"/>
  <c r="T4058" i="1"/>
  <c r="Y4058" i="1" s="1"/>
  <c r="R4058" i="1"/>
  <c r="N4058" i="1"/>
  <c r="T4057" i="1"/>
  <c r="Y4057" i="1" s="1"/>
  <c r="R4057" i="1"/>
  <c r="N4057" i="1"/>
  <c r="X4056" i="1"/>
  <c r="T4056" i="1"/>
  <c r="R4056" i="1"/>
  <c r="N4056" i="1"/>
  <c r="T4055" i="1"/>
  <c r="Y4055" i="1" s="1"/>
  <c r="R4055" i="1"/>
  <c r="U4055" i="1" s="1"/>
  <c r="V4055" i="1" s="1"/>
  <c r="W4055" i="1" s="1"/>
  <c r="N4055" i="1"/>
  <c r="T4054" i="1"/>
  <c r="Y4054" i="1" s="1"/>
  <c r="R4054" i="1"/>
  <c r="N4054" i="1"/>
  <c r="T4053" i="1"/>
  <c r="Y4053" i="1" s="1"/>
  <c r="R4053" i="1"/>
  <c r="N4053" i="1"/>
  <c r="T4052" i="1"/>
  <c r="Y4052" i="1" s="1"/>
  <c r="R4052" i="1"/>
  <c r="N4052" i="1"/>
  <c r="X4051" i="1"/>
  <c r="T4051" i="1"/>
  <c r="R4051" i="1"/>
  <c r="N4051" i="1"/>
  <c r="T4050" i="1"/>
  <c r="Y4050" i="1" s="1"/>
  <c r="R4050" i="1"/>
  <c r="U4050" i="1" s="1"/>
  <c r="N4050" i="1"/>
  <c r="T4049" i="1"/>
  <c r="Y4049" i="1" s="1"/>
  <c r="R4049" i="1"/>
  <c r="N4049" i="1"/>
  <c r="T4048" i="1"/>
  <c r="Y4048" i="1" s="1"/>
  <c r="R4048" i="1"/>
  <c r="U4048" i="1" s="1"/>
  <c r="N4048" i="1"/>
  <c r="T4047" i="1"/>
  <c r="Y4047" i="1" s="1"/>
  <c r="R4047" i="1"/>
  <c r="N4047" i="1"/>
  <c r="T4046" i="1"/>
  <c r="R4046" i="1"/>
  <c r="N4046" i="1"/>
  <c r="T4045" i="1"/>
  <c r="Y4045" i="1" s="1"/>
  <c r="R4045" i="1"/>
  <c r="N4045" i="1"/>
  <c r="T4044" i="1"/>
  <c r="Y4044" i="1" s="1"/>
  <c r="R4044" i="1"/>
  <c r="N4044" i="1"/>
  <c r="T4043" i="1"/>
  <c r="Y4043" i="1" s="1"/>
  <c r="R4043" i="1"/>
  <c r="N4043" i="1"/>
  <c r="T4042" i="1"/>
  <c r="Y4042" i="1" s="1"/>
  <c r="R4042" i="1"/>
  <c r="N4042" i="1"/>
  <c r="X4041" i="1"/>
  <c r="T4041" i="1"/>
  <c r="R4041" i="1"/>
  <c r="N4041" i="1"/>
  <c r="T4040" i="1"/>
  <c r="Y4040" i="1" s="1"/>
  <c r="R4040" i="1"/>
  <c r="N4040" i="1"/>
  <c r="T4039" i="1"/>
  <c r="Y4039" i="1" s="1"/>
  <c r="R4039" i="1"/>
  <c r="N4039" i="1"/>
  <c r="T4038" i="1"/>
  <c r="Y4038" i="1" s="1"/>
  <c r="R4038" i="1"/>
  <c r="N4038" i="1"/>
  <c r="T4037" i="1"/>
  <c r="Y4037" i="1" s="1"/>
  <c r="R4037" i="1"/>
  <c r="N4037" i="1"/>
  <c r="T4036" i="1"/>
  <c r="Y4036" i="1" s="1"/>
  <c r="R4036" i="1"/>
  <c r="N4036" i="1"/>
  <c r="X4035" i="1"/>
  <c r="T4035" i="1"/>
  <c r="R4035" i="1"/>
  <c r="N4035" i="1"/>
  <c r="T4034" i="1"/>
  <c r="Y4034" i="1" s="1"/>
  <c r="R4034" i="1"/>
  <c r="N4034" i="1"/>
  <c r="T4033" i="1"/>
  <c r="Y4033" i="1" s="1"/>
  <c r="R4033" i="1"/>
  <c r="N4033" i="1"/>
  <c r="T4032" i="1"/>
  <c r="Y4032" i="1" s="1"/>
  <c r="R4032" i="1"/>
  <c r="N4032" i="1"/>
  <c r="T4031" i="1"/>
  <c r="Y4031" i="1" s="1"/>
  <c r="R4031" i="1"/>
  <c r="N4031" i="1"/>
  <c r="T4030" i="1"/>
  <c r="Y4030" i="1" s="1"/>
  <c r="R4030" i="1"/>
  <c r="U4030" i="1" s="1"/>
  <c r="V4030" i="1" s="1"/>
  <c r="N4030" i="1"/>
  <c r="T4029" i="1"/>
  <c r="Y4029" i="1" s="1"/>
  <c r="R4029" i="1"/>
  <c r="U4029" i="1" s="1"/>
  <c r="V4029" i="1" s="1"/>
  <c r="N4029" i="1"/>
  <c r="T4028" i="1"/>
  <c r="Y4028" i="1" s="1"/>
  <c r="R4028" i="1"/>
  <c r="N4028" i="1"/>
  <c r="X4027" i="1"/>
  <c r="T4027" i="1"/>
  <c r="R4027" i="1"/>
  <c r="N4027" i="1"/>
  <c r="T4026" i="1"/>
  <c r="Y4026" i="1" s="1"/>
  <c r="R4026" i="1"/>
  <c r="N4026" i="1"/>
  <c r="T4025" i="1"/>
  <c r="Y4025" i="1" s="1"/>
  <c r="R4025" i="1"/>
  <c r="U4025" i="1" s="1"/>
  <c r="V4025" i="1" s="1"/>
  <c r="N4025" i="1"/>
  <c r="T4024" i="1"/>
  <c r="Y4024" i="1" s="1"/>
  <c r="R4024" i="1"/>
  <c r="N4024" i="1"/>
  <c r="X4023" i="1"/>
  <c r="T4023" i="1"/>
  <c r="R4023" i="1"/>
  <c r="N4023" i="1"/>
  <c r="X4022" i="1"/>
  <c r="T4022" i="1"/>
  <c r="Y4022" i="1" s="1"/>
  <c r="R4022" i="1"/>
  <c r="N4022" i="1"/>
  <c r="T4021" i="1"/>
  <c r="Y4021" i="1" s="1"/>
  <c r="R4021" i="1"/>
  <c r="N4021" i="1"/>
  <c r="T4020" i="1"/>
  <c r="Y4020" i="1" s="1"/>
  <c r="R4020" i="1"/>
  <c r="N4020" i="1"/>
  <c r="T4019" i="1"/>
  <c r="Y4019" i="1" s="1"/>
  <c r="R4019" i="1"/>
  <c r="N4019" i="1"/>
  <c r="T4018" i="1"/>
  <c r="Y4018" i="1" s="1"/>
  <c r="R4018" i="1"/>
  <c r="N4018" i="1"/>
  <c r="T4017" i="1"/>
  <c r="Y4017" i="1" s="1"/>
  <c r="R4017" i="1"/>
  <c r="N4017" i="1"/>
  <c r="T4016" i="1"/>
  <c r="Y4016" i="1" s="1"/>
  <c r="R4016" i="1"/>
  <c r="N4016" i="1"/>
  <c r="T4015" i="1"/>
  <c r="Y4015" i="1" s="1"/>
  <c r="R4015" i="1"/>
  <c r="U4015" i="1" s="1"/>
  <c r="N4015" i="1"/>
  <c r="T4014" i="1"/>
  <c r="Y4014" i="1" s="1"/>
  <c r="R4014" i="1"/>
  <c r="N4014" i="1"/>
  <c r="T4013" i="1"/>
  <c r="Y4013" i="1" s="1"/>
  <c r="R4013" i="1"/>
  <c r="N4013" i="1"/>
  <c r="T4012" i="1"/>
  <c r="Y4012" i="1" s="1"/>
  <c r="R4012" i="1"/>
  <c r="N4012" i="1"/>
  <c r="X4011" i="1"/>
  <c r="T4011" i="1"/>
  <c r="R4011" i="1"/>
  <c r="N4011" i="1"/>
  <c r="T4010" i="1"/>
  <c r="Y4010" i="1" s="1"/>
  <c r="R4010" i="1"/>
  <c r="N4010" i="1"/>
  <c r="T4009" i="1"/>
  <c r="Y4009" i="1" s="1"/>
  <c r="R4009" i="1"/>
  <c r="N4009" i="1"/>
  <c r="T4008" i="1"/>
  <c r="Y4008" i="1" s="1"/>
  <c r="R4008" i="1"/>
  <c r="N4008" i="1"/>
  <c r="T4007" i="1"/>
  <c r="Y4007" i="1" s="1"/>
  <c r="R4007" i="1"/>
  <c r="N4007" i="1"/>
  <c r="T4006" i="1"/>
  <c r="Y4006" i="1" s="1"/>
  <c r="R4006" i="1"/>
  <c r="N4006" i="1"/>
  <c r="T4005" i="1"/>
  <c r="Y4005" i="1" s="1"/>
  <c r="R4005" i="1"/>
  <c r="N4005" i="1"/>
  <c r="T4004" i="1"/>
  <c r="Y4004" i="1" s="1"/>
  <c r="R4004" i="1"/>
  <c r="N4004" i="1"/>
  <c r="T4003" i="1"/>
  <c r="Y4003" i="1" s="1"/>
  <c r="R4003" i="1"/>
  <c r="N4003" i="1"/>
  <c r="X4002" i="1"/>
  <c r="T4002" i="1"/>
  <c r="R4002" i="1"/>
  <c r="N4002" i="1"/>
  <c r="T4001" i="1"/>
  <c r="Y4001" i="1" s="1"/>
  <c r="R4001" i="1"/>
  <c r="N4001" i="1"/>
  <c r="T4000" i="1"/>
  <c r="Y4000" i="1" s="1"/>
  <c r="R4000" i="1"/>
  <c r="N4000" i="1"/>
  <c r="X3999" i="1"/>
  <c r="T3999" i="1"/>
  <c r="R3999" i="1"/>
  <c r="N3999" i="1"/>
  <c r="T3998" i="1"/>
  <c r="Y3998" i="1" s="1"/>
  <c r="R3998" i="1"/>
  <c r="N3998" i="1"/>
  <c r="T3997" i="1"/>
  <c r="Y3997" i="1" s="1"/>
  <c r="R3997" i="1"/>
  <c r="N3997" i="1"/>
  <c r="X3996" i="1"/>
  <c r="T3996" i="1"/>
  <c r="R3996" i="1"/>
  <c r="N3996" i="1"/>
  <c r="T3995" i="1"/>
  <c r="Y3995" i="1" s="1"/>
  <c r="R3995" i="1"/>
  <c r="N3995" i="1"/>
  <c r="T3994" i="1"/>
  <c r="Y3994" i="1" s="1"/>
  <c r="R3994" i="1"/>
  <c r="N3994" i="1"/>
  <c r="X3993" i="1"/>
  <c r="T3993" i="1"/>
  <c r="R3993" i="1"/>
  <c r="N3993" i="1"/>
  <c r="X3992" i="1"/>
  <c r="T3992" i="1"/>
  <c r="R3992" i="1"/>
  <c r="N3992" i="1"/>
  <c r="T3991" i="1"/>
  <c r="Y3991" i="1" s="1"/>
  <c r="R3991" i="1"/>
  <c r="N3991" i="1"/>
  <c r="T3990" i="1"/>
  <c r="Y3990" i="1" s="1"/>
  <c r="R3990" i="1"/>
  <c r="N3990" i="1"/>
  <c r="T3989" i="1"/>
  <c r="Y3989" i="1" s="1"/>
  <c r="R3989" i="1"/>
  <c r="N3989" i="1"/>
  <c r="T3988" i="1"/>
  <c r="Y3988" i="1" s="1"/>
  <c r="R3988" i="1"/>
  <c r="N3988" i="1"/>
  <c r="T3987" i="1"/>
  <c r="Y3987" i="1" s="1"/>
  <c r="R3987" i="1"/>
  <c r="N3987" i="1"/>
  <c r="X3986" i="1"/>
  <c r="T3986" i="1"/>
  <c r="R3986" i="1"/>
  <c r="N3986" i="1"/>
  <c r="T3985" i="1"/>
  <c r="Y3985" i="1" s="1"/>
  <c r="R3985" i="1"/>
  <c r="N3985" i="1"/>
  <c r="T3984" i="1"/>
  <c r="Y3984" i="1" s="1"/>
  <c r="R3984" i="1"/>
  <c r="N3984" i="1"/>
  <c r="T3983" i="1"/>
  <c r="Y3983" i="1" s="1"/>
  <c r="R3983" i="1"/>
  <c r="N3983" i="1"/>
  <c r="T3982" i="1"/>
  <c r="Y3982" i="1" s="1"/>
  <c r="R3982" i="1"/>
  <c r="N3982" i="1"/>
  <c r="T3981" i="1"/>
  <c r="Y3981" i="1" s="1"/>
  <c r="R3981" i="1"/>
  <c r="N3981" i="1"/>
  <c r="T3980" i="1"/>
  <c r="Y3980" i="1" s="1"/>
  <c r="R3980" i="1"/>
  <c r="U3980" i="1" s="1"/>
  <c r="V3980" i="1" s="1"/>
  <c r="W3980" i="1" s="1"/>
  <c r="N3980" i="1"/>
  <c r="T3979" i="1"/>
  <c r="Y3979" i="1" s="1"/>
  <c r="R3979" i="1"/>
  <c r="N3979" i="1"/>
  <c r="T3978" i="1"/>
  <c r="Y3978" i="1" s="1"/>
  <c r="R3978" i="1"/>
  <c r="N3978" i="1"/>
  <c r="X3977" i="1"/>
  <c r="T3977" i="1"/>
  <c r="R3977" i="1"/>
  <c r="N3977" i="1"/>
  <c r="T3976" i="1"/>
  <c r="Y3976" i="1" s="1"/>
  <c r="R3976" i="1"/>
  <c r="N3976" i="1"/>
  <c r="T3975" i="1"/>
  <c r="Y3975" i="1" s="1"/>
  <c r="R3975" i="1"/>
  <c r="U3975" i="1" s="1"/>
  <c r="V3975" i="1" s="1"/>
  <c r="N3975" i="1"/>
  <c r="T3974" i="1"/>
  <c r="Y3974" i="1" s="1"/>
  <c r="R3974" i="1"/>
  <c r="N3974" i="1"/>
  <c r="T3973" i="1"/>
  <c r="Y3973" i="1" s="1"/>
  <c r="R3973" i="1"/>
  <c r="N3973" i="1"/>
  <c r="T3972" i="1"/>
  <c r="Y3972" i="1" s="1"/>
  <c r="R3972" i="1"/>
  <c r="N3972" i="1"/>
  <c r="T3971" i="1"/>
  <c r="Y3971" i="1" s="1"/>
  <c r="R3971" i="1"/>
  <c r="N3971" i="1"/>
  <c r="T3970" i="1"/>
  <c r="Y3970" i="1" s="1"/>
  <c r="R3970" i="1"/>
  <c r="N3970" i="1"/>
  <c r="X3969" i="1"/>
  <c r="T3969" i="1"/>
  <c r="R3969" i="1"/>
  <c r="N3969" i="1"/>
  <c r="T3968" i="1"/>
  <c r="R3968" i="1"/>
  <c r="N3968" i="1"/>
  <c r="T3967" i="1"/>
  <c r="Y3967" i="1" s="1"/>
  <c r="R3967" i="1"/>
  <c r="N3967" i="1"/>
  <c r="T3966" i="1"/>
  <c r="Y3966" i="1" s="1"/>
  <c r="R3966" i="1"/>
  <c r="N3966" i="1"/>
  <c r="T3965" i="1"/>
  <c r="Y3965" i="1" s="1"/>
  <c r="R3965" i="1"/>
  <c r="N3965" i="1"/>
  <c r="T3964" i="1"/>
  <c r="Y3964" i="1" s="1"/>
  <c r="R3964" i="1"/>
  <c r="N3964" i="1"/>
  <c r="T3963" i="1"/>
  <c r="Y3963" i="1" s="1"/>
  <c r="R3963" i="1"/>
  <c r="N3963" i="1"/>
  <c r="X3962" i="1"/>
  <c r="T3962" i="1"/>
  <c r="R3962" i="1"/>
  <c r="N3962" i="1"/>
  <c r="T3961" i="1"/>
  <c r="Y3961" i="1" s="1"/>
  <c r="R3961" i="1"/>
  <c r="N3961" i="1"/>
  <c r="T3960" i="1"/>
  <c r="Y3960" i="1" s="1"/>
  <c r="R3960" i="1"/>
  <c r="N3960" i="1"/>
  <c r="T3959" i="1"/>
  <c r="R3959" i="1"/>
  <c r="N3959" i="1"/>
  <c r="X3958" i="1"/>
  <c r="T3958" i="1"/>
  <c r="R3958" i="1"/>
  <c r="N3958" i="1"/>
  <c r="T3957" i="1"/>
  <c r="Y3957" i="1" s="1"/>
  <c r="R3957" i="1"/>
  <c r="N3957" i="1"/>
  <c r="X3956" i="1"/>
  <c r="T3956" i="1"/>
  <c r="R3956" i="1"/>
  <c r="N3956" i="1"/>
  <c r="T3955" i="1"/>
  <c r="Y3955" i="1" s="1"/>
  <c r="R3955" i="1"/>
  <c r="N3955" i="1"/>
  <c r="T3954" i="1"/>
  <c r="Y3954" i="1" s="1"/>
  <c r="R3954" i="1"/>
  <c r="N3954" i="1"/>
  <c r="T3953" i="1"/>
  <c r="Y3953" i="1" s="1"/>
  <c r="R3953" i="1"/>
  <c r="N3953" i="1"/>
  <c r="T3952" i="1"/>
  <c r="Y3952" i="1" s="1"/>
  <c r="R3952" i="1"/>
  <c r="N3952" i="1"/>
  <c r="T3951" i="1"/>
  <c r="Y3951" i="1" s="1"/>
  <c r="R3951" i="1"/>
  <c r="N3951" i="1"/>
  <c r="T3950" i="1"/>
  <c r="Y3950" i="1" s="1"/>
  <c r="R3950" i="1"/>
  <c r="N3950" i="1"/>
  <c r="T3949" i="1"/>
  <c r="R3949" i="1"/>
  <c r="N3949" i="1"/>
  <c r="T3948" i="1"/>
  <c r="Y3948" i="1" s="1"/>
  <c r="R3948" i="1"/>
  <c r="N3948" i="1"/>
  <c r="T3947" i="1"/>
  <c r="Y3947" i="1" s="1"/>
  <c r="R3947" i="1"/>
  <c r="N3947" i="1"/>
  <c r="T3946" i="1"/>
  <c r="Y3946" i="1" s="1"/>
  <c r="R3946" i="1"/>
  <c r="N3946" i="1"/>
  <c r="T3945" i="1"/>
  <c r="Y3945" i="1" s="1"/>
  <c r="R3945" i="1"/>
  <c r="N3945" i="1"/>
  <c r="T3944" i="1"/>
  <c r="Y3944" i="1" s="1"/>
  <c r="R3944" i="1"/>
  <c r="N3944" i="1"/>
  <c r="T3943" i="1"/>
  <c r="Y3943" i="1" s="1"/>
  <c r="R3943" i="1"/>
  <c r="N3943" i="1"/>
  <c r="T3942" i="1"/>
  <c r="Y3942" i="1" s="1"/>
  <c r="R3942" i="1"/>
  <c r="N3942" i="1"/>
  <c r="T3941" i="1"/>
  <c r="R3941" i="1"/>
  <c r="N3941" i="1"/>
  <c r="T3940" i="1"/>
  <c r="Y3940" i="1" s="1"/>
  <c r="R3940" i="1"/>
  <c r="N3940" i="1"/>
  <c r="T3939" i="1"/>
  <c r="Y3939" i="1" s="1"/>
  <c r="R3939" i="1"/>
  <c r="N3939" i="1"/>
  <c r="T3938" i="1"/>
  <c r="Y3938" i="1" s="1"/>
  <c r="R3938" i="1"/>
  <c r="N3938" i="1"/>
  <c r="T3937" i="1"/>
  <c r="Y3937" i="1" s="1"/>
  <c r="R3937" i="1"/>
  <c r="N3937" i="1"/>
  <c r="T3936" i="1"/>
  <c r="Y3936" i="1" s="1"/>
  <c r="R3936" i="1"/>
  <c r="N3936" i="1"/>
  <c r="T3935" i="1"/>
  <c r="Y3935" i="1" s="1"/>
  <c r="R3935" i="1"/>
  <c r="N3935" i="1"/>
  <c r="T3934" i="1"/>
  <c r="Y3934" i="1" s="1"/>
  <c r="R3934" i="1"/>
  <c r="N3934" i="1"/>
  <c r="T3933" i="1"/>
  <c r="Y3933" i="1" s="1"/>
  <c r="R3933" i="1"/>
  <c r="N3933" i="1"/>
  <c r="T3932" i="1"/>
  <c r="Y3932" i="1" s="1"/>
  <c r="R3932" i="1"/>
  <c r="N3932" i="1"/>
  <c r="T3931" i="1"/>
  <c r="Y3931" i="1" s="1"/>
  <c r="R3931" i="1"/>
  <c r="U3931" i="1" s="1"/>
  <c r="N3931" i="1"/>
  <c r="T3930" i="1"/>
  <c r="Y3930" i="1" s="1"/>
  <c r="R3930" i="1"/>
  <c r="N3930" i="1"/>
  <c r="T3929" i="1"/>
  <c r="Y3929" i="1" s="1"/>
  <c r="R3929" i="1"/>
  <c r="N3929" i="1"/>
  <c r="X3928" i="1"/>
  <c r="T3928" i="1"/>
  <c r="R3928" i="1"/>
  <c r="N3928" i="1"/>
  <c r="T3927" i="1"/>
  <c r="Y3927" i="1" s="1"/>
  <c r="R3927" i="1"/>
  <c r="N3927" i="1"/>
  <c r="T3926" i="1"/>
  <c r="Y3926" i="1" s="1"/>
  <c r="R3926" i="1"/>
  <c r="U3926" i="1" s="1"/>
  <c r="N3926" i="1"/>
  <c r="T3925" i="1"/>
  <c r="Y3925" i="1" s="1"/>
  <c r="R3925" i="1"/>
  <c r="N3925" i="1"/>
  <c r="T3924" i="1"/>
  <c r="Y3924" i="1" s="1"/>
  <c r="R3924" i="1"/>
  <c r="N3924" i="1"/>
  <c r="T3923" i="1"/>
  <c r="Y3923" i="1" s="1"/>
  <c r="R3923" i="1"/>
  <c r="N3923" i="1"/>
  <c r="T3922" i="1"/>
  <c r="Y3922" i="1" s="1"/>
  <c r="R3922" i="1"/>
  <c r="N3922" i="1"/>
  <c r="T3921" i="1"/>
  <c r="Y3921" i="1" s="1"/>
  <c r="R3921" i="1"/>
  <c r="N3921" i="1"/>
  <c r="T3920" i="1"/>
  <c r="Y3920" i="1" s="1"/>
  <c r="R3920" i="1"/>
  <c r="N3920" i="1"/>
  <c r="T3919" i="1"/>
  <c r="Y3919" i="1" s="1"/>
  <c r="R3919" i="1"/>
  <c r="N3919" i="1"/>
  <c r="T3918" i="1"/>
  <c r="Y3918" i="1" s="1"/>
  <c r="R3918" i="1"/>
  <c r="N3918" i="1"/>
  <c r="T3917" i="1"/>
  <c r="R3917" i="1"/>
  <c r="N3917" i="1"/>
  <c r="T3916" i="1"/>
  <c r="Y3916" i="1" s="1"/>
  <c r="R3916" i="1"/>
  <c r="N3916" i="1"/>
  <c r="T3915" i="1"/>
  <c r="Y3915" i="1" s="1"/>
  <c r="R3915" i="1"/>
  <c r="N3915" i="1"/>
  <c r="T3914" i="1"/>
  <c r="Y3914" i="1" s="1"/>
  <c r="R3914" i="1"/>
  <c r="N3914" i="1"/>
  <c r="T3913" i="1"/>
  <c r="Y3913" i="1" s="1"/>
  <c r="R3913" i="1"/>
  <c r="N3913" i="1"/>
  <c r="T3912" i="1"/>
  <c r="Y3912" i="1" s="1"/>
  <c r="R3912" i="1"/>
  <c r="N3912" i="1"/>
  <c r="T3911" i="1"/>
  <c r="Y3911" i="1" s="1"/>
  <c r="R3911" i="1"/>
  <c r="N3911" i="1"/>
  <c r="T3910" i="1"/>
  <c r="Y3910" i="1" s="1"/>
  <c r="R3910" i="1"/>
  <c r="N3910" i="1"/>
  <c r="T3909" i="1"/>
  <c r="Y3909" i="1" s="1"/>
  <c r="R3909" i="1"/>
  <c r="U3909" i="1" s="1"/>
  <c r="V3909" i="1" s="1"/>
  <c r="N3909" i="1"/>
  <c r="T3908" i="1"/>
  <c r="Y3908" i="1" s="1"/>
  <c r="R3908" i="1"/>
  <c r="N3908" i="1"/>
  <c r="T3907" i="1"/>
  <c r="Y3907" i="1" s="1"/>
  <c r="R3907" i="1"/>
  <c r="N3907" i="1"/>
  <c r="X3906" i="1"/>
  <c r="T3906" i="1"/>
  <c r="R3906" i="1"/>
  <c r="N3906" i="1"/>
  <c r="T3905" i="1"/>
  <c r="Y3905" i="1" s="1"/>
  <c r="R3905" i="1"/>
  <c r="N3905" i="1"/>
  <c r="T3904" i="1"/>
  <c r="Y3904" i="1" s="1"/>
  <c r="R3904" i="1"/>
  <c r="U3904" i="1" s="1"/>
  <c r="N3904" i="1"/>
  <c r="T3903" i="1"/>
  <c r="Y3903" i="1" s="1"/>
  <c r="R3903" i="1"/>
  <c r="N3903" i="1"/>
  <c r="T3902" i="1"/>
  <c r="Y3902" i="1" s="1"/>
  <c r="R3902" i="1"/>
  <c r="N3902" i="1"/>
  <c r="T3901" i="1"/>
  <c r="Y3901" i="1" s="1"/>
  <c r="R3901" i="1"/>
  <c r="N3901" i="1"/>
  <c r="X3900" i="1"/>
  <c r="T3900" i="1"/>
  <c r="R3900" i="1"/>
  <c r="N3900" i="1"/>
  <c r="T3899" i="1"/>
  <c r="Y3899" i="1" s="1"/>
  <c r="R3899" i="1"/>
  <c r="N3899" i="1"/>
  <c r="T3898" i="1"/>
  <c r="Y3898" i="1" s="1"/>
  <c r="R3898" i="1"/>
  <c r="N3898" i="1"/>
  <c r="X3897" i="1"/>
  <c r="T3897" i="1"/>
  <c r="R3897" i="1"/>
  <c r="N3897" i="1"/>
  <c r="T3896" i="1"/>
  <c r="Y3896" i="1" s="1"/>
  <c r="R3896" i="1"/>
  <c r="N3896" i="1"/>
  <c r="X3895" i="1"/>
  <c r="T3895" i="1"/>
  <c r="R3895" i="1"/>
  <c r="N3895" i="1"/>
  <c r="T3894" i="1"/>
  <c r="Y3894" i="1" s="1"/>
  <c r="R3894" i="1"/>
  <c r="N3894" i="1"/>
  <c r="T3893" i="1"/>
  <c r="Y3893" i="1" s="1"/>
  <c r="R3893" i="1"/>
  <c r="N3893" i="1"/>
  <c r="T3892" i="1"/>
  <c r="Y3892" i="1" s="1"/>
  <c r="R3892" i="1"/>
  <c r="N3892" i="1"/>
  <c r="T3891" i="1"/>
  <c r="Y3891" i="1" s="1"/>
  <c r="R3891" i="1"/>
  <c r="N3891" i="1"/>
  <c r="T3890" i="1"/>
  <c r="Y3890" i="1" s="1"/>
  <c r="R3890" i="1"/>
  <c r="N3890" i="1"/>
  <c r="U3924" i="1" l="1"/>
  <c r="V3924" i="1" s="1"/>
  <c r="U4343" i="1"/>
  <c r="V4343" i="1" s="1"/>
  <c r="W4343" i="1" s="1"/>
  <c r="U4351" i="1"/>
  <c r="U4359" i="1"/>
  <c r="V4359" i="1" s="1"/>
  <c r="W4359" i="1" s="1"/>
  <c r="U4047" i="1"/>
  <c r="U4221" i="1"/>
  <c r="V4221" i="1" s="1"/>
  <c r="W4221" i="1" s="1"/>
  <c r="U4164" i="1"/>
  <c r="V4164" i="1" s="1"/>
  <c r="W4164" i="1" s="1"/>
  <c r="U4283" i="1"/>
  <c r="U4291" i="1"/>
  <c r="U4296" i="1"/>
  <c r="V4296" i="1" s="1"/>
  <c r="W4296" i="1" s="1"/>
  <c r="Y4205" i="1"/>
  <c r="U4226" i="1"/>
  <c r="Y4238" i="1"/>
  <c r="Y4240" i="1"/>
  <c r="U4260" i="1"/>
  <c r="V4260" i="1" s="1"/>
  <c r="W4260" i="1" s="1"/>
  <c r="U4268" i="1"/>
  <c r="U4300" i="1"/>
  <c r="V4300" i="1" s="1"/>
  <c r="W4300" i="1" s="1"/>
  <c r="U4309" i="1"/>
  <c r="V4309" i="1" s="1"/>
  <c r="U3964" i="1"/>
  <c r="U4004" i="1"/>
  <c r="U4171" i="1"/>
  <c r="V4171" i="1" s="1"/>
  <c r="U4200" i="1"/>
  <c r="V4200" i="1" s="1"/>
  <c r="W4200" i="1" s="1"/>
  <c r="U3969" i="1"/>
  <c r="V3969" i="1" s="1"/>
  <c r="W3969" i="1" s="1"/>
  <c r="U4052" i="1"/>
  <c r="U4154" i="1"/>
  <c r="V4154" i="1" s="1"/>
  <c r="U4203" i="1"/>
  <c r="V4203" i="1" s="1"/>
  <c r="W4203" i="1" s="1"/>
  <c r="U4376" i="1"/>
  <c r="U3947" i="1"/>
  <c r="V3947" i="1" s="1"/>
  <c r="W3947" i="1" s="1"/>
  <c r="U4218" i="1"/>
  <c r="V4218" i="1" s="1"/>
  <c r="W4218" i="1" s="1"/>
  <c r="U4083" i="1"/>
  <c r="V4083" i="1" s="1"/>
  <c r="W4083" i="1" s="1"/>
  <c r="U4193" i="1"/>
  <c r="V4193" i="1" s="1"/>
  <c r="W4193" i="1" s="1"/>
  <c r="U4211" i="1"/>
  <c r="V4211" i="1" s="1"/>
  <c r="W4211" i="1" s="1"/>
  <c r="U4214" i="1"/>
  <c r="V4214" i="1" s="1"/>
  <c r="W4214" i="1" s="1"/>
  <c r="U3895" i="1"/>
  <c r="V3895" i="1" s="1"/>
  <c r="U3902" i="1"/>
  <c r="V3902" i="1" s="1"/>
  <c r="U3936" i="1"/>
  <c r="V3936" i="1" s="1"/>
  <c r="W3936" i="1" s="1"/>
  <c r="U4053" i="1"/>
  <c r="U3891" i="1"/>
  <c r="V3891" i="1" s="1"/>
  <c r="W3891" i="1" s="1"/>
  <c r="U3896" i="1"/>
  <c r="V3896" i="1" s="1"/>
  <c r="W3896" i="1" s="1"/>
  <c r="U3911" i="1"/>
  <c r="V3911" i="1" s="1"/>
  <c r="U3940" i="1"/>
  <c r="V3940" i="1" s="1"/>
  <c r="W3940" i="1" s="1"/>
  <c r="U3956" i="1"/>
  <c r="V3956" i="1" s="1"/>
  <c r="Y3958" i="1"/>
  <c r="U4279" i="1"/>
  <c r="Y4302" i="1"/>
  <c r="Y4304" i="1"/>
  <c r="U4322" i="1"/>
  <c r="V4322" i="1" s="1"/>
  <c r="W4322" i="1" s="1"/>
  <c r="U4330" i="1"/>
  <c r="V4330" i="1" s="1"/>
  <c r="W4330" i="1" s="1"/>
  <c r="U4338" i="1"/>
  <c r="V4338" i="1" s="1"/>
  <c r="W4338" i="1" s="1"/>
  <c r="U4346" i="1"/>
  <c r="V4346" i="1" s="1"/>
  <c r="W4346" i="1" s="1"/>
  <c r="U3957" i="1"/>
  <c r="V3957" i="1" s="1"/>
  <c r="W3957" i="1" s="1"/>
  <c r="U4076" i="1"/>
  <c r="V4076" i="1" s="1"/>
  <c r="U4374" i="1"/>
  <c r="V4374" i="1" s="1"/>
  <c r="W4374" i="1" s="1"/>
  <c r="U4101" i="1"/>
  <c r="V4101" i="1" s="1"/>
  <c r="W4101" i="1" s="1"/>
  <c r="Y4241" i="1"/>
  <c r="U4249" i="1"/>
  <c r="V4249" i="1" s="1"/>
  <c r="W4249" i="1" s="1"/>
  <c r="U4266" i="1"/>
  <c r="V4266" i="1" s="1"/>
  <c r="W4266" i="1" s="1"/>
  <c r="U4321" i="1"/>
  <c r="V4321" i="1" s="1"/>
  <c r="W4321" i="1" s="1"/>
  <c r="U4329" i="1"/>
  <c r="V4329" i="1" s="1"/>
  <c r="W4329" i="1" s="1"/>
  <c r="U4345" i="1"/>
  <c r="V4345" i="1" s="1"/>
  <c r="W4345" i="1" s="1"/>
  <c r="U4353" i="1"/>
  <c r="V4353" i="1" s="1"/>
  <c r="W4353" i="1" s="1"/>
  <c r="U4377" i="1"/>
  <c r="V4377" i="1" s="1"/>
  <c r="W4377" i="1" s="1"/>
  <c r="U3970" i="1"/>
  <c r="V3970" i="1" s="1"/>
  <c r="W3970" i="1" s="1"/>
  <c r="U3983" i="1"/>
  <c r="V3983" i="1" s="1"/>
  <c r="W3983" i="1" s="1"/>
  <c r="U3988" i="1"/>
  <c r="V3988" i="1" s="1"/>
  <c r="U4005" i="1"/>
  <c r="V4005" i="1" s="1"/>
  <c r="W4005" i="1" s="1"/>
  <c r="U4038" i="1"/>
  <c r="V4038" i="1" s="1"/>
  <c r="W4038" i="1" s="1"/>
  <c r="U4056" i="1"/>
  <c r="V4056" i="1" s="1"/>
  <c r="U4071" i="1"/>
  <c r="V4071" i="1" s="1"/>
  <c r="W4071" i="1" s="1"/>
  <c r="Y4155" i="1"/>
  <c r="U4177" i="1"/>
  <c r="V4177" i="1" s="1"/>
  <c r="W4177" i="1" s="1"/>
  <c r="U4186" i="1"/>
  <c r="V4186" i="1" s="1"/>
  <c r="W4186" i="1" s="1"/>
  <c r="U4199" i="1"/>
  <c r="V4199" i="1" s="1"/>
  <c r="W4199" i="1" s="1"/>
  <c r="Y4011" i="1"/>
  <c r="U3934" i="1"/>
  <c r="V3934" i="1" s="1"/>
  <c r="W3934" i="1" s="1"/>
  <c r="U3950" i="1"/>
  <c r="V3950" i="1" s="1"/>
  <c r="W3950" i="1" s="1"/>
  <c r="U3962" i="1"/>
  <c r="V3962" i="1" s="1"/>
  <c r="U3985" i="1"/>
  <c r="V3985" i="1" s="1"/>
  <c r="W3985" i="1" s="1"/>
  <c r="U4002" i="1"/>
  <c r="V4002" i="1" s="1"/>
  <c r="U4020" i="1"/>
  <c r="V4020" i="1" s="1"/>
  <c r="U4035" i="1"/>
  <c r="V4035" i="1" s="1"/>
  <c r="W4035" i="1" s="1"/>
  <c r="U4065" i="1"/>
  <c r="V4065" i="1" s="1"/>
  <c r="W4065" i="1" s="1"/>
  <c r="U4086" i="1"/>
  <c r="V4086" i="1" s="1"/>
  <c r="W4086" i="1" s="1"/>
  <c r="U4088" i="1"/>
  <c r="V4088" i="1" s="1"/>
  <c r="W4088" i="1" s="1"/>
  <c r="U4093" i="1"/>
  <c r="V4093" i="1" s="1"/>
  <c r="Y4098" i="1"/>
  <c r="U4106" i="1"/>
  <c r="V4106" i="1" s="1"/>
  <c r="W4106" i="1" s="1"/>
  <c r="U4124" i="1"/>
  <c r="V4124" i="1" s="1"/>
  <c r="W4124" i="1" s="1"/>
  <c r="U4142" i="1"/>
  <c r="V4142" i="1" s="1"/>
  <c r="W4142" i="1" s="1"/>
  <c r="U4159" i="1"/>
  <c r="V4159" i="1" s="1"/>
  <c r="W4159" i="1" s="1"/>
  <c r="U4188" i="1"/>
  <c r="V4188" i="1" s="1"/>
  <c r="W4188" i="1" s="1"/>
  <c r="U4227" i="1"/>
  <c r="V4227" i="1" s="1"/>
  <c r="W4227" i="1" s="1"/>
  <c r="U4232" i="1"/>
  <c r="V4232" i="1" s="1"/>
  <c r="W4232" i="1" s="1"/>
  <c r="Y4251" i="1"/>
  <c r="U4273" i="1"/>
  <c r="V4273" i="1" s="1"/>
  <c r="Y4275" i="1"/>
  <c r="U4305" i="1"/>
  <c r="V4305" i="1" s="1"/>
  <c r="U4323" i="1"/>
  <c r="V4323" i="1" s="1"/>
  <c r="W4323" i="1" s="1"/>
  <c r="U4339" i="1"/>
  <c r="V4339" i="1" s="1"/>
  <c r="W4339" i="1" s="1"/>
  <c r="U4363" i="1"/>
  <c r="V4363" i="1" s="1"/>
  <c r="W4363" i="1" s="1"/>
  <c r="U4371" i="1"/>
  <c r="V4371" i="1" s="1"/>
  <c r="W4371" i="1" s="1"/>
  <c r="U3899" i="1"/>
  <c r="V3899" i="1" s="1"/>
  <c r="W3899" i="1" s="1"/>
  <c r="Y3906" i="1"/>
  <c r="U3914" i="1"/>
  <c r="V3914" i="1" s="1"/>
  <c r="W3914" i="1" s="1"/>
  <c r="U3922" i="1"/>
  <c r="V3922" i="1" s="1"/>
  <c r="W3922" i="1" s="1"/>
  <c r="U3935" i="1"/>
  <c r="V3935" i="1" s="1"/>
  <c r="W3935" i="1" s="1"/>
  <c r="U3951" i="1"/>
  <c r="V3951" i="1" s="1"/>
  <c r="W3951" i="1" s="1"/>
  <c r="Y3956" i="1"/>
  <c r="U3961" i="1"/>
  <c r="V3961" i="1" s="1"/>
  <c r="W3961" i="1" s="1"/>
  <c r="U3991" i="1"/>
  <c r="V3991" i="1" s="1"/>
  <c r="W3991" i="1" s="1"/>
  <c r="Y3993" i="1"/>
  <c r="U4041" i="1"/>
  <c r="V4041" i="1" s="1"/>
  <c r="W4041" i="1" s="1"/>
  <c r="U4252" i="1"/>
  <c r="V4252" i="1" s="1"/>
  <c r="U4263" i="1"/>
  <c r="V4263" i="1" s="1"/>
  <c r="U4267" i="1"/>
  <c r="V4267" i="1" s="1"/>
  <c r="W4267" i="1" s="1"/>
  <c r="U3925" i="1"/>
  <c r="V3925" i="1" s="1"/>
  <c r="W3925" i="1" s="1"/>
  <c r="U4008" i="1"/>
  <c r="V4008" i="1" s="1"/>
  <c r="W4008" i="1" s="1"/>
  <c r="U4107" i="1"/>
  <c r="V4107" i="1" s="1"/>
  <c r="W4107" i="1" s="1"/>
  <c r="U4112" i="1"/>
  <c r="V4112" i="1" s="1"/>
  <c r="U4125" i="1"/>
  <c r="V4125" i="1" s="1"/>
  <c r="W4125" i="1" s="1"/>
  <c r="U4132" i="1"/>
  <c r="V4132" i="1" s="1"/>
  <c r="W4132" i="1" s="1"/>
  <c r="U4217" i="1"/>
  <c r="V4217" i="1" s="1"/>
  <c r="W4217" i="1" s="1"/>
  <c r="U4225" i="1"/>
  <c r="V4225" i="1" s="1"/>
  <c r="U4244" i="1"/>
  <c r="V4244" i="1" s="1"/>
  <c r="W4244" i="1" s="1"/>
  <c r="U4278" i="1"/>
  <c r="V4278" i="1" s="1"/>
  <c r="W4278" i="1" s="1"/>
  <c r="U4342" i="1"/>
  <c r="V4342" i="1" s="1"/>
  <c r="W4342" i="1" s="1"/>
  <c r="U4011" i="1"/>
  <c r="V4011" i="1" s="1"/>
  <c r="U4016" i="1"/>
  <c r="V4016" i="1" s="1"/>
  <c r="W4016" i="1" s="1"/>
  <c r="U4026" i="1"/>
  <c r="V4026" i="1" s="1"/>
  <c r="W4026" i="1" s="1"/>
  <c r="U4031" i="1"/>
  <c r="V4031" i="1" s="1"/>
  <c r="U4036" i="1"/>
  <c r="V4036" i="1" s="1"/>
  <c r="Y4041" i="1"/>
  <c r="Y4056" i="1"/>
  <c r="U4069" i="1"/>
  <c r="V4069" i="1" s="1"/>
  <c r="W4069" i="1" s="1"/>
  <c r="U4110" i="1"/>
  <c r="V4110" i="1" s="1"/>
  <c r="U4130" i="1"/>
  <c r="V4130" i="1" s="1"/>
  <c r="W4130" i="1" s="1"/>
  <c r="U4135" i="1"/>
  <c r="V4135" i="1" s="1"/>
  <c r="W4135" i="1" s="1"/>
  <c r="U4153" i="1"/>
  <c r="V4153" i="1" s="1"/>
  <c r="W4153" i="1" s="1"/>
  <c r="Y4175" i="1"/>
  <c r="U4207" i="1"/>
  <c r="V4207" i="1" s="1"/>
  <c r="W4207" i="1" s="1"/>
  <c r="U4289" i="1"/>
  <c r="V4289" i="1" s="1"/>
  <c r="W4289" i="1" s="1"/>
  <c r="U4361" i="1"/>
  <c r="V4361" i="1" s="1"/>
  <c r="W4361" i="1" s="1"/>
  <c r="U3890" i="1"/>
  <c r="V3890" i="1" s="1"/>
  <c r="W3890" i="1" s="1"/>
  <c r="U3966" i="1"/>
  <c r="V3966" i="1" s="1"/>
  <c r="W3966" i="1" s="1"/>
  <c r="U3971" i="1"/>
  <c r="V3971" i="1" s="1"/>
  <c r="W3971" i="1" s="1"/>
  <c r="U3984" i="1"/>
  <c r="V3984" i="1" s="1"/>
  <c r="W3984" i="1" s="1"/>
  <c r="U3989" i="1"/>
  <c r="V3989" i="1" s="1"/>
  <c r="W3989" i="1" s="1"/>
  <c r="Y3996" i="1"/>
  <c r="U4001" i="1"/>
  <c r="V4001" i="1" s="1"/>
  <c r="W4001" i="1" s="1"/>
  <c r="U4062" i="1"/>
  <c r="V4062" i="1" s="1"/>
  <c r="W4062" i="1" s="1"/>
  <c r="U4105" i="1"/>
  <c r="V4105" i="1" s="1"/>
  <c r="U4118" i="1"/>
  <c r="V4118" i="1" s="1"/>
  <c r="W4118" i="1" s="1"/>
  <c r="U4123" i="1"/>
  <c r="V4123" i="1" s="1"/>
  <c r="U4128" i="1"/>
  <c r="V4128" i="1" s="1"/>
  <c r="W4128" i="1" s="1"/>
  <c r="Y4184" i="1"/>
  <c r="U4223" i="1"/>
  <c r="V4223" i="1" s="1"/>
  <c r="W4223" i="1" s="1"/>
  <c r="Y4228" i="1"/>
  <c r="U4238" i="1"/>
  <c r="V4238" i="1" s="1"/>
  <c r="W4238" i="1" s="1"/>
  <c r="U4240" i="1"/>
  <c r="V4240" i="1" s="1"/>
  <c r="W4240" i="1" s="1"/>
  <c r="U4242" i="1"/>
  <c r="V4242" i="1" s="1"/>
  <c r="W4242" i="1" s="1"/>
  <c r="U4284" i="1"/>
  <c r="V4284" i="1" s="1"/>
  <c r="W4284" i="1" s="1"/>
  <c r="U4292" i="1"/>
  <c r="V4292" i="1" s="1"/>
  <c r="W4292" i="1" s="1"/>
  <c r="U4297" i="1"/>
  <c r="V4297" i="1" s="1"/>
  <c r="W4297" i="1" s="1"/>
  <c r="U4316" i="1"/>
  <c r="V4316" i="1" s="1"/>
  <c r="U4332" i="1"/>
  <c r="V4332" i="1" s="1"/>
  <c r="W4332" i="1" s="1"/>
  <c r="U4348" i="1"/>
  <c r="V4348" i="1" s="1"/>
  <c r="W4348" i="1" s="1"/>
  <c r="U4364" i="1"/>
  <c r="V4364" i="1" s="1"/>
  <c r="W4364" i="1" s="1"/>
  <c r="U4219" i="1"/>
  <c r="V4219" i="1" s="1"/>
  <c r="W4219" i="1" s="1"/>
  <c r="U4243" i="1"/>
  <c r="V4243" i="1" s="1"/>
  <c r="U4310" i="1"/>
  <c r="V4310" i="1" s="1"/>
  <c r="W4310" i="1" s="1"/>
  <c r="U4103" i="1"/>
  <c r="V4103" i="1" s="1"/>
  <c r="W4103" i="1" s="1"/>
  <c r="U4138" i="1"/>
  <c r="V4138" i="1" s="1"/>
  <c r="U4111" i="1"/>
  <c r="V4111" i="1" s="1"/>
  <c r="W4111" i="1" s="1"/>
  <c r="U4114" i="1"/>
  <c r="V4114" i="1" s="1"/>
  <c r="W4114" i="1" s="1"/>
  <c r="U4129" i="1"/>
  <c r="V4129" i="1" s="1"/>
  <c r="W4129" i="1" s="1"/>
  <c r="U3949" i="1"/>
  <c r="V3949" i="1" s="1"/>
  <c r="W3949" i="1" s="1"/>
  <c r="U4082" i="1"/>
  <c r="V4082" i="1" s="1"/>
  <c r="W4082" i="1" s="1"/>
  <c r="Y3969" i="1"/>
  <c r="U3905" i="1"/>
  <c r="V3905" i="1" s="1"/>
  <c r="W3905" i="1" s="1"/>
  <c r="U3910" i="1"/>
  <c r="V3910" i="1" s="1"/>
  <c r="W3910" i="1" s="1"/>
  <c r="U3918" i="1"/>
  <c r="V3918" i="1" s="1"/>
  <c r="W3918" i="1" s="1"/>
  <c r="U3933" i="1"/>
  <c r="V3933" i="1" s="1"/>
  <c r="W3933" i="1" s="1"/>
  <c r="U3938" i="1"/>
  <c r="V3938" i="1" s="1"/>
  <c r="W3938" i="1" s="1"/>
  <c r="U3946" i="1"/>
  <c r="V3946" i="1" s="1"/>
  <c r="W3946" i="1" s="1"/>
  <c r="U3994" i="1"/>
  <c r="V3994" i="1" s="1"/>
  <c r="W3994" i="1" s="1"/>
  <c r="U3999" i="1"/>
  <c r="V3999" i="1" s="1"/>
  <c r="U4049" i="1"/>
  <c r="V4049" i="1" s="1"/>
  <c r="U4066" i="1"/>
  <c r="V4066" i="1" s="1"/>
  <c r="W4066" i="1" s="1"/>
  <c r="U4089" i="1"/>
  <c r="V4089" i="1" s="1"/>
  <c r="W4089" i="1" s="1"/>
  <c r="U4104" i="1"/>
  <c r="U4117" i="1"/>
  <c r="V4117" i="1" s="1"/>
  <c r="U4122" i="1"/>
  <c r="V4122" i="1" s="1"/>
  <c r="W4122" i="1" s="1"/>
  <c r="U4139" i="1"/>
  <c r="V4139" i="1" s="1"/>
  <c r="W4139" i="1" s="1"/>
  <c r="U4149" i="1"/>
  <c r="V4149" i="1" s="1"/>
  <c r="U4151" i="1"/>
  <c r="V4151" i="1" s="1"/>
  <c r="W4151" i="1" s="1"/>
  <c r="U4168" i="1"/>
  <c r="V4168" i="1" s="1"/>
  <c r="W4168" i="1" s="1"/>
  <c r="Y4177" i="1"/>
  <c r="U4184" i="1"/>
  <c r="V4184" i="1" s="1"/>
  <c r="W4184" i="1" s="1"/>
  <c r="U4204" i="1"/>
  <c r="V4204" i="1" s="1"/>
  <c r="U4224" i="1"/>
  <c r="V4224" i="1" s="1"/>
  <c r="W4224" i="1" s="1"/>
  <c r="U4248" i="1"/>
  <c r="U4320" i="1"/>
  <c r="V4320" i="1" s="1"/>
  <c r="W4320" i="1" s="1"/>
  <c r="U4336" i="1"/>
  <c r="U4362" i="1"/>
  <c r="V4362" i="1" s="1"/>
  <c r="W4362" i="1" s="1"/>
  <c r="U4367" i="1"/>
  <c r="V4367" i="1" s="1"/>
  <c r="W4367" i="1" s="1"/>
  <c r="U4161" i="1"/>
  <c r="V4161" i="1" s="1"/>
  <c r="W4161" i="1" s="1"/>
  <c r="Y3928" i="1"/>
  <c r="U4119" i="1"/>
  <c r="V4119" i="1" s="1"/>
  <c r="W4119" i="1" s="1"/>
  <c r="Y4310" i="1"/>
  <c r="U4325" i="1"/>
  <c r="V4325" i="1" s="1"/>
  <c r="U4182" i="1"/>
  <c r="V4182" i="1" s="1"/>
  <c r="W4182" i="1" s="1"/>
  <c r="U3893" i="1"/>
  <c r="V3893" i="1" s="1"/>
  <c r="W3893" i="1" s="1"/>
  <c r="U3907" i="1"/>
  <c r="V3907" i="1" s="1"/>
  <c r="U3912" i="1"/>
  <c r="V3912" i="1" s="1"/>
  <c r="W3912" i="1" s="1"/>
  <c r="U3917" i="1"/>
  <c r="V3917" i="1" s="1"/>
  <c r="W3917" i="1" s="1"/>
  <c r="U3920" i="1"/>
  <c r="V3920" i="1" s="1"/>
  <c r="W3920" i="1" s="1"/>
  <c r="U3927" i="1"/>
  <c r="V3927" i="1" s="1"/>
  <c r="U3944" i="1"/>
  <c r="V3944" i="1" s="1"/>
  <c r="U3967" i="1"/>
  <c r="V3967" i="1" s="1"/>
  <c r="W3967" i="1" s="1"/>
  <c r="Y3992" i="1"/>
  <c r="Y3999" i="1"/>
  <c r="U4006" i="1"/>
  <c r="V4006" i="1" s="1"/>
  <c r="W4006" i="1" s="1"/>
  <c r="Y4023" i="1"/>
  <c r="U4032" i="1"/>
  <c r="V4032" i="1" s="1"/>
  <c r="W4032" i="1" s="1"/>
  <c r="U4067" i="1"/>
  <c r="V4067" i="1" s="1"/>
  <c r="W4067" i="1" s="1"/>
  <c r="Y4086" i="1"/>
  <c r="U4091" i="1"/>
  <c r="V4091" i="1" s="1"/>
  <c r="Y4121" i="1"/>
  <c r="U4137" i="1"/>
  <c r="V4137" i="1" s="1"/>
  <c r="U4162" i="1"/>
  <c r="V4162" i="1" s="1"/>
  <c r="W4162" i="1" s="1"/>
  <c r="U4174" i="1"/>
  <c r="V4174" i="1" s="1"/>
  <c r="W4174" i="1" s="1"/>
  <c r="Y4182" i="1"/>
  <c r="U4229" i="1"/>
  <c r="V4229" i="1" s="1"/>
  <c r="W4229" i="1" s="1"/>
  <c r="U4250" i="1"/>
  <c r="V4250" i="1" s="1"/>
  <c r="W4250" i="1" s="1"/>
  <c r="U4270" i="1"/>
  <c r="V4270" i="1" s="1"/>
  <c r="W4270" i="1" s="1"/>
  <c r="U4280" i="1"/>
  <c r="V4280" i="1" s="1"/>
  <c r="W4280" i="1" s="1"/>
  <c r="U4285" i="1"/>
  <c r="V4285" i="1" s="1"/>
  <c r="W4285" i="1" s="1"/>
  <c r="U4311" i="1"/>
  <c r="V4311" i="1" s="1"/>
  <c r="W4311" i="1" s="1"/>
  <c r="U4334" i="1"/>
  <c r="V4334" i="1" s="1"/>
  <c r="W4334" i="1" s="1"/>
  <c r="U4369" i="1"/>
  <c r="V4369" i="1" s="1"/>
  <c r="W4369" i="1" s="1"/>
  <c r="U3968" i="1"/>
  <c r="V3968" i="1" s="1"/>
  <c r="W3968" i="1" s="1"/>
  <c r="U4256" i="1"/>
  <c r="V4256" i="1" s="1"/>
  <c r="W4256" i="1" s="1"/>
  <c r="Y3949" i="1"/>
  <c r="U4009" i="1"/>
  <c r="V4009" i="1" s="1"/>
  <c r="W4009" i="1" s="1"/>
  <c r="U4019" i="1"/>
  <c r="V4019" i="1" s="1"/>
  <c r="W4019" i="1" s="1"/>
  <c r="U4077" i="1"/>
  <c r="V4077" i="1" s="1"/>
  <c r="U4094" i="1"/>
  <c r="V4094" i="1" s="1"/>
  <c r="W4094" i="1" s="1"/>
  <c r="Y4103" i="1"/>
  <c r="U4120" i="1"/>
  <c r="V4120" i="1" s="1"/>
  <c r="W4120" i="1" s="1"/>
  <c r="U4189" i="1"/>
  <c r="V4189" i="1" s="1"/>
  <c r="W4189" i="1" s="1"/>
  <c r="U4215" i="1"/>
  <c r="V4215" i="1" s="1"/>
  <c r="W4215" i="1" s="1"/>
  <c r="U4253" i="1"/>
  <c r="V4253" i="1" s="1"/>
  <c r="U4276" i="1"/>
  <c r="V4276" i="1" s="1"/>
  <c r="U4288" i="1"/>
  <c r="V4288" i="1" s="1"/>
  <c r="W4288" i="1" s="1"/>
  <c r="Y4299" i="1"/>
  <c r="U4319" i="1"/>
  <c r="V4319" i="1" s="1"/>
  <c r="W4319" i="1" s="1"/>
  <c r="U4347" i="1"/>
  <c r="V4347" i="1" s="1"/>
  <c r="W4347" i="1" s="1"/>
  <c r="U3941" i="1"/>
  <c r="V3941" i="1" s="1"/>
  <c r="W3941" i="1" s="1"/>
  <c r="U3901" i="1"/>
  <c r="V3901" i="1" s="1"/>
  <c r="U3913" i="1"/>
  <c r="V3913" i="1" s="1"/>
  <c r="W3913" i="1" s="1"/>
  <c r="U3921" i="1"/>
  <c r="V3921" i="1" s="1"/>
  <c r="W3921" i="1" s="1"/>
  <c r="U3930" i="1"/>
  <c r="V3930" i="1" s="1"/>
  <c r="W3930" i="1" s="1"/>
  <c r="U3943" i="1"/>
  <c r="V3943" i="1" s="1"/>
  <c r="W3943" i="1" s="1"/>
  <c r="U3954" i="1"/>
  <c r="V3954" i="1" s="1"/>
  <c r="W3954" i="1" s="1"/>
  <c r="U3963" i="1"/>
  <c r="V3963" i="1" s="1"/>
  <c r="U4007" i="1"/>
  <c r="V4007" i="1" s="1"/>
  <c r="W4007" i="1" s="1"/>
  <c r="U4014" i="1"/>
  <c r="V4014" i="1" s="1"/>
  <c r="W4014" i="1" s="1"/>
  <c r="U4024" i="1"/>
  <c r="V4024" i="1" s="1"/>
  <c r="W4024" i="1" s="1"/>
  <c r="U4033" i="1"/>
  <c r="V4033" i="1" s="1"/>
  <c r="W4033" i="1" s="1"/>
  <c r="U4045" i="1"/>
  <c r="V4045" i="1" s="1"/>
  <c r="Y4063" i="1"/>
  <c r="U4068" i="1"/>
  <c r="U4073" i="1"/>
  <c r="V4073" i="1" s="1"/>
  <c r="W4073" i="1" s="1"/>
  <c r="U4085" i="1"/>
  <c r="V4085" i="1" s="1"/>
  <c r="Y4087" i="1"/>
  <c r="U4092" i="1"/>
  <c r="V4092" i="1" s="1"/>
  <c r="W4092" i="1" s="1"/>
  <c r="U4099" i="1"/>
  <c r="V4099" i="1" s="1"/>
  <c r="W4099" i="1" s="1"/>
  <c r="U4116" i="1"/>
  <c r="V4116" i="1" s="1"/>
  <c r="W4116" i="1" s="1"/>
  <c r="Y4127" i="1"/>
  <c r="U4131" i="1"/>
  <c r="V4131" i="1" s="1"/>
  <c r="W4131" i="1" s="1"/>
  <c r="U4133" i="1"/>
  <c r="V4133" i="1" s="1"/>
  <c r="U4140" i="1"/>
  <c r="V4140" i="1" s="1"/>
  <c r="W4140" i="1" s="1"/>
  <c r="U4147" i="1"/>
  <c r="V4147" i="1" s="1"/>
  <c r="Y4165" i="1"/>
  <c r="Y4183" i="1"/>
  <c r="U4197" i="1"/>
  <c r="V4197" i="1" s="1"/>
  <c r="W4197" i="1" s="1"/>
  <c r="U4202" i="1"/>
  <c r="V4202" i="1" s="1"/>
  <c r="W4202" i="1" s="1"/>
  <c r="Y4253" i="1"/>
  <c r="U4258" i="1"/>
  <c r="V4258" i="1" s="1"/>
  <c r="W4258" i="1" s="1"/>
  <c r="Y4274" i="1"/>
  <c r="Y4276" i="1"/>
  <c r="U4281" i="1"/>
  <c r="V4281" i="1" s="1"/>
  <c r="Y4293" i="1"/>
  <c r="U4302" i="1"/>
  <c r="V4302" i="1" s="1"/>
  <c r="W4302" i="1" s="1"/>
  <c r="U4312" i="1"/>
  <c r="U4335" i="1"/>
  <c r="V4335" i="1" s="1"/>
  <c r="U4337" i="1"/>
  <c r="V4337" i="1" s="1"/>
  <c r="W4337" i="1" s="1"/>
  <c r="U4358" i="1"/>
  <c r="V4358" i="1" s="1"/>
  <c r="W4358" i="1" s="1"/>
  <c r="V4081" i="1"/>
  <c r="W4081" i="1" s="1"/>
  <c r="V4279" i="1"/>
  <c r="W4279" i="1" s="1"/>
  <c r="U4295" i="1"/>
  <c r="V4295" i="1" s="1"/>
  <c r="W4295" i="1" s="1"/>
  <c r="Y4295" i="1"/>
  <c r="U3906" i="1"/>
  <c r="V3906" i="1" s="1"/>
  <c r="W3906" i="1" s="1"/>
  <c r="U4022" i="1"/>
  <c r="V4022" i="1" s="1"/>
  <c r="W4022" i="1" s="1"/>
  <c r="U4072" i="1"/>
  <c r="V4072" i="1" s="1"/>
  <c r="Y4082" i="1"/>
  <c r="U4160" i="1"/>
  <c r="V4160" i="1" s="1"/>
  <c r="W4160" i="1" s="1"/>
  <c r="U4209" i="1"/>
  <c r="V4209" i="1" s="1"/>
  <c r="W4209" i="1" s="1"/>
  <c r="Y4246" i="1"/>
  <c r="U4246" i="1"/>
  <c r="V4246" i="1" s="1"/>
  <c r="W4246" i="1" s="1"/>
  <c r="Y4257" i="1"/>
  <c r="U4277" i="1"/>
  <c r="V4277" i="1" s="1"/>
  <c r="W4277" i="1" s="1"/>
  <c r="U4286" i="1"/>
  <c r="V4286" i="1" s="1"/>
  <c r="W4286" i="1" s="1"/>
  <c r="U4373" i="1"/>
  <c r="U4000" i="1"/>
  <c r="V4000" i="1" s="1"/>
  <c r="W4000" i="1" s="1"/>
  <c r="U4046" i="1"/>
  <c r="V4046" i="1" s="1"/>
  <c r="W4046" i="1" s="1"/>
  <c r="Y4046" i="1"/>
  <c r="U4156" i="1"/>
  <c r="V4156" i="1" s="1"/>
  <c r="W4156" i="1" s="1"/>
  <c r="U4222" i="1"/>
  <c r="V4222" i="1" s="1"/>
  <c r="Y4222" i="1"/>
  <c r="Y3900" i="1"/>
  <c r="Y3917" i="1"/>
  <c r="U3939" i="1"/>
  <c r="V3939" i="1" s="1"/>
  <c r="U4018" i="1"/>
  <c r="V4018" i="1" s="1"/>
  <c r="W4018" i="1" s="1"/>
  <c r="U4136" i="1"/>
  <c r="V4136" i="1" s="1"/>
  <c r="Y4138" i="1"/>
  <c r="Y4150" i="1"/>
  <c r="U4201" i="1"/>
  <c r="V4201" i="1" s="1"/>
  <c r="W4201" i="1" s="1"/>
  <c r="U4231" i="1"/>
  <c r="Y4256" i="1"/>
  <c r="Y4111" i="1"/>
  <c r="Y4147" i="1"/>
  <c r="U4169" i="1"/>
  <c r="U4175" i="1"/>
  <c r="V4175" i="1" s="1"/>
  <c r="W4175" i="1" s="1"/>
  <c r="U4239" i="1"/>
  <c r="V4239" i="1" s="1"/>
  <c r="W4239" i="1" s="1"/>
  <c r="Y4239" i="1"/>
  <c r="Y4303" i="1"/>
  <c r="U4303" i="1"/>
  <c r="V4303" i="1" s="1"/>
  <c r="Y4325" i="1"/>
  <c r="Y4350" i="1"/>
  <c r="U4350" i="1"/>
  <c r="V4350" i="1" s="1"/>
  <c r="W4350" i="1" s="1"/>
  <c r="U4166" i="1"/>
  <c r="V4166" i="1" s="1"/>
  <c r="W3924" i="1"/>
  <c r="U3960" i="1"/>
  <c r="V3960" i="1" s="1"/>
  <c r="W3960" i="1" s="1"/>
  <c r="Y3968" i="1"/>
  <c r="U4010" i="1"/>
  <c r="U4079" i="1"/>
  <c r="V4079" i="1" s="1"/>
  <c r="W4079" i="1" s="1"/>
  <c r="U4102" i="1"/>
  <c r="V4102" i="1" s="1"/>
  <c r="W4102" i="1" s="1"/>
  <c r="Y4201" i="1"/>
  <c r="U4233" i="1"/>
  <c r="Y4318" i="1"/>
  <c r="U4318" i="1"/>
  <c r="V4318" i="1" s="1"/>
  <c r="W4318" i="1" s="1"/>
  <c r="U3942" i="1"/>
  <c r="V3942" i="1" s="1"/>
  <c r="W3942" i="1" s="1"/>
  <c r="U3979" i="1"/>
  <c r="V3979" i="1" s="1"/>
  <c r="U4294" i="1"/>
  <c r="V4294" i="1" s="1"/>
  <c r="W4294" i="1" s="1"/>
  <c r="U3923" i="1"/>
  <c r="V3923" i="1" s="1"/>
  <c r="U3982" i="1"/>
  <c r="V3982" i="1" s="1"/>
  <c r="W3982" i="1" s="1"/>
  <c r="U3993" i="1"/>
  <c r="V3993" i="1" s="1"/>
  <c r="W3993" i="1" s="1"/>
  <c r="U4028" i="1"/>
  <c r="V4028" i="1" s="1"/>
  <c r="W4028" i="1" s="1"/>
  <c r="W4030" i="1"/>
  <c r="U4108" i="1"/>
  <c r="V4108" i="1" s="1"/>
  <c r="W4108" i="1" s="1"/>
  <c r="W4113" i="1"/>
  <c r="U4146" i="1"/>
  <c r="V4146" i="1" s="1"/>
  <c r="W4146" i="1" s="1"/>
  <c r="U4163" i="1"/>
  <c r="V4163" i="1" s="1"/>
  <c r="W4163" i="1" s="1"/>
  <c r="W4171" i="1"/>
  <c r="U4228" i="1"/>
  <c r="V4228" i="1" s="1"/>
  <c r="U4234" i="1"/>
  <c r="U4259" i="1"/>
  <c r="U4261" i="1"/>
  <c r="V4261" i="1" s="1"/>
  <c r="Y4301" i="1"/>
  <c r="U4301" i="1"/>
  <c r="V4301" i="1" s="1"/>
  <c r="W4301" i="1" s="1"/>
  <c r="U4365" i="1"/>
  <c r="V4365" i="1" s="1"/>
  <c r="W4365" i="1" s="1"/>
  <c r="Y3895" i="1"/>
  <c r="U3945" i="1"/>
  <c r="V3945" i="1" s="1"/>
  <c r="W3945" i="1" s="1"/>
  <c r="U3952" i="1"/>
  <c r="V3952" i="1" s="1"/>
  <c r="U3997" i="1"/>
  <c r="V3997" i="1" s="1"/>
  <c r="W3997" i="1" s="1"/>
  <c r="Y4002" i="1"/>
  <c r="U4040" i="1"/>
  <c r="U4042" i="1"/>
  <c r="V4042" i="1" s="1"/>
  <c r="W4042" i="1" s="1"/>
  <c r="U4058" i="1"/>
  <c r="V4058" i="1" s="1"/>
  <c r="W4058" i="1" s="1"/>
  <c r="Y4062" i="1"/>
  <c r="U4064" i="1"/>
  <c r="V4064" i="1" s="1"/>
  <c r="W4064" i="1" s="1"/>
  <c r="U4084" i="1"/>
  <c r="V4084" i="1" s="1"/>
  <c r="W4084" i="1" s="1"/>
  <c r="U4096" i="1"/>
  <c r="V4096" i="1" s="1"/>
  <c r="U4126" i="1"/>
  <c r="V4126" i="1" s="1"/>
  <c r="W4126" i="1" s="1"/>
  <c r="U4141" i="1"/>
  <c r="V4141" i="1" s="1"/>
  <c r="W4141" i="1" s="1"/>
  <c r="U4143" i="1"/>
  <c r="V4143" i="1" s="1"/>
  <c r="W4143" i="1" s="1"/>
  <c r="U4170" i="1"/>
  <c r="V4170" i="1" s="1"/>
  <c r="W4170" i="1" s="1"/>
  <c r="U4187" i="1"/>
  <c r="U4195" i="1"/>
  <c r="V4195" i="1" s="1"/>
  <c r="U4208" i="1"/>
  <c r="V4208" i="1" s="1"/>
  <c r="W4208" i="1" s="1"/>
  <c r="Y4212" i="1"/>
  <c r="U4237" i="1"/>
  <c r="V4237" i="1" s="1"/>
  <c r="W4237" i="1" s="1"/>
  <c r="U4251" i="1"/>
  <c r="V4251" i="1" s="1"/>
  <c r="W4251" i="1" s="1"/>
  <c r="U4257" i="1"/>
  <c r="V4257" i="1" s="1"/>
  <c r="W4257" i="1" s="1"/>
  <c r="U4271" i="1"/>
  <c r="U4287" i="1"/>
  <c r="V4287" i="1" s="1"/>
  <c r="W4287" i="1" s="1"/>
  <c r="Y4307" i="1"/>
  <c r="U4324" i="1"/>
  <c r="V4324" i="1" s="1"/>
  <c r="W4324" i="1" s="1"/>
  <c r="U4326" i="1"/>
  <c r="V4326" i="1" s="1"/>
  <c r="W4326" i="1" s="1"/>
  <c r="U4340" i="1"/>
  <c r="V4340" i="1" s="1"/>
  <c r="U4352" i="1"/>
  <c r="Y4365" i="1"/>
  <c r="U4372" i="1"/>
  <c r="V4372" i="1" s="1"/>
  <c r="W4372" i="1" s="1"/>
  <c r="U4333" i="1"/>
  <c r="V4333" i="1" s="1"/>
  <c r="W4333" i="1" s="1"/>
  <c r="U4357" i="1"/>
  <c r="V4357" i="1" s="1"/>
  <c r="W4357" i="1" s="1"/>
  <c r="U3900" i="1"/>
  <c r="U3903" i="1"/>
  <c r="V3903" i="1" s="1"/>
  <c r="W3903" i="1" s="1"/>
  <c r="U3915" i="1"/>
  <c r="V3915" i="1" s="1"/>
  <c r="W3915" i="1" s="1"/>
  <c r="U3919" i="1"/>
  <c r="V3919" i="1" s="1"/>
  <c r="U3981" i="1"/>
  <c r="V3981" i="1" s="1"/>
  <c r="U4012" i="1"/>
  <c r="Y4051" i="1"/>
  <c r="U4057" i="1"/>
  <c r="Y4089" i="1"/>
  <c r="U4097" i="1"/>
  <c r="V4097" i="1" s="1"/>
  <c r="W4097" i="1" s="1"/>
  <c r="U4144" i="1"/>
  <c r="V4144" i="1" s="1"/>
  <c r="Y4149" i="1"/>
  <c r="U4194" i="1"/>
  <c r="U4213" i="1"/>
  <c r="V4213" i="1" s="1"/>
  <c r="W4213" i="1" s="1"/>
  <c r="U4247" i="1"/>
  <c r="V4247" i="1" s="1"/>
  <c r="W4247" i="1" s="1"/>
  <c r="Y4247" i="1"/>
  <c r="U4290" i="1"/>
  <c r="V4290" i="1" s="1"/>
  <c r="W4290" i="1" s="1"/>
  <c r="U4327" i="1"/>
  <c r="U4331" i="1"/>
  <c r="V4331" i="1" s="1"/>
  <c r="W4331" i="1" s="1"/>
  <c r="U4355" i="1"/>
  <c r="V4355" i="1" s="1"/>
  <c r="W4355" i="1" s="1"/>
  <c r="Y4357" i="1"/>
  <c r="Y3962" i="1"/>
  <c r="U4021" i="1"/>
  <c r="V4021" i="1" s="1"/>
  <c r="W4021" i="1" s="1"/>
  <c r="U4109" i="1"/>
  <c r="V4109" i="1" s="1"/>
  <c r="W4109" i="1" s="1"/>
  <c r="U4148" i="1"/>
  <c r="V4148" i="1" s="1"/>
  <c r="W4148" i="1" s="1"/>
  <c r="U4265" i="1"/>
  <c r="V4265" i="1" s="1"/>
  <c r="U4368" i="1"/>
  <c r="U4370" i="1"/>
  <c r="V4370" i="1" s="1"/>
  <c r="W4370" i="1" s="1"/>
  <c r="U3929" i="1"/>
  <c r="U3965" i="1"/>
  <c r="V3965" i="1" s="1"/>
  <c r="W3965" i="1" s="1"/>
  <c r="U3972" i="1"/>
  <c r="V3972" i="1" s="1"/>
  <c r="W3972" i="1" s="1"/>
  <c r="U3974" i="1"/>
  <c r="V3974" i="1" s="1"/>
  <c r="W3974" i="1" s="1"/>
  <c r="U3976" i="1"/>
  <c r="V3976" i="1" s="1"/>
  <c r="W3976" i="1" s="1"/>
  <c r="U3990" i="1"/>
  <c r="U3996" i="1"/>
  <c r="V3996" i="1" s="1"/>
  <c r="U4003" i="1"/>
  <c r="V4003" i="1" s="1"/>
  <c r="U4013" i="1"/>
  <c r="V4013" i="1" s="1"/>
  <c r="W4013" i="1" s="1"/>
  <c r="U4023" i="1"/>
  <c r="V4023" i="1" s="1"/>
  <c r="W4023" i="1" s="1"/>
  <c r="Y4035" i="1"/>
  <c r="U4039" i="1"/>
  <c r="V4039" i="1" s="1"/>
  <c r="W4039" i="1" s="1"/>
  <c r="U4043" i="1"/>
  <c r="V4043" i="1" s="1"/>
  <c r="W4043" i="1" s="1"/>
  <c r="U4059" i="1"/>
  <c r="V4059" i="1" s="1"/>
  <c r="W4059" i="1" s="1"/>
  <c r="U4061" i="1"/>
  <c r="V4061" i="1" s="1"/>
  <c r="W4061" i="1" s="1"/>
  <c r="U4063" i="1"/>
  <c r="V4063" i="1" s="1"/>
  <c r="W4063" i="1" s="1"/>
  <c r="U4074" i="1"/>
  <c r="V4074" i="1" s="1"/>
  <c r="Y4078" i="1"/>
  <c r="U4095" i="1"/>
  <c r="V4095" i="1" s="1"/>
  <c r="W4095" i="1" s="1"/>
  <c r="U4127" i="1"/>
  <c r="V4127" i="1" s="1"/>
  <c r="W4127" i="1" s="1"/>
  <c r="Y4130" i="1"/>
  <c r="U4150" i="1"/>
  <c r="V4150" i="1" s="1"/>
  <c r="W4150" i="1" s="1"/>
  <c r="U4152" i="1"/>
  <c r="V4152" i="1" s="1"/>
  <c r="U4172" i="1"/>
  <c r="V4172" i="1" s="1"/>
  <c r="W4172" i="1" s="1"/>
  <c r="Y4176" i="1"/>
  <c r="Y4198" i="1"/>
  <c r="U4216" i="1"/>
  <c r="V4216" i="1" s="1"/>
  <c r="W4216" i="1" s="1"/>
  <c r="U4220" i="1"/>
  <c r="V4220" i="1" s="1"/>
  <c r="W4220" i="1" s="1"/>
  <c r="Y4232" i="1"/>
  <c r="U4235" i="1"/>
  <c r="V4235" i="1" s="1"/>
  <c r="W4235" i="1" s="1"/>
  <c r="U4314" i="1"/>
  <c r="V4314" i="1" s="1"/>
  <c r="W4314" i="1" s="1"/>
  <c r="U4328" i="1"/>
  <c r="V4328" i="1" s="1"/>
  <c r="U4375" i="1"/>
  <c r="V3904" i="1"/>
  <c r="W3904" i="1" s="1"/>
  <c r="V3931" i="1"/>
  <c r="W3931" i="1" s="1"/>
  <c r="Y4027" i="1"/>
  <c r="U4027" i="1"/>
  <c r="V4048" i="1"/>
  <c r="W4048" i="1" s="1"/>
  <c r="U4078" i="1"/>
  <c r="U3995" i="1"/>
  <c r="U3894" i="1"/>
  <c r="U3916" i="1"/>
  <c r="V3964" i="1"/>
  <c r="W3964" i="1" s="1"/>
  <c r="Y3977" i="1"/>
  <c r="U3977" i="1"/>
  <c r="Y4158" i="1"/>
  <c r="U4158" i="1"/>
  <c r="U3932" i="1"/>
  <c r="U3959" i="1"/>
  <c r="Y3959" i="1"/>
  <c r="V4015" i="1"/>
  <c r="W4015" i="1" s="1"/>
  <c r="U4017" i="1"/>
  <c r="U4165" i="1"/>
  <c r="V4190" i="1"/>
  <c r="W4190" i="1" s="1"/>
  <c r="V4268" i="1"/>
  <c r="W4268" i="1" s="1"/>
  <c r="V4080" i="1"/>
  <c r="W4080" i="1" s="1"/>
  <c r="U3978" i="1"/>
  <c r="V4004" i="1"/>
  <c r="W4004" i="1" s="1"/>
  <c r="W4029" i="1"/>
  <c r="V4090" i="1"/>
  <c r="W4090" i="1" s="1"/>
  <c r="U3898" i="1"/>
  <c r="U3992" i="1"/>
  <c r="V4052" i="1"/>
  <c r="W4052" i="1" s="1"/>
  <c r="Y4119" i="1"/>
  <c r="Y4192" i="1"/>
  <c r="U4192" i="1"/>
  <c r="U4230" i="1"/>
  <c r="U3955" i="1"/>
  <c r="U4034" i="1"/>
  <c r="U4051" i="1"/>
  <c r="V4053" i="1"/>
  <c r="W4053" i="1" s="1"/>
  <c r="U3948" i="1"/>
  <c r="V4298" i="1"/>
  <c r="W4298" i="1" s="1"/>
  <c r="U4054" i="1"/>
  <c r="Y3897" i="1"/>
  <c r="U3897" i="1"/>
  <c r="U4044" i="1"/>
  <c r="V4100" i="1"/>
  <c r="W4100" i="1" s="1"/>
  <c r="U4354" i="1"/>
  <c r="U4356" i="1"/>
  <c r="V4155" i="1"/>
  <c r="W4155" i="1" s="1"/>
  <c r="V4075" i="1"/>
  <c r="W4075" i="1" s="1"/>
  <c r="V4145" i="1"/>
  <c r="W4145" i="1" s="1"/>
  <c r="U3908" i="1"/>
  <c r="V3926" i="1"/>
  <c r="W3926" i="1" s="1"/>
  <c r="Y3986" i="1"/>
  <c r="U4037" i="1"/>
  <c r="V4050" i="1"/>
  <c r="W4050" i="1" s="1"/>
  <c r="U4157" i="1"/>
  <c r="U4262" i="1"/>
  <c r="U4315" i="1"/>
  <c r="Y4341" i="1"/>
  <c r="U4341" i="1"/>
  <c r="W3909" i="1"/>
  <c r="U3928" i="1"/>
  <c r="U3973" i="1"/>
  <c r="U3986" i="1"/>
  <c r="V4047" i="1"/>
  <c r="W4047" i="1" s="1"/>
  <c r="U4087" i="1"/>
  <c r="Y4102" i="1"/>
  <c r="U4191" i="1"/>
  <c r="U4206" i="1"/>
  <c r="Y4308" i="1"/>
  <c r="U4308" i="1"/>
  <c r="U4349" i="1"/>
  <c r="Y4349" i="1"/>
  <c r="V4098" i="1"/>
  <c r="W4098" i="1" s="1"/>
  <c r="U3958" i="1"/>
  <c r="U3998" i="1"/>
  <c r="Y4333" i="1"/>
  <c r="V4376" i="1"/>
  <c r="W4376" i="1" s="1"/>
  <c r="U3987" i="1"/>
  <c r="U4275" i="1"/>
  <c r="V4283" i="1"/>
  <c r="W4283" i="1" s="1"/>
  <c r="U4317" i="1"/>
  <c r="V4351" i="1"/>
  <c r="W4351" i="1" s="1"/>
  <c r="V4360" i="1"/>
  <c r="W4360" i="1" s="1"/>
  <c r="U3937" i="1"/>
  <c r="Y3941" i="1"/>
  <c r="U4060" i="1"/>
  <c r="U4070" i="1"/>
  <c r="Y4074" i="1"/>
  <c r="U4115" i="1"/>
  <c r="W4176" i="1"/>
  <c r="U4178" i="1"/>
  <c r="U4198" i="1"/>
  <c r="U4241" i="1"/>
  <c r="U4274" i="1"/>
  <c r="U4306" i="1"/>
  <c r="V4167" i="1"/>
  <c r="W4167" i="1" s="1"/>
  <c r="U4179" i="1"/>
  <c r="U3892" i="1"/>
  <c r="U3953" i="1"/>
  <c r="W3975" i="1"/>
  <c r="W4025" i="1"/>
  <c r="Y4110" i="1"/>
  <c r="U4134" i="1"/>
  <c r="U4173" i="1"/>
  <c r="U4196" i="1"/>
  <c r="U4212" i="1"/>
  <c r="Y4245" i="1"/>
  <c r="U4245" i="1"/>
  <c r="U4254" i="1"/>
  <c r="U4272" i="1"/>
  <c r="Y4181" i="1"/>
  <c r="V4183" i="1"/>
  <c r="W4183" i="1" s="1"/>
  <c r="V4185" i="1"/>
  <c r="W4185" i="1" s="1"/>
  <c r="U4205" i="1"/>
  <c r="U4269" i="1"/>
  <c r="U4307" i="1"/>
  <c r="V4344" i="1"/>
  <c r="W4344" i="1" s="1"/>
  <c r="V4366" i="1"/>
  <c r="W4366" i="1" s="1"/>
  <c r="Y4180" i="1"/>
  <c r="U4181" i="1"/>
  <c r="U4255" i="1"/>
  <c r="V4291" i="1"/>
  <c r="W4291" i="1" s="1"/>
  <c r="U4293" i="1"/>
  <c r="U4304" i="1"/>
  <c r="U4180" i="1"/>
  <c r="U4210" i="1"/>
  <c r="U4236" i="1"/>
  <c r="V4226" i="1"/>
  <c r="W4226" i="1" s="1"/>
  <c r="U4264" i="1"/>
  <c r="U4282" i="1"/>
  <c r="U4299" i="1"/>
  <c r="U4313" i="1"/>
  <c r="W4154" i="1" l="1"/>
  <c r="W4309" i="1"/>
  <c r="W3895" i="1"/>
  <c r="W3902" i="1"/>
  <c r="W4273" i="1"/>
  <c r="W4076" i="1"/>
  <c r="W3956" i="1"/>
  <c r="W3911" i="1"/>
  <c r="W4263" i="1"/>
  <c r="W4002" i="1"/>
  <c r="W4110" i="1"/>
  <c r="W4252" i="1"/>
  <c r="W3962" i="1"/>
  <c r="W3988" i="1"/>
  <c r="W4056" i="1"/>
  <c r="W4031" i="1"/>
  <c r="W4093" i="1"/>
  <c r="W4137" i="1"/>
  <c r="W4305" i="1"/>
  <c r="W4123" i="1"/>
  <c r="V4312" i="1"/>
  <c r="W4312" i="1" s="1"/>
  <c r="W4105" i="1"/>
  <c r="V4248" i="1"/>
  <c r="W4248" i="1" s="1"/>
  <c r="W3981" i="1"/>
  <c r="W4316" i="1"/>
  <c r="W4020" i="1"/>
  <c r="W4225" i="1"/>
  <c r="W4243" i="1"/>
  <c r="W4049" i="1"/>
  <c r="W4011" i="1"/>
  <c r="W4045" i="1"/>
  <c r="W3919" i="1"/>
  <c r="W3996" i="1"/>
  <c r="W4149" i="1"/>
  <c r="W4265" i="1"/>
  <c r="W4112" i="1"/>
  <c r="W4036" i="1"/>
  <c r="W4096" i="1"/>
  <c r="W4276" i="1"/>
  <c r="W3907" i="1"/>
  <c r="W4085" i="1"/>
  <c r="W3999" i="1"/>
  <c r="W4204" i="1"/>
  <c r="V4336" i="1"/>
  <c r="W4336" i="1" s="1"/>
  <c r="V4104" i="1"/>
  <c r="W4104" i="1" s="1"/>
  <c r="W4166" i="1"/>
  <c r="W4138" i="1"/>
  <c r="W4281" i="1"/>
  <c r="W4253" i="1"/>
  <c r="W4117" i="1"/>
  <c r="V4068" i="1"/>
  <c r="W4068" i="1" s="1"/>
  <c r="W3939" i="1"/>
  <c r="V4169" i="1"/>
  <c r="W4169" i="1" s="1"/>
  <c r="W4072" i="1"/>
  <c r="W4222" i="1"/>
  <c r="W3963" i="1"/>
  <c r="W4133" i="1"/>
  <c r="W4144" i="1"/>
  <c r="W3944" i="1"/>
  <c r="W3952" i="1"/>
  <c r="W4091" i="1"/>
  <c r="W3927" i="1"/>
  <c r="W4074" i="1"/>
  <c r="W3901" i="1"/>
  <c r="W4152" i="1"/>
  <c r="W4147" i="1"/>
  <c r="W4325" i="1"/>
  <c r="W4335" i="1"/>
  <c r="W4340" i="1"/>
  <c r="W3979" i="1"/>
  <c r="W4328" i="1"/>
  <c r="W4077" i="1"/>
  <c r="V3900" i="1"/>
  <c r="W3900" i="1" s="1"/>
  <c r="W4261" i="1"/>
  <c r="V4057" i="1"/>
  <c r="W4057" i="1" s="1"/>
  <c r="W4195" i="1"/>
  <c r="V4375" i="1"/>
  <c r="W4375" i="1" s="1"/>
  <c r="W4003" i="1"/>
  <c r="V4373" i="1"/>
  <c r="W4373" i="1" s="1"/>
  <c r="V3990" i="1"/>
  <c r="W3990" i="1" s="1"/>
  <c r="V4352" i="1"/>
  <c r="W4352" i="1" s="1"/>
  <c r="V4040" i="1"/>
  <c r="W4040" i="1" s="1"/>
  <c r="V4231" i="1"/>
  <c r="W4231" i="1" s="1"/>
  <c r="V4259" i="1"/>
  <c r="W4259" i="1" s="1"/>
  <c r="V4012" i="1"/>
  <c r="W4012" i="1" s="1"/>
  <c r="V4271" i="1"/>
  <c r="W4271" i="1" s="1"/>
  <c r="V4368" i="1"/>
  <c r="W4368" i="1" s="1"/>
  <c r="V4194" i="1"/>
  <c r="W4194" i="1" s="1"/>
  <c r="W4228" i="1"/>
  <c r="W4303" i="1"/>
  <c r="V3929" i="1"/>
  <c r="W3929" i="1" s="1"/>
  <c r="W4136" i="1"/>
  <c r="V4187" i="1"/>
  <c r="W4187" i="1" s="1"/>
  <c r="V4234" i="1"/>
  <c r="W4234" i="1" s="1"/>
  <c r="V4233" i="1"/>
  <c r="W4233" i="1" s="1"/>
  <c r="W3923" i="1"/>
  <c r="V4327" i="1"/>
  <c r="W4327" i="1" s="1"/>
  <c r="V4010" i="1"/>
  <c r="W4010" i="1" s="1"/>
  <c r="V4282" i="1"/>
  <c r="W4282" i="1" s="1"/>
  <c r="V4210" i="1"/>
  <c r="W4210" i="1" s="1"/>
  <c r="V4272" i="1"/>
  <c r="W4272" i="1" s="1"/>
  <c r="V4349" i="1"/>
  <c r="W4349" i="1" s="1"/>
  <c r="V4264" i="1"/>
  <c r="W4264" i="1" s="1"/>
  <c r="V4356" i="1"/>
  <c r="W4356" i="1" s="1"/>
  <c r="V3992" i="1"/>
  <c r="W3992" i="1" s="1"/>
  <c r="V4315" i="1"/>
  <c r="W4315" i="1" s="1"/>
  <c r="V3932" i="1"/>
  <c r="W3932" i="1" s="1"/>
  <c r="V4245" i="1"/>
  <c r="W4245" i="1" s="1"/>
  <c r="V4178" i="1"/>
  <c r="W4178" i="1" s="1"/>
  <c r="V4317" i="1"/>
  <c r="W4317" i="1" s="1"/>
  <c r="V4087" i="1"/>
  <c r="W4087" i="1" s="1"/>
  <c r="V4230" i="1"/>
  <c r="W4230" i="1" s="1"/>
  <c r="V3978" i="1"/>
  <c r="W3978" i="1" s="1"/>
  <c r="V4293" i="1"/>
  <c r="W4293" i="1" s="1"/>
  <c r="V4181" i="1"/>
  <c r="W4181" i="1" s="1"/>
  <c r="V4306" i="1"/>
  <c r="W4306" i="1" s="1"/>
  <c r="V3998" i="1"/>
  <c r="W3998" i="1" s="1"/>
  <c r="V4157" i="1"/>
  <c r="W4157" i="1" s="1"/>
  <c r="V3908" i="1"/>
  <c r="W3908" i="1" s="1"/>
  <c r="V4034" i="1"/>
  <c r="W4034" i="1" s="1"/>
  <c r="V4192" i="1"/>
  <c r="W4192" i="1" s="1"/>
  <c r="V3953" i="1"/>
  <c r="W3953" i="1" s="1"/>
  <c r="V4037" i="1"/>
  <c r="W4037" i="1" s="1"/>
  <c r="V3897" i="1"/>
  <c r="W3897" i="1" s="1"/>
  <c r="V4017" i="1"/>
  <c r="W4017" i="1" s="1"/>
  <c r="V4180" i="1"/>
  <c r="W4180" i="1" s="1"/>
  <c r="V4255" i="1"/>
  <c r="W4255" i="1" s="1"/>
  <c r="V4254" i="1"/>
  <c r="W4254" i="1" s="1"/>
  <c r="V3937" i="1"/>
  <c r="W3937" i="1" s="1"/>
  <c r="V3928" i="1"/>
  <c r="W3928" i="1" s="1"/>
  <c r="V4051" i="1"/>
  <c r="W4051" i="1" s="1"/>
  <c r="V4313" i="1"/>
  <c r="W4313" i="1" s="1"/>
  <c r="V4191" i="1"/>
  <c r="W4191" i="1" s="1"/>
  <c r="V3986" i="1"/>
  <c r="W3986" i="1" s="1"/>
  <c r="V4262" i="1"/>
  <c r="W4262" i="1" s="1"/>
  <c r="V4307" i="1"/>
  <c r="W4307" i="1" s="1"/>
  <c r="V4205" i="1"/>
  <c r="W4205" i="1" s="1"/>
  <c r="V4212" i="1"/>
  <c r="W4212" i="1" s="1"/>
  <c r="V4070" i="1"/>
  <c r="W4070" i="1" s="1"/>
  <c r="V3958" i="1"/>
  <c r="W3958" i="1" s="1"/>
  <c r="V3973" i="1"/>
  <c r="W3973" i="1" s="1"/>
  <c r="V3898" i="1"/>
  <c r="W3898" i="1" s="1"/>
  <c r="V3916" i="1"/>
  <c r="W3916" i="1" s="1"/>
  <c r="V3995" i="1"/>
  <c r="W3995" i="1" s="1"/>
  <c r="V4179" i="1"/>
  <c r="W4179" i="1" s="1"/>
  <c r="V4206" i="1"/>
  <c r="W4206" i="1" s="1"/>
  <c r="V3894" i="1"/>
  <c r="W3894" i="1" s="1"/>
  <c r="V4241" i="1"/>
  <c r="W4241" i="1" s="1"/>
  <c r="V3948" i="1"/>
  <c r="W3948" i="1" s="1"/>
  <c r="V3977" i="1"/>
  <c r="W3977" i="1" s="1"/>
  <c r="V4078" i="1"/>
  <c r="W4078" i="1" s="1"/>
  <c r="V4173" i="1"/>
  <c r="W4173" i="1" s="1"/>
  <c r="V4198" i="1"/>
  <c r="W4198" i="1" s="1"/>
  <c r="V3987" i="1"/>
  <c r="W3987" i="1" s="1"/>
  <c r="V4354" i="1"/>
  <c r="W4354" i="1" s="1"/>
  <c r="V4304" i="1"/>
  <c r="W4304" i="1" s="1"/>
  <c r="V3892" i="1"/>
  <c r="W3892" i="1" s="1"/>
  <c r="V3959" i="1"/>
  <c r="W3959" i="1" s="1"/>
  <c r="V4308" i="1"/>
  <c r="W4308" i="1" s="1"/>
  <c r="V4236" i="1"/>
  <c r="W4236" i="1" s="1"/>
  <c r="V4299" i="1"/>
  <c r="W4299" i="1" s="1"/>
  <c r="V4269" i="1"/>
  <c r="W4269" i="1" s="1"/>
  <c r="V4196" i="1"/>
  <c r="W4196" i="1" s="1"/>
  <c r="V4134" i="1"/>
  <c r="W4134" i="1" s="1"/>
  <c r="V4274" i="1"/>
  <c r="W4274" i="1" s="1"/>
  <c r="V4115" i="1"/>
  <c r="W4115" i="1" s="1"/>
  <c r="V4060" i="1"/>
  <c r="W4060" i="1" s="1"/>
  <c r="V4275" i="1"/>
  <c r="W4275" i="1" s="1"/>
  <c r="V4341" i="1"/>
  <c r="W4341" i="1" s="1"/>
  <c r="V4044" i="1"/>
  <c r="W4044" i="1" s="1"/>
  <c r="V4054" i="1"/>
  <c r="W4054" i="1" s="1"/>
  <c r="V3955" i="1"/>
  <c r="W3955" i="1" s="1"/>
  <c r="V4165" i="1"/>
  <c r="W4165" i="1" s="1"/>
  <c r="V4158" i="1"/>
  <c r="W4158" i="1" s="1"/>
  <c r="V4027" i="1"/>
  <c r="W4027" i="1" s="1"/>
  <c r="T3889" i="1" l="1"/>
  <c r="Y3889" i="1" s="1"/>
  <c r="R3889" i="1"/>
  <c r="N3889" i="1"/>
  <c r="T3888" i="1"/>
  <c r="Y3888" i="1" s="1"/>
  <c r="R3888" i="1"/>
  <c r="N3888" i="1"/>
  <c r="T3887" i="1"/>
  <c r="Y3887" i="1" s="1"/>
  <c r="R3887" i="1"/>
  <c r="N3887" i="1"/>
  <c r="T3886" i="1"/>
  <c r="Y3886" i="1" s="1"/>
  <c r="R3886" i="1"/>
  <c r="N3886" i="1"/>
  <c r="T3885" i="1"/>
  <c r="Y3885" i="1" s="1"/>
  <c r="R3885" i="1"/>
  <c r="N3885" i="1"/>
  <c r="T3884" i="1"/>
  <c r="R3884" i="1"/>
  <c r="N3884" i="1"/>
  <c r="T3883" i="1"/>
  <c r="Y3883" i="1" s="1"/>
  <c r="R3883" i="1"/>
  <c r="N3883" i="1"/>
  <c r="T3882" i="1"/>
  <c r="Y3882" i="1" s="1"/>
  <c r="R3882" i="1"/>
  <c r="N3882" i="1"/>
  <c r="T3881" i="1"/>
  <c r="Y3881" i="1" s="1"/>
  <c r="R3881" i="1"/>
  <c r="N3881" i="1"/>
  <c r="T3880" i="1"/>
  <c r="Y3880" i="1" s="1"/>
  <c r="R3880" i="1"/>
  <c r="N3880" i="1"/>
  <c r="T3879" i="1"/>
  <c r="Y3879" i="1" s="1"/>
  <c r="R3879" i="1"/>
  <c r="N3879" i="1"/>
  <c r="T3878" i="1"/>
  <c r="Y3878" i="1" s="1"/>
  <c r="R3878" i="1"/>
  <c r="U3878" i="1" s="1"/>
  <c r="V3878" i="1" s="1"/>
  <c r="W3878" i="1" s="1"/>
  <c r="N3878" i="1"/>
  <c r="T3877" i="1"/>
  <c r="Y3877" i="1" s="1"/>
  <c r="R3877" i="1"/>
  <c r="N3877" i="1"/>
  <c r="T3876" i="1"/>
  <c r="R3876" i="1"/>
  <c r="N3876" i="1"/>
  <c r="T3875" i="1"/>
  <c r="Y3875" i="1" s="1"/>
  <c r="R3875" i="1"/>
  <c r="N3875" i="1"/>
  <c r="T3874" i="1"/>
  <c r="Y3874" i="1" s="1"/>
  <c r="R3874" i="1"/>
  <c r="N3874" i="1"/>
  <c r="T3873" i="1"/>
  <c r="Y3873" i="1" s="1"/>
  <c r="R3873" i="1"/>
  <c r="N3873" i="1"/>
  <c r="T3872" i="1"/>
  <c r="Y3872" i="1" s="1"/>
  <c r="R3872" i="1"/>
  <c r="N3872" i="1"/>
  <c r="T3871" i="1"/>
  <c r="Y3871" i="1" s="1"/>
  <c r="R3871" i="1"/>
  <c r="N3871" i="1"/>
  <c r="T3870" i="1"/>
  <c r="Y3870" i="1" s="1"/>
  <c r="R3870" i="1"/>
  <c r="U3870" i="1" s="1"/>
  <c r="V3870" i="1" s="1"/>
  <c r="W3870" i="1" s="1"/>
  <c r="N3870" i="1"/>
  <c r="T3869" i="1"/>
  <c r="Y3869" i="1" s="1"/>
  <c r="R3869" i="1"/>
  <c r="N3869" i="1"/>
  <c r="T3868" i="1"/>
  <c r="R3868" i="1"/>
  <c r="N3868" i="1"/>
  <c r="T3867" i="1"/>
  <c r="Y3867" i="1" s="1"/>
  <c r="R3867" i="1"/>
  <c r="N3867" i="1"/>
  <c r="T3866" i="1"/>
  <c r="Y3866" i="1" s="1"/>
  <c r="R3866" i="1"/>
  <c r="N3866" i="1"/>
  <c r="T3865" i="1"/>
  <c r="R3865" i="1"/>
  <c r="N3865" i="1"/>
  <c r="T3864" i="1"/>
  <c r="Y3864" i="1" s="1"/>
  <c r="R3864" i="1"/>
  <c r="N3864" i="1"/>
  <c r="T3863" i="1"/>
  <c r="Y3863" i="1" s="1"/>
  <c r="R3863" i="1"/>
  <c r="N3863" i="1"/>
  <c r="T3862" i="1"/>
  <c r="Y3862" i="1" s="1"/>
  <c r="R3862" i="1"/>
  <c r="N3862" i="1"/>
  <c r="T3861" i="1"/>
  <c r="Y3861" i="1" s="1"/>
  <c r="R3861" i="1"/>
  <c r="N3861" i="1"/>
  <c r="T3860" i="1"/>
  <c r="R3860" i="1"/>
  <c r="N3860" i="1"/>
  <c r="T3859" i="1"/>
  <c r="Y3859" i="1" s="1"/>
  <c r="R3859" i="1"/>
  <c r="N3859" i="1"/>
  <c r="T3858" i="1"/>
  <c r="Y3858" i="1" s="1"/>
  <c r="R3858" i="1"/>
  <c r="N3858" i="1"/>
  <c r="T3857" i="1"/>
  <c r="Y3857" i="1" s="1"/>
  <c r="R3857" i="1"/>
  <c r="N3857" i="1"/>
  <c r="T3856" i="1"/>
  <c r="Y3856" i="1" s="1"/>
  <c r="R3856" i="1"/>
  <c r="N3856" i="1"/>
  <c r="T3855" i="1"/>
  <c r="Y3855" i="1" s="1"/>
  <c r="R3855" i="1"/>
  <c r="N3855" i="1"/>
  <c r="X3854" i="1"/>
  <c r="T3854" i="1"/>
  <c r="R3854" i="1"/>
  <c r="N3854" i="1"/>
  <c r="T3853" i="1"/>
  <c r="R3853" i="1"/>
  <c r="N3853" i="1"/>
  <c r="X3852" i="1"/>
  <c r="T3852" i="1"/>
  <c r="R3852" i="1"/>
  <c r="N3852" i="1"/>
  <c r="T3851" i="1"/>
  <c r="R3851" i="1"/>
  <c r="N3851" i="1"/>
  <c r="T3850" i="1"/>
  <c r="Y3850" i="1" s="1"/>
  <c r="R3850" i="1"/>
  <c r="N3850" i="1"/>
  <c r="X3849" i="1"/>
  <c r="T3849" i="1"/>
  <c r="R3849" i="1"/>
  <c r="N3849" i="1"/>
  <c r="T3848" i="1"/>
  <c r="Y3848" i="1" s="1"/>
  <c r="R3848" i="1"/>
  <c r="N3848" i="1"/>
  <c r="T3847" i="1"/>
  <c r="Y3847" i="1" s="1"/>
  <c r="R3847" i="1"/>
  <c r="N3847" i="1"/>
  <c r="T3846" i="1"/>
  <c r="Y3846" i="1" s="1"/>
  <c r="R3846" i="1"/>
  <c r="N3846" i="1"/>
  <c r="T3845" i="1"/>
  <c r="Y3845" i="1" s="1"/>
  <c r="R3845" i="1"/>
  <c r="N3845" i="1"/>
  <c r="T3844" i="1"/>
  <c r="Y3844" i="1" s="1"/>
  <c r="R3844" i="1"/>
  <c r="N3844" i="1"/>
  <c r="T3843" i="1"/>
  <c r="Y3843" i="1" s="1"/>
  <c r="R3843" i="1"/>
  <c r="N3843" i="1"/>
  <c r="T3842" i="1"/>
  <c r="R3842" i="1"/>
  <c r="N3842" i="1"/>
  <c r="X3841" i="1"/>
  <c r="T3841" i="1"/>
  <c r="R3841" i="1"/>
  <c r="N3841" i="1"/>
  <c r="T3840" i="1"/>
  <c r="Y3840" i="1" s="1"/>
  <c r="R3840" i="1"/>
  <c r="N3840" i="1"/>
  <c r="X3839" i="1"/>
  <c r="T3839" i="1"/>
  <c r="R3839" i="1"/>
  <c r="N3839" i="1"/>
  <c r="T3838" i="1"/>
  <c r="Y3838" i="1" s="1"/>
  <c r="R3838" i="1"/>
  <c r="N3838" i="1"/>
  <c r="T3837" i="1"/>
  <c r="R3837" i="1"/>
  <c r="N3837" i="1"/>
  <c r="T3836" i="1"/>
  <c r="Y3836" i="1" s="1"/>
  <c r="R3836" i="1"/>
  <c r="N3836" i="1"/>
  <c r="T3835" i="1"/>
  <c r="Y3835" i="1" s="1"/>
  <c r="R3835" i="1"/>
  <c r="N3835" i="1"/>
  <c r="T3834" i="1"/>
  <c r="Y3834" i="1" s="1"/>
  <c r="R3834" i="1"/>
  <c r="N3834" i="1"/>
  <c r="T3833" i="1"/>
  <c r="Y3833" i="1" s="1"/>
  <c r="R3833" i="1"/>
  <c r="N3833" i="1"/>
  <c r="T3832" i="1"/>
  <c r="Y3832" i="1" s="1"/>
  <c r="R3832" i="1"/>
  <c r="N3832" i="1"/>
  <c r="T3831" i="1"/>
  <c r="Y3831" i="1" s="1"/>
  <c r="R3831" i="1"/>
  <c r="N3831" i="1"/>
  <c r="T3830" i="1"/>
  <c r="Y3830" i="1" s="1"/>
  <c r="R3830" i="1"/>
  <c r="N3830" i="1"/>
  <c r="T3829" i="1"/>
  <c r="R3829" i="1"/>
  <c r="N3829" i="1"/>
  <c r="X3828" i="1"/>
  <c r="T3828" i="1"/>
  <c r="R3828" i="1"/>
  <c r="N3828" i="1"/>
  <c r="T3827" i="1"/>
  <c r="Y3827" i="1" s="1"/>
  <c r="R3827" i="1"/>
  <c r="N3827" i="1"/>
  <c r="T3826" i="1"/>
  <c r="Y3826" i="1" s="1"/>
  <c r="R3826" i="1"/>
  <c r="N3826" i="1"/>
  <c r="T3825" i="1"/>
  <c r="Y3825" i="1" s="1"/>
  <c r="R3825" i="1"/>
  <c r="N3825" i="1"/>
  <c r="T3824" i="1"/>
  <c r="R3824" i="1"/>
  <c r="N3824" i="1"/>
  <c r="T3823" i="1"/>
  <c r="Y3823" i="1" s="1"/>
  <c r="R3823" i="1"/>
  <c r="N3823" i="1"/>
  <c r="T3822" i="1"/>
  <c r="Y3822" i="1" s="1"/>
  <c r="R3822" i="1"/>
  <c r="N3822" i="1"/>
  <c r="T3821" i="1"/>
  <c r="Y3821" i="1" s="1"/>
  <c r="R3821" i="1"/>
  <c r="N3821" i="1"/>
  <c r="X3820" i="1"/>
  <c r="T3820" i="1"/>
  <c r="R3820" i="1"/>
  <c r="N3820" i="1"/>
  <c r="X3819" i="1"/>
  <c r="T3819" i="1"/>
  <c r="R3819" i="1"/>
  <c r="N3819" i="1"/>
  <c r="T3818" i="1"/>
  <c r="Y3818" i="1" s="1"/>
  <c r="R3818" i="1"/>
  <c r="N3818" i="1"/>
  <c r="T3817" i="1"/>
  <c r="Y3817" i="1" s="1"/>
  <c r="R3817" i="1"/>
  <c r="N3817" i="1"/>
  <c r="T3816" i="1"/>
  <c r="Y3816" i="1" s="1"/>
  <c r="R3816" i="1"/>
  <c r="N3816" i="1"/>
  <c r="T3815" i="1"/>
  <c r="Y3815" i="1" s="1"/>
  <c r="R3815" i="1"/>
  <c r="N3815" i="1"/>
  <c r="T3814" i="1"/>
  <c r="Y3814" i="1" s="1"/>
  <c r="R3814" i="1"/>
  <c r="N3814" i="1"/>
  <c r="X3813" i="1"/>
  <c r="T3813" i="1"/>
  <c r="O3813" i="1"/>
  <c r="R3813" i="1" s="1"/>
  <c r="N3813" i="1"/>
  <c r="X3812" i="1"/>
  <c r="T3812" i="1"/>
  <c r="R3812" i="1"/>
  <c r="O3812" i="1"/>
  <c r="N3812" i="1"/>
  <c r="T3811" i="1"/>
  <c r="Y3811" i="1" s="1"/>
  <c r="R3811" i="1"/>
  <c r="N3811" i="1"/>
  <c r="X3810" i="1"/>
  <c r="T3810" i="1"/>
  <c r="R3810" i="1"/>
  <c r="N3810" i="1"/>
  <c r="T3809" i="1"/>
  <c r="Y3809" i="1" s="1"/>
  <c r="R3809" i="1"/>
  <c r="N3809" i="1"/>
  <c r="T3808" i="1"/>
  <c r="R3808" i="1"/>
  <c r="N3808" i="1"/>
  <c r="T3807" i="1"/>
  <c r="Y3807" i="1" s="1"/>
  <c r="R3807" i="1"/>
  <c r="N3807" i="1"/>
  <c r="T3806" i="1"/>
  <c r="Y3806" i="1" s="1"/>
  <c r="R3806" i="1"/>
  <c r="N3806" i="1"/>
  <c r="X3805" i="1"/>
  <c r="T3805" i="1"/>
  <c r="R3805" i="1"/>
  <c r="N3805" i="1"/>
  <c r="T3804" i="1"/>
  <c r="R3804" i="1"/>
  <c r="N3804" i="1"/>
  <c r="T3803" i="1"/>
  <c r="Y3803" i="1" s="1"/>
  <c r="R3803" i="1"/>
  <c r="N3803" i="1"/>
  <c r="X3802" i="1"/>
  <c r="T3802" i="1"/>
  <c r="R3802" i="1"/>
  <c r="N3802" i="1"/>
  <c r="T3801" i="1"/>
  <c r="Y3801" i="1" s="1"/>
  <c r="R3801" i="1"/>
  <c r="N3801" i="1"/>
  <c r="X3800" i="1"/>
  <c r="T3800" i="1"/>
  <c r="R3800" i="1"/>
  <c r="N3800" i="1"/>
  <c r="T3799" i="1"/>
  <c r="Y3799" i="1" s="1"/>
  <c r="R3799" i="1"/>
  <c r="N3799" i="1"/>
  <c r="T3798" i="1"/>
  <c r="Y3798" i="1" s="1"/>
  <c r="R3798" i="1"/>
  <c r="N3798" i="1"/>
  <c r="T3797" i="1"/>
  <c r="Y3797" i="1" s="1"/>
  <c r="R3797" i="1"/>
  <c r="N3797" i="1"/>
  <c r="T3796" i="1"/>
  <c r="Y3796" i="1" s="1"/>
  <c r="R3796" i="1"/>
  <c r="N3796" i="1"/>
  <c r="X3795" i="1"/>
  <c r="T3795" i="1"/>
  <c r="R3795" i="1"/>
  <c r="N3795" i="1"/>
  <c r="X3794" i="1"/>
  <c r="T3794" i="1"/>
  <c r="R3794" i="1"/>
  <c r="N3794" i="1"/>
  <c r="T3793" i="1"/>
  <c r="Y3793" i="1" s="1"/>
  <c r="R3793" i="1"/>
  <c r="N3793" i="1"/>
  <c r="N3792" i="1"/>
  <c r="X3791" i="1"/>
  <c r="T3791" i="1"/>
  <c r="R3791" i="1"/>
  <c r="N3791" i="1"/>
  <c r="T3790" i="1"/>
  <c r="Y3790" i="1" s="1"/>
  <c r="R3790" i="1"/>
  <c r="N3790" i="1"/>
  <c r="T3789" i="1"/>
  <c r="Y3789" i="1" s="1"/>
  <c r="R3789" i="1"/>
  <c r="N3789" i="1"/>
  <c r="T3788" i="1"/>
  <c r="Y3788" i="1" s="1"/>
  <c r="R3788" i="1"/>
  <c r="N3788" i="1"/>
  <c r="T3787" i="1"/>
  <c r="Y3787" i="1" s="1"/>
  <c r="R3787" i="1"/>
  <c r="N3787" i="1"/>
  <c r="N3786" i="1"/>
  <c r="T3785" i="1"/>
  <c r="Y3785" i="1" s="1"/>
  <c r="R3785" i="1"/>
  <c r="N3785" i="1"/>
  <c r="T3784" i="1"/>
  <c r="Y3784" i="1" s="1"/>
  <c r="R3784" i="1"/>
  <c r="N3784" i="1"/>
  <c r="T3783" i="1"/>
  <c r="Y3783" i="1" s="1"/>
  <c r="R3783" i="1"/>
  <c r="N3783" i="1"/>
  <c r="T3782" i="1"/>
  <c r="Y3782" i="1" s="1"/>
  <c r="R3782" i="1"/>
  <c r="N3782" i="1"/>
  <c r="T3781" i="1"/>
  <c r="Y3781" i="1" s="1"/>
  <c r="R3781" i="1"/>
  <c r="N3781" i="1"/>
  <c r="T3780" i="1"/>
  <c r="Y3780" i="1" s="1"/>
  <c r="R3780" i="1"/>
  <c r="N3780" i="1"/>
  <c r="T3779" i="1"/>
  <c r="Y3779" i="1" s="1"/>
  <c r="R3779" i="1"/>
  <c r="N3779" i="1"/>
  <c r="X3778" i="1"/>
  <c r="T3778" i="1"/>
  <c r="R3778" i="1"/>
  <c r="N3778" i="1"/>
  <c r="T3777" i="1"/>
  <c r="Y3777" i="1" s="1"/>
  <c r="R3777" i="1"/>
  <c r="N3777" i="1"/>
  <c r="T3776" i="1"/>
  <c r="Y3776" i="1" s="1"/>
  <c r="R3776" i="1"/>
  <c r="N3776" i="1"/>
  <c r="T3775" i="1"/>
  <c r="Y3775" i="1" s="1"/>
  <c r="R3775" i="1"/>
  <c r="N3775" i="1"/>
  <c r="T3774" i="1"/>
  <c r="R3774" i="1"/>
  <c r="N3774" i="1"/>
  <c r="T3773" i="1"/>
  <c r="R3773" i="1"/>
  <c r="N3773" i="1"/>
  <c r="T3772" i="1"/>
  <c r="Y3772" i="1" s="1"/>
  <c r="R3772" i="1"/>
  <c r="N3772" i="1"/>
  <c r="T3771" i="1"/>
  <c r="R3771" i="1"/>
  <c r="N3771" i="1"/>
  <c r="T3770" i="1"/>
  <c r="Y3770" i="1" s="1"/>
  <c r="R3770" i="1"/>
  <c r="N3770" i="1"/>
  <c r="T3769" i="1"/>
  <c r="Y3769" i="1" s="1"/>
  <c r="R3769" i="1"/>
  <c r="N3769" i="1"/>
  <c r="T3768" i="1"/>
  <c r="Y3768" i="1" s="1"/>
  <c r="R3768" i="1"/>
  <c r="N3768" i="1"/>
  <c r="T3767" i="1"/>
  <c r="Y3767" i="1" s="1"/>
  <c r="R3767" i="1"/>
  <c r="N3767" i="1"/>
  <c r="T3766" i="1"/>
  <c r="Y3766" i="1" s="1"/>
  <c r="R3766" i="1"/>
  <c r="N3766" i="1"/>
  <c r="T3765" i="1"/>
  <c r="R3765" i="1"/>
  <c r="N3765" i="1"/>
  <c r="T3764" i="1"/>
  <c r="Y3764" i="1" s="1"/>
  <c r="R3764" i="1"/>
  <c r="N3764" i="1"/>
  <c r="T3763" i="1"/>
  <c r="Y3763" i="1" s="1"/>
  <c r="R3763" i="1"/>
  <c r="N3763" i="1"/>
  <c r="T3762" i="1"/>
  <c r="Y3762" i="1" s="1"/>
  <c r="R3762" i="1"/>
  <c r="N3762" i="1"/>
  <c r="T3761" i="1"/>
  <c r="Y3761" i="1" s="1"/>
  <c r="R3761" i="1"/>
  <c r="N3761" i="1"/>
  <c r="X3760" i="1"/>
  <c r="T3760" i="1"/>
  <c r="R3760" i="1"/>
  <c r="N3760" i="1"/>
  <c r="T3759" i="1"/>
  <c r="Y3759" i="1" s="1"/>
  <c r="R3759" i="1"/>
  <c r="N3759" i="1"/>
  <c r="T3758" i="1"/>
  <c r="Y3758" i="1" s="1"/>
  <c r="R3758" i="1"/>
  <c r="U3758" i="1" s="1"/>
  <c r="N3758" i="1"/>
  <c r="T3757" i="1"/>
  <c r="Y3757" i="1" s="1"/>
  <c r="R3757" i="1"/>
  <c r="N3757" i="1"/>
  <c r="T3756" i="1"/>
  <c r="Y3756" i="1" s="1"/>
  <c r="R3756" i="1"/>
  <c r="N3756" i="1"/>
  <c r="T3755" i="1"/>
  <c r="R3755" i="1"/>
  <c r="N3755" i="1"/>
  <c r="T3754" i="1"/>
  <c r="Y3754" i="1" s="1"/>
  <c r="R3754" i="1"/>
  <c r="N3754" i="1"/>
  <c r="T3753" i="1"/>
  <c r="Y3753" i="1" s="1"/>
  <c r="R3753" i="1"/>
  <c r="N3753" i="1"/>
  <c r="T3752" i="1"/>
  <c r="R3752" i="1"/>
  <c r="N3752" i="1"/>
  <c r="T3751" i="1"/>
  <c r="Y3751" i="1" s="1"/>
  <c r="R3751" i="1"/>
  <c r="N3751" i="1"/>
  <c r="T3750" i="1"/>
  <c r="Y3750" i="1" s="1"/>
  <c r="R3750" i="1"/>
  <c r="N3750" i="1"/>
  <c r="T3749" i="1"/>
  <c r="R3749" i="1"/>
  <c r="N3749" i="1"/>
  <c r="X3748" i="1"/>
  <c r="T3748" i="1"/>
  <c r="R3748" i="1"/>
  <c r="N3748" i="1"/>
  <c r="T3747" i="1"/>
  <c r="Y3747" i="1" s="1"/>
  <c r="R3747" i="1"/>
  <c r="N3747" i="1"/>
  <c r="T3746" i="1"/>
  <c r="R3746" i="1"/>
  <c r="N3746" i="1"/>
  <c r="T3745" i="1"/>
  <c r="Y3745" i="1" s="1"/>
  <c r="R3745" i="1"/>
  <c r="N3745" i="1"/>
  <c r="T3744" i="1"/>
  <c r="Y3744" i="1" s="1"/>
  <c r="R3744" i="1"/>
  <c r="N3744" i="1"/>
  <c r="T3743" i="1"/>
  <c r="Y3743" i="1" s="1"/>
  <c r="R3743" i="1"/>
  <c r="N3743" i="1"/>
  <c r="T3742" i="1"/>
  <c r="Y3742" i="1" s="1"/>
  <c r="R3742" i="1"/>
  <c r="N3742" i="1"/>
  <c r="T3741" i="1"/>
  <c r="Y3741" i="1" s="1"/>
  <c r="R3741" i="1"/>
  <c r="N3741" i="1"/>
  <c r="T3740" i="1"/>
  <c r="R3740" i="1"/>
  <c r="N3740" i="1"/>
  <c r="X3739" i="1"/>
  <c r="T3739" i="1"/>
  <c r="R3739" i="1"/>
  <c r="N3739" i="1"/>
  <c r="T3738" i="1"/>
  <c r="Y3738" i="1" s="1"/>
  <c r="R3738" i="1"/>
  <c r="N3738" i="1"/>
  <c r="T3737" i="1"/>
  <c r="R3737" i="1"/>
  <c r="N3737" i="1"/>
  <c r="T3736" i="1"/>
  <c r="Y3736" i="1" s="1"/>
  <c r="R3736" i="1"/>
  <c r="N3736" i="1"/>
  <c r="T3735" i="1"/>
  <c r="Y3735" i="1" s="1"/>
  <c r="R3735" i="1"/>
  <c r="N3735" i="1"/>
  <c r="T3734" i="1"/>
  <c r="R3734" i="1"/>
  <c r="N3734" i="1"/>
  <c r="T3733" i="1"/>
  <c r="Y3733" i="1" s="1"/>
  <c r="R3733" i="1"/>
  <c r="N3733" i="1"/>
  <c r="T3732" i="1"/>
  <c r="Y3732" i="1" s="1"/>
  <c r="R3732" i="1"/>
  <c r="N3732" i="1"/>
  <c r="T3731" i="1"/>
  <c r="Y3731" i="1" s="1"/>
  <c r="R3731" i="1"/>
  <c r="N3731" i="1"/>
  <c r="T3730" i="1"/>
  <c r="Y3730" i="1" s="1"/>
  <c r="R3730" i="1"/>
  <c r="N3730" i="1"/>
  <c r="T3729" i="1"/>
  <c r="R3729" i="1"/>
  <c r="N3729" i="1"/>
  <c r="T3728" i="1"/>
  <c r="Y3728" i="1" s="1"/>
  <c r="R3728" i="1"/>
  <c r="N3728" i="1"/>
  <c r="T3727" i="1"/>
  <c r="Y3727" i="1" s="1"/>
  <c r="R3727" i="1"/>
  <c r="N3727" i="1"/>
  <c r="T3726" i="1"/>
  <c r="R3726" i="1"/>
  <c r="N3726" i="1"/>
  <c r="T3725" i="1"/>
  <c r="Y3725" i="1" s="1"/>
  <c r="R3725" i="1"/>
  <c r="N3725" i="1"/>
  <c r="T3724" i="1"/>
  <c r="Y3724" i="1" s="1"/>
  <c r="R3724" i="1"/>
  <c r="N3724" i="1"/>
  <c r="T3723" i="1"/>
  <c r="Y3723" i="1" s="1"/>
  <c r="R3723" i="1"/>
  <c r="N3723" i="1"/>
  <c r="T3722" i="1"/>
  <c r="Y3722" i="1" s="1"/>
  <c r="R3722" i="1"/>
  <c r="N3722" i="1"/>
  <c r="T3721" i="1"/>
  <c r="R3721" i="1"/>
  <c r="N3721" i="1"/>
  <c r="T3720" i="1"/>
  <c r="Y3720" i="1" s="1"/>
  <c r="R3720" i="1"/>
  <c r="N3720" i="1"/>
  <c r="T3719" i="1"/>
  <c r="Y3719" i="1" s="1"/>
  <c r="R3719" i="1"/>
  <c r="N3719" i="1"/>
  <c r="T3718" i="1"/>
  <c r="Y3718" i="1" s="1"/>
  <c r="R3718" i="1"/>
  <c r="N3718" i="1"/>
  <c r="T3717" i="1"/>
  <c r="R3717" i="1"/>
  <c r="N3717" i="1"/>
  <c r="X3716" i="1"/>
  <c r="T3716" i="1"/>
  <c r="R3716" i="1"/>
  <c r="N3716" i="1"/>
  <c r="T3715" i="1"/>
  <c r="Y3715" i="1" s="1"/>
  <c r="R3715" i="1"/>
  <c r="N3715" i="1"/>
  <c r="T3714" i="1"/>
  <c r="Y3714" i="1" s="1"/>
  <c r="R3714" i="1"/>
  <c r="N3714" i="1"/>
  <c r="T3713" i="1"/>
  <c r="R3713" i="1"/>
  <c r="N3713" i="1"/>
  <c r="T3712" i="1"/>
  <c r="Y3712" i="1" s="1"/>
  <c r="R3712" i="1"/>
  <c r="N3712" i="1"/>
  <c r="T3711" i="1"/>
  <c r="Y3711" i="1" s="1"/>
  <c r="R3711" i="1"/>
  <c r="N3711" i="1"/>
  <c r="T3710" i="1"/>
  <c r="Y3710" i="1" s="1"/>
  <c r="R3710" i="1"/>
  <c r="N3710" i="1"/>
  <c r="T3709" i="1"/>
  <c r="Y3709" i="1" s="1"/>
  <c r="R3709" i="1"/>
  <c r="N3709" i="1"/>
  <c r="T3708" i="1"/>
  <c r="Y3708" i="1" s="1"/>
  <c r="R3708" i="1"/>
  <c r="N3708" i="1"/>
  <c r="T3707" i="1"/>
  <c r="Y3707" i="1" s="1"/>
  <c r="R3707" i="1"/>
  <c r="N3707" i="1"/>
  <c r="T3706" i="1"/>
  <c r="Y3706" i="1" s="1"/>
  <c r="R3706" i="1"/>
  <c r="N3706" i="1"/>
  <c r="T3705" i="1"/>
  <c r="R3705" i="1"/>
  <c r="N3705" i="1"/>
  <c r="X3704" i="1"/>
  <c r="T3704" i="1"/>
  <c r="R3704" i="1"/>
  <c r="N3704" i="1"/>
  <c r="T3703" i="1"/>
  <c r="Y3703" i="1" s="1"/>
  <c r="R3703" i="1"/>
  <c r="N3703" i="1"/>
  <c r="T3702" i="1"/>
  <c r="Y3702" i="1" s="1"/>
  <c r="R3702" i="1"/>
  <c r="N3702" i="1"/>
  <c r="T3701" i="1"/>
  <c r="Y3701" i="1" s="1"/>
  <c r="R3701" i="1"/>
  <c r="N3701" i="1"/>
  <c r="T3700" i="1"/>
  <c r="Y3700" i="1" s="1"/>
  <c r="R3700" i="1"/>
  <c r="N3700" i="1"/>
  <c r="T3699" i="1"/>
  <c r="Y3699" i="1" s="1"/>
  <c r="R3699" i="1"/>
  <c r="N3699" i="1"/>
  <c r="T3698" i="1"/>
  <c r="Y3698" i="1" s="1"/>
  <c r="R3698" i="1"/>
  <c r="N3698" i="1"/>
  <c r="T3697" i="1"/>
  <c r="Y3697" i="1" s="1"/>
  <c r="R3697" i="1"/>
  <c r="N3697" i="1"/>
  <c r="T3696" i="1"/>
  <c r="Y3696" i="1" s="1"/>
  <c r="R3696" i="1"/>
  <c r="N3696" i="1"/>
  <c r="T3695" i="1"/>
  <c r="Y3695" i="1" s="1"/>
  <c r="R3695" i="1"/>
  <c r="N3695" i="1"/>
  <c r="T3694" i="1"/>
  <c r="Y3694" i="1" s="1"/>
  <c r="R3694" i="1"/>
  <c r="N3694" i="1"/>
  <c r="X3693" i="1"/>
  <c r="T3693" i="1"/>
  <c r="R3693" i="1"/>
  <c r="N3693" i="1"/>
  <c r="T3692" i="1"/>
  <c r="Y3692" i="1" s="1"/>
  <c r="R3692" i="1"/>
  <c r="N3692" i="1"/>
  <c r="T3691" i="1"/>
  <c r="Y3691" i="1" s="1"/>
  <c r="R3691" i="1"/>
  <c r="N3691" i="1"/>
  <c r="T3690" i="1"/>
  <c r="Y3690" i="1" s="1"/>
  <c r="R3690" i="1"/>
  <c r="N3690" i="1"/>
  <c r="T3689" i="1"/>
  <c r="Y3689" i="1" s="1"/>
  <c r="R3689" i="1"/>
  <c r="N3689" i="1"/>
  <c r="T3688" i="1"/>
  <c r="Y3688" i="1" s="1"/>
  <c r="R3688" i="1"/>
  <c r="N3688" i="1"/>
  <c r="T3687" i="1"/>
  <c r="Y3687" i="1" s="1"/>
  <c r="R3687" i="1"/>
  <c r="N3687" i="1"/>
  <c r="T3686" i="1"/>
  <c r="Y3686" i="1" s="1"/>
  <c r="R3686" i="1"/>
  <c r="N3686" i="1"/>
  <c r="T3685" i="1"/>
  <c r="Y3685" i="1" s="1"/>
  <c r="R3685" i="1"/>
  <c r="N3685" i="1"/>
  <c r="T3684" i="1"/>
  <c r="Y3684" i="1" s="1"/>
  <c r="R3684" i="1"/>
  <c r="N3684" i="1"/>
  <c r="T3683" i="1"/>
  <c r="R3683" i="1"/>
  <c r="N3683" i="1"/>
  <c r="T3682" i="1"/>
  <c r="Y3682" i="1" s="1"/>
  <c r="R3682" i="1"/>
  <c r="N3682" i="1"/>
  <c r="T3681" i="1"/>
  <c r="Y3681" i="1" s="1"/>
  <c r="R3681" i="1"/>
  <c r="N3681" i="1"/>
  <c r="T3680" i="1"/>
  <c r="Y3680" i="1" s="1"/>
  <c r="R3680" i="1"/>
  <c r="N3680" i="1"/>
  <c r="T3679" i="1"/>
  <c r="Y3679" i="1" s="1"/>
  <c r="R3679" i="1"/>
  <c r="N3679" i="1"/>
  <c r="T3678" i="1"/>
  <c r="Y3678" i="1" s="1"/>
  <c r="R3678" i="1"/>
  <c r="N3678" i="1"/>
  <c r="T3677" i="1"/>
  <c r="Y3677" i="1" s="1"/>
  <c r="R3677" i="1"/>
  <c r="N3677" i="1"/>
  <c r="T3676" i="1"/>
  <c r="Y3676" i="1" s="1"/>
  <c r="R3676" i="1"/>
  <c r="N3676" i="1"/>
  <c r="X3675" i="1"/>
  <c r="T3675" i="1"/>
  <c r="R3675" i="1"/>
  <c r="N3675" i="1"/>
  <c r="T3674" i="1"/>
  <c r="R3674" i="1"/>
  <c r="N3674" i="1"/>
  <c r="T3673" i="1"/>
  <c r="Y3673" i="1" s="1"/>
  <c r="R3673" i="1"/>
  <c r="N3673" i="1"/>
  <c r="X3672" i="1"/>
  <c r="T3672" i="1"/>
  <c r="R3672" i="1"/>
  <c r="N3672" i="1"/>
  <c r="T3671" i="1"/>
  <c r="Y3671" i="1" s="1"/>
  <c r="R3671" i="1"/>
  <c r="N3671" i="1"/>
  <c r="T3670" i="1"/>
  <c r="Y3670" i="1" s="1"/>
  <c r="R3670" i="1"/>
  <c r="N3670" i="1"/>
  <c r="X3669" i="1"/>
  <c r="T3669" i="1"/>
  <c r="R3669" i="1"/>
  <c r="N3669" i="1"/>
  <c r="T3668" i="1"/>
  <c r="Y3668" i="1" s="1"/>
  <c r="R3668" i="1"/>
  <c r="N3668" i="1"/>
  <c r="T3667" i="1"/>
  <c r="Y3667" i="1" s="1"/>
  <c r="R3667" i="1"/>
  <c r="N3667" i="1"/>
  <c r="T3666" i="1"/>
  <c r="Y3666" i="1" s="1"/>
  <c r="R3666" i="1"/>
  <c r="N3666" i="1"/>
  <c r="T3665" i="1"/>
  <c r="Y3665" i="1" s="1"/>
  <c r="R3665" i="1"/>
  <c r="N3665" i="1"/>
  <c r="T3664" i="1"/>
  <c r="R3664" i="1"/>
  <c r="N3664" i="1"/>
  <c r="T3663" i="1"/>
  <c r="Y3663" i="1" s="1"/>
  <c r="R3663" i="1"/>
  <c r="N3663" i="1"/>
  <c r="T3662" i="1"/>
  <c r="Y3662" i="1" s="1"/>
  <c r="R3662" i="1"/>
  <c r="N3662" i="1"/>
  <c r="T3661" i="1"/>
  <c r="Y3661" i="1" s="1"/>
  <c r="R3661" i="1"/>
  <c r="N3661" i="1"/>
  <c r="T3660" i="1"/>
  <c r="Y3660" i="1" s="1"/>
  <c r="R3660" i="1"/>
  <c r="N3660" i="1"/>
  <c r="T3659" i="1"/>
  <c r="Y3659" i="1" s="1"/>
  <c r="R3659" i="1"/>
  <c r="N3659" i="1"/>
  <c r="T3658" i="1"/>
  <c r="Y3658" i="1" s="1"/>
  <c r="R3658" i="1"/>
  <c r="N3658" i="1"/>
  <c r="T3657" i="1"/>
  <c r="Y3657" i="1" s="1"/>
  <c r="R3657" i="1"/>
  <c r="N3657" i="1"/>
  <c r="T3656" i="1"/>
  <c r="R3656" i="1"/>
  <c r="N3656" i="1"/>
  <c r="T3655" i="1"/>
  <c r="Y3655" i="1" s="1"/>
  <c r="R3655" i="1"/>
  <c r="N3655" i="1"/>
  <c r="X3654" i="1"/>
  <c r="T3654" i="1"/>
  <c r="R3654" i="1"/>
  <c r="N3654" i="1"/>
  <c r="T3653" i="1"/>
  <c r="Y3653" i="1" s="1"/>
  <c r="R3653" i="1"/>
  <c r="N3653" i="1"/>
  <c r="T3652" i="1"/>
  <c r="Y3652" i="1" s="1"/>
  <c r="R3652" i="1"/>
  <c r="N3652" i="1"/>
  <c r="T3651" i="1"/>
  <c r="Y3651" i="1" s="1"/>
  <c r="R3651" i="1"/>
  <c r="N3651" i="1"/>
  <c r="T3650" i="1"/>
  <c r="Y3650" i="1" s="1"/>
  <c r="R3650" i="1"/>
  <c r="N3650" i="1"/>
  <c r="T3649" i="1"/>
  <c r="Y3649" i="1" s="1"/>
  <c r="R3649" i="1"/>
  <c r="N3649" i="1"/>
  <c r="T3648" i="1"/>
  <c r="Y3648" i="1" s="1"/>
  <c r="R3648" i="1"/>
  <c r="N3648" i="1"/>
  <c r="T3647" i="1"/>
  <c r="Y3647" i="1" s="1"/>
  <c r="R3647" i="1"/>
  <c r="N3647" i="1"/>
  <c r="T3646" i="1"/>
  <c r="Y3646" i="1" s="1"/>
  <c r="R3646" i="1"/>
  <c r="N3646" i="1"/>
  <c r="T3645" i="1"/>
  <c r="Y3645" i="1" s="1"/>
  <c r="R3645" i="1"/>
  <c r="N3645" i="1"/>
  <c r="T3644" i="1"/>
  <c r="Y3644" i="1" s="1"/>
  <c r="R3644" i="1"/>
  <c r="N3644" i="1"/>
  <c r="T3643" i="1"/>
  <c r="Y3643" i="1" s="1"/>
  <c r="R3643" i="1"/>
  <c r="N3643" i="1"/>
  <c r="T3642" i="1"/>
  <c r="Y3642" i="1" s="1"/>
  <c r="R3642" i="1"/>
  <c r="N3642" i="1"/>
  <c r="T3641" i="1"/>
  <c r="Y3641" i="1" s="1"/>
  <c r="R3641" i="1"/>
  <c r="N3641" i="1"/>
  <c r="T3640" i="1"/>
  <c r="Y3640" i="1" s="1"/>
  <c r="R3640" i="1"/>
  <c r="N3640" i="1"/>
  <c r="T3639" i="1"/>
  <c r="Y3639" i="1" s="1"/>
  <c r="R3639" i="1"/>
  <c r="N3639" i="1"/>
  <c r="T3638" i="1"/>
  <c r="Y3638" i="1" s="1"/>
  <c r="R3638" i="1"/>
  <c r="N3638" i="1"/>
  <c r="T3637" i="1"/>
  <c r="Y3637" i="1" s="1"/>
  <c r="R3637" i="1"/>
  <c r="N3637" i="1"/>
  <c r="T3636" i="1"/>
  <c r="Y3636" i="1" s="1"/>
  <c r="R3636" i="1"/>
  <c r="U3636" i="1" s="1"/>
  <c r="N3636" i="1"/>
  <c r="T3635" i="1"/>
  <c r="Y3635" i="1" s="1"/>
  <c r="R3635" i="1"/>
  <c r="N3635" i="1"/>
  <c r="T3634" i="1"/>
  <c r="Y3634" i="1" s="1"/>
  <c r="R3634" i="1"/>
  <c r="N3634" i="1"/>
  <c r="T3633" i="1"/>
  <c r="Y3633" i="1" s="1"/>
  <c r="R3633" i="1"/>
  <c r="N3633" i="1"/>
  <c r="T3632" i="1"/>
  <c r="Y3632" i="1" s="1"/>
  <c r="R3632" i="1"/>
  <c r="U3632" i="1" s="1"/>
  <c r="N3632" i="1"/>
  <c r="X3631" i="1"/>
  <c r="T3631" i="1"/>
  <c r="R3631" i="1"/>
  <c r="N3631" i="1"/>
  <c r="T3630" i="1"/>
  <c r="R3630" i="1"/>
  <c r="N3630" i="1"/>
  <c r="T3629" i="1"/>
  <c r="Y3629" i="1" s="1"/>
  <c r="R3629" i="1"/>
  <c r="N3629" i="1"/>
  <c r="T3628" i="1"/>
  <c r="Y3628" i="1" s="1"/>
  <c r="R3628" i="1"/>
  <c r="N3628" i="1"/>
  <c r="T3627" i="1"/>
  <c r="Y3627" i="1" s="1"/>
  <c r="R3627" i="1"/>
  <c r="N3627" i="1"/>
  <c r="T3626" i="1"/>
  <c r="Y3626" i="1" s="1"/>
  <c r="R3626" i="1"/>
  <c r="N3626" i="1"/>
  <c r="T3625" i="1"/>
  <c r="Y3625" i="1" s="1"/>
  <c r="R3625" i="1"/>
  <c r="N3625" i="1"/>
  <c r="T3624" i="1"/>
  <c r="Y3624" i="1" s="1"/>
  <c r="R3624" i="1"/>
  <c r="N3624" i="1"/>
  <c r="T3623" i="1"/>
  <c r="Y3623" i="1" s="1"/>
  <c r="R3623" i="1"/>
  <c r="N3623" i="1"/>
  <c r="T3622" i="1"/>
  <c r="Y3622" i="1" s="1"/>
  <c r="R3622" i="1"/>
  <c r="N3622" i="1"/>
  <c r="T3621" i="1"/>
  <c r="Y3621" i="1" s="1"/>
  <c r="R3621" i="1"/>
  <c r="N3621" i="1"/>
  <c r="T3620" i="1"/>
  <c r="Y3620" i="1" s="1"/>
  <c r="R3620" i="1"/>
  <c r="N3620" i="1"/>
  <c r="T3619" i="1"/>
  <c r="Y3619" i="1" s="1"/>
  <c r="R3619" i="1"/>
  <c r="N3619" i="1"/>
  <c r="T3618" i="1"/>
  <c r="Y3618" i="1" s="1"/>
  <c r="R3618" i="1"/>
  <c r="N3618" i="1"/>
  <c r="T3617" i="1"/>
  <c r="Y3617" i="1" s="1"/>
  <c r="R3617" i="1"/>
  <c r="N3617" i="1"/>
  <c r="T3616" i="1"/>
  <c r="Y3616" i="1" s="1"/>
  <c r="R3616" i="1"/>
  <c r="N3616" i="1"/>
  <c r="T3615" i="1"/>
  <c r="Y3615" i="1" s="1"/>
  <c r="R3615" i="1"/>
  <c r="N3615" i="1"/>
  <c r="T3614" i="1"/>
  <c r="R3614" i="1"/>
  <c r="N3614" i="1"/>
  <c r="T3613" i="1"/>
  <c r="Y3613" i="1" s="1"/>
  <c r="R3613" i="1"/>
  <c r="N3613" i="1"/>
  <c r="T3612" i="1"/>
  <c r="R3612" i="1"/>
  <c r="N3612" i="1"/>
  <c r="T3611" i="1"/>
  <c r="Y3611" i="1" s="1"/>
  <c r="R3611" i="1"/>
  <c r="U3611" i="1" s="1"/>
  <c r="N3611" i="1"/>
  <c r="T3610" i="1"/>
  <c r="Y3610" i="1" s="1"/>
  <c r="R3610" i="1"/>
  <c r="N3610" i="1"/>
  <c r="X3609" i="1"/>
  <c r="T3609" i="1"/>
  <c r="R3609" i="1"/>
  <c r="N3609" i="1"/>
  <c r="X3608" i="1"/>
  <c r="T3608" i="1"/>
  <c r="R3608" i="1"/>
  <c r="N3608" i="1"/>
  <c r="T3607" i="1"/>
  <c r="Y3607" i="1" s="1"/>
  <c r="R3607" i="1"/>
  <c r="N3607" i="1"/>
  <c r="T3606" i="1"/>
  <c r="Y3606" i="1" s="1"/>
  <c r="R3606" i="1"/>
  <c r="N3606" i="1"/>
  <c r="T3605" i="1"/>
  <c r="R3605" i="1"/>
  <c r="N3605" i="1"/>
  <c r="X3604" i="1"/>
  <c r="T3604" i="1"/>
  <c r="R3604" i="1"/>
  <c r="N3604" i="1"/>
  <c r="X3603" i="1"/>
  <c r="T3603" i="1"/>
  <c r="R3603" i="1"/>
  <c r="N3603" i="1"/>
  <c r="T3602" i="1"/>
  <c r="Y3602" i="1" s="1"/>
  <c r="R3602" i="1"/>
  <c r="N3602" i="1"/>
  <c r="X3601" i="1"/>
  <c r="T3601" i="1"/>
  <c r="R3601" i="1"/>
  <c r="N3601" i="1"/>
  <c r="X3600" i="1"/>
  <c r="T3600" i="1"/>
  <c r="R3600" i="1"/>
  <c r="N3600" i="1"/>
  <c r="T3599" i="1"/>
  <c r="Y3599" i="1" s="1"/>
  <c r="R3599" i="1"/>
  <c r="N3599" i="1"/>
  <c r="X3598" i="1"/>
  <c r="T3598" i="1"/>
  <c r="Y3598" i="1" s="1"/>
  <c r="R3598" i="1"/>
  <c r="N3598" i="1"/>
  <c r="T3597" i="1"/>
  <c r="Y3597" i="1" s="1"/>
  <c r="R3597" i="1"/>
  <c r="N3597" i="1"/>
  <c r="T3596" i="1"/>
  <c r="Y3596" i="1" s="1"/>
  <c r="R3596" i="1"/>
  <c r="N3596" i="1"/>
  <c r="T3595" i="1"/>
  <c r="Y3595" i="1" s="1"/>
  <c r="R3595" i="1"/>
  <c r="N3595" i="1"/>
  <c r="T3594" i="1"/>
  <c r="Y3594" i="1" s="1"/>
  <c r="R3594" i="1"/>
  <c r="N3594" i="1"/>
  <c r="T3593" i="1"/>
  <c r="Y3593" i="1" s="1"/>
  <c r="R3593" i="1"/>
  <c r="N3593" i="1"/>
  <c r="T3592" i="1"/>
  <c r="Y3592" i="1" s="1"/>
  <c r="R3592" i="1"/>
  <c r="N3592" i="1"/>
  <c r="T3591" i="1"/>
  <c r="Y3591" i="1" s="1"/>
  <c r="R3591" i="1"/>
  <c r="N3591" i="1"/>
  <c r="T3590" i="1"/>
  <c r="Y3590" i="1" s="1"/>
  <c r="R3590" i="1"/>
  <c r="N3590" i="1"/>
  <c r="T3589" i="1"/>
  <c r="Y3589" i="1" s="1"/>
  <c r="R3589" i="1"/>
  <c r="N3589" i="1"/>
  <c r="T3588" i="1"/>
  <c r="Y3588" i="1" s="1"/>
  <c r="R3588" i="1"/>
  <c r="N3588" i="1"/>
  <c r="T3587" i="1"/>
  <c r="Y3587" i="1" s="1"/>
  <c r="R3587" i="1"/>
  <c r="N3587" i="1"/>
  <c r="T3586" i="1"/>
  <c r="Y3586" i="1" s="1"/>
  <c r="R3586" i="1"/>
  <c r="N3586" i="1"/>
  <c r="X3585" i="1"/>
  <c r="T3585" i="1"/>
  <c r="R3585" i="1"/>
  <c r="N3585" i="1"/>
  <c r="T3584" i="1"/>
  <c r="Y3584" i="1" s="1"/>
  <c r="R3584" i="1"/>
  <c r="N3584" i="1"/>
  <c r="T3583" i="1"/>
  <c r="Y3583" i="1" s="1"/>
  <c r="R3583" i="1"/>
  <c r="N3583" i="1"/>
  <c r="T3582" i="1"/>
  <c r="Y3582" i="1" s="1"/>
  <c r="R3582" i="1"/>
  <c r="N3582" i="1"/>
  <c r="T3581" i="1"/>
  <c r="Y3581" i="1" s="1"/>
  <c r="R3581" i="1"/>
  <c r="N3581" i="1"/>
  <c r="T3580" i="1"/>
  <c r="Y3580" i="1" s="1"/>
  <c r="R3580" i="1"/>
  <c r="N3580" i="1"/>
  <c r="T3579" i="1"/>
  <c r="Y3579" i="1" s="1"/>
  <c r="R3579" i="1"/>
  <c r="U3579" i="1" s="1"/>
  <c r="N3579" i="1"/>
  <c r="T3578" i="1"/>
  <c r="Y3578" i="1" s="1"/>
  <c r="R3578" i="1"/>
  <c r="N3578" i="1"/>
  <c r="T3577" i="1"/>
  <c r="Y3577" i="1" s="1"/>
  <c r="R3577" i="1"/>
  <c r="N3577" i="1"/>
  <c r="T3576" i="1"/>
  <c r="Y3576" i="1" s="1"/>
  <c r="R3576" i="1"/>
  <c r="N3576" i="1"/>
  <c r="T3575" i="1"/>
  <c r="Y3575" i="1" s="1"/>
  <c r="R3575" i="1"/>
  <c r="N3575" i="1"/>
  <c r="T3574" i="1"/>
  <c r="R3574" i="1"/>
  <c r="N3574" i="1"/>
  <c r="T3573" i="1"/>
  <c r="Y3573" i="1" s="1"/>
  <c r="R3573" i="1"/>
  <c r="N3573" i="1"/>
  <c r="X3572" i="1"/>
  <c r="T3572" i="1"/>
  <c r="R3572" i="1"/>
  <c r="N3572" i="1"/>
  <c r="T3571" i="1"/>
  <c r="Y3571" i="1" s="1"/>
  <c r="R3571" i="1"/>
  <c r="N3571" i="1"/>
  <c r="T3570" i="1"/>
  <c r="Y3570" i="1" s="1"/>
  <c r="R3570" i="1"/>
  <c r="N3570" i="1"/>
  <c r="T3569" i="1"/>
  <c r="R3569" i="1"/>
  <c r="N3569" i="1"/>
  <c r="T3568" i="1"/>
  <c r="Y3568" i="1" s="1"/>
  <c r="R3568" i="1"/>
  <c r="N3568" i="1"/>
  <c r="T3567" i="1"/>
  <c r="Y3567" i="1" s="1"/>
  <c r="R3567" i="1"/>
  <c r="N3567" i="1"/>
  <c r="T3566" i="1"/>
  <c r="Y3566" i="1" s="1"/>
  <c r="R3566" i="1"/>
  <c r="N3566" i="1"/>
  <c r="T3565" i="1"/>
  <c r="Y3565" i="1" s="1"/>
  <c r="R3565" i="1"/>
  <c r="N3565" i="1"/>
  <c r="T3564" i="1"/>
  <c r="Y3564" i="1" s="1"/>
  <c r="R3564" i="1"/>
  <c r="N3564" i="1"/>
  <c r="X3563" i="1"/>
  <c r="T3563" i="1"/>
  <c r="R3563" i="1"/>
  <c r="N3563" i="1"/>
  <c r="X3562" i="1"/>
  <c r="T3562" i="1"/>
  <c r="Y3562" i="1" s="1"/>
  <c r="R3562" i="1"/>
  <c r="N3562" i="1"/>
  <c r="T3561" i="1"/>
  <c r="Y3561" i="1" s="1"/>
  <c r="R3561" i="1"/>
  <c r="N3561" i="1"/>
  <c r="T3560" i="1"/>
  <c r="Y3560" i="1" s="1"/>
  <c r="R3560" i="1"/>
  <c r="N3560" i="1"/>
  <c r="T3559" i="1"/>
  <c r="Y3559" i="1" s="1"/>
  <c r="R3559" i="1"/>
  <c r="N3559" i="1"/>
  <c r="T3558" i="1"/>
  <c r="Y3558" i="1" s="1"/>
  <c r="R3558" i="1"/>
  <c r="N3558" i="1"/>
  <c r="T3557" i="1"/>
  <c r="Y3557" i="1" s="1"/>
  <c r="R3557" i="1"/>
  <c r="N3557" i="1"/>
  <c r="T3556" i="1"/>
  <c r="Y3556" i="1" s="1"/>
  <c r="R3556" i="1"/>
  <c r="U3556" i="1" s="1"/>
  <c r="V3556" i="1" s="1"/>
  <c r="W3556" i="1" s="1"/>
  <c r="N3556" i="1"/>
  <c r="T3555" i="1"/>
  <c r="Y3555" i="1" s="1"/>
  <c r="R3555" i="1"/>
  <c r="N3555" i="1"/>
  <c r="T3554" i="1"/>
  <c r="Y3554" i="1" s="1"/>
  <c r="R3554" i="1"/>
  <c r="N3554" i="1"/>
  <c r="T3553" i="1"/>
  <c r="Y3553" i="1" s="1"/>
  <c r="R3553" i="1"/>
  <c r="N3553" i="1"/>
  <c r="T3552" i="1"/>
  <c r="Y3552" i="1" s="1"/>
  <c r="R3552" i="1"/>
  <c r="N3552" i="1"/>
  <c r="T3551" i="1"/>
  <c r="Y3551" i="1" s="1"/>
  <c r="R3551" i="1"/>
  <c r="N3551" i="1"/>
  <c r="T3550" i="1"/>
  <c r="Y3550" i="1" s="1"/>
  <c r="R3550" i="1"/>
  <c r="N3550" i="1"/>
  <c r="T3549" i="1"/>
  <c r="Y3549" i="1" s="1"/>
  <c r="R3549" i="1"/>
  <c r="N3549" i="1"/>
  <c r="T3548" i="1"/>
  <c r="Y3548" i="1" s="1"/>
  <c r="R3548" i="1"/>
  <c r="U3548" i="1" s="1"/>
  <c r="V3548" i="1" s="1"/>
  <c r="W3548" i="1" s="1"/>
  <c r="N3548" i="1"/>
  <c r="X3547" i="1"/>
  <c r="T3547" i="1"/>
  <c r="R3547" i="1"/>
  <c r="N3547" i="1"/>
  <c r="T3546" i="1"/>
  <c r="Y3546" i="1" s="1"/>
  <c r="R3546" i="1"/>
  <c r="N3546" i="1"/>
  <c r="T3545" i="1"/>
  <c r="Y3545" i="1" s="1"/>
  <c r="R3545" i="1"/>
  <c r="N3545" i="1"/>
  <c r="T3544" i="1"/>
  <c r="Y3544" i="1" s="1"/>
  <c r="R3544" i="1"/>
  <c r="N3544" i="1"/>
  <c r="T3543" i="1"/>
  <c r="Y3543" i="1" s="1"/>
  <c r="R3543" i="1"/>
  <c r="N3543" i="1"/>
  <c r="T3542" i="1"/>
  <c r="Y3542" i="1" s="1"/>
  <c r="R3542" i="1"/>
  <c r="N3542" i="1"/>
  <c r="T3541" i="1"/>
  <c r="Y3541" i="1" s="1"/>
  <c r="R3541" i="1"/>
  <c r="N3541" i="1"/>
  <c r="T3540" i="1"/>
  <c r="Y3540" i="1" s="1"/>
  <c r="R3540" i="1"/>
  <c r="N3540" i="1"/>
  <c r="T3539" i="1"/>
  <c r="Y3539" i="1" s="1"/>
  <c r="R3539" i="1"/>
  <c r="U3539" i="1" s="1"/>
  <c r="N3539" i="1"/>
  <c r="T3538" i="1"/>
  <c r="Y3538" i="1" s="1"/>
  <c r="R3538" i="1"/>
  <c r="N3538" i="1"/>
  <c r="T3537" i="1"/>
  <c r="Y3537" i="1" s="1"/>
  <c r="R3537" i="1"/>
  <c r="N3537" i="1"/>
  <c r="X3536" i="1"/>
  <c r="T3536" i="1"/>
  <c r="R3536" i="1"/>
  <c r="N3536" i="1"/>
  <c r="T3535" i="1"/>
  <c r="Y3535" i="1" s="1"/>
  <c r="R3535" i="1"/>
  <c r="N3535" i="1"/>
  <c r="X3534" i="1"/>
  <c r="T3534" i="1"/>
  <c r="R3534" i="1"/>
  <c r="N3534" i="1"/>
  <c r="X3533" i="1"/>
  <c r="T3533" i="1"/>
  <c r="R3533" i="1"/>
  <c r="N3533" i="1"/>
  <c r="T3532" i="1"/>
  <c r="Y3532" i="1" s="1"/>
  <c r="R3532" i="1"/>
  <c r="N3532" i="1"/>
  <c r="T3531" i="1"/>
  <c r="Y3531" i="1" s="1"/>
  <c r="R3531" i="1"/>
  <c r="N3531" i="1"/>
  <c r="T3530" i="1"/>
  <c r="Y3530" i="1" s="1"/>
  <c r="R3530" i="1"/>
  <c r="N3530" i="1"/>
  <c r="T3529" i="1"/>
  <c r="Y3529" i="1" s="1"/>
  <c r="R3529" i="1"/>
  <c r="N3529" i="1"/>
  <c r="X3528" i="1"/>
  <c r="T3528" i="1"/>
  <c r="R3528" i="1"/>
  <c r="N3528" i="1"/>
  <c r="T3527" i="1"/>
  <c r="Y3527" i="1" s="1"/>
  <c r="R3527" i="1"/>
  <c r="U3527" i="1" s="1"/>
  <c r="N3527" i="1"/>
  <c r="T3526" i="1"/>
  <c r="Y3526" i="1" s="1"/>
  <c r="R3526" i="1"/>
  <c r="N3526" i="1"/>
  <c r="X3525" i="1"/>
  <c r="T3525" i="1"/>
  <c r="R3525" i="1"/>
  <c r="N3525" i="1"/>
  <c r="T3524" i="1"/>
  <c r="Y3524" i="1" s="1"/>
  <c r="R3524" i="1"/>
  <c r="N3524" i="1"/>
  <c r="T3523" i="1"/>
  <c r="Y3523" i="1" s="1"/>
  <c r="R3523" i="1"/>
  <c r="N3523" i="1"/>
  <c r="T3522" i="1"/>
  <c r="Y3522" i="1" s="1"/>
  <c r="R3522" i="1"/>
  <c r="N3522" i="1"/>
  <c r="T3521" i="1"/>
  <c r="Y3521" i="1" s="1"/>
  <c r="R3521" i="1"/>
  <c r="N3521" i="1"/>
  <c r="T3520" i="1"/>
  <c r="Y3520" i="1" s="1"/>
  <c r="R3520" i="1"/>
  <c r="N3520" i="1"/>
  <c r="T3519" i="1"/>
  <c r="Y3519" i="1" s="1"/>
  <c r="R3519" i="1"/>
  <c r="N3519" i="1"/>
  <c r="T3518" i="1"/>
  <c r="Y3518" i="1" s="1"/>
  <c r="R3518" i="1"/>
  <c r="N3518" i="1"/>
  <c r="T3517" i="1"/>
  <c r="R3517" i="1"/>
  <c r="N3517" i="1"/>
  <c r="T3516" i="1"/>
  <c r="Y3516" i="1" s="1"/>
  <c r="R3516" i="1"/>
  <c r="N3516" i="1"/>
  <c r="T3515" i="1"/>
  <c r="Y3515" i="1" s="1"/>
  <c r="R3515" i="1"/>
  <c r="N3515" i="1"/>
  <c r="T3514" i="1"/>
  <c r="Y3514" i="1" s="1"/>
  <c r="R3514" i="1"/>
  <c r="N3514" i="1"/>
  <c r="T3513" i="1"/>
  <c r="Y3513" i="1" s="1"/>
  <c r="R3513" i="1"/>
  <c r="N3513" i="1"/>
  <c r="X3512" i="1"/>
  <c r="T3512" i="1"/>
  <c r="R3512" i="1"/>
  <c r="N3512" i="1"/>
  <c r="T3511" i="1"/>
  <c r="Y3511" i="1" s="1"/>
  <c r="R3511" i="1"/>
  <c r="N3511" i="1"/>
  <c r="T3510" i="1"/>
  <c r="Y3510" i="1" s="1"/>
  <c r="R3510" i="1"/>
  <c r="N3510" i="1"/>
  <c r="T3509" i="1"/>
  <c r="Y3509" i="1" s="1"/>
  <c r="R3509" i="1"/>
  <c r="N3509" i="1"/>
  <c r="T3508" i="1"/>
  <c r="R3508" i="1"/>
  <c r="N3508" i="1"/>
  <c r="T3507" i="1"/>
  <c r="Y3507" i="1" s="1"/>
  <c r="R3507" i="1"/>
  <c r="N3507" i="1"/>
  <c r="T3506" i="1"/>
  <c r="Y3506" i="1" s="1"/>
  <c r="R3506" i="1"/>
  <c r="N3506" i="1"/>
  <c r="T3505" i="1"/>
  <c r="Y3505" i="1" s="1"/>
  <c r="R3505" i="1"/>
  <c r="N3505" i="1"/>
  <c r="T3504" i="1"/>
  <c r="Y3504" i="1" s="1"/>
  <c r="R3504" i="1"/>
  <c r="N3504" i="1"/>
  <c r="T3503" i="1"/>
  <c r="Y3503" i="1" s="1"/>
  <c r="R3503" i="1"/>
  <c r="N3503" i="1"/>
  <c r="T3502" i="1"/>
  <c r="Y3502" i="1" s="1"/>
  <c r="R3502" i="1"/>
  <c r="N3502" i="1"/>
  <c r="T3501" i="1"/>
  <c r="Y3501" i="1" s="1"/>
  <c r="R3501" i="1"/>
  <c r="N3501" i="1"/>
  <c r="X3500" i="1"/>
  <c r="T3500" i="1"/>
  <c r="R3500" i="1"/>
  <c r="U3500" i="1" s="1"/>
  <c r="V3500" i="1" s="1"/>
  <c r="W3500" i="1" s="1"/>
  <c r="N3500" i="1"/>
  <c r="T3499" i="1"/>
  <c r="R3499" i="1"/>
  <c r="N3499" i="1"/>
  <c r="T3498" i="1"/>
  <c r="Y3498" i="1" s="1"/>
  <c r="R3498" i="1"/>
  <c r="N3498" i="1"/>
  <c r="T3497" i="1"/>
  <c r="Y3497" i="1" s="1"/>
  <c r="R3497" i="1"/>
  <c r="N3497" i="1"/>
  <c r="T3496" i="1"/>
  <c r="Y3496" i="1" s="1"/>
  <c r="R3496" i="1"/>
  <c r="N3496" i="1"/>
  <c r="X3495" i="1"/>
  <c r="T3495" i="1"/>
  <c r="R3495" i="1"/>
  <c r="U3495" i="1" s="1"/>
  <c r="N3495" i="1"/>
  <c r="X3494" i="1"/>
  <c r="T3494" i="1"/>
  <c r="R3494" i="1"/>
  <c r="N3494" i="1"/>
  <c r="X3493" i="1"/>
  <c r="T3493" i="1"/>
  <c r="R3493" i="1"/>
  <c r="U3493" i="1" s="1"/>
  <c r="N3493" i="1"/>
  <c r="T3492" i="1"/>
  <c r="Y3492" i="1" s="1"/>
  <c r="R3492" i="1"/>
  <c r="N3492" i="1"/>
  <c r="X3491" i="1"/>
  <c r="T3491" i="1"/>
  <c r="R3491" i="1"/>
  <c r="N3491" i="1"/>
  <c r="X3490" i="1"/>
  <c r="T3490" i="1"/>
  <c r="R3490" i="1"/>
  <c r="N3490" i="1"/>
  <c r="T3489" i="1"/>
  <c r="Y3489" i="1" s="1"/>
  <c r="R3489" i="1"/>
  <c r="N3489" i="1"/>
  <c r="T3488" i="1"/>
  <c r="Y3488" i="1" s="1"/>
  <c r="R3488" i="1"/>
  <c r="N3488" i="1"/>
  <c r="T3487" i="1"/>
  <c r="Y3487" i="1" s="1"/>
  <c r="R3487" i="1"/>
  <c r="N3487" i="1"/>
  <c r="T3486" i="1"/>
  <c r="Y3486" i="1" s="1"/>
  <c r="R3486" i="1"/>
  <c r="N3486" i="1"/>
  <c r="X3485" i="1"/>
  <c r="T3485" i="1"/>
  <c r="R3485" i="1"/>
  <c r="N3485" i="1"/>
  <c r="T3484" i="1"/>
  <c r="Y3484" i="1" s="1"/>
  <c r="R3484" i="1"/>
  <c r="N3484" i="1"/>
  <c r="T3483" i="1"/>
  <c r="Y3483" i="1" s="1"/>
  <c r="R3483" i="1"/>
  <c r="N3483" i="1"/>
  <c r="T3482" i="1"/>
  <c r="Y3482" i="1" s="1"/>
  <c r="R3482" i="1"/>
  <c r="N3482" i="1"/>
  <c r="T3481" i="1"/>
  <c r="Y3481" i="1" s="1"/>
  <c r="R3481" i="1"/>
  <c r="N3481" i="1"/>
  <c r="T3480" i="1"/>
  <c r="Y3480" i="1" s="1"/>
  <c r="R3480" i="1"/>
  <c r="N3480" i="1"/>
  <c r="T3479" i="1"/>
  <c r="Y3479" i="1" s="1"/>
  <c r="R3479" i="1"/>
  <c r="N3479" i="1"/>
  <c r="T3478" i="1"/>
  <c r="Y3478" i="1" s="1"/>
  <c r="R3478" i="1"/>
  <c r="N3478" i="1"/>
  <c r="T3477" i="1"/>
  <c r="Y3477" i="1" s="1"/>
  <c r="R3477" i="1"/>
  <c r="N3477" i="1"/>
  <c r="T3476" i="1"/>
  <c r="Y3476" i="1" s="1"/>
  <c r="R3476" i="1"/>
  <c r="N3476" i="1"/>
  <c r="T3475" i="1"/>
  <c r="Y3475" i="1" s="1"/>
  <c r="R3475" i="1"/>
  <c r="N3475" i="1"/>
  <c r="Y3474" i="1"/>
  <c r="R3474" i="1"/>
  <c r="N3474" i="1"/>
  <c r="T3473" i="1"/>
  <c r="R3473" i="1"/>
  <c r="N3473" i="1"/>
  <c r="T3472" i="1"/>
  <c r="Y3472" i="1" s="1"/>
  <c r="R3472" i="1"/>
  <c r="N3472" i="1"/>
  <c r="T3471" i="1"/>
  <c r="R3471" i="1"/>
  <c r="N3471" i="1"/>
  <c r="T3470" i="1"/>
  <c r="Y3470" i="1" s="1"/>
  <c r="R3470" i="1"/>
  <c r="U3470" i="1" s="1"/>
  <c r="N3470" i="1"/>
  <c r="T3469" i="1"/>
  <c r="Y3469" i="1" s="1"/>
  <c r="R3469" i="1"/>
  <c r="N3469" i="1"/>
  <c r="T3468" i="1"/>
  <c r="Y3468" i="1" s="1"/>
  <c r="R3468" i="1"/>
  <c r="N3468" i="1"/>
  <c r="T3467" i="1"/>
  <c r="Y3467" i="1" s="1"/>
  <c r="R3467" i="1"/>
  <c r="N3467" i="1"/>
  <c r="T3466" i="1"/>
  <c r="Y3466" i="1" s="1"/>
  <c r="R3466" i="1"/>
  <c r="N3466" i="1"/>
  <c r="T3465" i="1"/>
  <c r="R3465" i="1"/>
  <c r="N3465" i="1"/>
  <c r="T3464" i="1"/>
  <c r="R3464" i="1"/>
  <c r="N3464" i="1"/>
  <c r="T3463" i="1"/>
  <c r="Y3463" i="1" s="1"/>
  <c r="R3463" i="1"/>
  <c r="N3463" i="1"/>
  <c r="T3462" i="1"/>
  <c r="Y3462" i="1" s="1"/>
  <c r="R3462" i="1"/>
  <c r="U3462" i="1" s="1"/>
  <c r="N3462" i="1"/>
  <c r="T3461" i="1"/>
  <c r="R3461" i="1"/>
  <c r="N3461" i="1"/>
  <c r="T3460" i="1"/>
  <c r="Y3460" i="1" s="1"/>
  <c r="R3460" i="1"/>
  <c r="N3460" i="1"/>
  <c r="T3459" i="1"/>
  <c r="Y3459" i="1" s="1"/>
  <c r="R3459" i="1"/>
  <c r="N3459" i="1"/>
  <c r="T3458" i="1"/>
  <c r="Y3458" i="1" s="1"/>
  <c r="R3458" i="1"/>
  <c r="N3458" i="1"/>
  <c r="T3457" i="1"/>
  <c r="Y3457" i="1" s="1"/>
  <c r="R3457" i="1"/>
  <c r="N3457" i="1"/>
  <c r="T3456" i="1"/>
  <c r="Y3456" i="1" s="1"/>
  <c r="R3456" i="1"/>
  <c r="N3456" i="1"/>
  <c r="X3455" i="1"/>
  <c r="T3455" i="1"/>
  <c r="R3455" i="1"/>
  <c r="N3455" i="1"/>
  <c r="T3454" i="1"/>
  <c r="Y3454" i="1" s="1"/>
  <c r="R3454" i="1"/>
  <c r="N3454" i="1"/>
  <c r="X3453" i="1"/>
  <c r="T3453" i="1"/>
  <c r="Y3453" i="1" s="1"/>
  <c r="R3453" i="1"/>
  <c r="U3453" i="1" s="1"/>
  <c r="N3453" i="1"/>
  <c r="T3452" i="1"/>
  <c r="Y3452" i="1" s="1"/>
  <c r="R3452" i="1"/>
  <c r="N3452" i="1"/>
  <c r="X3451" i="1"/>
  <c r="T3451" i="1"/>
  <c r="R3451" i="1"/>
  <c r="N3451" i="1"/>
  <c r="T3450" i="1"/>
  <c r="Y3450" i="1" s="1"/>
  <c r="R3450" i="1"/>
  <c r="N3450" i="1"/>
  <c r="T3449" i="1"/>
  <c r="Y3449" i="1" s="1"/>
  <c r="R3449" i="1"/>
  <c r="N3449" i="1"/>
  <c r="T3448" i="1"/>
  <c r="Y3448" i="1" s="1"/>
  <c r="R3448" i="1"/>
  <c r="N3448" i="1"/>
  <c r="T3447" i="1"/>
  <c r="Y3447" i="1" s="1"/>
  <c r="R3447" i="1"/>
  <c r="N3447" i="1"/>
  <c r="T3446" i="1"/>
  <c r="Y3446" i="1" s="1"/>
  <c r="R3446" i="1"/>
  <c r="N3446" i="1"/>
  <c r="T3445" i="1"/>
  <c r="Y3445" i="1" s="1"/>
  <c r="R3445" i="1"/>
  <c r="N3445" i="1"/>
  <c r="T3444" i="1"/>
  <c r="Y3444" i="1" s="1"/>
  <c r="R3444" i="1"/>
  <c r="N3444" i="1"/>
  <c r="T3443" i="1"/>
  <c r="Y3443" i="1" s="1"/>
  <c r="R3443" i="1"/>
  <c r="N3443" i="1"/>
  <c r="T3442" i="1"/>
  <c r="Y3442" i="1" s="1"/>
  <c r="R3442" i="1"/>
  <c r="N3442" i="1"/>
  <c r="T3441" i="1"/>
  <c r="Y3441" i="1" s="1"/>
  <c r="R3441" i="1"/>
  <c r="N3441" i="1"/>
  <c r="T3440" i="1"/>
  <c r="Y3440" i="1" s="1"/>
  <c r="R3440" i="1"/>
  <c r="N3440" i="1"/>
  <c r="T3439" i="1"/>
  <c r="Y3439" i="1" s="1"/>
  <c r="R3439" i="1"/>
  <c r="N3439" i="1"/>
  <c r="T3438" i="1"/>
  <c r="Y3438" i="1" s="1"/>
  <c r="R3438" i="1"/>
  <c r="N3438" i="1"/>
  <c r="T3437" i="1"/>
  <c r="Y3437" i="1" s="1"/>
  <c r="R3437" i="1"/>
  <c r="N3437" i="1"/>
  <c r="T3436" i="1"/>
  <c r="Y3436" i="1" s="1"/>
  <c r="R3436" i="1"/>
  <c r="N3436" i="1"/>
  <c r="X3435" i="1"/>
  <c r="T3435" i="1"/>
  <c r="R3435" i="1"/>
  <c r="N3435" i="1"/>
  <c r="T3434" i="1"/>
  <c r="Y3434" i="1" s="1"/>
  <c r="R3434" i="1"/>
  <c r="N3434" i="1"/>
  <c r="X3433" i="1"/>
  <c r="T3433" i="1"/>
  <c r="R3433" i="1"/>
  <c r="U3433" i="1" s="1"/>
  <c r="N3433" i="1"/>
  <c r="T3432" i="1"/>
  <c r="Y3432" i="1" s="1"/>
  <c r="R3432" i="1"/>
  <c r="N3432" i="1"/>
  <c r="X3431" i="1"/>
  <c r="T3431" i="1"/>
  <c r="R3431" i="1"/>
  <c r="N3431" i="1"/>
  <c r="T3430" i="1"/>
  <c r="Y3430" i="1" s="1"/>
  <c r="R3430" i="1"/>
  <c r="N3430" i="1"/>
  <c r="X3429" i="1"/>
  <c r="T3429" i="1"/>
  <c r="R3429" i="1"/>
  <c r="N3429" i="1"/>
  <c r="T3428" i="1"/>
  <c r="Y3428" i="1" s="1"/>
  <c r="R3428" i="1"/>
  <c r="N3428" i="1"/>
  <c r="T3427" i="1"/>
  <c r="Y3427" i="1" s="1"/>
  <c r="R3427" i="1"/>
  <c r="N3427" i="1"/>
  <c r="X3426" i="1"/>
  <c r="T3426" i="1"/>
  <c r="R3426" i="1"/>
  <c r="N3426" i="1"/>
  <c r="T3425" i="1"/>
  <c r="Y3425" i="1" s="1"/>
  <c r="R3425" i="1"/>
  <c r="N3425" i="1"/>
  <c r="T3424" i="1"/>
  <c r="R3424" i="1"/>
  <c r="N3424" i="1"/>
  <c r="T3423" i="1"/>
  <c r="Y3423" i="1" s="1"/>
  <c r="R3423" i="1"/>
  <c r="N3423" i="1"/>
  <c r="T3422" i="1"/>
  <c r="Y3422" i="1" s="1"/>
  <c r="R3422" i="1"/>
  <c r="N3422" i="1"/>
  <c r="T3421" i="1"/>
  <c r="Y3421" i="1" s="1"/>
  <c r="R3421" i="1"/>
  <c r="N3421" i="1"/>
  <c r="T3420" i="1"/>
  <c r="Y3420" i="1" s="1"/>
  <c r="R3420" i="1"/>
  <c r="N3420" i="1"/>
  <c r="T3419" i="1"/>
  <c r="Y3419" i="1" s="1"/>
  <c r="R3419" i="1"/>
  <c r="N3419" i="1"/>
  <c r="T3418" i="1"/>
  <c r="Y3418" i="1" s="1"/>
  <c r="R3418" i="1"/>
  <c r="N3418" i="1"/>
  <c r="T3417" i="1"/>
  <c r="Y3417" i="1" s="1"/>
  <c r="R3417" i="1"/>
  <c r="N3417" i="1"/>
  <c r="T3416" i="1"/>
  <c r="Y3416" i="1" s="1"/>
  <c r="R3416" i="1"/>
  <c r="N3416" i="1"/>
  <c r="T3415" i="1"/>
  <c r="Y3415" i="1" s="1"/>
  <c r="R3415" i="1"/>
  <c r="N3415" i="1"/>
  <c r="T3414" i="1"/>
  <c r="Y3414" i="1" s="1"/>
  <c r="R3414" i="1"/>
  <c r="N3414" i="1"/>
  <c r="T3413" i="1"/>
  <c r="Y3413" i="1" s="1"/>
  <c r="R3413" i="1"/>
  <c r="N3413" i="1"/>
  <c r="T3412" i="1"/>
  <c r="Y3412" i="1" s="1"/>
  <c r="R3412" i="1"/>
  <c r="N3412" i="1"/>
  <c r="T3411" i="1"/>
  <c r="Y3411" i="1" s="1"/>
  <c r="R3411" i="1"/>
  <c r="N3411" i="1"/>
  <c r="T3410" i="1"/>
  <c r="Y3410" i="1" s="1"/>
  <c r="R3410" i="1"/>
  <c r="N3410" i="1"/>
  <c r="T3409" i="1"/>
  <c r="Y3409" i="1" s="1"/>
  <c r="R3409" i="1"/>
  <c r="N3409" i="1"/>
  <c r="T3408" i="1"/>
  <c r="R3408" i="1"/>
  <c r="N3408" i="1"/>
  <c r="T3407" i="1"/>
  <c r="Y3407" i="1" s="1"/>
  <c r="R3407" i="1"/>
  <c r="N3407" i="1"/>
  <c r="T3406" i="1"/>
  <c r="Y3406" i="1" s="1"/>
  <c r="R3406" i="1"/>
  <c r="N3406" i="1"/>
  <c r="X3405" i="1"/>
  <c r="T3405" i="1"/>
  <c r="O3405" i="1"/>
  <c r="R3405" i="1" s="1"/>
  <c r="N3405" i="1"/>
  <c r="T3404" i="1"/>
  <c r="Y3404" i="1" s="1"/>
  <c r="R3404" i="1"/>
  <c r="N3404" i="1"/>
  <c r="T3403" i="1"/>
  <c r="Y3403" i="1" s="1"/>
  <c r="R3403" i="1"/>
  <c r="N3403" i="1"/>
  <c r="T3402" i="1"/>
  <c r="Y3402" i="1" s="1"/>
  <c r="R3402" i="1"/>
  <c r="N3402" i="1"/>
  <c r="T3401" i="1"/>
  <c r="Y3401" i="1" s="1"/>
  <c r="R3401" i="1"/>
  <c r="U3401" i="1" s="1"/>
  <c r="N3401" i="1"/>
  <c r="T3400" i="1"/>
  <c r="Y3400" i="1" s="1"/>
  <c r="R3400" i="1"/>
  <c r="N3400" i="1"/>
  <c r="T3399" i="1"/>
  <c r="Y3399" i="1" s="1"/>
  <c r="R3399" i="1"/>
  <c r="N3399" i="1"/>
  <c r="T3398" i="1"/>
  <c r="R3398" i="1"/>
  <c r="N3398" i="1"/>
  <c r="T3397" i="1"/>
  <c r="Y3397" i="1" s="1"/>
  <c r="R3397" i="1"/>
  <c r="U3397" i="1" s="1"/>
  <c r="N3397" i="1"/>
  <c r="T3396" i="1"/>
  <c r="Y3396" i="1" s="1"/>
  <c r="R3396" i="1"/>
  <c r="N3396" i="1"/>
  <c r="T3395" i="1"/>
  <c r="Y3395" i="1" s="1"/>
  <c r="R3395" i="1"/>
  <c r="N3395" i="1"/>
  <c r="T3394" i="1"/>
  <c r="Y3394" i="1" s="1"/>
  <c r="R3394" i="1"/>
  <c r="N3394" i="1"/>
  <c r="T3393" i="1"/>
  <c r="Y3393" i="1" s="1"/>
  <c r="R3393" i="1"/>
  <c r="N3393" i="1"/>
  <c r="T3392" i="1"/>
  <c r="Y3392" i="1" s="1"/>
  <c r="R3392" i="1"/>
  <c r="N3392" i="1"/>
  <c r="T3391" i="1"/>
  <c r="Y3391" i="1" s="1"/>
  <c r="R3391" i="1"/>
  <c r="N3391" i="1"/>
  <c r="T3390" i="1"/>
  <c r="Y3390" i="1" s="1"/>
  <c r="R3390" i="1"/>
  <c r="N3390" i="1"/>
  <c r="T3389" i="1"/>
  <c r="Y3389" i="1" s="1"/>
  <c r="R3389" i="1"/>
  <c r="N3389" i="1"/>
  <c r="T3388" i="1"/>
  <c r="Y3388" i="1" s="1"/>
  <c r="R3388" i="1"/>
  <c r="N3388" i="1"/>
  <c r="T3387" i="1"/>
  <c r="Y3387" i="1" s="1"/>
  <c r="R3387" i="1"/>
  <c r="N3387" i="1"/>
  <c r="X3386" i="1"/>
  <c r="T3386" i="1"/>
  <c r="R3386" i="1"/>
  <c r="N3386" i="1"/>
  <c r="X3385" i="1"/>
  <c r="T3385" i="1"/>
  <c r="R3385" i="1"/>
  <c r="N3385" i="1"/>
  <c r="T3384" i="1"/>
  <c r="Y3384" i="1" s="1"/>
  <c r="R3384" i="1"/>
  <c r="N3384" i="1"/>
  <c r="T3383" i="1"/>
  <c r="Y3383" i="1" s="1"/>
  <c r="R3383" i="1"/>
  <c r="N3383" i="1"/>
  <c r="T3382" i="1"/>
  <c r="Y3382" i="1" s="1"/>
  <c r="R3382" i="1"/>
  <c r="N3382" i="1"/>
  <c r="X3381" i="1"/>
  <c r="T3381" i="1"/>
  <c r="O3381" i="1"/>
  <c r="R3381" i="1" s="1"/>
  <c r="N3381" i="1"/>
  <c r="T3380" i="1"/>
  <c r="Y3380" i="1" s="1"/>
  <c r="R3380" i="1"/>
  <c r="N3380" i="1"/>
  <c r="T3379" i="1"/>
  <c r="Y3379" i="1" s="1"/>
  <c r="R3379" i="1"/>
  <c r="N3379" i="1"/>
  <c r="T3378" i="1"/>
  <c r="Y3378" i="1" s="1"/>
  <c r="R3378" i="1"/>
  <c r="N3378" i="1"/>
  <c r="T3377" i="1"/>
  <c r="Y3377" i="1" s="1"/>
  <c r="R3377" i="1"/>
  <c r="N3377" i="1"/>
  <c r="T3376" i="1"/>
  <c r="R3376" i="1"/>
  <c r="N3376" i="1"/>
  <c r="T3375" i="1"/>
  <c r="Y3375" i="1" s="1"/>
  <c r="R3375" i="1"/>
  <c r="N3375" i="1"/>
  <c r="X3374" i="1"/>
  <c r="T3374" i="1"/>
  <c r="O3374" i="1"/>
  <c r="R3374" i="1" s="1"/>
  <c r="N3374" i="1"/>
  <c r="X3373" i="1"/>
  <c r="T3373" i="1"/>
  <c r="R3373" i="1"/>
  <c r="N3373" i="1"/>
  <c r="T3372" i="1"/>
  <c r="Y3372" i="1" s="1"/>
  <c r="R3372" i="1"/>
  <c r="N3372" i="1"/>
  <c r="T3371" i="1"/>
  <c r="Y3371" i="1" s="1"/>
  <c r="R3371" i="1"/>
  <c r="N3371" i="1"/>
  <c r="T3370" i="1"/>
  <c r="Y3370" i="1" s="1"/>
  <c r="R3370" i="1"/>
  <c r="N3370" i="1"/>
  <c r="T3369" i="1"/>
  <c r="Y3369" i="1" s="1"/>
  <c r="R3369" i="1"/>
  <c r="N3369" i="1"/>
  <c r="T3368" i="1"/>
  <c r="Y3368" i="1" s="1"/>
  <c r="R3368" i="1"/>
  <c r="N3368" i="1"/>
  <c r="T3367" i="1"/>
  <c r="Y3367" i="1" s="1"/>
  <c r="R3367" i="1"/>
  <c r="N3367" i="1"/>
  <c r="T3366" i="1"/>
  <c r="Y3366" i="1" s="1"/>
  <c r="R3366" i="1"/>
  <c r="N3366" i="1"/>
  <c r="T3365" i="1"/>
  <c r="Y3365" i="1" s="1"/>
  <c r="R3365" i="1"/>
  <c r="N3365" i="1"/>
  <c r="T3364" i="1"/>
  <c r="Y3364" i="1" s="1"/>
  <c r="R3364" i="1"/>
  <c r="N3364" i="1"/>
  <c r="X3363" i="1"/>
  <c r="T3363" i="1"/>
  <c r="R3363" i="1"/>
  <c r="O3363" i="1"/>
  <c r="N3363" i="1"/>
  <c r="T3362" i="1"/>
  <c r="Y3362" i="1" s="1"/>
  <c r="R3362" i="1"/>
  <c r="N3362" i="1"/>
  <c r="T3361" i="1"/>
  <c r="Y3361" i="1" s="1"/>
  <c r="R3361" i="1"/>
  <c r="N3361" i="1"/>
  <c r="T3360" i="1"/>
  <c r="Y3360" i="1" s="1"/>
  <c r="R3360" i="1"/>
  <c r="N3360" i="1"/>
  <c r="T3359" i="1"/>
  <c r="Y3359" i="1" s="1"/>
  <c r="R3359" i="1"/>
  <c r="U3359" i="1" s="1"/>
  <c r="N3359" i="1"/>
  <c r="T3358" i="1"/>
  <c r="Y3358" i="1" s="1"/>
  <c r="R3358" i="1"/>
  <c r="U3358" i="1" s="1"/>
  <c r="N3358" i="1"/>
  <c r="T3357" i="1"/>
  <c r="Y3357" i="1" s="1"/>
  <c r="R3357" i="1"/>
  <c r="N3357" i="1"/>
  <c r="T3356" i="1"/>
  <c r="Y3356" i="1" s="1"/>
  <c r="R3356" i="1"/>
  <c r="N3356" i="1"/>
  <c r="T3355" i="1"/>
  <c r="Y3355" i="1" s="1"/>
  <c r="R3355" i="1"/>
  <c r="N3355" i="1"/>
  <c r="T3354" i="1"/>
  <c r="Y3354" i="1" s="1"/>
  <c r="R3354" i="1"/>
  <c r="N3354" i="1"/>
  <c r="T3353" i="1"/>
  <c r="Y3353" i="1" s="1"/>
  <c r="R3353" i="1"/>
  <c r="N3353" i="1"/>
  <c r="T3352" i="1"/>
  <c r="Y3352" i="1" s="1"/>
  <c r="R3352" i="1"/>
  <c r="N3352" i="1"/>
  <c r="T3351" i="1"/>
  <c r="Y3351" i="1" s="1"/>
  <c r="R3351" i="1"/>
  <c r="U3351" i="1" s="1"/>
  <c r="N3351" i="1"/>
  <c r="T3350" i="1"/>
  <c r="Y3350" i="1" s="1"/>
  <c r="R3350" i="1"/>
  <c r="N3350" i="1"/>
  <c r="X3349" i="1"/>
  <c r="T3349" i="1"/>
  <c r="O3349" i="1"/>
  <c r="R3349" i="1" s="1"/>
  <c r="N3349" i="1"/>
  <c r="T3348" i="1"/>
  <c r="Y3348" i="1" s="1"/>
  <c r="R3348" i="1"/>
  <c r="N3348" i="1"/>
  <c r="T3347" i="1"/>
  <c r="R3347" i="1"/>
  <c r="N3347" i="1"/>
  <c r="T3346" i="1"/>
  <c r="Y3346" i="1" s="1"/>
  <c r="R3346" i="1"/>
  <c r="N3346" i="1"/>
  <c r="T3345" i="1"/>
  <c r="Y3345" i="1" s="1"/>
  <c r="R3345" i="1"/>
  <c r="N3345" i="1"/>
  <c r="X3344" i="1"/>
  <c r="T3344" i="1"/>
  <c r="O3344" i="1"/>
  <c r="R3344" i="1" s="1"/>
  <c r="U3344" i="1" s="1"/>
  <c r="N3344" i="1"/>
  <c r="T3343" i="1"/>
  <c r="Y3343" i="1" s="1"/>
  <c r="R3343" i="1"/>
  <c r="N3343" i="1"/>
  <c r="T3342" i="1"/>
  <c r="Y3342" i="1" s="1"/>
  <c r="R3342" i="1"/>
  <c r="N3342" i="1"/>
  <c r="X3341" i="1"/>
  <c r="T3341" i="1"/>
  <c r="O3341" i="1"/>
  <c r="R3341" i="1" s="1"/>
  <c r="N3341" i="1"/>
  <c r="T3340" i="1"/>
  <c r="Y3340" i="1" s="1"/>
  <c r="R3340" i="1"/>
  <c r="N3340" i="1"/>
  <c r="T3339" i="1"/>
  <c r="Y3339" i="1" s="1"/>
  <c r="R3339" i="1"/>
  <c r="N3339" i="1"/>
  <c r="T3338" i="1"/>
  <c r="Y3338" i="1" s="1"/>
  <c r="R3338" i="1"/>
  <c r="N3338" i="1"/>
  <c r="T3337" i="1"/>
  <c r="Y3337" i="1" s="1"/>
  <c r="R3337" i="1"/>
  <c r="N3337" i="1"/>
  <c r="T3336" i="1"/>
  <c r="Y3336" i="1" s="1"/>
  <c r="R3336" i="1"/>
  <c r="N3336" i="1"/>
  <c r="T3335" i="1"/>
  <c r="Y3335" i="1" s="1"/>
  <c r="R3335" i="1"/>
  <c r="N3335" i="1"/>
  <c r="T3334" i="1"/>
  <c r="Y3334" i="1" s="1"/>
  <c r="R3334" i="1"/>
  <c r="N3334" i="1"/>
  <c r="T3333" i="1"/>
  <c r="Y3333" i="1" s="1"/>
  <c r="R3333" i="1"/>
  <c r="N3333" i="1"/>
  <c r="T3332" i="1"/>
  <c r="R3332" i="1"/>
  <c r="N3332" i="1"/>
  <c r="T3331" i="1"/>
  <c r="Y3331" i="1" s="1"/>
  <c r="R3331" i="1"/>
  <c r="N3331" i="1"/>
  <c r="T3330" i="1"/>
  <c r="Y3330" i="1" s="1"/>
  <c r="R3330" i="1"/>
  <c r="N3330" i="1"/>
  <c r="T3329" i="1"/>
  <c r="Y3329" i="1" s="1"/>
  <c r="R3329" i="1"/>
  <c r="N3329" i="1"/>
  <c r="T3328" i="1"/>
  <c r="Y3328" i="1" s="1"/>
  <c r="R3328" i="1"/>
  <c r="N3328" i="1"/>
  <c r="T3327" i="1"/>
  <c r="R3327" i="1"/>
  <c r="N3327" i="1"/>
  <c r="T3326" i="1"/>
  <c r="Y3326" i="1" s="1"/>
  <c r="R3326" i="1"/>
  <c r="N3326" i="1"/>
  <c r="T3325" i="1"/>
  <c r="Y3325" i="1" s="1"/>
  <c r="R3325" i="1"/>
  <c r="N3325" i="1"/>
  <c r="X3324" i="1"/>
  <c r="T3324" i="1"/>
  <c r="R3324" i="1"/>
  <c r="N3324" i="1"/>
  <c r="X3323" i="1"/>
  <c r="T3323" i="1"/>
  <c r="R3323" i="1"/>
  <c r="N3323" i="1"/>
  <c r="T3322" i="1"/>
  <c r="Y3322" i="1" s="1"/>
  <c r="R3322" i="1"/>
  <c r="N3322" i="1"/>
  <c r="T3321" i="1"/>
  <c r="Y3321" i="1" s="1"/>
  <c r="R3321" i="1"/>
  <c r="N3321" i="1"/>
  <c r="T3320" i="1"/>
  <c r="Y3320" i="1" s="1"/>
  <c r="R3320" i="1"/>
  <c r="N3320" i="1"/>
  <c r="T3319" i="1"/>
  <c r="Y3319" i="1" s="1"/>
  <c r="R3319" i="1"/>
  <c r="N3319" i="1"/>
  <c r="T3318" i="1"/>
  <c r="Y3318" i="1" s="1"/>
  <c r="R3318" i="1"/>
  <c r="U3318" i="1" s="1"/>
  <c r="N3318" i="1"/>
  <c r="T3317" i="1"/>
  <c r="Y3317" i="1" s="1"/>
  <c r="R3317" i="1"/>
  <c r="N3317" i="1"/>
  <c r="T3316" i="1"/>
  <c r="Y3316" i="1" s="1"/>
  <c r="R3316" i="1"/>
  <c r="N3316" i="1"/>
  <c r="T3315" i="1"/>
  <c r="Y3315" i="1" s="1"/>
  <c r="R3315" i="1"/>
  <c r="N3315" i="1"/>
  <c r="T3314" i="1"/>
  <c r="Y3314" i="1" s="1"/>
  <c r="R3314" i="1"/>
  <c r="N3314" i="1"/>
  <c r="T3313" i="1"/>
  <c r="Y3313" i="1" s="1"/>
  <c r="R3313" i="1"/>
  <c r="N3313" i="1"/>
  <c r="T3312" i="1"/>
  <c r="Y3312" i="1" s="1"/>
  <c r="R3312" i="1"/>
  <c r="N3312" i="1"/>
  <c r="X3311" i="1"/>
  <c r="T3311" i="1"/>
  <c r="R3311" i="1"/>
  <c r="N3311" i="1"/>
  <c r="X3310" i="1"/>
  <c r="T3310" i="1"/>
  <c r="R3310" i="1"/>
  <c r="N3310" i="1"/>
  <c r="T3309" i="1"/>
  <c r="Y3309" i="1" s="1"/>
  <c r="R3309" i="1"/>
  <c r="N3309" i="1"/>
  <c r="T3308" i="1"/>
  <c r="R3308" i="1"/>
  <c r="N3308" i="1"/>
  <c r="X3307" i="1"/>
  <c r="T3307" i="1"/>
  <c r="R3307" i="1"/>
  <c r="N3307" i="1"/>
  <c r="T3306" i="1"/>
  <c r="R3306" i="1"/>
  <c r="N3306" i="1"/>
  <c r="T3305" i="1"/>
  <c r="Y3305" i="1" s="1"/>
  <c r="R3305" i="1"/>
  <c r="N3305" i="1"/>
  <c r="T3304" i="1"/>
  <c r="Y3304" i="1" s="1"/>
  <c r="R3304" i="1"/>
  <c r="N3304" i="1"/>
  <c r="T3303" i="1"/>
  <c r="Y3303" i="1" s="1"/>
  <c r="R3303" i="1"/>
  <c r="N3303" i="1"/>
  <c r="T3302" i="1"/>
  <c r="Y3302" i="1" s="1"/>
  <c r="R3302" i="1"/>
  <c r="N3302" i="1"/>
  <c r="T3301" i="1"/>
  <c r="Y3301" i="1" s="1"/>
  <c r="R3301" i="1"/>
  <c r="N3301" i="1"/>
  <c r="T3300" i="1"/>
  <c r="Y3300" i="1" s="1"/>
  <c r="R3300" i="1"/>
  <c r="N3300" i="1"/>
  <c r="X3299" i="1"/>
  <c r="T3299" i="1"/>
  <c r="R3299" i="1"/>
  <c r="N3299" i="1"/>
  <c r="X3298" i="1"/>
  <c r="T3298" i="1"/>
  <c r="R3298" i="1"/>
  <c r="N3298" i="1"/>
  <c r="T3297" i="1"/>
  <c r="Y3297" i="1" s="1"/>
  <c r="R3297" i="1"/>
  <c r="N3297" i="1"/>
  <c r="X3296" i="1"/>
  <c r="T3296" i="1"/>
  <c r="R3296" i="1"/>
  <c r="N3296" i="1"/>
  <c r="X3295" i="1"/>
  <c r="T3295" i="1"/>
  <c r="R3295" i="1"/>
  <c r="N3295" i="1"/>
  <c r="X3294" i="1"/>
  <c r="T3294" i="1"/>
  <c r="R3294" i="1"/>
  <c r="N3294" i="1"/>
  <c r="T3293" i="1"/>
  <c r="Y3293" i="1" s="1"/>
  <c r="R3293" i="1"/>
  <c r="N3293" i="1"/>
  <c r="T3292" i="1"/>
  <c r="Y3292" i="1" s="1"/>
  <c r="R3292" i="1"/>
  <c r="N3292" i="1"/>
  <c r="T3291" i="1"/>
  <c r="Y3291" i="1" s="1"/>
  <c r="R3291" i="1"/>
  <c r="N3291" i="1"/>
  <c r="T3290" i="1"/>
  <c r="Y3290" i="1" s="1"/>
  <c r="R3290" i="1"/>
  <c r="N3290" i="1"/>
  <c r="T3289" i="1"/>
  <c r="Y3289" i="1" s="1"/>
  <c r="R3289" i="1"/>
  <c r="N3289" i="1"/>
  <c r="T3288" i="1"/>
  <c r="Y3288" i="1" s="1"/>
  <c r="R3288" i="1"/>
  <c r="N3288" i="1"/>
  <c r="T3287" i="1"/>
  <c r="Y3287" i="1" s="1"/>
  <c r="R3287" i="1"/>
  <c r="N3287" i="1"/>
  <c r="T3286" i="1"/>
  <c r="Y3286" i="1" s="1"/>
  <c r="R3286" i="1"/>
  <c r="N3286" i="1"/>
  <c r="T3285" i="1"/>
  <c r="Y3285" i="1" s="1"/>
  <c r="R3285" i="1"/>
  <c r="N3285" i="1"/>
  <c r="T3284" i="1"/>
  <c r="Y3284" i="1" s="1"/>
  <c r="R3284" i="1"/>
  <c r="N3284" i="1"/>
  <c r="T3283" i="1"/>
  <c r="Y3283" i="1" s="1"/>
  <c r="R3283" i="1"/>
  <c r="N3283" i="1"/>
  <c r="T3282" i="1"/>
  <c r="Y3282" i="1" s="1"/>
  <c r="R3282" i="1"/>
  <c r="N3282" i="1"/>
  <c r="T3281" i="1"/>
  <c r="Y3281" i="1" s="1"/>
  <c r="R3281" i="1"/>
  <c r="N3281" i="1"/>
  <c r="T3280" i="1"/>
  <c r="R3280" i="1"/>
  <c r="N3280" i="1"/>
  <c r="T3279" i="1"/>
  <c r="Y3279" i="1" s="1"/>
  <c r="R3279" i="1"/>
  <c r="N3279" i="1"/>
  <c r="T3278" i="1"/>
  <c r="Y3278" i="1" s="1"/>
  <c r="R3278" i="1"/>
  <c r="N3278" i="1"/>
  <c r="T3277" i="1"/>
  <c r="Y3277" i="1" s="1"/>
  <c r="R3277" i="1"/>
  <c r="N3277" i="1"/>
  <c r="T3276" i="1"/>
  <c r="Y3276" i="1" s="1"/>
  <c r="R3276" i="1"/>
  <c r="N3276" i="1"/>
  <c r="T3275" i="1"/>
  <c r="Y3275" i="1" s="1"/>
  <c r="R3275" i="1"/>
  <c r="N3275" i="1"/>
  <c r="T3274" i="1"/>
  <c r="Y3274" i="1" s="1"/>
  <c r="R3274" i="1"/>
  <c r="N3274" i="1"/>
  <c r="T3273" i="1"/>
  <c r="Y3273" i="1" s="1"/>
  <c r="R3273" i="1"/>
  <c r="N3273" i="1"/>
  <c r="T3272" i="1"/>
  <c r="R3272" i="1"/>
  <c r="N3272" i="1"/>
  <c r="T3271" i="1"/>
  <c r="Y3271" i="1" s="1"/>
  <c r="R3271" i="1"/>
  <c r="N3271" i="1"/>
  <c r="T3270" i="1"/>
  <c r="Y3270" i="1" s="1"/>
  <c r="R3270" i="1"/>
  <c r="N3270" i="1"/>
  <c r="T3269" i="1"/>
  <c r="Y3269" i="1" s="1"/>
  <c r="R3269" i="1"/>
  <c r="N3269" i="1"/>
  <c r="T3268" i="1"/>
  <c r="Y3268" i="1" s="1"/>
  <c r="R3268" i="1"/>
  <c r="N3268" i="1"/>
  <c r="T3267" i="1"/>
  <c r="Y3267" i="1" s="1"/>
  <c r="R3267" i="1"/>
  <c r="N3267" i="1"/>
  <c r="T3266" i="1"/>
  <c r="Y3266" i="1" s="1"/>
  <c r="R3266" i="1"/>
  <c r="N3266" i="1"/>
  <c r="T3265" i="1"/>
  <c r="Y3265" i="1" s="1"/>
  <c r="R3265" i="1"/>
  <c r="N3265" i="1"/>
  <c r="T3264" i="1"/>
  <c r="R3264" i="1"/>
  <c r="N3264" i="1"/>
  <c r="T3263" i="1"/>
  <c r="Y3263" i="1" s="1"/>
  <c r="R3263" i="1"/>
  <c r="N3263" i="1"/>
  <c r="T3262" i="1"/>
  <c r="Y3262" i="1" s="1"/>
  <c r="R3262" i="1"/>
  <c r="N3262" i="1"/>
  <c r="T3261" i="1"/>
  <c r="Y3261" i="1" s="1"/>
  <c r="R3261" i="1"/>
  <c r="N3261" i="1"/>
  <c r="T3260" i="1"/>
  <c r="Y3260" i="1" s="1"/>
  <c r="R3260" i="1"/>
  <c r="N3260" i="1"/>
  <c r="T3259" i="1"/>
  <c r="Y3259" i="1" s="1"/>
  <c r="R3259" i="1"/>
  <c r="N3259" i="1"/>
  <c r="T3258" i="1"/>
  <c r="Y3258" i="1" s="1"/>
  <c r="R3258" i="1"/>
  <c r="N3258" i="1"/>
  <c r="T3257" i="1"/>
  <c r="Y3257" i="1" s="1"/>
  <c r="R3257" i="1"/>
  <c r="N3257" i="1"/>
  <c r="T3256" i="1"/>
  <c r="R3256" i="1"/>
  <c r="N3256" i="1"/>
  <c r="T3255" i="1"/>
  <c r="Y3255" i="1" s="1"/>
  <c r="R3255" i="1"/>
  <c r="N3255" i="1"/>
  <c r="T3254" i="1"/>
  <c r="Y3254" i="1" s="1"/>
  <c r="R3254" i="1"/>
  <c r="N3254" i="1"/>
  <c r="T3253" i="1"/>
  <c r="Y3253" i="1" s="1"/>
  <c r="R3253" i="1"/>
  <c r="N3253" i="1"/>
  <c r="T3252" i="1"/>
  <c r="Y3252" i="1" s="1"/>
  <c r="R3252" i="1"/>
  <c r="N3252" i="1"/>
  <c r="T3251" i="1"/>
  <c r="Y3251" i="1" s="1"/>
  <c r="R3251" i="1"/>
  <c r="N3251" i="1"/>
  <c r="T3250" i="1"/>
  <c r="Y3250" i="1" s="1"/>
  <c r="R3250" i="1"/>
  <c r="N3250" i="1"/>
  <c r="T3249" i="1"/>
  <c r="Y3249" i="1" s="1"/>
  <c r="R3249" i="1"/>
  <c r="N3249" i="1"/>
  <c r="T3248" i="1"/>
  <c r="R3248" i="1"/>
  <c r="N3248" i="1"/>
  <c r="T3247" i="1"/>
  <c r="Y3247" i="1" s="1"/>
  <c r="R3247" i="1"/>
  <c r="N3247" i="1"/>
  <c r="T3246" i="1"/>
  <c r="Y3246" i="1" s="1"/>
  <c r="R3246" i="1"/>
  <c r="N3246" i="1"/>
  <c r="T3245" i="1"/>
  <c r="Y3245" i="1" s="1"/>
  <c r="R3245" i="1"/>
  <c r="N3245" i="1"/>
  <c r="T3244" i="1"/>
  <c r="Y3244" i="1" s="1"/>
  <c r="R3244" i="1"/>
  <c r="N3244" i="1"/>
  <c r="X3243" i="1"/>
  <c r="T3243" i="1"/>
  <c r="R3243" i="1"/>
  <c r="N3243" i="1"/>
  <c r="T3242" i="1"/>
  <c r="Y3242" i="1" s="1"/>
  <c r="R3242" i="1"/>
  <c r="N3242" i="1"/>
  <c r="T3241" i="1"/>
  <c r="Y3241" i="1" s="1"/>
  <c r="R3241" i="1"/>
  <c r="N3241" i="1"/>
  <c r="X3240" i="1"/>
  <c r="T3240" i="1"/>
  <c r="R3240" i="1"/>
  <c r="U3240" i="1" s="1"/>
  <c r="N3240" i="1"/>
  <c r="X3239" i="1"/>
  <c r="T3239" i="1"/>
  <c r="R3239" i="1"/>
  <c r="N3239" i="1"/>
  <c r="T3238" i="1"/>
  <c r="Y3238" i="1" s="1"/>
  <c r="R3238" i="1"/>
  <c r="U3238" i="1" s="1"/>
  <c r="V3238" i="1" s="1"/>
  <c r="W3238" i="1" s="1"/>
  <c r="N3238" i="1"/>
  <c r="X3237" i="1"/>
  <c r="T3237" i="1"/>
  <c r="R3237" i="1"/>
  <c r="N3237" i="1"/>
  <c r="T3236" i="1"/>
  <c r="R3236" i="1"/>
  <c r="N3236" i="1"/>
  <c r="X3235" i="1"/>
  <c r="T3235" i="1"/>
  <c r="R3235" i="1"/>
  <c r="N3235" i="1"/>
  <c r="X3234" i="1"/>
  <c r="T3234" i="1"/>
  <c r="R3234" i="1"/>
  <c r="N3234" i="1"/>
  <c r="X3233" i="1"/>
  <c r="T3233" i="1"/>
  <c r="R3233" i="1"/>
  <c r="N3233" i="1"/>
  <c r="X3232" i="1"/>
  <c r="T3232" i="1"/>
  <c r="R3232" i="1"/>
  <c r="N3232" i="1"/>
  <c r="T3231" i="1"/>
  <c r="Y3231" i="1" s="1"/>
  <c r="R3231" i="1"/>
  <c r="N3231" i="1"/>
  <c r="T3230" i="1"/>
  <c r="Y3230" i="1" s="1"/>
  <c r="R3230" i="1"/>
  <c r="N3230" i="1"/>
  <c r="T3229" i="1"/>
  <c r="Y3229" i="1" s="1"/>
  <c r="R3229" i="1"/>
  <c r="N3229" i="1"/>
  <c r="T3228" i="1"/>
  <c r="Y3228" i="1" s="1"/>
  <c r="R3228" i="1"/>
  <c r="N3228" i="1"/>
  <c r="T3227" i="1"/>
  <c r="Y3227" i="1" s="1"/>
  <c r="R3227" i="1"/>
  <c r="N3227" i="1"/>
  <c r="T3226" i="1"/>
  <c r="Y3226" i="1" s="1"/>
  <c r="R3226" i="1"/>
  <c r="U3226" i="1" s="1"/>
  <c r="N3226" i="1"/>
  <c r="T3225" i="1"/>
  <c r="Y3225" i="1" s="1"/>
  <c r="R3225" i="1"/>
  <c r="N3225" i="1"/>
  <c r="T3224" i="1"/>
  <c r="R3224" i="1"/>
  <c r="N3224" i="1"/>
  <c r="T3223" i="1"/>
  <c r="Y3223" i="1" s="1"/>
  <c r="R3223" i="1"/>
  <c r="N3223" i="1"/>
  <c r="T3222" i="1"/>
  <c r="Y3222" i="1" s="1"/>
  <c r="R3222" i="1"/>
  <c r="N3222" i="1"/>
  <c r="T3221" i="1"/>
  <c r="R3221" i="1"/>
  <c r="N3221" i="1"/>
  <c r="T3220" i="1"/>
  <c r="Y3220" i="1" s="1"/>
  <c r="R3220" i="1"/>
  <c r="N3220" i="1"/>
  <c r="T3219" i="1"/>
  <c r="Y3219" i="1" s="1"/>
  <c r="R3219" i="1"/>
  <c r="N3219" i="1"/>
  <c r="T3218" i="1"/>
  <c r="Y3218" i="1" s="1"/>
  <c r="R3218" i="1"/>
  <c r="N3218" i="1"/>
  <c r="T3217" i="1"/>
  <c r="Y3217" i="1" s="1"/>
  <c r="R3217" i="1"/>
  <c r="N3217" i="1"/>
  <c r="T3216" i="1"/>
  <c r="Y3216" i="1" s="1"/>
  <c r="R3216" i="1"/>
  <c r="N3216" i="1"/>
  <c r="T3215" i="1"/>
  <c r="Y3215" i="1" s="1"/>
  <c r="R3215" i="1"/>
  <c r="N3215" i="1"/>
  <c r="T3214" i="1"/>
  <c r="Y3214" i="1" s="1"/>
  <c r="R3214" i="1"/>
  <c r="N3214" i="1"/>
  <c r="T3213" i="1"/>
  <c r="Y3213" i="1" s="1"/>
  <c r="R3213" i="1"/>
  <c r="N3213" i="1"/>
  <c r="T3212" i="1"/>
  <c r="Y3212" i="1" s="1"/>
  <c r="R3212" i="1"/>
  <c r="N3212" i="1"/>
  <c r="T3211" i="1"/>
  <c r="Y3211" i="1" s="1"/>
  <c r="R3211" i="1"/>
  <c r="N3211" i="1"/>
  <c r="T3210" i="1"/>
  <c r="Y3210" i="1" s="1"/>
  <c r="R3210" i="1"/>
  <c r="N3210" i="1"/>
  <c r="T3209" i="1"/>
  <c r="Y3209" i="1" s="1"/>
  <c r="R3209" i="1"/>
  <c r="N3209" i="1"/>
  <c r="T3208" i="1"/>
  <c r="R3208" i="1"/>
  <c r="N3208" i="1"/>
  <c r="T3207" i="1"/>
  <c r="Y3207" i="1" s="1"/>
  <c r="R3207" i="1"/>
  <c r="N3207" i="1"/>
  <c r="T3206" i="1"/>
  <c r="Y3206" i="1" s="1"/>
  <c r="R3206" i="1"/>
  <c r="N3206" i="1"/>
  <c r="T3205" i="1"/>
  <c r="Y3205" i="1" s="1"/>
  <c r="R3205" i="1"/>
  <c r="N3205" i="1"/>
  <c r="T3204" i="1"/>
  <c r="Y3204" i="1" s="1"/>
  <c r="R3204" i="1"/>
  <c r="N3204" i="1"/>
  <c r="T3203" i="1"/>
  <c r="Y3203" i="1" s="1"/>
  <c r="R3203" i="1"/>
  <c r="N3203" i="1"/>
  <c r="X3202" i="1"/>
  <c r="T3202" i="1"/>
  <c r="R3202" i="1"/>
  <c r="N3202" i="1"/>
  <c r="T3201" i="1"/>
  <c r="Y3201" i="1" s="1"/>
  <c r="R3201" i="1"/>
  <c r="N3201" i="1"/>
  <c r="T3200" i="1"/>
  <c r="Y3200" i="1" s="1"/>
  <c r="R3200" i="1"/>
  <c r="U3200" i="1" s="1"/>
  <c r="V3200" i="1" s="1"/>
  <c r="N3200" i="1"/>
  <c r="X3199" i="1"/>
  <c r="T3199" i="1"/>
  <c r="R3199" i="1"/>
  <c r="N3199" i="1"/>
  <c r="T3198" i="1"/>
  <c r="R3198" i="1"/>
  <c r="N3198" i="1"/>
  <c r="T3197" i="1"/>
  <c r="Y3197" i="1" s="1"/>
  <c r="R3197" i="1"/>
  <c r="N3197" i="1"/>
  <c r="T3196" i="1"/>
  <c r="Y3196" i="1" s="1"/>
  <c r="R3196" i="1"/>
  <c r="N3196" i="1"/>
  <c r="T3195" i="1"/>
  <c r="Y3195" i="1" s="1"/>
  <c r="R3195" i="1"/>
  <c r="N3195" i="1"/>
  <c r="T3194" i="1"/>
  <c r="Y3194" i="1" s="1"/>
  <c r="R3194" i="1"/>
  <c r="N3194" i="1"/>
  <c r="X3193" i="1"/>
  <c r="T3193" i="1"/>
  <c r="R3193" i="1"/>
  <c r="N3193" i="1"/>
  <c r="T3192" i="1"/>
  <c r="Y3192" i="1" s="1"/>
  <c r="R3192" i="1"/>
  <c r="N3192" i="1"/>
  <c r="T3191" i="1"/>
  <c r="Y3191" i="1" s="1"/>
  <c r="R3191" i="1"/>
  <c r="N3191" i="1"/>
  <c r="T3190" i="1"/>
  <c r="Y3190" i="1" s="1"/>
  <c r="R3190" i="1"/>
  <c r="N3190" i="1"/>
  <c r="T3189" i="1"/>
  <c r="R3189" i="1"/>
  <c r="N3189" i="1"/>
  <c r="T3188" i="1"/>
  <c r="Y3188" i="1" s="1"/>
  <c r="R3188" i="1"/>
  <c r="N3188" i="1"/>
  <c r="X3187" i="1"/>
  <c r="T3187" i="1"/>
  <c r="Y3187" i="1" s="1"/>
  <c r="R3187" i="1"/>
  <c r="N3187" i="1"/>
  <c r="T3186" i="1"/>
  <c r="R3186" i="1"/>
  <c r="N3186" i="1"/>
  <c r="T3185" i="1"/>
  <c r="Y3185" i="1" s="1"/>
  <c r="R3185" i="1"/>
  <c r="N3185" i="1"/>
  <c r="T3184" i="1"/>
  <c r="Y3184" i="1" s="1"/>
  <c r="R3184" i="1"/>
  <c r="N3184" i="1"/>
  <c r="T3183" i="1"/>
  <c r="Y3183" i="1" s="1"/>
  <c r="R3183" i="1"/>
  <c r="N3183" i="1"/>
  <c r="T3182" i="1"/>
  <c r="Y3182" i="1" s="1"/>
  <c r="R3182" i="1"/>
  <c r="U3182" i="1" s="1"/>
  <c r="N3182" i="1"/>
  <c r="T3181" i="1"/>
  <c r="Y3181" i="1" s="1"/>
  <c r="R3181" i="1"/>
  <c r="N3181" i="1"/>
  <c r="T3180" i="1"/>
  <c r="Y3180" i="1" s="1"/>
  <c r="R3180" i="1"/>
  <c r="N3180" i="1"/>
  <c r="X3179" i="1"/>
  <c r="T3179" i="1"/>
  <c r="R3179" i="1"/>
  <c r="N3179" i="1"/>
  <c r="T3178" i="1"/>
  <c r="Y3178" i="1" s="1"/>
  <c r="R3178" i="1"/>
  <c r="N3178" i="1"/>
  <c r="T3177" i="1"/>
  <c r="Y3177" i="1" s="1"/>
  <c r="R3177" i="1"/>
  <c r="U3177" i="1" s="1"/>
  <c r="N3177" i="1"/>
  <c r="X3176" i="1"/>
  <c r="T3176" i="1"/>
  <c r="R3176" i="1"/>
  <c r="N3176" i="1"/>
  <c r="T3175" i="1"/>
  <c r="Y3175" i="1" s="1"/>
  <c r="R3175" i="1"/>
  <c r="U3175" i="1" s="1"/>
  <c r="N3175" i="1"/>
  <c r="X3174" i="1"/>
  <c r="T3174" i="1"/>
  <c r="R3174" i="1"/>
  <c r="N3174" i="1"/>
  <c r="T3173" i="1"/>
  <c r="Y3173" i="1" s="1"/>
  <c r="R3173" i="1"/>
  <c r="N3173" i="1"/>
  <c r="X3172" i="1"/>
  <c r="T3172" i="1"/>
  <c r="R3172" i="1"/>
  <c r="N3172" i="1"/>
  <c r="T3171" i="1"/>
  <c r="Y3171" i="1" s="1"/>
  <c r="R3171" i="1"/>
  <c r="N3171" i="1"/>
  <c r="T3170" i="1"/>
  <c r="Y3170" i="1" s="1"/>
  <c r="R3170" i="1"/>
  <c r="N3170" i="1"/>
  <c r="T3169" i="1"/>
  <c r="R3169" i="1"/>
  <c r="N3169" i="1"/>
  <c r="T3168" i="1"/>
  <c r="Y3168" i="1" s="1"/>
  <c r="R3168" i="1"/>
  <c r="N3168" i="1"/>
  <c r="T3167" i="1"/>
  <c r="Y3167" i="1" s="1"/>
  <c r="R3167" i="1"/>
  <c r="N3167" i="1"/>
  <c r="T3166" i="1"/>
  <c r="Y3166" i="1" s="1"/>
  <c r="R3166" i="1"/>
  <c r="N3166" i="1"/>
  <c r="T3165" i="1"/>
  <c r="Y3165" i="1" s="1"/>
  <c r="R3165" i="1"/>
  <c r="N3165" i="1"/>
  <c r="T3164" i="1"/>
  <c r="Y3164" i="1" s="1"/>
  <c r="R3164" i="1"/>
  <c r="N3164" i="1"/>
  <c r="T3163" i="1"/>
  <c r="Y3163" i="1" s="1"/>
  <c r="R3163" i="1"/>
  <c r="N3163" i="1"/>
  <c r="T3162" i="1"/>
  <c r="Y3162" i="1" s="1"/>
  <c r="R3162" i="1"/>
  <c r="N3162" i="1"/>
  <c r="T3161" i="1"/>
  <c r="Y3161" i="1" s="1"/>
  <c r="R3161" i="1"/>
  <c r="N3161" i="1"/>
  <c r="T3160" i="1"/>
  <c r="Y3160" i="1" s="1"/>
  <c r="R3160" i="1"/>
  <c r="N3160" i="1"/>
  <c r="T3159" i="1"/>
  <c r="Y3159" i="1" s="1"/>
  <c r="R3159" i="1"/>
  <c r="N3159" i="1"/>
  <c r="T3158" i="1"/>
  <c r="Y3158" i="1" s="1"/>
  <c r="R3158" i="1"/>
  <c r="N3158" i="1"/>
  <c r="T3157" i="1"/>
  <c r="Y3157" i="1" s="1"/>
  <c r="R3157" i="1"/>
  <c r="N3157" i="1"/>
  <c r="X3156" i="1"/>
  <c r="T3156" i="1"/>
  <c r="R3156" i="1"/>
  <c r="N3156" i="1"/>
  <c r="X3155" i="1"/>
  <c r="T3155" i="1"/>
  <c r="R3155" i="1"/>
  <c r="N3155" i="1"/>
  <c r="T3154" i="1"/>
  <c r="Y3154" i="1" s="1"/>
  <c r="R3154" i="1"/>
  <c r="N3154" i="1"/>
  <c r="T3153" i="1"/>
  <c r="Y3153" i="1" s="1"/>
  <c r="R3153" i="1"/>
  <c r="N3153" i="1"/>
  <c r="T3152" i="1"/>
  <c r="Y3152" i="1" s="1"/>
  <c r="R3152" i="1"/>
  <c r="N3152" i="1"/>
  <c r="T3151" i="1"/>
  <c r="R3151" i="1"/>
  <c r="N3151" i="1"/>
  <c r="T3150" i="1"/>
  <c r="Y3150" i="1" s="1"/>
  <c r="R3150" i="1"/>
  <c r="N3150" i="1"/>
  <c r="T3149" i="1"/>
  <c r="Y3149" i="1" s="1"/>
  <c r="R3149" i="1"/>
  <c r="N3149" i="1"/>
  <c r="T3148" i="1"/>
  <c r="Y3148" i="1" s="1"/>
  <c r="R3148" i="1"/>
  <c r="N3148" i="1"/>
  <c r="T3147" i="1"/>
  <c r="Y3147" i="1" s="1"/>
  <c r="R3147" i="1"/>
  <c r="N3147" i="1"/>
  <c r="T3146" i="1"/>
  <c r="Y3146" i="1" s="1"/>
  <c r="R3146" i="1"/>
  <c r="N3146" i="1"/>
  <c r="T3145" i="1"/>
  <c r="Y3145" i="1" s="1"/>
  <c r="R3145" i="1"/>
  <c r="N3145" i="1"/>
  <c r="T3144" i="1"/>
  <c r="Y3144" i="1" s="1"/>
  <c r="R3144" i="1"/>
  <c r="U3144" i="1" s="1"/>
  <c r="N3144" i="1"/>
  <c r="T3143" i="1"/>
  <c r="Y3143" i="1" s="1"/>
  <c r="R3143" i="1"/>
  <c r="N3143" i="1"/>
  <c r="T3142" i="1"/>
  <c r="Y3142" i="1" s="1"/>
  <c r="R3142" i="1"/>
  <c r="N3142" i="1"/>
  <c r="T3141" i="1"/>
  <c r="Y3141" i="1" s="1"/>
  <c r="R3141" i="1"/>
  <c r="N3141" i="1"/>
  <c r="T3140" i="1"/>
  <c r="Y3140" i="1" s="1"/>
  <c r="R3140" i="1"/>
  <c r="N3140" i="1"/>
  <c r="T3139" i="1"/>
  <c r="Y3139" i="1" s="1"/>
  <c r="R3139" i="1"/>
  <c r="N3139" i="1"/>
  <c r="X3138" i="1"/>
  <c r="T3138" i="1"/>
  <c r="R3138" i="1"/>
  <c r="N3138" i="1"/>
  <c r="T3137" i="1"/>
  <c r="Y3137" i="1" s="1"/>
  <c r="R3137" i="1"/>
  <c r="N3137" i="1"/>
  <c r="T3136" i="1"/>
  <c r="Y3136" i="1" s="1"/>
  <c r="R3136" i="1"/>
  <c r="N3136" i="1"/>
  <c r="T3135" i="1"/>
  <c r="Y3135" i="1" s="1"/>
  <c r="R3135" i="1"/>
  <c r="N3135" i="1"/>
  <c r="T3134" i="1"/>
  <c r="Y3134" i="1" s="1"/>
  <c r="R3134" i="1"/>
  <c r="N3134" i="1"/>
  <c r="T3133" i="1"/>
  <c r="Y3133" i="1" s="1"/>
  <c r="R3133" i="1"/>
  <c r="N3133" i="1"/>
  <c r="T3132" i="1"/>
  <c r="Y3132" i="1" s="1"/>
  <c r="R3132" i="1"/>
  <c r="N3132" i="1"/>
  <c r="T3131" i="1"/>
  <c r="Y3131" i="1" s="1"/>
  <c r="R3131" i="1"/>
  <c r="U3131" i="1" s="1"/>
  <c r="N3131" i="1"/>
  <c r="T3130" i="1"/>
  <c r="Y3130" i="1" s="1"/>
  <c r="R3130" i="1"/>
  <c r="N3130" i="1"/>
  <c r="T3129" i="1"/>
  <c r="Y3129" i="1" s="1"/>
  <c r="R3129" i="1"/>
  <c r="N3129" i="1"/>
  <c r="T3128" i="1"/>
  <c r="Y3128" i="1" s="1"/>
  <c r="R3128" i="1"/>
  <c r="N3128" i="1"/>
  <c r="T3127" i="1"/>
  <c r="Y3127" i="1" s="1"/>
  <c r="R3127" i="1"/>
  <c r="N3127" i="1"/>
  <c r="T3126" i="1"/>
  <c r="R3126" i="1"/>
  <c r="N3126" i="1"/>
  <c r="T3125" i="1"/>
  <c r="Y3125" i="1" s="1"/>
  <c r="R3125" i="1"/>
  <c r="N3125" i="1"/>
  <c r="T3124" i="1"/>
  <c r="Y3124" i="1" s="1"/>
  <c r="R3124" i="1"/>
  <c r="N3124" i="1"/>
  <c r="T3123" i="1"/>
  <c r="Y3123" i="1" s="1"/>
  <c r="R3123" i="1"/>
  <c r="U3123" i="1" s="1"/>
  <c r="N3123" i="1"/>
  <c r="T3122" i="1"/>
  <c r="Y3122" i="1" s="1"/>
  <c r="R3122" i="1"/>
  <c r="U3122" i="1" s="1"/>
  <c r="N3122" i="1"/>
  <c r="T3121" i="1"/>
  <c r="Y3121" i="1" s="1"/>
  <c r="R3121" i="1"/>
  <c r="N3121" i="1"/>
  <c r="T3120" i="1"/>
  <c r="Y3120" i="1" s="1"/>
  <c r="R3120" i="1"/>
  <c r="N3120" i="1"/>
  <c r="T3119" i="1"/>
  <c r="Y3119" i="1" s="1"/>
  <c r="R3119" i="1"/>
  <c r="N3119" i="1"/>
  <c r="T3118" i="1"/>
  <c r="Y3118" i="1" s="1"/>
  <c r="R3118" i="1"/>
  <c r="U3118" i="1" s="1"/>
  <c r="V3118" i="1" s="1"/>
  <c r="W3118" i="1" s="1"/>
  <c r="N3118" i="1"/>
  <c r="T3117" i="1"/>
  <c r="Y3117" i="1" s="1"/>
  <c r="R3117" i="1"/>
  <c r="N3117" i="1"/>
  <c r="T3116" i="1"/>
  <c r="Y3116" i="1" s="1"/>
  <c r="R3116" i="1"/>
  <c r="N3116" i="1"/>
  <c r="T3115" i="1"/>
  <c r="Y3115" i="1" s="1"/>
  <c r="R3115" i="1"/>
  <c r="N3115" i="1"/>
  <c r="X3114" i="1"/>
  <c r="T3114" i="1"/>
  <c r="Y3114" i="1" s="1"/>
  <c r="R3114" i="1"/>
  <c r="N3114" i="1"/>
  <c r="X3113" i="1"/>
  <c r="T3113" i="1"/>
  <c r="Y3113" i="1" s="1"/>
  <c r="R3113" i="1"/>
  <c r="N3113" i="1"/>
  <c r="T3112" i="1"/>
  <c r="Y3112" i="1" s="1"/>
  <c r="R3112" i="1"/>
  <c r="N3112" i="1"/>
  <c r="X3111" i="1"/>
  <c r="T3111" i="1"/>
  <c r="R3111" i="1"/>
  <c r="N3111" i="1"/>
  <c r="X3110" i="1"/>
  <c r="T3110" i="1"/>
  <c r="R3110" i="1"/>
  <c r="N3110" i="1"/>
  <c r="X3109" i="1"/>
  <c r="T3109" i="1"/>
  <c r="R3109" i="1"/>
  <c r="U3109" i="1" s="1"/>
  <c r="N3109" i="1"/>
  <c r="X3108" i="1"/>
  <c r="T3108" i="1"/>
  <c r="R3108" i="1"/>
  <c r="N3108" i="1"/>
  <c r="T3107" i="1"/>
  <c r="Y3107" i="1" s="1"/>
  <c r="R3107" i="1"/>
  <c r="N3107" i="1"/>
  <c r="X3106" i="1"/>
  <c r="T3106" i="1"/>
  <c r="R3106" i="1"/>
  <c r="N3106" i="1"/>
  <c r="T3105" i="1"/>
  <c r="Y3105" i="1" s="1"/>
  <c r="R3105" i="1"/>
  <c r="N3105" i="1"/>
  <c r="T3104" i="1"/>
  <c r="Y3104" i="1" s="1"/>
  <c r="R3104" i="1"/>
  <c r="N3104" i="1"/>
  <c r="T3103" i="1"/>
  <c r="R3103" i="1"/>
  <c r="N3103" i="1"/>
  <c r="T3102" i="1"/>
  <c r="Y3102" i="1" s="1"/>
  <c r="R3102" i="1"/>
  <c r="N3102" i="1"/>
  <c r="T3101" i="1"/>
  <c r="Y3101" i="1" s="1"/>
  <c r="R3101" i="1"/>
  <c r="N3101" i="1"/>
  <c r="T3100" i="1"/>
  <c r="Y3100" i="1" s="1"/>
  <c r="R3100" i="1"/>
  <c r="U3100" i="1" s="1"/>
  <c r="N3100" i="1"/>
  <c r="T3099" i="1"/>
  <c r="Y3099" i="1" s="1"/>
  <c r="R3099" i="1"/>
  <c r="N3099" i="1"/>
  <c r="T3098" i="1"/>
  <c r="Y3098" i="1" s="1"/>
  <c r="R3098" i="1"/>
  <c r="N3098" i="1"/>
  <c r="T3097" i="1"/>
  <c r="Y3097" i="1" s="1"/>
  <c r="R3097" i="1"/>
  <c r="N3097" i="1"/>
  <c r="T3096" i="1"/>
  <c r="Y3096" i="1" s="1"/>
  <c r="R3096" i="1"/>
  <c r="U3096" i="1" s="1"/>
  <c r="V3096" i="1" s="1"/>
  <c r="N3096" i="1"/>
  <c r="X3095" i="1"/>
  <c r="T3095" i="1"/>
  <c r="R3095" i="1"/>
  <c r="N3095" i="1"/>
  <c r="T3094" i="1"/>
  <c r="Y3094" i="1" s="1"/>
  <c r="R3094" i="1"/>
  <c r="U3094" i="1" s="1"/>
  <c r="V3094" i="1" s="1"/>
  <c r="W3094" i="1" s="1"/>
  <c r="N3094" i="1"/>
  <c r="T3093" i="1"/>
  <c r="Y3093" i="1" s="1"/>
  <c r="R3093" i="1"/>
  <c r="N3093" i="1"/>
  <c r="T3092" i="1"/>
  <c r="Y3092" i="1" s="1"/>
  <c r="R3092" i="1"/>
  <c r="N3092" i="1"/>
  <c r="T3091" i="1"/>
  <c r="Y3091" i="1" s="1"/>
  <c r="R3091" i="1"/>
  <c r="N3091" i="1"/>
  <c r="T3090" i="1"/>
  <c r="Y3090" i="1" s="1"/>
  <c r="R3090" i="1"/>
  <c r="N3090" i="1"/>
  <c r="T3089" i="1"/>
  <c r="Y3089" i="1" s="1"/>
  <c r="R3089" i="1"/>
  <c r="N3089" i="1"/>
  <c r="T3088" i="1"/>
  <c r="Y3088" i="1" s="1"/>
  <c r="R3088" i="1"/>
  <c r="N3088" i="1"/>
  <c r="T3087" i="1"/>
  <c r="Y3087" i="1" s="1"/>
  <c r="R3087" i="1"/>
  <c r="N3087" i="1"/>
  <c r="T3086" i="1"/>
  <c r="Y3086" i="1" s="1"/>
  <c r="R3086" i="1"/>
  <c r="N3086" i="1"/>
  <c r="T3085" i="1"/>
  <c r="Y3085" i="1" s="1"/>
  <c r="R3085" i="1"/>
  <c r="N3085" i="1"/>
  <c r="T3084" i="1"/>
  <c r="Y3084" i="1" s="1"/>
  <c r="R3084" i="1"/>
  <c r="N3084" i="1"/>
  <c r="T3083" i="1"/>
  <c r="Y3083" i="1" s="1"/>
  <c r="R3083" i="1"/>
  <c r="N3083" i="1"/>
  <c r="T3082" i="1"/>
  <c r="Y3082" i="1" s="1"/>
  <c r="R3082" i="1"/>
  <c r="N3082" i="1"/>
  <c r="T3081" i="1"/>
  <c r="Y3081" i="1" s="1"/>
  <c r="R3081" i="1"/>
  <c r="N3081" i="1"/>
  <c r="T3080" i="1"/>
  <c r="Y3080" i="1" s="1"/>
  <c r="R3080" i="1"/>
  <c r="N3080" i="1"/>
  <c r="T3079" i="1"/>
  <c r="Y3079" i="1" s="1"/>
  <c r="R3079" i="1"/>
  <c r="N3079" i="1"/>
  <c r="T3078" i="1"/>
  <c r="Y3078" i="1" s="1"/>
  <c r="R3078" i="1"/>
  <c r="N3078" i="1"/>
  <c r="X3077" i="1"/>
  <c r="T3077" i="1"/>
  <c r="R3077" i="1"/>
  <c r="N3077" i="1"/>
  <c r="T3076" i="1"/>
  <c r="Y3076" i="1" s="1"/>
  <c r="R3076" i="1"/>
  <c r="N3076" i="1"/>
  <c r="T3075" i="1"/>
  <c r="Y3075" i="1" s="1"/>
  <c r="R3075" i="1"/>
  <c r="N3075" i="1"/>
  <c r="T3074" i="1"/>
  <c r="Y3074" i="1" s="1"/>
  <c r="R3074" i="1"/>
  <c r="N3074" i="1"/>
  <c r="T3073" i="1"/>
  <c r="Y3073" i="1" s="1"/>
  <c r="R3073" i="1"/>
  <c r="N3073" i="1"/>
  <c r="T3072" i="1"/>
  <c r="Y3072" i="1" s="1"/>
  <c r="R3072" i="1"/>
  <c r="N3072" i="1"/>
  <c r="T3071" i="1"/>
  <c r="Y3071" i="1" s="1"/>
  <c r="R3071" i="1"/>
  <c r="N3071" i="1"/>
  <c r="X3070" i="1"/>
  <c r="T3070" i="1"/>
  <c r="Y3070" i="1" s="1"/>
  <c r="R3070" i="1"/>
  <c r="N3070" i="1"/>
  <c r="T3069" i="1"/>
  <c r="Y3069" i="1" s="1"/>
  <c r="R3069" i="1"/>
  <c r="N3069" i="1"/>
  <c r="T3068" i="1"/>
  <c r="Y3068" i="1" s="1"/>
  <c r="R3068" i="1"/>
  <c r="N3068" i="1"/>
  <c r="T3067" i="1"/>
  <c r="Y3067" i="1" s="1"/>
  <c r="R3067" i="1"/>
  <c r="N3067" i="1"/>
  <c r="T3066" i="1"/>
  <c r="Y3066" i="1" s="1"/>
  <c r="R3066" i="1"/>
  <c r="N3066" i="1"/>
  <c r="T3065" i="1"/>
  <c r="Y3065" i="1" s="1"/>
  <c r="R3065" i="1"/>
  <c r="U3065" i="1" s="1"/>
  <c r="N3065" i="1"/>
  <c r="T3064" i="1"/>
  <c r="Y3064" i="1" s="1"/>
  <c r="R3064" i="1"/>
  <c r="N3064" i="1"/>
  <c r="T3063" i="1"/>
  <c r="Y3063" i="1" s="1"/>
  <c r="R3063" i="1"/>
  <c r="N3063" i="1"/>
  <c r="T3062" i="1"/>
  <c r="Y3062" i="1" s="1"/>
  <c r="R3062" i="1"/>
  <c r="N3062" i="1"/>
  <c r="T3061" i="1"/>
  <c r="Y3061" i="1" s="1"/>
  <c r="R3061" i="1"/>
  <c r="U3061" i="1" s="1"/>
  <c r="N3061" i="1"/>
  <c r="T3060" i="1"/>
  <c r="R3060" i="1"/>
  <c r="N3060" i="1"/>
  <c r="T3059" i="1"/>
  <c r="Y3059" i="1" s="1"/>
  <c r="R3059" i="1"/>
  <c r="N3059" i="1"/>
  <c r="T3058" i="1"/>
  <c r="Y3058" i="1" s="1"/>
  <c r="R3058" i="1"/>
  <c r="N3058" i="1"/>
  <c r="T3057" i="1"/>
  <c r="Y3057" i="1" s="1"/>
  <c r="R3057" i="1"/>
  <c r="N3057" i="1"/>
  <c r="T3056" i="1"/>
  <c r="Y3056" i="1" s="1"/>
  <c r="R3056" i="1"/>
  <c r="N3056" i="1"/>
  <c r="T3055" i="1"/>
  <c r="Y3055" i="1" s="1"/>
  <c r="R3055" i="1"/>
  <c r="N3055" i="1"/>
  <c r="T3054" i="1"/>
  <c r="Y3054" i="1" s="1"/>
  <c r="R3054" i="1"/>
  <c r="N3054" i="1"/>
  <c r="T3053" i="1"/>
  <c r="Y3053" i="1" s="1"/>
  <c r="R3053" i="1"/>
  <c r="N3053" i="1"/>
  <c r="T3052" i="1"/>
  <c r="Y3052" i="1" s="1"/>
  <c r="R3052" i="1"/>
  <c r="N3052" i="1"/>
  <c r="T3051" i="1"/>
  <c r="Y3051" i="1" s="1"/>
  <c r="R3051" i="1"/>
  <c r="N3051" i="1"/>
  <c r="T3050" i="1"/>
  <c r="Y3050" i="1" s="1"/>
  <c r="R3050" i="1"/>
  <c r="N3050" i="1"/>
  <c r="T3049" i="1"/>
  <c r="R3049" i="1"/>
  <c r="N3049" i="1"/>
  <c r="T3048" i="1"/>
  <c r="Y3048" i="1" s="1"/>
  <c r="R3048" i="1"/>
  <c r="N3048" i="1"/>
  <c r="T3047" i="1"/>
  <c r="Y3047" i="1" s="1"/>
  <c r="R3047" i="1"/>
  <c r="N3047" i="1"/>
  <c r="T3046" i="1"/>
  <c r="Y3046" i="1" s="1"/>
  <c r="R3046" i="1"/>
  <c r="N3046" i="1"/>
  <c r="T3045" i="1"/>
  <c r="Y3045" i="1" s="1"/>
  <c r="R3045" i="1"/>
  <c r="N3045" i="1"/>
  <c r="T3044" i="1"/>
  <c r="Y3044" i="1" s="1"/>
  <c r="R3044" i="1"/>
  <c r="N3044" i="1"/>
  <c r="T3043" i="1"/>
  <c r="Y3043" i="1" s="1"/>
  <c r="R3043" i="1"/>
  <c r="N3043" i="1"/>
  <c r="T3042" i="1"/>
  <c r="Y3042" i="1" s="1"/>
  <c r="R3042" i="1"/>
  <c r="N3042" i="1"/>
  <c r="T3041" i="1"/>
  <c r="Y3041" i="1" s="1"/>
  <c r="R3041" i="1"/>
  <c r="U3041" i="1" s="1"/>
  <c r="N3041" i="1"/>
  <c r="T3040" i="1"/>
  <c r="Y3040" i="1" s="1"/>
  <c r="R3040" i="1"/>
  <c r="N3040" i="1"/>
  <c r="T3039" i="1"/>
  <c r="Y3039" i="1" s="1"/>
  <c r="R3039" i="1"/>
  <c r="N3039" i="1"/>
  <c r="T3038" i="1"/>
  <c r="Y3038" i="1" s="1"/>
  <c r="R3038" i="1"/>
  <c r="N3038" i="1"/>
  <c r="X3037" i="1"/>
  <c r="T3037" i="1"/>
  <c r="R3037" i="1"/>
  <c r="N3037" i="1"/>
  <c r="T3036" i="1"/>
  <c r="Y3036" i="1" s="1"/>
  <c r="R3036" i="1"/>
  <c r="U3036" i="1" s="1"/>
  <c r="N3036" i="1"/>
  <c r="T3035" i="1"/>
  <c r="Y3035" i="1" s="1"/>
  <c r="R3035" i="1"/>
  <c r="N3035" i="1"/>
  <c r="T3034" i="1"/>
  <c r="Y3034" i="1" s="1"/>
  <c r="R3034" i="1"/>
  <c r="N3034" i="1"/>
  <c r="T3033" i="1"/>
  <c r="Y3033" i="1" s="1"/>
  <c r="R3033" i="1"/>
  <c r="N3033" i="1"/>
  <c r="X3032" i="1"/>
  <c r="T3032" i="1"/>
  <c r="R3032" i="1"/>
  <c r="N3032" i="1"/>
  <c r="T3031" i="1"/>
  <c r="Y3031" i="1" s="1"/>
  <c r="R3031" i="1"/>
  <c r="U3031" i="1" s="1"/>
  <c r="N3031" i="1"/>
  <c r="T3030" i="1"/>
  <c r="Y3030" i="1" s="1"/>
  <c r="R3030" i="1"/>
  <c r="N3030" i="1"/>
  <c r="X3029" i="1"/>
  <c r="T3029" i="1"/>
  <c r="R3029" i="1"/>
  <c r="U3029" i="1" s="1"/>
  <c r="N3029" i="1"/>
  <c r="T3028" i="1"/>
  <c r="Y3028" i="1" s="1"/>
  <c r="R3028" i="1"/>
  <c r="N3028" i="1"/>
  <c r="X3027" i="1"/>
  <c r="T3027" i="1"/>
  <c r="R3027" i="1"/>
  <c r="N3027" i="1"/>
  <c r="T3026" i="1"/>
  <c r="Y3026" i="1" s="1"/>
  <c r="R3026" i="1"/>
  <c r="N3026" i="1"/>
  <c r="X3025" i="1"/>
  <c r="T3025" i="1"/>
  <c r="R3025" i="1"/>
  <c r="N3025" i="1"/>
  <c r="T3024" i="1"/>
  <c r="R3024" i="1"/>
  <c r="N3024" i="1"/>
  <c r="T3023" i="1"/>
  <c r="Y3023" i="1" s="1"/>
  <c r="R3023" i="1"/>
  <c r="N3023" i="1"/>
  <c r="T3022" i="1"/>
  <c r="Y3022" i="1" s="1"/>
  <c r="R3022" i="1"/>
  <c r="N3022" i="1"/>
  <c r="T3021" i="1"/>
  <c r="Y3021" i="1" s="1"/>
  <c r="R3021" i="1"/>
  <c r="N3021" i="1"/>
  <c r="X3020" i="1"/>
  <c r="T3020" i="1"/>
  <c r="R3020" i="1"/>
  <c r="N3020" i="1"/>
  <c r="T3019" i="1"/>
  <c r="Y3019" i="1" s="1"/>
  <c r="R3019" i="1"/>
  <c r="N3019" i="1"/>
  <c r="X3018" i="1"/>
  <c r="T3018" i="1"/>
  <c r="R3018" i="1"/>
  <c r="N3018" i="1"/>
  <c r="T3017" i="1"/>
  <c r="Y3017" i="1" s="1"/>
  <c r="R3017" i="1"/>
  <c r="N3017" i="1"/>
  <c r="T3016" i="1"/>
  <c r="Y3016" i="1" s="1"/>
  <c r="R3016" i="1"/>
  <c r="N3016" i="1"/>
  <c r="T3015" i="1"/>
  <c r="Y3015" i="1" s="1"/>
  <c r="R3015" i="1"/>
  <c r="N3015" i="1"/>
  <c r="T3014" i="1"/>
  <c r="Y3014" i="1" s="1"/>
  <c r="R3014" i="1"/>
  <c r="N3014" i="1"/>
  <c r="T3013" i="1"/>
  <c r="Y3013" i="1" s="1"/>
  <c r="R3013" i="1"/>
  <c r="N3013" i="1"/>
  <c r="T3012" i="1"/>
  <c r="Y3012" i="1" s="1"/>
  <c r="R3012" i="1"/>
  <c r="N3012" i="1"/>
  <c r="T3011" i="1"/>
  <c r="Y3011" i="1" s="1"/>
  <c r="R3011" i="1"/>
  <c r="N3011" i="1"/>
  <c r="T3010" i="1"/>
  <c r="Y3010" i="1" s="1"/>
  <c r="R3010" i="1"/>
  <c r="N3010" i="1"/>
  <c r="T3009" i="1"/>
  <c r="Y3009" i="1" s="1"/>
  <c r="R3009" i="1"/>
  <c r="N3009" i="1"/>
  <c r="T3008" i="1"/>
  <c r="Y3008" i="1" s="1"/>
  <c r="R3008" i="1"/>
  <c r="N3008" i="1"/>
  <c r="T3007" i="1"/>
  <c r="Y3007" i="1" s="1"/>
  <c r="R3007" i="1"/>
  <c r="N3007" i="1"/>
  <c r="T3006" i="1"/>
  <c r="Y3006" i="1" s="1"/>
  <c r="R3006" i="1"/>
  <c r="U3006" i="1" s="1"/>
  <c r="V3006" i="1" s="1"/>
  <c r="W3006" i="1" s="1"/>
  <c r="N3006" i="1"/>
  <c r="T3005" i="1"/>
  <c r="Y3005" i="1" s="1"/>
  <c r="R3005" i="1"/>
  <c r="N3005" i="1"/>
  <c r="T3004" i="1"/>
  <c r="Y3004" i="1" s="1"/>
  <c r="R3004" i="1"/>
  <c r="N3004" i="1"/>
  <c r="T3003" i="1"/>
  <c r="Y3003" i="1" s="1"/>
  <c r="R3003" i="1"/>
  <c r="N3003" i="1"/>
  <c r="T3002" i="1"/>
  <c r="Y3002" i="1" s="1"/>
  <c r="R3002" i="1"/>
  <c r="N3002" i="1"/>
  <c r="X3001" i="1"/>
  <c r="T3001" i="1"/>
  <c r="R3001" i="1"/>
  <c r="N3001" i="1"/>
  <c r="T3000" i="1"/>
  <c r="Y3000" i="1" s="1"/>
  <c r="R3000" i="1"/>
  <c r="N3000" i="1"/>
  <c r="T2999" i="1"/>
  <c r="Y2999" i="1" s="1"/>
  <c r="R2999" i="1"/>
  <c r="N2999" i="1"/>
  <c r="T2998" i="1"/>
  <c r="Y2998" i="1" s="1"/>
  <c r="R2998" i="1"/>
  <c r="N2998" i="1"/>
  <c r="T2997" i="1"/>
  <c r="Y2997" i="1" s="1"/>
  <c r="R2997" i="1"/>
  <c r="N2997" i="1"/>
  <c r="T2996" i="1"/>
  <c r="R2996" i="1"/>
  <c r="N2996" i="1"/>
  <c r="T2995" i="1"/>
  <c r="Y2995" i="1" s="1"/>
  <c r="R2995" i="1"/>
  <c r="N2995" i="1"/>
  <c r="T2994" i="1"/>
  <c r="R2994" i="1"/>
  <c r="N2994" i="1"/>
  <c r="T2993" i="1"/>
  <c r="Y2993" i="1" s="1"/>
  <c r="R2993" i="1"/>
  <c r="U2993" i="1" s="1"/>
  <c r="N2993" i="1"/>
  <c r="T2992" i="1"/>
  <c r="Y2992" i="1" s="1"/>
  <c r="R2992" i="1"/>
  <c r="N2992" i="1"/>
  <c r="T2991" i="1"/>
  <c r="Y2991" i="1" s="1"/>
  <c r="R2991" i="1"/>
  <c r="N2991" i="1"/>
  <c r="T2990" i="1"/>
  <c r="Y2990" i="1" s="1"/>
  <c r="R2990" i="1"/>
  <c r="N2990" i="1"/>
  <c r="T2989" i="1"/>
  <c r="Y2989" i="1" s="1"/>
  <c r="R2989" i="1"/>
  <c r="N2989" i="1"/>
  <c r="T2988" i="1"/>
  <c r="Y2988" i="1" s="1"/>
  <c r="R2988" i="1"/>
  <c r="N2988" i="1"/>
  <c r="X2987" i="1"/>
  <c r="T2987" i="1"/>
  <c r="R2987" i="1"/>
  <c r="N2987" i="1"/>
  <c r="T2986" i="1"/>
  <c r="Y2986" i="1" s="1"/>
  <c r="R2986" i="1"/>
  <c r="N2986" i="1"/>
  <c r="T2985" i="1"/>
  <c r="Y2985" i="1" s="1"/>
  <c r="R2985" i="1"/>
  <c r="N2985" i="1"/>
  <c r="T2984" i="1"/>
  <c r="Y2984" i="1" s="1"/>
  <c r="R2984" i="1"/>
  <c r="U2984" i="1" s="1"/>
  <c r="N2984" i="1"/>
  <c r="T2983" i="1"/>
  <c r="Y2983" i="1" s="1"/>
  <c r="R2983" i="1"/>
  <c r="N2983" i="1"/>
  <c r="T2982" i="1"/>
  <c r="Y2982" i="1" s="1"/>
  <c r="R2982" i="1"/>
  <c r="N2982" i="1"/>
  <c r="T2981" i="1"/>
  <c r="Y2981" i="1" s="1"/>
  <c r="R2981" i="1"/>
  <c r="N2981" i="1"/>
  <c r="T2980" i="1"/>
  <c r="Y2980" i="1" s="1"/>
  <c r="R2980" i="1"/>
  <c r="N2980" i="1"/>
  <c r="T2979" i="1"/>
  <c r="Y2979" i="1" s="1"/>
  <c r="R2979" i="1"/>
  <c r="N2979" i="1"/>
  <c r="T2978" i="1"/>
  <c r="Y2978" i="1" s="1"/>
  <c r="R2978" i="1"/>
  <c r="N2978" i="1"/>
  <c r="T2977" i="1"/>
  <c r="Y2977" i="1" s="1"/>
  <c r="R2977" i="1"/>
  <c r="N2977" i="1"/>
  <c r="T2976" i="1"/>
  <c r="Y2976" i="1" s="1"/>
  <c r="R2976" i="1"/>
  <c r="N2976" i="1"/>
  <c r="T2975" i="1"/>
  <c r="Y2975" i="1" s="1"/>
  <c r="R2975" i="1"/>
  <c r="N2975" i="1"/>
  <c r="T2974" i="1"/>
  <c r="Y2974" i="1" s="1"/>
  <c r="R2974" i="1"/>
  <c r="N2974" i="1"/>
  <c r="X2973" i="1"/>
  <c r="T2973" i="1"/>
  <c r="R2973" i="1"/>
  <c r="N2973" i="1"/>
  <c r="T2972" i="1"/>
  <c r="Y2972" i="1" s="1"/>
  <c r="R2972" i="1"/>
  <c r="N2972" i="1"/>
  <c r="T2971" i="1"/>
  <c r="Y2971" i="1" s="1"/>
  <c r="R2971" i="1"/>
  <c r="N2971" i="1"/>
  <c r="T2970" i="1"/>
  <c r="R2970" i="1"/>
  <c r="N2970" i="1"/>
  <c r="T2969" i="1"/>
  <c r="Y2969" i="1" s="1"/>
  <c r="R2969" i="1"/>
  <c r="N2969" i="1"/>
  <c r="T2968" i="1"/>
  <c r="Y2968" i="1" s="1"/>
  <c r="R2968" i="1"/>
  <c r="N2968" i="1"/>
  <c r="T2967" i="1"/>
  <c r="Y2967" i="1" s="1"/>
  <c r="R2967" i="1"/>
  <c r="N2967" i="1"/>
  <c r="X2966" i="1"/>
  <c r="T2966" i="1"/>
  <c r="R2966" i="1"/>
  <c r="N2966" i="1"/>
  <c r="T2965" i="1"/>
  <c r="Y2965" i="1" s="1"/>
  <c r="R2965" i="1"/>
  <c r="N2965" i="1"/>
  <c r="T2964" i="1"/>
  <c r="Y2964" i="1" s="1"/>
  <c r="R2964" i="1"/>
  <c r="N2964" i="1"/>
  <c r="T2963" i="1"/>
  <c r="Y2963" i="1" s="1"/>
  <c r="R2963" i="1"/>
  <c r="N2963" i="1"/>
  <c r="T2962" i="1"/>
  <c r="R2962" i="1"/>
  <c r="N2962" i="1"/>
  <c r="T2961" i="1"/>
  <c r="Y2961" i="1" s="1"/>
  <c r="R2961" i="1"/>
  <c r="N2961" i="1"/>
  <c r="T2960" i="1"/>
  <c r="Y2960" i="1" s="1"/>
  <c r="R2960" i="1"/>
  <c r="N2960" i="1"/>
  <c r="T2959" i="1"/>
  <c r="Y2959" i="1" s="1"/>
  <c r="R2959" i="1"/>
  <c r="N2959" i="1"/>
  <c r="T2958" i="1"/>
  <c r="Y2958" i="1" s="1"/>
  <c r="R2958" i="1"/>
  <c r="N2958" i="1"/>
  <c r="T2957" i="1"/>
  <c r="Y2957" i="1" s="1"/>
  <c r="R2957" i="1"/>
  <c r="N2957" i="1"/>
  <c r="T2956" i="1"/>
  <c r="Y2956" i="1" s="1"/>
  <c r="R2956" i="1"/>
  <c r="N2956" i="1"/>
  <c r="T2955" i="1"/>
  <c r="Y2955" i="1" s="1"/>
  <c r="R2955" i="1"/>
  <c r="N2955" i="1"/>
  <c r="T2954" i="1"/>
  <c r="Y2954" i="1" s="1"/>
  <c r="R2954" i="1"/>
  <c r="N2954" i="1"/>
  <c r="T2953" i="1"/>
  <c r="Y2953" i="1" s="1"/>
  <c r="R2953" i="1"/>
  <c r="N2953" i="1"/>
  <c r="T2952" i="1"/>
  <c r="Y2952" i="1" s="1"/>
  <c r="R2952" i="1"/>
  <c r="N2952" i="1"/>
  <c r="T2951" i="1"/>
  <c r="Y2951" i="1" s="1"/>
  <c r="R2951" i="1"/>
  <c r="N2951" i="1"/>
  <c r="T2950" i="1"/>
  <c r="Y2950" i="1" s="1"/>
  <c r="R2950" i="1"/>
  <c r="N2950" i="1"/>
  <c r="T2949" i="1"/>
  <c r="Y2949" i="1" s="1"/>
  <c r="R2949" i="1"/>
  <c r="N2949" i="1"/>
  <c r="T2948" i="1"/>
  <c r="Y2948" i="1" s="1"/>
  <c r="R2948" i="1"/>
  <c r="N2948" i="1"/>
  <c r="T2947" i="1"/>
  <c r="Y2947" i="1" s="1"/>
  <c r="R2947" i="1"/>
  <c r="N2947" i="1"/>
  <c r="X2946" i="1"/>
  <c r="T2946" i="1"/>
  <c r="Y2946" i="1" s="1"/>
  <c r="R2946" i="1"/>
  <c r="N2946" i="1"/>
  <c r="T2945" i="1"/>
  <c r="Y2945" i="1" s="1"/>
  <c r="R2945" i="1"/>
  <c r="U2945" i="1" s="1"/>
  <c r="N2945" i="1"/>
  <c r="T2944" i="1"/>
  <c r="Y2944" i="1" s="1"/>
  <c r="R2944" i="1"/>
  <c r="N2944" i="1"/>
  <c r="T2943" i="1"/>
  <c r="Y2943" i="1" s="1"/>
  <c r="R2943" i="1"/>
  <c r="N2943" i="1"/>
  <c r="X2942" i="1"/>
  <c r="T2942" i="1"/>
  <c r="R2942" i="1"/>
  <c r="N2942" i="1"/>
  <c r="T2941" i="1"/>
  <c r="Y2941" i="1" s="1"/>
  <c r="R2941" i="1"/>
  <c r="N2941" i="1"/>
  <c r="X2940" i="1"/>
  <c r="T2940" i="1"/>
  <c r="Y2940" i="1" s="1"/>
  <c r="R2940" i="1"/>
  <c r="N2940" i="1"/>
  <c r="T2939" i="1"/>
  <c r="Y2939" i="1" s="1"/>
  <c r="R2939" i="1"/>
  <c r="U2939" i="1" s="1"/>
  <c r="N2939" i="1"/>
  <c r="T2938" i="1"/>
  <c r="Y2938" i="1" s="1"/>
  <c r="R2938" i="1"/>
  <c r="N2938" i="1"/>
  <c r="T2937" i="1"/>
  <c r="Y2937" i="1" s="1"/>
  <c r="R2937" i="1"/>
  <c r="N2937" i="1"/>
  <c r="T2936" i="1"/>
  <c r="Y2936" i="1" s="1"/>
  <c r="R2936" i="1"/>
  <c r="N2936" i="1"/>
  <c r="T2935" i="1"/>
  <c r="Y2935" i="1" s="1"/>
  <c r="R2935" i="1"/>
  <c r="N2935" i="1"/>
  <c r="T2934" i="1"/>
  <c r="Y2934" i="1" s="1"/>
  <c r="R2934" i="1"/>
  <c r="N2934" i="1"/>
  <c r="T2933" i="1"/>
  <c r="Y2933" i="1" s="1"/>
  <c r="R2933" i="1"/>
  <c r="N2933" i="1"/>
  <c r="T2932" i="1"/>
  <c r="Y2932" i="1" s="1"/>
  <c r="R2932" i="1"/>
  <c r="N2932" i="1"/>
  <c r="T2931" i="1"/>
  <c r="Y2931" i="1" s="1"/>
  <c r="R2931" i="1"/>
  <c r="N2931" i="1"/>
  <c r="T2930" i="1"/>
  <c r="Y2930" i="1" s="1"/>
  <c r="R2930" i="1"/>
  <c r="N2930" i="1"/>
  <c r="X2929" i="1"/>
  <c r="T2929" i="1"/>
  <c r="R2929" i="1"/>
  <c r="N2929" i="1"/>
  <c r="T2928" i="1"/>
  <c r="Y2928" i="1" s="1"/>
  <c r="R2928" i="1"/>
  <c r="N2928" i="1"/>
  <c r="T2927" i="1"/>
  <c r="Y2927" i="1" s="1"/>
  <c r="R2927" i="1"/>
  <c r="N2927" i="1"/>
  <c r="T2926" i="1"/>
  <c r="Y2926" i="1" s="1"/>
  <c r="R2926" i="1"/>
  <c r="N2926" i="1"/>
  <c r="T2925" i="1"/>
  <c r="Y2925" i="1" s="1"/>
  <c r="R2925" i="1"/>
  <c r="N2925" i="1"/>
  <c r="T2924" i="1"/>
  <c r="Y2924" i="1" s="1"/>
  <c r="R2924" i="1"/>
  <c r="N2924" i="1"/>
  <c r="X2923" i="1"/>
  <c r="T2923" i="1"/>
  <c r="R2923" i="1"/>
  <c r="N2923" i="1"/>
  <c r="T2922" i="1"/>
  <c r="Y2922" i="1" s="1"/>
  <c r="R2922" i="1"/>
  <c r="N2922" i="1"/>
  <c r="T2921" i="1"/>
  <c r="Y2921" i="1" s="1"/>
  <c r="R2921" i="1"/>
  <c r="N2921" i="1"/>
  <c r="T2920" i="1"/>
  <c r="Y2920" i="1" s="1"/>
  <c r="R2920" i="1"/>
  <c r="N2920" i="1"/>
  <c r="T2919" i="1"/>
  <c r="Y2919" i="1" s="1"/>
  <c r="R2919" i="1"/>
  <c r="N2919" i="1"/>
  <c r="T2918" i="1"/>
  <c r="Y2918" i="1" s="1"/>
  <c r="R2918" i="1"/>
  <c r="N2918" i="1"/>
  <c r="X2917" i="1"/>
  <c r="T2917" i="1"/>
  <c r="Y2917" i="1" s="1"/>
  <c r="R2917" i="1"/>
  <c r="N2917" i="1"/>
  <c r="T2916" i="1"/>
  <c r="Y2916" i="1" s="1"/>
  <c r="R2916" i="1"/>
  <c r="N2916" i="1"/>
  <c r="T2915" i="1"/>
  <c r="Y2915" i="1" s="1"/>
  <c r="R2915" i="1"/>
  <c r="N2915" i="1"/>
  <c r="T2914" i="1"/>
  <c r="Y2914" i="1" s="1"/>
  <c r="R2914" i="1"/>
  <c r="N2914" i="1"/>
  <c r="T2913" i="1"/>
  <c r="Y2913" i="1" s="1"/>
  <c r="R2913" i="1"/>
  <c r="N2913" i="1"/>
  <c r="T2912" i="1"/>
  <c r="Y2912" i="1" s="1"/>
  <c r="R2912" i="1"/>
  <c r="U2912" i="1" s="1"/>
  <c r="N2912" i="1"/>
  <c r="T2911" i="1"/>
  <c r="Y2911" i="1" s="1"/>
  <c r="R2911" i="1"/>
  <c r="N2911" i="1"/>
  <c r="T2910" i="1"/>
  <c r="Y2910" i="1" s="1"/>
  <c r="R2910" i="1"/>
  <c r="N2910" i="1"/>
  <c r="T2909" i="1"/>
  <c r="Y2909" i="1" s="1"/>
  <c r="R2909" i="1"/>
  <c r="N2909" i="1"/>
  <c r="T2908" i="1"/>
  <c r="Y2908" i="1" s="1"/>
  <c r="R2908" i="1"/>
  <c r="N2908" i="1"/>
  <c r="T2907" i="1"/>
  <c r="Y2907" i="1" s="1"/>
  <c r="R2907" i="1"/>
  <c r="N2907" i="1"/>
  <c r="T2906" i="1"/>
  <c r="Y2906" i="1" s="1"/>
  <c r="R2906" i="1"/>
  <c r="N2906" i="1"/>
  <c r="T2905" i="1"/>
  <c r="Y2905" i="1" s="1"/>
  <c r="R2905" i="1"/>
  <c r="N2905" i="1"/>
  <c r="T2904" i="1"/>
  <c r="Y2904" i="1" s="1"/>
  <c r="R2904" i="1"/>
  <c r="N2904" i="1"/>
  <c r="T2903" i="1"/>
  <c r="Y2903" i="1" s="1"/>
  <c r="R2903" i="1"/>
  <c r="N2903" i="1"/>
  <c r="T2902" i="1"/>
  <c r="Y2902" i="1" s="1"/>
  <c r="R2902" i="1"/>
  <c r="N2902" i="1"/>
  <c r="T2901" i="1"/>
  <c r="Y2901" i="1" s="1"/>
  <c r="R2901" i="1"/>
  <c r="N2901" i="1"/>
  <c r="T2900" i="1"/>
  <c r="Y2900" i="1" s="1"/>
  <c r="R2900" i="1"/>
  <c r="N2900" i="1"/>
  <c r="T2899" i="1"/>
  <c r="R2899" i="1"/>
  <c r="N2899" i="1"/>
  <c r="T2898" i="1"/>
  <c r="Y2898" i="1" s="1"/>
  <c r="R2898" i="1"/>
  <c r="N2898" i="1"/>
  <c r="T2897" i="1"/>
  <c r="Y2897" i="1" s="1"/>
  <c r="R2897" i="1"/>
  <c r="N2897" i="1"/>
  <c r="T2896" i="1"/>
  <c r="Y2896" i="1" s="1"/>
  <c r="R2896" i="1"/>
  <c r="N2896" i="1"/>
  <c r="T2895" i="1"/>
  <c r="Y2895" i="1" s="1"/>
  <c r="R2895" i="1"/>
  <c r="N2895" i="1"/>
  <c r="T2894" i="1"/>
  <c r="Y2894" i="1" s="1"/>
  <c r="R2894" i="1"/>
  <c r="N2894" i="1"/>
  <c r="T2893" i="1"/>
  <c r="Y2893" i="1" s="1"/>
  <c r="R2893" i="1"/>
  <c r="N2893" i="1"/>
  <c r="T2892" i="1"/>
  <c r="Y2892" i="1" s="1"/>
  <c r="R2892" i="1"/>
  <c r="U2892" i="1" s="1"/>
  <c r="V2892" i="1" s="1"/>
  <c r="W2892" i="1" s="1"/>
  <c r="N2892" i="1"/>
  <c r="T2891" i="1"/>
  <c r="Y2891" i="1" s="1"/>
  <c r="R2891" i="1"/>
  <c r="N2891" i="1"/>
  <c r="T2890" i="1"/>
  <c r="Y2890" i="1" s="1"/>
  <c r="R2890" i="1"/>
  <c r="N2890" i="1"/>
  <c r="T2889" i="1"/>
  <c r="Y2889" i="1" s="1"/>
  <c r="R2889" i="1"/>
  <c r="N2889" i="1"/>
  <c r="T2888" i="1"/>
  <c r="Y2888" i="1" s="1"/>
  <c r="R2888" i="1"/>
  <c r="N2888" i="1"/>
  <c r="T2887" i="1"/>
  <c r="Y2887" i="1" s="1"/>
  <c r="R2887" i="1"/>
  <c r="N2887" i="1"/>
  <c r="T2886" i="1"/>
  <c r="Y2886" i="1" s="1"/>
  <c r="R2886" i="1"/>
  <c r="N2886" i="1"/>
  <c r="T2885" i="1"/>
  <c r="Y2885" i="1" s="1"/>
  <c r="R2885" i="1"/>
  <c r="N2885" i="1"/>
  <c r="T2884" i="1"/>
  <c r="Y2884" i="1" s="1"/>
  <c r="R2884" i="1"/>
  <c r="U2884" i="1" s="1"/>
  <c r="N2884" i="1"/>
  <c r="T2883" i="1"/>
  <c r="Y2883" i="1" s="1"/>
  <c r="R2883" i="1"/>
  <c r="N2883" i="1"/>
  <c r="T2882" i="1"/>
  <c r="Y2882" i="1" s="1"/>
  <c r="R2882" i="1"/>
  <c r="N2882" i="1"/>
  <c r="T2881" i="1"/>
  <c r="Y2881" i="1" s="1"/>
  <c r="R2881" i="1"/>
  <c r="N2881" i="1"/>
  <c r="T2880" i="1"/>
  <c r="Y2880" i="1" s="1"/>
  <c r="R2880" i="1"/>
  <c r="N2880" i="1"/>
  <c r="T2879" i="1"/>
  <c r="Y2879" i="1" s="1"/>
  <c r="R2879" i="1"/>
  <c r="N2879" i="1"/>
  <c r="T2878" i="1"/>
  <c r="Y2878" i="1" s="1"/>
  <c r="R2878" i="1"/>
  <c r="N2878" i="1"/>
  <c r="T2877" i="1"/>
  <c r="Y2877" i="1" s="1"/>
  <c r="R2877" i="1"/>
  <c r="N2877" i="1"/>
  <c r="T2876" i="1"/>
  <c r="Y2876" i="1" s="1"/>
  <c r="R2876" i="1"/>
  <c r="U2876" i="1" s="1"/>
  <c r="N2876" i="1"/>
  <c r="T2875" i="1"/>
  <c r="Y2875" i="1" s="1"/>
  <c r="R2875" i="1"/>
  <c r="N2875" i="1"/>
  <c r="X2874" i="1"/>
  <c r="T2874" i="1"/>
  <c r="R2874" i="1"/>
  <c r="N2874" i="1"/>
  <c r="T2873" i="1"/>
  <c r="Y2873" i="1" s="1"/>
  <c r="R2873" i="1"/>
  <c r="N2873" i="1"/>
  <c r="X2872" i="1"/>
  <c r="T2872" i="1"/>
  <c r="R2872" i="1"/>
  <c r="N2872" i="1"/>
  <c r="T2871" i="1"/>
  <c r="Y2871" i="1" s="1"/>
  <c r="R2871" i="1"/>
  <c r="N2871" i="1"/>
  <c r="X2870" i="1"/>
  <c r="T2870" i="1"/>
  <c r="R2870" i="1"/>
  <c r="N2870" i="1"/>
  <c r="X2869" i="1"/>
  <c r="T2869" i="1"/>
  <c r="R2869" i="1"/>
  <c r="N2869" i="1"/>
  <c r="T2868" i="1"/>
  <c r="Y2868" i="1" s="1"/>
  <c r="R2868" i="1"/>
  <c r="N2868" i="1"/>
  <c r="T2867" i="1"/>
  <c r="Y2867" i="1" s="1"/>
  <c r="R2867" i="1"/>
  <c r="N2867" i="1"/>
  <c r="T2866" i="1"/>
  <c r="Y2866" i="1" s="1"/>
  <c r="R2866" i="1"/>
  <c r="N2866" i="1"/>
  <c r="T2865" i="1"/>
  <c r="Y2865" i="1" s="1"/>
  <c r="R2865" i="1"/>
  <c r="N2865" i="1"/>
  <c r="T2864" i="1"/>
  <c r="Y2864" i="1" s="1"/>
  <c r="R2864" i="1"/>
  <c r="N2864" i="1"/>
  <c r="T2863" i="1"/>
  <c r="Y2863" i="1" s="1"/>
  <c r="R2863" i="1"/>
  <c r="N2863" i="1"/>
  <c r="T2862" i="1"/>
  <c r="Y2862" i="1" s="1"/>
  <c r="R2862" i="1"/>
  <c r="N2862" i="1"/>
  <c r="T2861" i="1"/>
  <c r="Y2861" i="1" s="1"/>
  <c r="R2861" i="1"/>
  <c r="N2861" i="1"/>
  <c r="T2860" i="1"/>
  <c r="Y2860" i="1" s="1"/>
  <c r="R2860" i="1"/>
  <c r="N2860" i="1"/>
  <c r="T2859" i="1"/>
  <c r="Y2859" i="1" s="1"/>
  <c r="R2859" i="1"/>
  <c r="N2859" i="1"/>
  <c r="T2858" i="1"/>
  <c r="Y2858" i="1" s="1"/>
  <c r="R2858" i="1"/>
  <c r="N2858" i="1"/>
  <c r="T2857" i="1"/>
  <c r="Y2857" i="1" s="1"/>
  <c r="R2857" i="1"/>
  <c r="N2857" i="1"/>
  <c r="X2856" i="1"/>
  <c r="T2856" i="1"/>
  <c r="R2856" i="1"/>
  <c r="N2856" i="1"/>
  <c r="T2855" i="1"/>
  <c r="Y2855" i="1" s="1"/>
  <c r="R2855" i="1"/>
  <c r="N2855" i="1"/>
  <c r="T2854" i="1"/>
  <c r="Y2854" i="1" s="1"/>
  <c r="R2854" i="1"/>
  <c r="N2854" i="1"/>
  <c r="T2853" i="1"/>
  <c r="Y2853" i="1" s="1"/>
  <c r="R2853" i="1"/>
  <c r="N2853" i="1"/>
  <c r="T2852" i="1"/>
  <c r="Y2852" i="1" s="1"/>
  <c r="R2852" i="1"/>
  <c r="N2852" i="1"/>
  <c r="T2851" i="1"/>
  <c r="Y2851" i="1" s="1"/>
  <c r="R2851" i="1"/>
  <c r="U2851" i="1" s="1"/>
  <c r="N2851" i="1"/>
  <c r="T2850" i="1"/>
  <c r="Y2850" i="1" s="1"/>
  <c r="R2850" i="1"/>
  <c r="N2850" i="1"/>
  <c r="T2849" i="1"/>
  <c r="Y2849" i="1" s="1"/>
  <c r="R2849" i="1"/>
  <c r="N2849" i="1"/>
  <c r="T2848" i="1"/>
  <c r="Y2848" i="1" s="1"/>
  <c r="R2848" i="1"/>
  <c r="N2848" i="1"/>
  <c r="T2847" i="1"/>
  <c r="Y2847" i="1" s="1"/>
  <c r="R2847" i="1"/>
  <c r="N2847" i="1"/>
  <c r="T2846" i="1"/>
  <c r="Y2846" i="1" s="1"/>
  <c r="R2846" i="1"/>
  <c r="N2846" i="1"/>
  <c r="T2845" i="1"/>
  <c r="Y2845" i="1" s="1"/>
  <c r="R2845" i="1"/>
  <c r="N2845" i="1"/>
  <c r="T2844" i="1"/>
  <c r="Y2844" i="1" s="1"/>
  <c r="R2844" i="1"/>
  <c r="N2844" i="1"/>
  <c r="T2843" i="1"/>
  <c r="Y2843" i="1" s="1"/>
  <c r="R2843" i="1"/>
  <c r="N2843" i="1"/>
  <c r="T2842" i="1"/>
  <c r="Y2842" i="1" s="1"/>
  <c r="R2842" i="1"/>
  <c r="N2842" i="1"/>
  <c r="T2841" i="1"/>
  <c r="Y2841" i="1" s="1"/>
  <c r="R2841" i="1"/>
  <c r="N2841" i="1"/>
  <c r="T2840" i="1"/>
  <c r="Y2840" i="1" s="1"/>
  <c r="R2840" i="1"/>
  <c r="N2840" i="1"/>
  <c r="T2839" i="1"/>
  <c r="Y2839" i="1" s="1"/>
  <c r="R2839" i="1"/>
  <c r="N2839" i="1"/>
  <c r="X2838" i="1"/>
  <c r="T2838" i="1"/>
  <c r="R2838" i="1"/>
  <c r="U2838" i="1" s="1"/>
  <c r="N2838" i="1"/>
  <c r="T2837" i="1"/>
  <c r="Y2837" i="1" s="1"/>
  <c r="R2837" i="1"/>
  <c r="N2837" i="1"/>
  <c r="T2836" i="1"/>
  <c r="Y2836" i="1" s="1"/>
  <c r="R2836" i="1"/>
  <c r="N2836" i="1"/>
  <c r="T2835" i="1"/>
  <c r="Y2835" i="1" s="1"/>
  <c r="R2835" i="1"/>
  <c r="N2835" i="1"/>
  <c r="T2834" i="1"/>
  <c r="Y2834" i="1" s="1"/>
  <c r="R2834" i="1"/>
  <c r="N2834" i="1"/>
  <c r="T2833" i="1"/>
  <c r="Y2833" i="1" s="1"/>
  <c r="R2833" i="1"/>
  <c r="N2833" i="1"/>
  <c r="T2832" i="1"/>
  <c r="Y2832" i="1" s="1"/>
  <c r="R2832" i="1"/>
  <c r="N2832" i="1"/>
  <c r="T2831" i="1"/>
  <c r="Y2831" i="1" s="1"/>
  <c r="R2831" i="1"/>
  <c r="N2831" i="1"/>
  <c r="T2830" i="1"/>
  <c r="Y2830" i="1" s="1"/>
  <c r="R2830" i="1"/>
  <c r="N2830" i="1"/>
  <c r="T2829" i="1"/>
  <c r="R2829" i="1"/>
  <c r="N2829" i="1"/>
  <c r="T2828" i="1"/>
  <c r="Y2828" i="1" s="1"/>
  <c r="R2828" i="1"/>
  <c r="N2828" i="1"/>
  <c r="X2827" i="1"/>
  <c r="T2827" i="1"/>
  <c r="R2827" i="1"/>
  <c r="N2827" i="1"/>
  <c r="X2826" i="1"/>
  <c r="T2826" i="1"/>
  <c r="R2826" i="1"/>
  <c r="N2826" i="1"/>
  <c r="T2825" i="1"/>
  <c r="Y2825" i="1" s="1"/>
  <c r="R2825" i="1"/>
  <c r="N2825" i="1"/>
  <c r="T2824" i="1"/>
  <c r="Y2824" i="1" s="1"/>
  <c r="R2824" i="1"/>
  <c r="N2824" i="1"/>
  <c r="T2823" i="1"/>
  <c r="Y2823" i="1" s="1"/>
  <c r="R2823" i="1"/>
  <c r="N2823" i="1"/>
  <c r="T2822" i="1"/>
  <c r="Y2822" i="1" s="1"/>
  <c r="R2822" i="1"/>
  <c r="N2822" i="1"/>
  <c r="T2821" i="1"/>
  <c r="Y2821" i="1" s="1"/>
  <c r="R2821" i="1"/>
  <c r="N2821" i="1"/>
  <c r="T2820" i="1"/>
  <c r="Y2820" i="1" s="1"/>
  <c r="R2820" i="1"/>
  <c r="U2820" i="1" s="1"/>
  <c r="N2820" i="1"/>
  <c r="T2819" i="1"/>
  <c r="Y2819" i="1" s="1"/>
  <c r="R2819" i="1"/>
  <c r="N2819" i="1"/>
  <c r="T2818" i="1"/>
  <c r="Y2818" i="1" s="1"/>
  <c r="R2818" i="1"/>
  <c r="N2818" i="1"/>
  <c r="T2817" i="1"/>
  <c r="Y2817" i="1" s="1"/>
  <c r="R2817" i="1"/>
  <c r="N2817" i="1"/>
  <c r="T2816" i="1"/>
  <c r="Y2816" i="1" s="1"/>
  <c r="R2816" i="1"/>
  <c r="N2816" i="1"/>
  <c r="T2815" i="1"/>
  <c r="Y2815" i="1" s="1"/>
  <c r="R2815" i="1"/>
  <c r="N2815" i="1"/>
  <c r="T2814" i="1"/>
  <c r="Y2814" i="1" s="1"/>
  <c r="R2814" i="1"/>
  <c r="N2814" i="1"/>
  <c r="T2813" i="1"/>
  <c r="Y2813" i="1" s="1"/>
  <c r="R2813" i="1"/>
  <c r="N2813" i="1"/>
  <c r="T2812" i="1"/>
  <c r="Y2812" i="1" s="1"/>
  <c r="R2812" i="1"/>
  <c r="N2812" i="1"/>
  <c r="T2811" i="1"/>
  <c r="R2811" i="1"/>
  <c r="N2811" i="1"/>
  <c r="T2810" i="1"/>
  <c r="Y2810" i="1" s="1"/>
  <c r="R2810" i="1"/>
  <c r="N2810" i="1"/>
  <c r="T2809" i="1"/>
  <c r="Y2809" i="1" s="1"/>
  <c r="R2809" i="1"/>
  <c r="N2809" i="1"/>
  <c r="T2808" i="1"/>
  <c r="Y2808" i="1" s="1"/>
  <c r="R2808" i="1"/>
  <c r="N2808" i="1"/>
  <c r="T2807" i="1"/>
  <c r="Y2807" i="1" s="1"/>
  <c r="R2807" i="1"/>
  <c r="N2807" i="1"/>
  <c r="X2806" i="1"/>
  <c r="T2806" i="1"/>
  <c r="R2806" i="1"/>
  <c r="N2806" i="1"/>
  <c r="T2805" i="1"/>
  <c r="Y2805" i="1" s="1"/>
  <c r="R2805" i="1"/>
  <c r="N2805" i="1"/>
  <c r="X2804" i="1"/>
  <c r="T2804" i="1"/>
  <c r="R2804" i="1"/>
  <c r="N2804" i="1"/>
  <c r="X2803" i="1"/>
  <c r="T2803" i="1"/>
  <c r="R2803" i="1"/>
  <c r="N2803" i="1"/>
  <c r="T2802" i="1"/>
  <c r="Y2802" i="1" s="1"/>
  <c r="R2802" i="1"/>
  <c r="N2802" i="1"/>
  <c r="X2801" i="1"/>
  <c r="T2801" i="1"/>
  <c r="R2801" i="1"/>
  <c r="N2801" i="1"/>
  <c r="X2800" i="1"/>
  <c r="T2800" i="1"/>
  <c r="R2800" i="1"/>
  <c r="N2800" i="1"/>
  <c r="X2799" i="1"/>
  <c r="T2799" i="1"/>
  <c r="Y2799" i="1" s="1"/>
  <c r="R2799" i="1"/>
  <c r="N2799" i="1"/>
  <c r="T2798" i="1"/>
  <c r="Y2798" i="1" s="1"/>
  <c r="R2798" i="1"/>
  <c r="N2798" i="1"/>
  <c r="X2797" i="1"/>
  <c r="T2797" i="1"/>
  <c r="R2797" i="1"/>
  <c r="N2797" i="1"/>
  <c r="T2796" i="1"/>
  <c r="Y2796" i="1" s="1"/>
  <c r="R2796" i="1"/>
  <c r="N2796" i="1"/>
  <c r="X2795" i="1"/>
  <c r="T2795" i="1"/>
  <c r="R2795" i="1"/>
  <c r="N2795" i="1"/>
  <c r="T2794" i="1"/>
  <c r="Y2794" i="1" s="1"/>
  <c r="R2794" i="1"/>
  <c r="N2794" i="1"/>
  <c r="T2793" i="1"/>
  <c r="Y2793" i="1" s="1"/>
  <c r="R2793" i="1"/>
  <c r="N2793" i="1"/>
  <c r="T2792" i="1"/>
  <c r="Y2792" i="1" s="1"/>
  <c r="R2792" i="1"/>
  <c r="N2792" i="1"/>
  <c r="T2791" i="1"/>
  <c r="Y2791" i="1" s="1"/>
  <c r="R2791" i="1"/>
  <c r="N2791" i="1"/>
  <c r="T2790" i="1"/>
  <c r="Y2790" i="1" s="1"/>
  <c r="R2790" i="1"/>
  <c r="N2790" i="1"/>
  <c r="T2789" i="1"/>
  <c r="R2789" i="1"/>
  <c r="N2789" i="1"/>
  <c r="T2788" i="1"/>
  <c r="Y2788" i="1" s="1"/>
  <c r="R2788" i="1"/>
  <c r="N2788" i="1"/>
  <c r="T2787" i="1"/>
  <c r="Y2787" i="1" s="1"/>
  <c r="R2787" i="1"/>
  <c r="N2787" i="1"/>
  <c r="T2786" i="1"/>
  <c r="Y2786" i="1" s="1"/>
  <c r="R2786" i="1"/>
  <c r="N2786" i="1"/>
  <c r="T2785" i="1"/>
  <c r="Y2785" i="1" s="1"/>
  <c r="R2785" i="1"/>
  <c r="N2785" i="1"/>
  <c r="T2784" i="1"/>
  <c r="Y2784" i="1" s="1"/>
  <c r="R2784" i="1"/>
  <c r="U2784" i="1" s="1"/>
  <c r="N2784" i="1"/>
  <c r="T2783" i="1"/>
  <c r="Y2783" i="1" s="1"/>
  <c r="R2783" i="1"/>
  <c r="N2783" i="1"/>
  <c r="T2782" i="1"/>
  <c r="Y2782" i="1" s="1"/>
  <c r="R2782" i="1"/>
  <c r="N2782" i="1"/>
  <c r="T2781" i="1"/>
  <c r="Y2781" i="1" s="1"/>
  <c r="R2781" i="1"/>
  <c r="N2781" i="1"/>
  <c r="T2780" i="1"/>
  <c r="Y2780" i="1" s="1"/>
  <c r="R2780" i="1"/>
  <c r="N2780" i="1"/>
  <c r="T2779" i="1"/>
  <c r="Y2779" i="1" s="1"/>
  <c r="R2779" i="1"/>
  <c r="N2779" i="1"/>
  <c r="T2778" i="1"/>
  <c r="Y2778" i="1" s="1"/>
  <c r="R2778" i="1"/>
  <c r="N2778" i="1"/>
  <c r="T2777" i="1"/>
  <c r="Y2777" i="1" s="1"/>
  <c r="R2777" i="1"/>
  <c r="N2777" i="1"/>
  <c r="T2776" i="1"/>
  <c r="Y2776" i="1" s="1"/>
  <c r="R2776" i="1"/>
  <c r="U2776" i="1" s="1"/>
  <c r="N2776" i="1"/>
  <c r="X2775" i="1"/>
  <c r="T2775" i="1"/>
  <c r="R2775" i="1"/>
  <c r="N2775" i="1"/>
  <c r="T2774" i="1"/>
  <c r="Y2774" i="1" s="1"/>
  <c r="R2774" i="1"/>
  <c r="N2774" i="1"/>
  <c r="T2773" i="1"/>
  <c r="Y2773" i="1" s="1"/>
  <c r="R2773" i="1"/>
  <c r="N2773" i="1"/>
  <c r="T2772" i="1"/>
  <c r="Y2772" i="1" s="1"/>
  <c r="R2772" i="1"/>
  <c r="N2772" i="1"/>
  <c r="X2771" i="1"/>
  <c r="T2771" i="1"/>
  <c r="R2771" i="1"/>
  <c r="N2771" i="1"/>
  <c r="T2770" i="1"/>
  <c r="Y2770" i="1" s="1"/>
  <c r="R2770" i="1"/>
  <c r="N2770" i="1"/>
  <c r="T2769" i="1"/>
  <c r="R2769" i="1"/>
  <c r="N2769" i="1"/>
  <c r="X2768" i="1"/>
  <c r="T2768" i="1"/>
  <c r="R2768" i="1"/>
  <c r="N2768" i="1"/>
  <c r="T2767" i="1"/>
  <c r="Y2767" i="1" s="1"/>
  <c r="R2767" i="1"/>
  <c r="N2767" i="1"/>
  <c r="T2766" i="1"/>
  <c r="Y2766" i="1" s="1"/>
  <c r="R2766" i="1"/>
  <c r="N2766" i="1"/>
  <c r="X2765" i="1"/>
  <c r="T2765" i="1"/>
  <c r="R2765" i="1"/>
  <c r="N2765" i="1"/>
  <c r="T2764" i="1"/>
  <c r="Y2764" i="1" s="1"/>
  <c r="R2764" i="1"/>
  <c r="N2764" i="1"/>
  <c r="T2763" i="1"/>
  <c r="Y2763" i="1" s="1"/>
  <c r="R2763" i="1"/>
  <c r="N2763" i="1"/>
  <c r="T2762" i="1"/>
  <c r="Y2762" i="1" s="1"/>
  <c r="R2762" i="1"/>
  <c r="N2762" i="1"/>
  <c r="T2761" i="1"/>
  <c r="Y2761" i="1" s="1"/>
  <c r="R2761" i="1"/>
  <c r="N2761" i="1"/>
  <c r="T2760" i="1"/>
  <c r="Y2760" i="1" s="1"/>
  <c r="R2760" i="1"/>
  <c r="N2760" i="1"/>
  <c r="T2759" i="1"/>
  <c r="Y2759" i="1" s="1"/>
  <c r="R2759" i="1"/>
  <c r="N2759" i="1"/>
  <c r="T2758" i="1"/>
  <c r="Y2758" i="1" s="1"/>
  <c r="R2758" i="1"/>
  <c r="N2758" i="1"/>
  <c r="T2757" i="1"/>
  <c r="Y2757" i="1" s="1"/>
  <c r="R2757" i="1"/>
  <c r="N2757" i="1"/>
  <c r="X2756" i="1"/>
  <c r="T2756" i="1"/>
  <c r="R2756" i="1"/>
  <c r="N2756" i="1"/>
  <c r="T2755" i="1"/>
  <c r="Y2755" i="1" s="1"/>
  <c r="R2755" i="1"/>
  <c r="U2755" i="1" s="1"/>
  <c r="N2755" i="1"/>
  <c r="X2754" i="1"/>
  <c r="T2754" i="1"/>
  <c r="R2754" i="1"/>
  <c r="N2754" i="1"/>
  <c r="T2753" i="1"/>
  <c r="Y2753" i="1" s="1"/>
  <c r="R2753" i="1"/>
  <c r="N2753" i="1"/>
  <c r="X2752" i="1"/>
  <c r="T2752" i="1"/>
  <c r="R2752" i="1"/>
  <c r="N2752" i="1"/>
  <c r="T2751" i="1"/>
  <c r="Y2751" i="1" s="1"/>
  <c r="R2751" i="1"/>
  <c r="N2751" i="1"/>
  <c r="T2750" i="1"/>
  <c r="Y2750" i="1" s="1"/>
  <c r="R2750" i="1"/>
  <c r="N2750" i="1"/>
  <c r="T2749" i="1"/>
  <c r="Y2749" i="1" s="1"/>
  <c r="R2749" i="1"/>
  <c r="N2749" i="1"/>
  <c r="T2748" i="1"/>
  <c r="R2748" i="1"/>
  <c r="N2748" i="1"/>
  <c r="T2747" i="1"/>
  <c r="Y2747" i="1" s="1"/>
  <c r="R2747" i="1"/>
  <c r="N2747" i="1"/>
  <c r="T2746" i="1"/>
  <c r="Y2746" i="1" s="1"/>
  <c r="R2746" i="1"/>
  <c r="N2746" i="1"/>
  <c r="T2745" i="1"/>
  <c r="Y2745" i="1" s="1"/>
  <c r="R2745" i="1"/>
  <c r="N2745" i="1"/>
  <c r="T2744" i="1"/>
  <c r="Y2744" i="1" s="1"/>
  <c r="R2744" i="1"/>
  <c r="N2744" i="1"/>
  <c r="T2743" i="1"/>
  <c r="Y2743" i="1" s="1"/>
  <c r="R2743" i="1"/>
  <c r="N2743" i="1"/>
  <c r="T2742" i="1"/>
  <c r="Y2742" i="1" s="1"/>
  <c r="R2742" i="1"/>
  <c r="N2742" i="1"/>
  <c r="T2741" i="1"/>
  <c r="Y2741" i="1" s="1"/>
  <c r="R2741" i="1"/>
  <c r="N2741" i="1"/>
  <c r="T2740" i="1"/>
  <c r="Y2740" i="1" s="1"/>
  <c r="R2740" i="1"/>
  <c r="N2740" i="1"/>
  <c r="T2739" i="1"/>
  <c r="Y2739" i="1" s="1"/>
  <c r="R2739" i="1"/>
  <c r="N2739" i="1"/>
  <c r="T2738" i="1"/>
  <c r="Y2738" i="1" s="1"/>
  <c r="R2738" i="1"/>
  <c r="N2738" i="1"/>
  <c r="T2737" i="1"/>
  <c r="Y2737" i="1" s="1"/>
  <c r="R2737" i="1"/>
  <c r="N2737" i="1"/>
  <c r="T2736" i="1"/>
  <c r="Y2736" i="1" s="1"/>
  <c r="R2736" i="1"/>
  <c r="N2736" i="1"/>
  <c r="T2735" i="1"/>
  <c r="Y2735" i="1" s="1"/>
  <c r="R2735" i="1"/>
  <c r="N2735" i="1"/>
  <c r="T2734" i="1"/>
  <c r="Y2734" i="1" s="1"/>
  <c r="R2734" i="1"/>
  <c r="N2734" i="1"/>
  <c r="T2733" i="1"/>
  <c r="Y2733" i="1" s="1"/>
  <c r="R2733" i="1"/>
  <c r="N2733" i="1"/>
  <c r="T2732" i="1"/>
  <c r="Y2732" i="1" s="1"/>
  <c r="R2732" i="1"/>
  <c r="N2732" i="1"/>
  <c r="T2731" i="1"/>
  <c r="Y2731" i="1" s="1"/>
  <c r="R2731" i="1"/>
  <c r="N2731" i="1"/>
  <c r="T2730" i="1"/>
  <c r="Y2730" i="1" s="1"/>
  <c r="R2730" i="1"/>
  <c r="N2730" i="1"/>
  <c r="T2729" i="1"/>
  <c r="Y2729" i="1" s="1"/>
  <c r="R2729" i="1"/>
  <c r="N2729" i="1"/>
  <c r="T2728" i="1"/>
  <c r="Y2728" i="1" s="1"/>
  <c r="R2728" i="1"/>
  <c r="N2728" i="1"/>
  <c r="T2727" i="1"/>
  <c r="Y2727" i="1" s="1"/>
  <c r="R2727" i="1"/>
  <c r="N2727" i="1"/>
  <c r="T2726" i="1"/>
  <c r="Y2726" i="1" s="1"/>
  <c r="R2726" i="1"/>
  <c r="N2726" i="1"/>
  <c r="T2725" i="1"/>
  <c r="Y2725" i="1" s="1"/>
  <c r="R2725" i="1"/>
  <c r="N2725" i="1"/>
  <c r="T2724" i="1"/>
  <c r="Y2724" i="1" s="1"/>
  <c r="R2724" i="1"/>
  <c r="N2724" i="1"/>
  <c r="T2723" i="1"/>
  <c r="Y2723" i="1" s="1"/>
  <c r="R2723" i="1"/>
  <c r="N2723" i="1"/>
  <c r="T2722" i="1"/>
  <c r="Y2722" i="1" s="1"/>
  <c r="R2722" i="1"/>
  <c r="N2722" i="1"/>
  <c r="T2721" i="1"/>
  <c r="Y2721" i="1" s="1"/>
  <c r="R2721" i="1"/>
  <c r="N2721" i="1"/>
  <c r="T2720" i="1"/>
  <c r="Y2720" i="1" s="1"/>
  <c r="R2720" i="1"/>
  <c r="N2720" i="1"/>
  <c r="T2719" i="1"/>
  <c r="Y2719" i="1" s="1"/>
  <c r="R2719" i="1"/>
  <c r="N2719" i="1"/>
  <c r="X2718" i="1"/>
  <c r="T2718" i="1"/>
  <c r="R2718" i="1"/>
  <c r="N2718" i="1"/>
  <c r="T2717" i="1"/>
  <c r="Y2717" i="1" s="1"/>
  <c r="R2717" i="1"/>
  <c r="N2717" i="1"/>
  <c r="X2716" i="1"/>
  <c r="T2716" i="1"/>
  <c r="R2716" i="1"/>
  <c r="N2716" i="1"/>
  <c r="T2715" i="1"/>
  <c r="R2715" i="1"/>
  <c r="N2715" i="1"/>
  <c r="T2714" i="1"/>
  <c r="R2714" i="1"/>
  <c r="N2714" i="1"/>
  <c r="T2713" i="1"/>
  <c r="Y2713" i="1" s="1"/>
  <c r="R2713" i="1"/>
  <c r="N2713" i="1"/>
  <c r="T2712" i="1"/>
  <c r="Y2712" i="1" s="1"/>
  <c r="R2712" i="1"/>
  <c r="N2712" i="1"/>
  <c r="T2711" i="1"/>
  <c r="Y2711" i="1" s="1"/>
  <c r="R2711" i="1"/>
  <c r="U2711" i="1" s="1"/>
  <c r="N2711" i="1"/>
  <c r="T2710" i="1"/>
  <c r="Y2710" i="1" s="1"/>
  <c r="R2710" i="1"/>
  <c r="N2710" i="1"/>
  <c r="T2709" i="1"/>
  <c r="Y2709" i="1" s="1"/>
  <c r="R2709" i="1"/>
  <c r="N2709" i="1"/>
  <c r="X2708" i="1"/>
  <c r="T2708" i="1"/>
  <c r="R2708" i="1"/>
  <c r="N2708" i="1"/>
  <c r="X2707" i="1"/>
  <c r="T2707" i="1"/>
  <c r="R2707" i="1"/>
  <c r="N2707" i="1"/>
  <c r="T2706" i="1"/>
  <c r="Y2706" i="1" s="1"/>
  <c r="R2706" i="1"/>
  <c r="N2706" i="1"/>
  <c r="T2705" i="1"/>
  <c r="Y2705" i="1" s="1"/>
  <c r="R2705" i="1"/>
  <c r="N2705" i="1"/>
  <c r="T2704" i="1"/>
  <c r="Y2704" i="1" s="1"/>
  <c r="R2704" i="1"/>
  <c r="N2704" i="1"/>
  <c r="T2703" i="1"/>
  <c r="Y2703" i="1" s="1"/>
  <c r="R2703" i="1"/>
  <c r="N2703" i="1"/>
  <c r="T2702" i="1"/>
  <c r="Y2702" i="1" s="1"/>
  <c r="R2702" i="1"/>
  <c r="N2702" i="1"/>
  <c r="T2701" i="1"/>
  <c r="Y2701" i="1" s="1"/>
  <c r="R2701" i="1"/>
  <c r="N2701" i="1"/>
  <c r="T2700" i="1"/>
  <c r="Y2700" i="1" s="1"/>
  <c r="R2700" i="1"/>
  <c r="N2700" i="1"/>
  <c r="T2699" i="1"/>
  <c r="Y2699" i="1" s="1"/>
  <c r="R2699" i="1"/>
  <c r="N2699" i="1"/>
  <c r="T2698" i="1"/>
  <c r="Y2698" i="1" s="1"/>
  <c r="R2698" i="1"/>
  <c r="N2698" i="1"/>
  <c r="T2697" i="1"/>
  <c r="Y2697" i="1" s="1"/>
  <c r="R2697" i="1"/>
  <c r="N2697" i="1"/>
  <c r="T2696" i="1"/>
  <c r="Y2696" i="1" s="1"/>
  <c r="R2696" i="1"/>
  <c r="N2696" i="1"/>
  <c r="T2695" i="1"/>
  <c r="Y2695" i="1" s="1"/>
  <c r="R2695" i="1"/>
  <c r="N2695" i="1"/>
  <c r="T2694" i="1"/>
  <c r="Y2694" i="1" s="1"/>
  <c r="R2694" i="1"/>
  <c r="N2694" i="1"/>
  <c r="T2693" i="1"/>
  <c r="Y2693" i="1" s="1"/>
  <c r="R2693" i="1"/>
  <c r="N2693" i="1"/>
  <c r="T2692" i="1"/>
  <c r="Y2692" i="1" s="1"/>
  <c r="R2692" i="1"/>
  <c r="N2692" i="1"/>
  <c r="X2691" i="1"/>
  <c r="T2691" i="1"/>
  <c r="R2691" i="1"/>
  <c r="N2691" i="1"/>
  <c r="T2690" i="1"/>
  <c r="Y2690" i="1" s="1"/>
  <c r="R2690" i="1"/>
  <c r="N2690" i="1"/>
  <c r="T2689" i="1"/>
  <c r="Y2689" i="1" s="1"/>
  <c r="R2689" i="1"/>
  <c r="N2689" i="1"/>
  <c r="T2688" i="1"/>
  <c r="Y2688" i="1" s="1"/>
  <c r="R2688" i="1"/>
  <c r="N2688" i="1"/>
  <c r="X2687" i="1"/>
  <c r="T2687" i="1"/>
  <c r="R2687" i="1"/>
  <c r="N2687" i="1"/>
  <c r="T2686" i="1"/>
  <c r="Y2686" i="1" s="1"/>
  <c r="R2686" i="1"/>
  <c r="N2686" i="1"/>
  <c r="X2685" i="1"/>
  <c r="T2685" i="1"/>
  <c r="R2685" i="1"/>
  <c r="N2685" i="1"/>
  <c r="T2684" i="1"/>
  <c r="Y2684" i="1" s="1"/>
  <c r="R2684" i="1"/>
  <c r="N2684" i="1"/>
  <c r="T2683" i="1"/>
  <c r="Y2683" i="1" s="1"/>
  <c r="R2683" i="1"/>
  <c r="N2683" i="1"/>
  <c r="X2682" i="1"/>
  <c r="T2682" i="1"/>
  <c r="R2682" i="1"/>
  <c r="N2682" i="1"/>
  <c r="X2681" i="1"/>
  <c r="T2681" i="1"/>
  <c r="R2681" i="1"/>
  <c r="N2681" i="1"/>
  <c r="T2680" i="1"/>
  <c r="Y2680" i="1" s="1"/>
  <c r="R2680" i="1"/>
  <c r="N2680" i="1"/>
  <c r="X2679" i="1"/>
  <c r="T2679" i="1"/>
  <c r="R2679" i="1"/>
  <c r="N2679" i="1"/>
  <c r="T2678" i="1"/>
  <c r="Y2678" i="1" s="1"/>
  <c r="R2678" i="1"/>
  <c r="N2678" i="1"/>
  <c r="X2677" i="1"/>
  <c r="T2677" i="1"/>
  <c r="R2677" i="1"/>
  <c r="N2677" i="1"/>
  <c r="T2676" i="1"/>
  <c r="Y2676" i="1" s="1"/>
  <c r="R2676" i="1"/>
  <c r="N2676" i="1"/>
  <c r="T2675" i="1"/>
  <c r="Y2675" i="1" s="1"/>
  <c r="R2675" i="1"/>
  <c r="N2675" i="1"/>
  <c r="T2674" i="1"/>
  <c r="Y2674" i="1" s="1"/>
  <c r="R2674" i="1"/>
  <c r="N2674" i="1"/>
  <c r="X2673" i="1"/>
  <c r="T2673" i="1"/>
  <c r="R2673" i="1"/>
  <c r="N2673" i="1"/>
  <c r="T2672" i="1"/>
  <c r="Y2672" i="1" s="1"/>
  <c r="R2672" i="1"/>
  <c r="N2672" i="1"/>
  <c r="T2671" i="1"/>
  <c r="Y2671" i="1" s="1"/>
  <c r="R2671" i="1"/>
  <c r="N2671" i="1"/>
  <c r="T2670" i="1"/>
  <c r="Y2670" i="1" s="1"/>
  <c r="R2670" i="1"/>
  <c r="N2670" i="1"/>
  <c r="T2669" i="1"/>
  <c r="Y2669" i="1" s="1"/>
  <c r="R2669" i="1"/>
  <c r="N2669" i="1"/>
  <c r="T2668" i="1"/>
  <c r="Y2668" i="1" s="1"/>
  <c r="R2668" i="1"/>
  <c r="N2668" i="1"/>
  <c r="T2667" i="1"/>
  <c r="Y2667" i="1" s="1"/>
  <c r="R2667" i="1"/>
  <c r="N2667" i="1"/>
  <c r="T2666" i="1"/>
  <c r="Y2666" i="1" s="1"/>
  <c r="R2666" i="1"/>
  <c r="N2666" i="1"/>
  <c r="T2665" i="1"/>
  <c r="Y2665" i="1" s="1"/>
  <c r="R2665" i="1"/>
  <c r="N2665" i="1"/>
  <c r="T2664" i="1"/>
  <c r="Y2664" i="1" s="1"/>
  <c r="R2664" i="1"/>
  <c r="N2664" i="1"/>
  <c r="T2663" i="1"/>
  <c r="Y2663" i="1" s="1"/>
  <c r="R2663" i="1"/>
  <c r="N2663" i="1"/>
  <c r="T2662" i="1"/>
  <c r="R2662" i="1"/>
  <c r="N2662" i="1"/>
  <c r="T2661" i="1"/>
  <c r="Y2661" i="1" s="1"/>
  <c r="R2661" i="1"/>
  <c r="N2661" i="1"/>
  <c r="T2660" i="1"/>
  <c r="Y2660" i="1" s="1"/>
  <c r="R2660" i="1"/>
  <c r="N2660" i="1"/>
  <c r="T2659" i="1"/>
  <c r="Y2659" i="1" s="1"/>
  <c r="R2659" i="1"/>
  <c r="N2659" i="1"/>
  <c r="T2658" i="1"/>
  <c r="Y2658" i="1" s="1"/>
  <c r="R2658" i="1"/>
  <c r="N2658" i="1"/>
  <c r="T2657" i="1"/>
  <c r="Y2657" i="1" s="1"/>
  <c r="R2657" i="1"/>
  <c r="N2657" i="1"/>
  <c r="T2656" i="1"/>
  <c r="Y2656" i="1" s="1"/>
  <c r="R2656" i="1"/>
  <c r="N2656" i="1"/>
  <c r="T2655" i="1"/>
  <c r="Y2655" i="1" s="1"/>
  <c r="R2655" i="1"/>
  <c r="N2655" i="1"/>
  <c r="T2654" i="1"/>
  <c r="Y2654" i="1" s="1"/>
  <c r="R2654" i="1"/>
  <c r="N2654" i="1"/>
  <c r="T2653" i="1"/>
  <c r="Y2653" i="1" s="1"/>
  <c r="R2653" i="1"/>
  <c r="U2653" i="1" s="1"/>
  <c r="N2653" i="1"/>
  <c r="T2652" i="1"/>
  <c r="Y2652" i="1" s="1"/>
  <c r="R2652" i="1"/>
  <c r="N2652" i="1"/>
  <c r="T2651" i="1"/>
  <c r="Y2651" i="1" s="1"/>
  <c r="R2651" i="1"/>
  <c r="N2651" i="1"/>
  <c r="T2650" i="1"/>
  <c r="Y2650" i="1" s="1"/>
  <c r="R2650" i="1"/>
  <c r="N2650" i="1"/>
  <c r="T2649" i="1"/>
  <c r="Y2649" i="1" s="1"/>
  <c r="R2649" i="1"/>
  <c r="U2649" i="1" s="1"/>
  <c r="V2649" i="1" s="1"/>
  <c r="N2649" i="1"/>
  <c r="T2648" i="1"/>
  <c r="Y2648" i="1" s="1"/>
  <c r="R2648" i="1"/>
  <c r="N2648" i="1"/>
  <c r="X2647" i="1"/>
  <c r="T2647" i="1"/>
  <c r="R2647" i="1"/>
  <c r="N2647" i="1"/>
  <c r="T2646" i="1"/>
  <c r="Y2646" i="1" s="1"/>
  <c r="R2646" i="1"/>
  <c r="N2646" i="1"/>
  <c r="T2645" i="1"/>
  <c r="Y2645" i="1" s="1"/>
  <c r="R2645" i="1"/>
  <c r="N2645" i="1"/>
  <c r="T2644" i="1"/>
  <c r="Y2644" i="1" s="1"/>
  <c r="R2644" i="1"/>
  <c r="N2644" i="1"/>
  <c r="T2643" i="1"/>
  <c r="Y2643" i="1" s="1"/>
  <c r="R2643" i="1"/>
  <c r="N2643" i="1"/>
  <c r="T2642" i="1"/>
  <c r="Y2642" i="1" s="1"/>
  <c r="R2642" i="1"/>
  <c r="N2642" i="1"/>
  <c r="T2641" i="1"/>
  <c r="Y2641" i="1" s="1"/>
  <c r="R2641" i="1"/>
  <c r="N2641" i="1"/>
  <c r="T2640" i="1"/>
  <c r="Y2640" i="1" s="1"/>
  <c r="R2640" i="1"/>
  <c r="N2640" i="1"/>
  <c r="X2639" i="1"/>
  <c r="T2639" i="1"/>
  <c r="R2639" i="1"/>
  <c r="N2639" i="1"/>
  <c r="T2638" i="1"/>
  <c r="Y2638" i="1" s="1"/>
  <c r="R2638" i="1"/>
  <c r="N2638" i="1"/>
  <c r="X2637" i="1"/>
  <c r="T2637" i="1"/>
  <c r="R2637" i="1"/>
  <c r="N2637" i="1"/>
  <c r="X2636" i="1"/>
  <c r="T2636" i="1"/>
  <c r="R2636" i="1"/>
  <c r="N2636" i="1"/>
  <c r="T2635" i="1"/>
  <c r="Y2635" i="1" s="1"/>
  <c r="R2635" i="1"/>
  <c r="N2635" i="1"/>
  <c r="X2634" i="1"/>
  <c r="T2634" i="1"/>
  <c r="R2634" i="1"/>
  <c r="N2634" i="1"/>
  <c r="T2633" i="1"/>
  <c r="Y2633" i="1" s="1"/>
  <c r="R2633" i="1"/>
  <c r="N2633" i="1"/>
  <c r="T2632" i="1"/>
  <c r="Y2632" i="1" s="1"/>
  <c r="R2632" i="1"/>
  <c r="U2632" i="1" s="1"/>
  <c r="N2632" i="1"/>
  <c r="T2631" i="1"/>
  <c r="Y2631" i="1" s="1"/>
  <c r="R2631" i="1"/>
  <c r="N2631" i="1"/>
  <c r="T2630" i="1"/>
  <c r="Y2630" i="1" s="1"/>
  <c r="R2630" i="1"/>
  <c r="N2630" i="1"/>
  <c r="X2629" i="1"/>
  <c r="T2629" i="1"/>
  <c r="R2629" i="1"/>
  <c r="N2629" i="1"/>
  <c r="T2628" i="1"/>
  <c r="Y2628" i="1" s="1"/>
  <c r="R2628" i="1"/>
  <c r="N2628" i="1"/>
  <c r="T2627" i="1"/>
  <c r="Y2627" i="1" s="1"/>
  <c r="R2627" i="1"/>
  <c r="U2627" i="1" s="1"/>
  <c r="V2627" i="1" s="1"/>
  <c r="N2627" i="1"/>
  <c r="T2626" i="1"/>
  <c r="Y2626" i="1" s="1"/>
  <c r="R2626" i="1"/>
  <c r="N2626" i="1"/>
  <c r="T2625" i="1"/>
  <c r="Y2625" i="1" s="1"/>
  <c r="R2625" i="1"/>
  <c r="N2625" i="1"/>
  <c r="T2624" i="1"/>
  <c r="R2624" i="1"/>
  <c r="N2624" i="1"/>
  <c r="X2623" i="1"/>
  <c r="T2623" i="1"/>
  <c r="R2623" i="1"/>
  <c r="N2623" i="1"/>
  <c r="T2622" i="1"/>
  <c r="Y2622" i="1" s="1"/>
  <c r="R2622" i="1"/>
  <c r="N2622" i="1"/>
  <c r="X2621" i="1"/>
  <c r="T2621" i="1"/>
  <c r="R2621" i="1"/>
  <c r="N2621" i="1"/>
  <c r="T2620" i="1"/>
  <c r="Y2620" i="1" s="1"/>
  <c r="R2620" i="1"/>
  <c r="N2620" i="1"/>
  <c r="X2619" i="1"/>
  <c r="T2619" i="1"/>
  <c r="R2619" i="1"/>
  <c r="N2619" i="1"/>
  <c r="T2618" i="1"/>
  <c r="Y2618" i="1" s="1"/>
  <c r="R2618" i="1"/>
  <c r="N2618" i="1"/>
  <c r="T2617" i="1"/>
  <c r="Y2617" i="1" s="1"/>
  <c r="R2617" i="1"/>
  <c r="N2617" i="1"/>
  <c r="T2616" i="1"/>
  <c r="Y2616" i="1" s="1"/>
  <c r="R2616" i="1"/>
  <c r="N2616" i="1"/>
  <c r="X2615" i="1"/>
  <c r="T2615" i="1"/>
  <c r="R2615" i="1"/>
  <c r="N2615" i="1"/>
  <c r="X2614" i="1"/>
  <c r="T2614" i="1"/>
  <c r="R2614" i="1"/>
  <c r="N2614" i="1"/>
  <c r="T2613" i="1"/>
  <c r="Y2613" i="1" s="1"/>
  <c r="R2613" i="1"/>
  <c r="N2613" i="1"/>
  <c r="T2612" i="1"/>
  <c r="Y2612" i="1" s="1"/>
  <c r="R2612" i="1"/>
  <c r="N2612" i="1"/>
  <c r="T2611" i="1"/>
  <c r="Y2611" i="1" s="1"/>
  <c r="R2611" i="1"/>
  <c r="N2611" i="1"/>
  <c r="X2610" i="1"/>
  <c r="T2610" i="1"/>
  <c r="R2610" i="1"/>
  <c r="N2610" i="1"/>
  <c r="X2609" i="1"/>
  <c r="T2609" i="1"/>
  <c r="R2609" i="1"/>
  <c r="N2609" i="1"/>
  <c r="T2608" i="1"/>
  <c r="Y2608" i="1" s="1"/>
  <c r="R2608" i="1"/>
  <c r="U2608" i="1" s="1"/>
  <c r="N2608" i="1"/>
  <c r="T2607" i="1"/>
  <c r="Y2607" i="1" s="1"/>
  <c r="R2607" i="1"/>
  <c r="N2607" i="1"/>
  <c r="T2606" i="1"/>
  <c r="Y2606" i="1" s="1"/>
  <c r="R2606" i="1"/>
  <c r="N2606" i="1"/>
  <c r="T2605" i="1"/>
  <c r="Y2605" i="1" s="1"/>
  <c r="R2605" i="1"/>
  <c r="N2605" i="1"/>
  <c r="T2604" i="1"/>
  <c r="Y2604" i="1" s="1"/>
  <c r="R2604" i="1"/>
  <c r="U2604" i="1" s="1"/>
  <c r="N2604" i="1"/>
  <c r="T2603" i="1"/>
  <c r="Y2603" i="1" s="1"/>
  <c r="R2603" i="1"/>
  <c r="N2603" i="1"/>
  <c r="T2602" i="1"/>
  <c r="Y2602" i="1" s="1"/>
  <c r="R2602" i="1"/>
  <c r="N2602" i="1"/>
  <c r="T2601" i="1"/>
  <c r="Y2601" i="1" s="1"/>
  <c r="R2601" i="1"/>
  <c r="N2601" i="1"/>
  <c r="T2600" i="1"/>
  <c r="Y2600" i="1" s="1"/>
  <c r="R2600" i="1"/>
  <c r="N2600" i="1"/>
  <c r="T2599" i="1"/>
  <c r="Y2599" i="1" s="1"/>
  <c r="R2599" i="1"/>
  <c r="N2599" i="1"/>
  <c r="T2598" i="1"/>
  <c r="Y2598" i="1" s="1"/>
  <c r="R2598" i="1"/>
  <c r="N2598" i="1"/>
  <c r="T2597" i="1"/>
  <c r="Y2597" i="1" s="1"/>
  <c r="R2597" i="1"/>
  <c r="N2597" i="1"/>
  <c r="T2596" i="1"/>
  <c r="Y2596" i="1" s="1"/>
  <c r="R2596" i="1"/>
  <c r="N2596" i="1"/>
  <c r="T2595" i="1"/>
  <c r="Y2595" i="1" s="1"/>
  <c r="R2595" i="1"/>
  <c r="N2595" i="1"/>
  <c r="T2594" i="1"/>
  <c r="Y2594" i="1" s="1"/>
  <c r="R2594" i="1"/>
  <c r="N2594" i="1"/>
  <c r="T2593" i="1"/>
  <c r="R2593" i="1"/>
  <c r="N2593" i="1"/>
  <c r="T2592" i="1"/>
  <c r="Y2592" i="1" s="1"/>
  <c r="R2592" i="1"/>
  <c r="N2592" i="1"/>
  <c r="T2591" i="1"/>
  <c r="Y2591" i="1" s="1"/>
  <c r="R2591" i="1"/>
  <c r="N2591" i="1"/>
  <c r="T2590" i="1"/>
  <c r="Y2590" i="1" s="1"/>
  <c r="R2590" i="1"/>
  <c r="N2590" i="1"/>
  <c r="T2589" i="1"/>
  <c r="Y2589" i="1" s="1"/>
  <c r="R2589" i="1"/>
  <c r="N2589" i="1"/>
  <c r="T2588" i="1"/>
  <c r="Y2588" i="1" s="1"/>
  <c r="R2588" i="1"/>
  <c r="N2588" i="1"/>
  <c r="T2587" i="1"/>
  <c r="Y2587" i="1" s="1"/>
  <c r="R2587" i="1"/>
  <c r="N2587" i="1"/>
  <c r="T2586" i="1"/>
  <c r="Y2586" i="1" s="1"/>
  <c r="R2586" i="1"/>
  <c r="N2586" i="1"/>
  <c r="T2585" i="1"/>
  <c r="Y2585" i="1" s="1"/>
  <c r="R2585" i="1"/>
  <c r="N2585" i="1"/>
  <c r="T2584" i="1"/>
  <c r="Y2584" i="1" s="1"/>
  <c r="R2584" i="1"/>
  <c r="N2584" i="1"/>
  <c r="T2583" i="1"/>
  <c r="Y2583" i="1" s="1"/>
  <c r="R2583" i="1"/>
  <c r="N2583" i="1"/>
  <c r="T2582" i="1"/>
  <c r="Y2582" i="1" s="1"/>
  <c r="R2582" i="1"/>
  <c r="N2582" i="1"/>
  <c r="T2581" i="1"/>
  <c r="Y2581" i="1" s="1"/>
  <c r="R2581" i="1"/>
  <c r="N2581" i="1"/>
  <c r="X2580" i="1"/>
  <c r="T2580" i="1"/>
  <c r="R2580" i="1"/>
  <c r="N2580" i="1"/>
  <c r="T2579" i="1"/>
  <c r="Y2579" i="1" s="1"/>
  <c r="R2579" i="1"/>
  <c r="N2579" i="1"/>
  <c r="T2578" i="1"/>
  <c r="Y2578" i="1" s="1"/>
  <c r="R2578" i="1"/>
  <c r="N2578" i="1"/>
  <c r="T2577" i="1"/>
  <c r="Y2577" i="1" s="1"/>
  <c r="R2577" i="1"/>
  <c r="N2577" i="1"/>
  <c r="T2576" i="1"/>
  <c r="Y2576" i="1" s="1"/>
  <c r="R2576" i="1"/>
  <c r="N2576" i="1"/>
  <c r="T2575" i="1"/>
  <c r="Y2575" i="1" s="1"/>
  <c r="R2575" i="1"/>
  <c r="U2575" i="1" s="1"/>
  <c r="V2575" i="1" s="1"/>
  <c r="W2575" i="1" s="1"/>
  <c r="N2575" i="1"/>
  <c r="T2574" i="1"/>
  <c r="Y2574" i="1" s="1"/>
  <c r="R2574" i="1"/>
  <c r="N2574" i="1"/>
  <c r="T2573" i="1"/>
  <c r="Y2573" i="1" s="1"/>
  <c r="R2573" i="1"/>
  <c r="N2573" i="1"/>
  <c r="T2572" i="1"/>
  <c r="Y2572" i="1" s="1"/>
  <c r="R2572" i="1"/>
  <c r="N2572" i="1"/>
  <c r="T2571" i="1"/>
  <c r="Y2571" i="1" s="1"/>
  <c r="R2571" i="1"/>
  <c r="N2571" i="1"/>
  <c r="T2570" i="1"/>
  <c r="Y2570" i="1" s="1"/>
  <c r="R2570" i="1"/>
  <c r="N2570" i="1"/>
  <c r="T2569" i="1"/>
  <c r="Y2569" i="1" s="1"/>
  <c r="R2569" i="1"/>
  <c r="N2569" i="1"/>
  <c r="T2568" i="1"/>
  <c r="R2568" i="1"/>
  <c r="N2568" i="1"/>
  <c r="T2567" i="1"/>
  <c r="Y2567" i="1" s="1"/>
  <c r="R2567" i="1"/>
  <c r="U2567" i="1" s="1"/>
  <c r="N2567" i="1"/>
  <c r="T2566" i="1"/>
  <c r="Y2566" i="1" s="1"/>
  <c r="R2566" i="1"/>
  <c r="N2566" i="1"/>
  <c r="T2565" i="1"/>
  <c r="Y2565" i="1" s="1"/>
  <c r="R2565" i="1"/>
  <c r="N2565" i="1"/>
  <c r="T2564" i="1"/>
  <c r="Y2564" i="1" s="1"/>
  <c r="R2564" i="1"/>
  <c r="N2564" i="1"/>
  <c r="T2563" i="1"/>
  <c r="Y2563" i="1" s="1"/>
  <c r="R2563" i="1"/>
  <c r="N2563" i="1"/>
  <c r="T2562" i="1"/>
  <c r="Y2562" i="1" s="1"/>
  <c r="R2562" i="1"/>
  <c r="N2562" i="1"/>
  <c r="T2561" i="1"/>
  <c r="Y2561" i="1" s="1"/>
  <c r="R2561" i="1"/>
  <c r="N2561" i="1"/>
  <c r="T2560" i="1"/>
  <c r="Y2560" i="1" s="1"/>
  <c r="R2560" i="1"/>
  <c r="N2560" i="1"/>
  <c r="T2559" i="1"/>
  <c r="Y2559" i="1" s="1"/>
  <c r="R2559" i="1"/>
  <c r="N2559" i="1"/>
  <c r="T2558" i="1"/>
  <c r="Y2558" i="1" s="1"/>
  <c r="R2558" i="1"/>
  <c r="N2558" i="1"/>
  <c r="T2557" i="1"/>
  <c r="Y2557" i="1" s="1"/>
  <c r="R2557" i="1"/>
  <c r="N2557" i="1"/>
  <c r="T2556" i="1"/>
  <c r="Y2556" i="1" s="1"/>
  <c r="R2556" i="1"/>
  <c r="N2556" i="1"/>
  <c r="T2555" i="1"/>
  <c r="Y2555" i="1" s="1"/>
  <c r="R2555" i="1"/>
  <c r="N2555" i="1"/>
  <c r="T2554" i="1"/>
  <c r="Y2554" i="1" s="1"/>
  <c r="R2554" i="1"/>
  <c r="N2554" i="1"/>
  <c r="T2553" i="1"/>
  <c r="R2553" i="1"/>
  <c r="N2553" i="1"/>
  <c r="T2552" i="1"/>
  <c r="Y2552" i="1" s="1"/>
  <c r="R2552" i="1"/>
  <c r="N2552" i="1"/>
  <c r="T2551" i="1"/>
  <c r="Y2551" i="1" s="1"/>
  <c r="R2551" i="1"/>
  <c r="N2551" i="1"/>
  <c r="T2550" i="1"/>
  <c r="Y2550" i="1" s="1"/>
  <c r="R2550" i="1"/>
  <c r="N2550" i="1"/>
  <c r="X2549" i="1"/>
  <c r="T2549" i="1"/>
  <c r="R2549" i="1"/>
  <c r="N2549" i="1"/>
  <c r="T2548" i="1"/>
  <c r="Y2548" i="1" s="1"/>
  <c r="R2548" i="1"/>
  <c r="N2548" i="1"/>
  <c r="T2547" i="1"/>
  <c r="Y2547" i="1" s="1"/>
  <c r="R2547" i="1"/>
  <c r="N2547" i="1"/>
  <c r="T2546" i="1"/>
  <c r="Y2546" i="1" s="1"/>
  <c r="R2546" i="1"/>
  <c r="N2546" i="1"/>
  <c r="T2545" i="1"/>
  <c r="Y2545" i="1" s="1"/>
  <c r="R2545" i="1"/>
  <c r="N2545" i="1"/>
  <c r="T2544" i="1"/>
  <c r="Y2544" i="1" s="1"/>
  <c r="R2544" i="1"/>
  <c r="N2544" i="1"/>
  <c r="T2543" i="1"/>
  <c r="Y2543" i="1" s="1"/>
  <c r="R2543" i="1"/>
  <c r="N2543" i="1"/>
  <c r="T2542" i="1"/>
  <c r="Y2542" i="1" s="1"/>
  <c r="R2542" i="1"/>
  <c r="N2542" i="1"/>
  <c r="T2541" i="1"/>
  <c r="Y2541" i="1" s="1"/>
  <c r="R2541" i="1"/>
  <c r="N2541" i="1"/>
  <c r="T2540" i="1"/>
  <c r="Y2540" i="1" s="1"/>
  <c r="R2540" i="1"/>
  <c r="N2540" i="1"/>
  <c r="T2539" i="1"/>
  <c r="Y2539" i="1" s="1"/>
  <c r="R2539" i="1"/>
  <c r="N2539" i="1"/>
  <c r="X2538" i="1"/>
  <c r="T2538" i="1"/>
  <c r="R2538" i="1"/>
  <c r="N2538" i="1"/>
  <c r="T2537" i="1"/>
  <c r="Y2537" i="1" s="1"/>
  <c r="R2537" i="1"/>
  <c r="N2537" i="1"/>
  <c r="T2536" i="1"/>
  <c r="Y2536" i="1" s="1"/>
  <c r="R2536" i="1"/>
  <c r="N2536" i="1"/>
  <c r="T2535" i="1"/>
  <c r="R2535" i="1"/>
  <c r="N2535" i="1"/>
  <c r="X2534" i="1"/>
  <c r="T2534" i="1"/>
  <c r="R2534" i="1"/>
  <c r="N2534" i="1"/>
  <c r="T2533" i="1"/>
  <c r="Y2533" i="1" s="1"/>
  <c r="R2533" i="1"/>
  <c r="N2533" i="1"/>
  <c r="T2532" i="1"/>
  <c r="Y2532" i="1" s="1"/>
  <c r="R2532" i="1"/>
  <c r="N2532" i="1"/>
  <c r="T2531" i="1"/>
  <c r="Y2531" i="1" s="1"/>
  <c r="R2531" i="1"/>
  <c r="N2531" i="1"/>
  <c r="T2530" i="1"/>
  <c r="Y2530" i="1" s="1"/>
  <c r="R2530" i="1"/>
  <c r="N2530" i="1"/>
  <c r="T2529" i="1"/>
  <c r="Y2529" i="1" s="1"/>
  <c r="R2529" i="1"/>
  <c r="N2529" i="1"/>
  <c r="T2528" i="1"/>
  <c r="Y2528" i="1" s="1"/>
  <c r="R2528" i="1"/>
  <c r="U2528" i="1" s="1"/>
  <c r="V2528" i="1" s="1"/>
  <c r="N2528" i="1"/>
  <c r="T2527" i="1"/>
  <c r="Y2527" i="1" s="1"/>
  <c r="R2527" i="1"/>
  <c r="N2527" i="1"/>
  <c r="X2526" i="1"/>
  <c r="T2526" i="1"/>
  <c r="R2526" i="1"/>
  <c r="U2526" i="1" s="1"/>
  <c r="N2526" i="1"/>
  <c r="X2525" i="1"/>
  <c r="T2525" i="1"/>
  <c r="R2525" i="1"/>
  <c r="N2525" i="1"/>
  <c r="T2524" i="1"/>
  <c r="Y2524" i="1" s="1"/>
  <c r="R2524" i="1"/>
  <c r="N2524" i="1"/>
  <c r="T2523" i="1"/>
  <c r="Y2523" i="1" s="1"/>
  <c r="R2523" i="1"/>
  <c r="N2523" i="1"/>
  <c r="T2522" i="1"/>
  <c r="Y2522" i="1" s="1"/>
  <c r="R2522" i="1"/>
  <c r="N2522" i="1"/>
  <c r="T2521" i="1"/>
  <c r="Y2521" i="1" s="1"/>
  <c r="R2521" i="1"/>
  <c r="U2521" i="1" s="1"/>
  <c r="N2521" i="1"/>
  <c r="T2520" i="1"/>
  <c r="Y2520" i="1" s="1"/>
  <c r="R2520" i="1"/>
  <c r="N2520" i="1"/>
  <c r="T2519" i="1"/>
  <c r="Y2519" i="1" s="1"/>
  <c r="R2519" i="1"/>
  <c r="N2519" i="1"/>
  <c r="X2518" i="1"/>
  <c r="T2518" i="1"/>
  <c r="Y2518" i="1" s="1"/>
  <c r="R2518" i="1"/>
  <c r="N2518" i="1"/>
  <c r="X2517" i="1"/>
  <c r="T2517" i="1"/>
  <c r="R2517" i="1"/>
  <c r="N2517" i="1"/>
  <c r="T2516" i="1"/>
  <c r="Y2516" i="1" s="1"/>
  <c r="R2516" i="1"/>
  <c r="N2516" i="1"/>
  <c r="T2515" i="1"/>
  <c r="Y2515" i="1" s="1"/>
  <c r="R2515" i="1"/>
  <c r="N2515" i="1"/>
  <c r="X2514" i="1"/>
  <c r="T2514" i="1"/>
  <c r="R2514" i="1"/>
  <c r="U2514" i="1" s="1"/>
  <c r="N2514" i="1"/>
  <c r="T2513" i="1"/>
  <c r="Y2513" i="1" s="1"/>
  <c r="R2513" i="1"/>
  <c r="N2513" i="1"/>
  <c r="T2512" i="1"/>
  <c r="R2512" i="1"/>
  <c r="N2512" i="1"/>
  <c r="T2511" i="1"/>
  <c r="Y2511" i="1" s="1"/>
  <c r="R2511" i="1"/>
  <c r="N2511" i="1"/>
  <c r="X2510" i="1"/>
  <c r="T2510" i="1"/>
  <c r="R2510" i="1"/>
  <c r="N2510" i="1"/>
  <c r="T2509" i="1"/>
  <c r="Y2509" i="1" s="1"/>
  <c r="R2509" i="1"/>
  <c r="U2509" i="1" s="1"/>
  <c r="V2509" i="1" s="1"/>
  <c r="N2509" i="1"/>
  <c r="T2508" i="1"/>
  <c r="Y2508" i="1" s="1"/>
  <c r="R2508" i="1"/>
  <c r="N2508" i="1"/>
  <c r="X2507" i="1"/>
  <c r="T2507" i="1"/>
  <c r="R2507" i="1"/>
  <c r="N2507" i="1"/>
  <c r="T2506" i="1"/>
  <c r="Y2506" i="1" s="1"/>
  <c r="R2506" i="1"/>
  <c r="N2506" i="1"/>
  <c r="T2505" i="1"/>
  <c r="Y2505" i="1" s="1"/>
  <c r="R2505" i="1"/>
  <c r="N2505" i="1"/>
  <c r="T2504" i="1"/>
  <c r="Y2504" i="1" s="1"/>
  <c r="R2504" i="1"/>
  <c r="N2504" i="1"/>
  <c r="T2503" i="1"/>
  <c r="Y2503" i="1" s="1"/>
  <c r="R2503" i="1"/>
  <c r="N2503" i="1"/>
  <c r="X2502" i="1"/>
  <c r="T2502" i="1"/>
  <c r="R2502" i="1"/>
  <c r="N2502" i="1"/>
  <c r="T2501" i="1"/>
  <c r="Y2501" i="1" s="1"/>
  <c r="R2501" i="1"/>
  <c r="N2501" i="1"/>
  <c r="T2500" i="1"/>
  <c r="Y2500" i="1" s="1"/>
  <c r="R2500" i="1"/>
  <c r="N2500" i="1"/>
  <c r="X2499" i="1"/>
  <c r="T2499" i="1"/>
  <c r="Y2499" i="1" s="1"/>
  <c r="R2499" i="1"/>
  <c r="N2499" i="1"/>
  <c r="T2498" i="1"/>
  <c r="Y2498" i="1" s="1"/>
  <c r="R2498" i="1"/>
  <c r="N2498" i="1"/>
  <c r="T2497" i="1"/>
  <c r="Y2497" i="1" s="1"/>
  <c r="R2497" i="1"/>
  <c r="N2497" i="1"/>
  <c r="T2496" i="1"/>
  <c r="Y2496" i="1" s="1"/>
  <c r="R2496" i="1"/>
  <c r="N2496" i="1"/>
  <c r="X2495" i="1"/>
  <c r="T2495" i="1"/>
  <c r="R2495" i="1"/>
  <c r="N2495" i="1"/>
  <c r="T2494" i="1"/>
  <c r="Y2494" i="1" s="1"/>
  <c r="R2494" i="1"/>
  <c r="N2494" i="1"/>
  <c r="T2493" i="1"/>
  <c r="Y2493" i="1" s="1"/>
  <c r="R2493" i="1"/>
  <c r="N2493" i="1"/>
  <c r="X2492" i="1"/>
  <c r="T2492" i="1"/>
  <c r="R2492" i="1"/>
  <c r="N2492" i="1"/>
  <c r="T2491" i="1"/>
  <c r="R2491" i="1"/>
  <c r="N2491" i="1"/>
  <c r="T2490" i="1"/>
  <c r="Y2490" i="1" s="1"/>
  <c r="R2490" i="1"/>
  <c r="N2490" i="1"/>
  <c r="T2489" i="1"/>
  <c r="Y2489" i="1" s="1"/>
  <c r="R2489" i="1"/>
  <c r="U2489" i="1" s="1"/>
  <c r="N2489" i="1"/>
  <c r="T2488" i="1"/>
  <c r="Y2488" i="1" s="1"/>
  <c r="R2488" i="1"/>
  <c r="N2488" i="1"/>
  <c r="X2487" i="1"/>
  <c r="T2487" i="1"/>
  <c r="R2487" i="1"/>
  <c r="U2487" i="1" s="1"/>
  <c r="N2487" i="1"/>
  <c r="T2486" i="1"/>
  <c r="Y2486" i="1" s="1"/>
  <c r="R2486" i="1"/>
  <c r="N2486" i="1"/>
  <c r="T2485" i="1"/>
  <c r="Y2485" i="1" s="1"/>
  <c r="R2485" i="1"/>
  <c r="N2485" i="1"/>
  <c r="T2484" i="1"/>
  <c r="Y2484" i="1" s="1"/>
  <c r="R2484" i="1"/>
  <c r="N2484" i="1"/>
  <c r="T2483" i="1"/>
  <c r="Y2483" i="1" s="1"/>
  <c r="R2483" i="1"/>
  <c r="N2483" i="1"/>
  <c r="T2482" i="1"/>
  <c r="Y2482" i="1" s="1"/>
  <c r="R2482" i="1"/>
  <c r="N2482" i="1"/>
  <c r="T2481" i="1"/>
  <c r="Y2481" i="1" s="1"/>
  <c r="R2481" i="1"/>
  <c r="N2481" i="1"/>
  <c r="T2480" i="1"/>
  <c r="Y2480" i="1" s="1"/>
  <c r="R2480" i="1"/>
  <c r="N2480" i="1"/>
  <c r="T2479" i="1"/>
  <c r="Y2479" i="1" s="1"/>
  <c r="R2479" i="1"/>
  <c r="N2479" i="1"/>
  <c r="T2478" i="1"/>
  <c r="Y2478" i="1" s="1"/>
  <c r="R2478" i="1"/>
  <c r="N2478" i="1"/>
  <c r="T2477" i="1"/>
  <c r="Y2477" i="1" s="1"/>
  <c r="R2477" i="1"/>
  <c r="N2477" i="1"/>
  <c r="T2476" i="1"/>
  <c r="Y2476" i="1" s="1"/>
  <c r="R2476" i="1"/>
  <c r="N2476" i="1"/>
  <c r="T2475" i="1"/>
  <c r="Y2475" i="1" s="1"/>
  <c r="R2475" i="1"/>
  <c r="N2475" i="1"/>
  <c r="T2474" i="1"/>
  <c r="Y2474" i="1" s="1"/>
  <c r="R2474" i="1"/>
  <c r="N2474" i="1"/>
  <c r="T2473" i="1"/>
  <c r="Y2473" i="1" s="1"/>
  <c r="R2473" i="1"/>
  <c r="N2473" i="1"/>
  <c r="T2472" i="1"/>
  <c r="Y2472" i="1" s="1"/>
  <c r="R2472" i="1"/>
  <c r="N2472" i="1"/>
  <c r="T2471" i="1"/>
  <c r="Y2471" i="1" s="1"/>
  <c r="R2471" i="1"/>
  <c r="N2471" i="1"/>
  <c r="T2470" i="1"/>
  <c r="Y2470" i="1" s="1"/>
  <c r="R2470" i="1"/>
  <c r="N2470" i="1"/>
  <c r="T2469" i="1"/>
  <c r="Y2469" i="1" s="1"/>
  <c r="R2469" i="1"/>
  <c r="N2469" i="1"/>
  <c r="T2468" i="1"/>
  <c r="Y2468" i="1" s="1"/>
  <c r="R2468" i="1"/>
  <c r="N2468" i="1"/>
  <c r="T2467" i="1"/>
  <c r="Y2467" i="1" s="1"/>
  <c r="R2467" i="1"/>
  <c r="N2467" i="1"/>
  <c r="T2466" i="1"/>
  <c r="Y2466" i="1" s="1"/>
  <c r="R2466" i="1"/>
  <c r="N2466" i="1"/>
  <c r="T2465" i="1"/>
  <c r="Y2465" i="1" s="1"/>
  <c r="R2465" i="1"/>
  <c r="N2465" i="1"/>
  <c r="T2464" i="1"/>
  <c r="Y2464" i="1" s="1"/>
  <c r="R2464" i="1"/>
  <c r="N2464" i="1"/>
  <c r="T2463" i="1"/>
  <c r="Y2463" i="1" s="1"/>
  <c r="R2463" i="1"/>
  <c r="U2463" i="1" s="1"/>
  <c r="N2463" i="1"/>
  <c r="T2462" i="1"/>
  <c r="Y2462" i="1" s="1"/>
  <c r="R2462" i="1"/>
  <c r="N2462" i="1"/>
  <c r="T2461" i="1"/>
  <c r="Y2461" i="1" s="1"/>
  <c r="R2461" i="1"/>
  <c r="N2461" i="1"/>
  <c r="T2460" i="1"/>
  <c r="Y2460" i="1" s="1"/>
  <c r="R2460" i="1"/>
  <c r="N2460" i="1"/>
  <c r="T2459" i="1"/>
  <c r="Y2459" i="1" s="1"/>
  <c r="R2459" i="1"/>
  <c r="N2459" i="1"/>
  <c r="T2458" i="1"/>
  <c r="Y2458" i="1" s="1"/>
  <c r="R2458" i="1"/>
  <c r="N2458" i="1"/>
  <c r="T2457" i="1"/>
  <c r="Y2457" i="1" s="1"/>
  <c r="R2457" i="1"/>
  <c r="N2457" i="1"/>
  <c r="T2456" i="1"/>
  <c r="Y2456" i="1" s="1"/>
  <c r="R2456" i="1"/>
  <c r="N2456" i="1"/>
  <c r="T2455" i="1"/>
  <c r="Y2455" i="1" s="1"/>
  <c r="R2455" i="1"/>
  <c r="N2455" i="1"/>
  <c r="T2454" i="1"/>
  <c r="Y2454" i="1" s="1"/>
  <c r="R2454" i="1"/>
  <c r="N2454" i="1"/>
  <c r="T2453" i="1"/>
  <c r="Y2453" i="1" s="1"/>
  <c r="R2453" i="1"/>
  <c r="N2453" i="1"/>
  <c r="T2452" i="1"/>
  <c r="Y2452" i="1" s="1"/>
  <c r="R2452" i="1"/>
  <c r="U2452" i="1" s="1"/>
  <c r="V2452" i="1" s="1"/>
  <c r="N2452" i="1"/>
  <c r="T2451" i="1"/>
  <c r="Y2451" i="1" s="1"/>
  <c r="R2451" i="1"/>
  <c r="N2451" i="1"/>
  <c r="T2450" i="1"/>
  <c r="Y2450" i="1" s="1"/>
  <c r="R2450" i="1"/>
  <c r="N2450" i="1"/>
  <c r="T2449" i="1"/>
  <c r="Y2449" i="1" s="1"/>
  <c r="R2449" i="1"/>
  <c r="N2449" i="1"/>
  <c r="T2448" i="1"/>
  <c r="Y2448" i="1" s="1"/>
  <c r="R2448" i="1"/>
  <c r="N2448" i="1"/>
  <c r="T2447" i="1"/>
  <c r="Y2447" i="1" s="1"/>
  <c r="R2447" i="1"/>
  <c r="U2447" i="1" s="1"/>
  <c r="N2447" i="1"/>
  <c r="T2446" i="1"/>
  <c r="Y2446" i="1" s="1"/>
  <c r="R2446" i="1"/>
  <c r="N2446" i="1"/>
  <c r="T2445" i="1"/>
  <c r="Y2445" i="1" s="1"/>
  <c r="R2445" i="1"/>
  <c r="N2445" i="1"/>
  <c r="T2444" i="1"/>
  <c r="Y2444" i="1" s="1"/>
  <c r="R2444" i="1"/>
  <c r="U2444" i="1" s="1"/>
  <c r="N2444" i="1"/>
  <c r="T2443" i="1"/>
  <c r="Y2443" i="1" s="1"/>
  <c r="R2443" i="1"/>
  <c r="N2443" i="1"/>
  <c r="T2442" i="1"/>
  <c r="Y2442" i="1" s="1"/>
  <c r="R2442" i="1"/>
  <c r="N2442" i="1"/>
  <c r="T2441" i="1"/>
  <c r="Y2441" i="1" s="1"/>
  <c r="R2441" i="1"/>
  <c r="N2441" i="1"/>
  <c r="T2440" i="1"/>
  <c r="Y2440" i="1" s="1"/>
  <c r="R2440" i="1"/>
  <c r="N2440" i="1"/>
  <c r="T2439" i="1"/>
  <c r="Y2439" i="1" s="1"/>
  <c r="R2439" i="1"/>
  <c r="N2439" i="1"/>
  <c r="T2438" i="1"/>
  <c r="Y2438" i="1" s="1"/>
  <c r="R2438" i="1"/>
  <c r="N2438" i="1"/>
  <c r="T2437" i="1"/>
  <c r="Y2437" i="1" s="1"/>
  <c r="R2437" i="1"/>
  <c r="N2437" i="1"/>
  <c r="T2436" i="1"/>
  <c r="Y2436" i="1" s="1"/>
  <c r="R2436" i="1"/>
  <c r="U2436" i="1" s="1"/>
  <c r="V2436" i="1" s="1"/>
  <c r="N2436" i="1"/>
  <c r="T2435" i="1"/>
  <c r="Y2435" i="1" s="1"/>
  <c r="R2435" i="1"/>
  <c r="N2435" i="1"/>
  <c r="T2434" i="1"/>
  <c r="Y2434" i="1" s="1"/>
  <c r="R2434" i="1"/>
  <c r="N2434" i="1"/>
  <c r="T2433" i="1"/>
  <c r="Y2433" i="1" s="1"/>
  <c r="R2433" i="1"/>
  <c r="N2433" i="1"/>
  <c r="T2432" i="1"/>
  <c r="Y2432" i="1" s="1"/>
  <c r="R2432" i="1"/>
  <c r="N2432" i="1"/>
  <c r="T2431" i="1"/>
  <c r="Y2431" i="1" s="1"/>
  <c r="R2431" i="1"/>
  <c r="N2431" i="1"/>
  <c r="T2430" i="1"/>
  <c r="Y2430" i="1" s="1"/>
  <c r="R2430" i="1"/>
  <c r="N2430" i="1"/>
  <c r="T2429" i="1"/>
  <c r="Y2429" i="1" s="1"/>
  <c r="R2429" i="1"/>
  <c r="N2429" i="1"/>
  <c r="T2428" i="1"/>
  <c r="Y2428" i="1" s="1"/>
  <c r="R2428" i="1"/>
  <c r="U2428" i="1" s="1"/>
  <c r="V2428" i="1" s="1"/>
  <c r="N2428" i="1"/>
  <c r="X2427" i="1"/>
  <c r="T2427" i="1"/>
  <c r="R2427" i="1"/>
  <c r="N2427" i="1"/>
  <c r="T2426" i="1"/>
  <c r="Y2426" i="1" s="1"/>
  <c r="R2426" i="1"/>
  <c r="N2426" i="1"/>
  <c r="X2425" i="1"/>
  <c r="T2425" i="1"/>
  <c r="R2425" i="1"/>
  <c r="N2425" i="1"/>
  <c r="T2424" i="1"/>
  <c r="Y2424" i="1" s="1"/>
  <c r="R2424" i="1"/>
  <c r="N2424" i="1"/>
  <c r="T2423" i="1"/>
  <c r="Y2423" i="1" s="1"/>
  <c r="R2423" i="1"/>
  <c r="N2423" i="1"/>
  <c r="T2422" i="1"/>
  <c r="Y2422" i="1" s="1"/>
  <c r="R2422" i="1"/>
  <c r="N2422" i="1"/>
  <c r="T2421" i="1"/>
  <c r="Y2421" i="1" s="1"/>
  <c r="R2421" i="1"/>
  <c r="N2421" i="1"/>
  <c r="T2420" i="1"/>
  <c r="Y2420" i="1" s="1"/>
  <c r="R2420" i="1"/>
  <c r="N2420" i="1"/>
  <c r="X2419" i="1"/>
  <c r="T2419" i="1"/>
  <c r="R2419" i="1"/>
  <c r="N2419" i="1"/>
  <c r="T2418" i="1"/>
  <c r="Y2418" i="1" s="1"/>
  <c r="R2418" i="1"/>
  <c r="N2418" i="1"/>
  <c r="T2417" i="1"/>
  <c r="Y2417" i="1" s="1"/>
  <c r="R2417" i="1"/>
  <c r="N2417" i="1"/>
  <c r="T2416" i="1"/>
  <c r="Y2416" i="1" s="1"/>
  <c r="R2416" i="1"/>
  <c r="N2416" i="1"/>
  <c r="T2415" i="1"/>
  <c r="Y2415" i="1" s="1"/>
  <c r="R2415" i="1"/>
  <c r="N2415" i="1"/>
  <c r="T2414" i="1"/>
  <c r="Y2414" i="1" s="1"/>
  <c r="R2414" i="1"/>
  <c r="N2414" i="1"/>
  <c r="T2413" i="1"/>
  <c r="Y2413" i="1" s="1"/>
  <c r="R2413" i="1"/>
  <c r="U2413" i="1" s="1"/>
  <c r="V2413" i="1" s="1"/>
  <c r="N2413" i="1"/>
  <c r="T2412" i="1"/>
  <c r="Y2412" i="1" s="1"/>
  <c r="R2412" i="1"/>
  <c r="N2412" i="1"/>
  <c r="T2411" i="1"/>
  <c r="Y2411" i="1" s="1"/>
  <c r="R2411" i="1"/>
  <c r="N2411" i="1"/>
  <c r="T2410" i="1"/>
  <c r="Y2410" i="1" s="1"/>
  <c r="R2410" i="1"/>
  <c r="N2410" i="1"/>
  <c r="T2409" i="1"/>
  <c r="Y2409" i="1" s="1"/>
  <c r="R2409" i="1"/>
  <c r="N2409" i="1"/>
  <c r="T2408" i="1"/>
  <c r="Y2408" i="1" s="1"/>
  <c r="R2408" i="1"/>
  <c r="U2408" i="1" s="1"/>
  <c r="N2408" i="1"/>
  <c r="T2407" i="1"/>
  <c r="Y2407" i="1" s="1"/>
  <c r="R2407" i="1"/>
  <c r="N2407" i="1"/>
  <c r="T2406" i="1"/>
  <c r="Y2406" i="1" s="1"/>
  <c r="R2406" i="1"/>
  <c r="N2406" i="1"/>
  <c r="T2405" i="1"/>
  <c r="Y2405" i="1" s="1"/>
  <c r="R2405" i="1"/>
  <c r="U2405" i="1" s="1"/>
  <c r="N2405" i="1"/>
  <c r="T2404" i="1"/>
  <c r="Y2404" i="1" s="1"/>
  <c r="R2404" i="1"/>
  <c r="N2404" i="1"/>
  <c r="T2403" i="1"/>
  <c r="Y2403" i="1" s="1"/>
  <c r="R2403" i="1"/>
  <c r="N2403" i="1"/>
  <c r="T2402" i="1"/>
  <c r="Y2402" i="1" s="1"/>
  <c r="R2402" i="1"/>
  <c r="N2402" i="1"/>
  <c r="T2401" i="1"/>
  <c r="Y2401" i="1" s="1"/>
  <c r="R2401" i="1"/>
  <c r="N2401" i="1"/>
  <c r="T2400" i="1"/>
  <c r="Y2400" i="1" s="1"/>
  <c r="R2400" i="1"/>
  <c r="U2400" i="1" s="1"/>
  <c r="V2400" i="1" s="1"/>
  <c r="W2400" i="1" s="1"/>
  <c r="N2400" i="1"/>
  <c r="T2399" i="1"/>
  <c r="Y2399" i="1" s="1"/>
  <c r="R2399" i="1"/>
  <c r="N2399" i="1"/>
  <c r="T2398" i="1"/>
  <c r="Y2398" i="1" s="1"/>
  <c r="R2398" i="1"/>
  <c r="N2398" i="1"/>
  <c r="T2397" i="1"/>
  <c r="Y2397" i="1" s="1"/>
  <c r="R2397" i="1"/>
  <c r="N2397" i="1"/>
  <c r="T2396" i="1"/>
  <c r="Y2396" i="1" s="1"/>
  <c r="R2396" i="1"/>
  <c r="N2396" i="1"/>
  <c r="T2395" i="1"/>
  <c r="Y2395" i="1" s="1"/>
  <c r="R2395" i="1"/>
  <c r="N2395" i="1"/>
  <c r="T2394" i="1"/>
  <c r="Y2394" i="1" s="1"/>
  <c r="R2394" i="1"/>
  <c r="N2394" i="1"/>
  <c r="T2393" i="1"/>
  <c r="Y2393" i="1" s="1"/>
  <c r="R2393" i="1"/>
  <c r="N2393" i="1"/>
  <c r="T2392" i="1"/>
  <c r="Y2392" i="1" s="1"/>
  <c r="R2392" i="1"/>
  <c r="N2392" i="1"/>
  <c r="T2391" i="1"/>
  <c r="Y2391" i="1" s="1"/>
  <c r="R2391" i="1"/>
  <c r="N2391" i="1"/>
  <c r="T2390" i="1"/>
  <c r="Y2390" i="1" s="1"/>
  <c r="R2390" i="1"/>
  <c r="N2390" i="1"/>
  <c r="T2389" i="1"/>
  <c r="Y2389" i="1" s="1"/>
  <c r="R2389" i="1"/>
  <c r="U2389" i="1" s="1"/>
  <c r="N2389" i="1"/>
  <c r="T2388" i="1"/>
  <c r="Y2388" i="1" s="1"/>
  <c r="R2388" i="1"/>
  <c r="N2388" i="1"/>
  <c r="T2387" i="1"/>
  <c r="Y2387" i="1" s="1"/>
  <c r="R2387" i="1"/>
  <c r="N2387" i="1"/>
  <c r="T2386" i="1"/>
  <c r="R2386" i="1"/>
  <c r="N2386" i="1"/>
  <c r="T2385" i="1"/>
  <c r="Y2385" i="1" s="1"/>
  <c r="R2385" i="1"/>
  <c r="N2385" i="1"/>
  <c r="T2384" i="1"/>
  <c r="Y2384" i="1" s="1"/>
  <c r="R2384" i="1"/>
  <c r="N2384" i="1"/>
  <c r="T2383" i="1"/>
  <c r="Y2383" i="1" s="1"/>
  <c r="R2383" i="1"/>
  <c r="N2383" i="1"/>
  <c r="T2382" i="1"/>
  <c r="Y2382" i="1" s="1"/>
  <c r="R2382" i="1"/>
  <c r="N2382" i="1"/>
  <c r="X2381" i="1"/>
  <c r="T2381" i="1"/>
  <c r="R2381" i="1"/>
  <c r="N2381" i="1"/>
  <c r="T2380" i="1"/>
  <c r="R2380" i="1"/>
  <c r="N2380" i="1"/>
  <c r="T2379" i="1"/>
  <c r="Y2379" i="1" s="1"/>
  <c r="R2379" i="1"/>
  <c r="N2379" i="1"/>
  <c r="T2378" i="1"/>
  <c r="Y2378" i="1" s="1"/>
  <c r="R2378" i="1"/>
  <c r="N2378" i="1"/>
  <c r="T2377" i="1"/>
  <c r="Y2377" i="1" s="1"/>
  <c r="R2377" i="1"/>
  <c r="N2377" i="1"/>
  <c r="T2376" i="1"/>
  <c r="Y2376" i="1" s="1"/>
  <c r="R2376" i="1"/>
  <c r="U2376" i="1" s="1"/>
  <c r="V2376" i="1" s="1"/>
  <c r="N2376" i="1"/>
  <c r="T2375" i="1"/>
  <c r="Y2375" i="1" s="1"/>
  <c r="R2375" i="1"/>
  <c r="N2375" i="1"/>
  <c r="T2374" i="1"/>
  <c r="Y2374" i="1" s="1"/>
  <c r="R2374" i="1"/>
  <c r="N2374" i="1"/>
  <c r="T2373" i="1"/>
  <c r="Y2373" i="1" s="1"/>
  <c r="R2373" i="1"/>
  <c r="N2373" i="1"/>
  <c r="T2372" i="1"/>
  <c r="Y2372" i="1" s="1"/>
  <c r="R2372" i="1"/>
  <c r="N2372" i="1"/>
  <c r="T2371" i="1"/>
  <c r="Y2371" i="1" s="1"/>
  <c r="R2371" i="1"/>
  <c r="N2371" i="1"/>
  <c r="T2370" i="1"/>
  <c r="Y2370" i="1" s="1"/>
  <c r="R2370" i="1"/>
  <c r="N2370" i="1"/>
  <c r="T2369" i="1"/>
  <c r="R2369" i="1"/>
  <c r="N2369" i="1"/>
  <c r="T2368" i="1"/>
  <c r="Y2368" i="1" s="1"/>
  <c r="R2368" i="1"/>
  <c r="U2368" i="1" s="1"/>
  <c r="V2368" i="1" s="1"/>
  <c r="N2368" i="1"/>
  <c r="T2367" i="1"/>
  <c r="Y2367" i="1" s="1"/>
  <c r="R2367" i="1"/>
  <c r="N2367" i="1"/>
  <c r="T2366" i="1"/>
  <c r="Y2366" i="1" s="1"/>
  <c r="R2366" i="1"/>
  <c r="N2366" i="1"/>
  <c r="T2365" i="1"/>
  <c r="Y2365" i="1" s="1"/>
  <c r="R2365" i="1"/>
  <c r="N2365" i="1"/>
  <c r="T2364" i="1"/>
  <c r="R2364" i="1"/>
  <c r="N2364" i="1"/>
  <c r="T2363" i="1"/>
  <c r="Y2363" i="1" s="1"/>
  <c r="R2363" i="1"/>
  <c r="N2363" i="1"/>
  <c r="T2362" i="1"/>
  <c r="Y2362" i="1" s="1"/>
  <c r="R2362" i="1"/>
  <c r="N2362" i="1"/>
  <c r="T2361" i="1"/>
  <c r="R2361" i="1"/>
  <c r="N2361" i="1"/>
  <c r="T2360" i="1"/>
  <c r="Y2360" i="1" s="1"/>
  <c r="R2360" i="1"/>
  <c r="N2360" i="1"/>
  <c r="T2359" i="1"/>
  <c r="Y2359" i="1" s="1"/>
  <c r="R2359" i="1"/>
  <c r="U2359" i="1" s="1"/>
  <c r="N2359" i="1"/>
  <c r="T2358" i="1"/>
  <c r="Y2358" i="1" s="1"/>
  <c r="R2358" i="1"/>
  <c r="N2358" i="1"/>
  <c r="T2357" i="1"/>
  <c r="Y2357" i="1" s="1"/>
  <c r="R2357" i="1"/>
  <c r="N2357" i="1"/>
  <c r="X2356" i="1"/>
  <c r="T2356" i="1"/>
  <c r="R2356" i="1"/>
  <c r="N2356" i="1"/>
  <c r="T2355" i="1"/>
  <c r="Y2355" i="1" s="1"/>
  <c r="R2355" i="1"/>
  <c r="N2355" i="1"/>
  <c r="T2354" i="1"/>
  <c r="Y2354" i="1" s="1"/>
  <c r="R2354" i="1"/>
  <c r="N2354" i="1"/>
  <c r="T2353" i="1"/>
  <c r="Y2353" i="1" s="1"/>
  <c r="R2353" i="1"/>
  <c r="N2353" i="1"/>
  <c r="X2352" i="1"/>
  <c r="T2352" i="1"/>
  <c r="R2352" i="1"/>
  <c r="N2352" i="1"/>
  <c r="T2351" i="1"/>
  <c r="Y2351" i="1" s="1"/>
  <c r="R2351" i="1"/>
  <c r="N2351" i="1"/>
  <c r="T2350" i="1"/>
  <c r="Y2350" i="1" s="1"/>
  <c r="R2350" i="1"/>
  <c r="N2350" i="1"/>
  <c r="T2349" i="1"/>
  <c r="Y2349" i="1" s="1"/>
  <c r="R2349" i="1"/>
  <c r="N2349" i="1"/>
  <c r="T2348" i="1"/>
  <c r="Y2348" i="1" s="1"/>
  <c r="R2348" i="1"/>
  <c r="N2348" i="1"/>
  <c r="T2347" i="1"/>
  <c r="R2347" i="1"/>
  <c r="N2347" i="1"/>
  <c r="T2346" i="1"/>
  <c r="Y2346" i="1" s="1"/>
  <c r="R2346" i="1"/>
  <c r="N2346" i="1"/>
  <c r="T2345" i="1"/>
  <c r="Y2345" i="1" s="1"/>
  <c r="R2345" i="1"/>
  <c r="N2345" i="1"/>
  <c r="T2344" i="1"/>
  <c r="Y2344" i="1" s="1"/>
  <c r="R2344" i="1"/>
  <c r="N2344" i="1"/>
  <c r="T2343" i="1"/>
  <c r="R2343" i="1"/>
  <c r="N2343" i="1"/>
  <c r="T2342" i="1"/>
  <c r="Y2342" i="1" s="1"/>
  <c r="R2342" i="1"/>
  <c r="N2342" i="1"/>
  <c r="T2341" i="1"/>
  <c r="Y2341" i="1" s="1"/>
  <c r="R2341" i="1"/>
  <c r="U2341" i="1" s="1"/>
  <c r="V2341" i="1" s="1"/>
  <c r="N2341" i="1"/>
  <c r="T2340" i="1"/>
  <c r="Y2340" i="1" s="1"/>
  <c r="R2340" i="1"/>
  <c r="N2340" i="1"/>
  <c r="T2339" i="1"/>
  <c r="R2339" i="1"/>
  <c r="N2339" i="1"/>
  <c r="T2338" i="1"/>
  <c r="Y2338" i="1" s="1"/>
  <c r="R2338" i="1"/>
  <c r="N2338" i="1"/>
  <c r="T2337" i="1"/>
  <c r="Y2337" i="1" s="1"/>
  <c r="R2337" i="1"/>
  <c r="N2337" i="1"/>
  <c r="T2336" i="1"/>
  <c r="Y2336" i="1" s="1"/>
  <c r="R2336" i="1"/>
  <c r="N2336" i="1"/>
  <c r="T2335" i="1"/>
  <c r="Y2335" i="1" s="1"/>
  <c r="R2335" i="1"/>
  <c r="N2335" i="1"/>
  <c r="T2334" i="1"/>
  <c r="Y2334" i="1" s="1"/>
  <c r="R2334" i="1"/>
  <c r="N2334" i="1"/>
  <c r="T2333" i="1"/>
  <c r="Y2333" i="1" s="1"/>
  <c r="R2333" i="1"/>
  <c r="U2333" i="1" s="1"/>
  <c r="N2333" i="1"/>
  <c r="T2332" i="1"/>
  <c r="Y2332" i="1" s="1"/>
  <c r="R2332" i="1"/>
  <c r="N2332" i="1"/>
  <c r="T2331" i="1"/>
  <c r="R2331" i="1"/>
  <c r="N2331" i="1"/>
  <c r="T2330" i="1"/>
  <c r="Y2330" i="1" s="1"/>
  <c r="R2330" i="1"/>
  <c r="N2330" i="1"/>
  <c r="T2329" i="1"/>
  <c r="Y2329" i="1" s="1"/>
  <c r="R2329" i="1"/>
  <c r="N2329" i="1"/>
  <c r="T2328" i="1"/>
  <c r="Y2328" i="1" s="1"/>
  <c r="R2328" i="1"/>
  <c r="N2328" i="1"/>
  <c r="X2327" i="1"/>
  <c r="T2327" i="1"/>
  <c r="R2327" i="1"/>
  <c r="N2327" i="1"/>
  <c r="T2326" i="1"/>
  <c r="Y2326" i="1" s="1"/>
  <c r="R2326" i="1"/>
  <c r="N2326" i="1"/>
  <c r="T2325" i="1"/>
  <c r="Y2325" i="1" s="1"/>
  <c r="R2325" i="1"/>
  <c r="N2325" i="1"/>
  <c r="T2324" i="1"/>
  <c r="Y2324" i="1" s="1"/>
  <c r="R2324" i="1"/>
  <c r="N2324" i="1"/>
  <c r="T2323" i="1"/>
  <c r="Y2323" i="1" s="1"/>
  <c r="R2323" i="1"/>
  <c r="N2323" i="1"/>
  <c r="T2322" i="1"/>
  <c r="Y2322" i="1" s="1"/>
  <c r="R2322" i="1"/>
  <c r="N2322" i="1"/>
  <c r="Y2321" i="1"/>
  <c r="R2321" i="1"/>
  <c r="N2321" i="1"/>
  <c r="T2320" i="1"/>
  <c r="Y2320" i="1" s="1"/>
  <c r="R2320" i="1"/>
  <c r="U2320" i="1" s="1"/>
  <c r="V2320" i="1" s="1"/>
  <c r="W2320" i="1" s="1"/>
  <c r="N2320" i="1"/>
  <c r="T2319" i="1"/>
  <c r="Y2319" i="1" s="1"/>
  <c r="R2319" i="1"/>
  <c r="N2319" i="1"/>
  <c r="T2318" i="1"/>
  <c r="Y2318" i="1" s="1"/>
  <c r="R2318" i="1"/>
  <c r="N2318" i="1"/>
  <c r="T2317" i="1"/>
  <c r="Y2317" i="1" s="1"/>
  <c r="R2317" i="1"/>
  <c r="N2317" i="1"/>
  <c r="T2316" i="1"/>
  <c r="Y2316" i="1" s="1"/>
  <c r="R2316" i="1"/>
  <c r="N2316" i="1"/>
  <c r="T2315" i="1"/>
  <c r="Y2315" i="1" s="1"/>
  <c r="R2315" i="1"/>
  <c r="N2315" i="1"/>
  <c r="T2314" i="1"/>
  <c r="Y2314" i="1" s="1"/>
  <c r="R2314" i="1"/>
  <c r="N2314" i="1"/>
  <c r="T2313" i="1"/>
  <c r="Y2313" i="1" s="1"/>
  <c r="R2313" i="1"/>
  <c r="N2313" i="1"/>
  <c r="T2312" i="1"/>
  <c r="Y2312" i="1" s="1"/>
  <c r="R2312" i="1"/>
  <c r="U2312" i="1" s="1"/>
  <c r="V2312" i="1" s="1"/>
  <c r="W2312" i="1" s="1"/>
  <c r="N2312" i="1"/>
  <c r="T2311" i="1"/>
  <c r="R2311" i="1"/>
  <c r="N2311" i="1"/>
  <c r="T2310" i="1"/>
  <c r="Y2310" i="1" s="1"/>
  <c r="R2310" i="1"/>
  <c r="N2310" i="1"/>
  <c r="T2309" i="1"/>
  <c r="Y2309" i="1" s="1"/>
  <c r="R2309" i="1"/>
  <c r="N2309" i="1"/>
  <c r="T2308" i="1"/>
  <c r="Y2308" i="1" s="1"/>
  <c r="R2308" i="1"/>
  <c r="N2308" i="1"/>
  <c r="T2307" i="1"/>
  <c r="Y2307" i="1" s="1"/>
  <c r="R2307" i="1"/>
  <c r="N2307" i="1"/>
  <c r="X2306" i="1"/>
  <c r="T2306" i="1"/>
  <c r="R2306" i="1"/>
  <c r="N2306" i="1"/>
  <c r="T2305" i="1"/>
  <c r="Y2305" i="1" s="1"/>
  <c r="R2305" i="1"/>
  <c r="N2305" i="1"/>
  <c r="T2304" i="1"/>
  <c r="Y2304" i="1" s="1"/>
  <c r="R2304" i="1"/>
  <c r="N2304" i="1"/>
  <c r="T2303" i="1"/>
  <c r="Y2303" i="1" s="1"/>
  <c r="R2303" i="1"/>
  <c r="N2303" i="1"/>
  <c r="T2302" i="1"/>
  <c r="Y2302" i="1" s="1"/>
  <c r="R2302" i="1"/>
  <c r="N2302" i="1"/>
  <c r="T2301" i="1"/>
  <c r="Y2301" i="1" s="1"/>
  <c r="R2301" i="1"/>
  <c r="N2301" i="1"/>
  <c r="T2300" i="1"/>
  <c r="Y2300" i="1" s="1"/>
  <c r="R2300" i="1"/>
  <c r="N2300" i="1"/>
  <c r="T2299" i="1"/>
  <c r="Y2299" i="1" s="1"/>
  <c r="R2299" i="1"/>
  <c r="N2299" i="1"/>
  <c r="T2298" i="1"/>
  <c r="Y2298" i="1" s="1"/>
  <c r="R2298" i="1"/>
  <c r="N2298" i="1"/>
  <c r="T2297" i="1"/>
  <c r="Y2297" i="1" s="1"/>
  <c r="R2297" i="1"/>
  <c r="N2297" i="1"/>
  <c r="T2296" i="1"/>
  <c r="Y2296" i="1" s="1"/>
  <c r="R2296" i="1"/>
  <c r="N2296" i="1"/>
  <c r="T2295" i="1"/>
  <c r="Y2295" i="1" s="1"/>
  <c r="R2295" i="1"/>
  <c r="U2295" i="1" s="1"/>
  <c r="V2295" i="1" s="1"/>
  <c r="W2295" i="1" s="1"/>
  <c r="N2295" i="1"/>
  <c r="T2294" i="1"/>
  <c r="Y2294" i="1" s="1"/>
  <c r="R2294" i="1"/>
  <c r="N2294" i="1"/>
  <c r="T2293" i="1"/>
  <c r="Y2293" i="1" s="1"/>
  <c r="R2293" i="1"/>
  <c r="N2293" i="1"/>
  <c r="T2292" i="1"/>
  <c r="Y2292" i="1" s="1"/>
  <c r="R2292" i="1"/>
  <c r="U2292" i="1" s="1"/>
  <c r="N2292" i="1"/>
  <c r="X2291" i="1"/>
  <c r="T2291" i="1"/>
  <c r="R2291" i="1"/>
  <c r="N2291" i="1"/>
  <c r="T2290" i="1"/>
  <c r="Y2290" i="1" s="1"/>
  <c r="R2290" i="1"/>
  <c r="N2290" i="1"/>
  <c r="T2289" i="1"/>
  <c r="Y2289" i="1" s="1"/>
  <c r="R2289" i="1"/>
  <c r="N2289" i="1"/>
  <c r="T2288" i="1"/>
  <c r="Y2288" i="1" s="1"/>
  <c r="R2288" i="1"/>
  <c r="N2288" i="1"/>
  <c r="X2287" i="1"/>
  <c r="T2287" i="1"/>
  <c r="R2287" i="1"/>
  <c r="N2287" i="1"/>
  <c r="T2286" i="1"/>
  <c r="Y2286" i="1" s="1"/>
  <c r="R2286" i="1"/>
  <c r="N2286" i="1"/>
  <c r="T2285" i="1"/>
  <c r="Y2285" i="1" s="1"/>
  <c r="R2285" i="1"/>
  <c r="N2285" i="1"/>
  <c r="T2284" i="1"/>
  <c r="Y2284" i="1" s="1"/>
  <c r="R2284" i="1"/>
  <c r="N2284" i="1"/>
  <c r="T2283" i="1"/>
  <c r="Y2283" i="1" s="1"/>
  <c r="R2283" i="1"/>
  <c r="N2283" i="1"/>
  <c r="T2282" i="1"/>
  <c r="Y2282" i="1" s="1"/>
  <c r="R2282" i="1"/>
  <c r="U2282" i="1" s="1"/>
  <c r="N2282" i="1"/>
  <c r="T2281" i="1"/>
  <c r="Y2281" i="1" s="1"/>
  <c r="R2281" i="1"/>
  <c r="N2281" i="1"/>
  <c r="T2280" i="1"/>
  <c r="Y2280" i="1" s="1"/>
  <c r="R2280" i="1"/>
  <c r="N2280" i="1"/>
  <c r="T2279" i="1"/>
  <c r="Y2279" i="1" s="1"/>
  <c r="R2279" i="1"/>
  <c r="N2279" i="1"/>
  <c r="T2278" i="1"/>
  <c r="Y2278" i="1" s="1"/>
  <c r="R2278" i="1"/>
  <c r="N2278" i="1"/>
  <c r="T2277" i="1"/>
  <c r="Y2277" i="1" s="1"/>
  <c r="R2277" i="1"/>
  <c r="N2277" i="1"/>
  <c r="X2276" i="1"/>
  <c r="T2276" i="1"/>
  <c r="R2276" i="1"/>
  <c r="N2276" i="1"/>
  <c r="T2275" i="1"/>
  <c r="Y2275" i="1" s="1"/>
  <c r="R2275" i="1"/>
  <c r="N2275" i="1"/>
  <c r="T2274" i="1"/>
  <c r="Y2274" i="1" s="1"/>
  <c r="R2274" i="1"/>
  <c r="N2274" i="1"/>
  <c r="X2273" i="1"/>
  <c r="T2273" i="1"/>
  <c r="R2273" i="1"/>
  <c r="N2273" i="1"/>
  <c r="X2272" i="1"/>
  <c r="T2272" i="1"/>
  <c r="R2272" i="1"/>
  <c r="N2272" i="1"/>
  <c r="X2271" i="1"/>
  <c r="T2271" i="1"/>
  <c r="R2271" i="1"/>
  <c r="N2271" i="1"/>
  <c r="T2270" i="1"/>
  <c r="Y2270" i="1" s="1"/>
  <c r="R2270" i="1"/>
  <c r="N2270" i="1"/>
  <c r="T2269" i="1"/>
  <c r="Y2269" i="1" s="1"/>
  <c r="R2269" i="1"/>
  <c r="N2269" i="1"/>
  <c r="T2268" i="1"/>
  <c r="Y2268" i="1" s="1"/>
  <c r="R2268" i="1"/>
  <c r="N2268" i="1"/>
  <c r="T2267" i="1"/>
  <c r="R2267" i="1"/>
  <c r="N2267" i="1"/>
  <c r="T2266" i="1"/>
  <c r="Y2266" i="1" s="1"/>
  <c r="R2266" i="1"/>
  <c r="N2266" i="1"/>
  <c r="T2265" i="1"/>
  <c r="Y2265" i="1" s="1"/>
  <c r="R2265" i="1"/>
  <c r="U2265" i="1" s="1"/>
  <c r="N2265" i="1"/>
  <c r="T2264" i="1"/>
  <c r="Y2264" i="1" s="1"/>
  <c r="R2264" i="1"/>
  <c r="N2264" i="1"/>
  <c r="T2263" i="1"/>
  <c r="Y2263" i="1" s="1"/>
  <c r="R2263" i="1"/>
  <c r="N2263" i="1"/>
  <c r="T2262" i="1"/>
  <c r="Y2262" i="1" s="1"/>
  <c r="R2262" i="1"/>
  <c r="N2262" i="1"/>
  <c r="T2261" i="1"/>
  <c r="Y2261" i="1" s="1"/>
  <c r="R2261" i="1"/>
  <c r="N2261" i="1"/>
  <c r="X2260" i="1"/>
  <c r="T2260" i="1"/>
  <c r="R2260" i="1"/>
  <c r="N2260" i="1"/>
  <c r="T2259" i="1"/>
  <c r="Y2259" i="1" s="1"/>
  <c r="R2259" i="1"/>
  <c r="N2259" i="1"/>
  <c r="T2258" i="1"/>
  <c r="Y2258" i="1" s="1"/>
  <c r="R2258" i="1"/>
  <c r="N2258" i="1"/>
  <c r="T2257" i="1"/>
  <c r="Y2257" i="1" s="1"/>
  <c r="R2257" i="1"/>
  <c r="N2257" i="1"/>
  <c r="T2256" i="1"/>
  <c r="Y2256" i="1" s="1"/>
  <c r="R2256" i="1"/>
  <c r="N2256" i="1"/>
  <c r="T2255" i="1"/>
  <c r="R2255" i="1"/>
  <c r="N2255" i="1"/>
  <c r="T2254" i="1"/>
  <c r="Y2254" i="1" s="1"/>
  <c r="R2254" i="1"/>
  <c r="N2254" i="1"/>
  <c r="T2253" i="1"/>
  <c r="Y2253" i="1" s="1"/>
  <c r="R2253" i="1"/>
  <c r="N2253" i="1"/>
  <c r="T2252" i="1"/>
  <c r="Y2252" i="1" s="1"/>
  <c r="R2252" i="1"/>
  <c r="N2252" i="1"/>
  <c r="T2251" i="1"/>
  <c r="Y2251" i="1" s="1"/>
  <c r="R2251" i="1"/>
  <c r="N2251" i="1"/>
  <c r="T2250" i="1"/>
  <c r="Y2250" i="1" s="1"/>
  <c r="R2250" i="1"/>
  <c r="N2250" i="1"/>
  <c r="T2249" i="1"/>
  <c r="Y2249" i="1" s="1"/>
  <c r="R2249" i="1"/>
  <c r="N2249" i="1"/>
  <c r="T2248" i="1"/>
  <c r="Y2248" i="1" s="1"/>
  <c r="R2248" i="1"/>
  <c r="N2248" i="1"/>
  <c r="T2247" i="1"/>
  <c r="Y2247" i="1" s="1"/>
  <c r="R2247" i="1"/>
  <c r="U2247" i="1" s="1"/>
  <c r="V2247" i="1" s="1"/>
  <c r="N2247" i="1"/>
  <c r="T2246" i="1"/>
  <c r="Y2246" i="1" s="1"/>
  <c r="R2246" i="1"/>
  <c r="N2246" i="1"/>
  <c r="T2245" i="1"/>
  <c r="Y2245" i="1" s="1"/>
  <c r="R2245" i="1"/>
  <c r="N2245" i="1"/>
  <c r="T2244" i="1"/>
  <c r="Y2244" i="1" s="1"/>
  <c r="R2244" i="1"/>
  <c r="N2244" i="1"/>
  <c r="T2243" i="1"/>
  <c r="R2243" i="1"/>
  <c r="N2243" i="1"/>
  <c r="T2242" i="1"/>
  <c r="Y2242" i="1" s="1"/>
  <c r="R2242" i="1"/>
  <c r="N2242" i="1"/>
  <c r="T2241" i="1"/>
  <c r="Y2241" i="1" s="1"/>
  <c r="R2241" i="1"/>
  <c r="N2241" i="1"/>
  <c r="T2240" i="1"/>
  <c r="Y2240" i="1" s="1"/>
  <c r="R2240" i="1"/>
  <c r="N2240" i="1"/>
  <c r="T2239" i="1"/>
  <c r="R2239" i="1"/>
  <c r="N2239" i="1"/>
  <c r="T2238" i="1"/>
  <c r="Y2238" i="1" s="1"/>
  <c r="R2238" i="1"/>
  <c r="N2238" i="1"/>
  <c r="T2237" i="1"/>
  <c r="Y2237" i="1" s="1"/>
  <c r="R2237" i="1"/>
  <c r="N2237" i="1"/>
  <c r="T2236" i="1"/>
  <c r="Y2236" i="1" s="1"/>
  <c r="R2236" i="1"/>
  <c r="N2236" i="1"/>
  <c r="T2235" i="1"/>
  <c r="Y2235" i="1" s="1"/>
  <c r="R2235" i="1"/>
  <c r="N2235" i="1"/>
  <c r="T2234" i="1"/>
  <c r="Y2234" i="1" s="1"/>
  <c r="R2234" i="1"/>
  <c r="N2234" i="1"/>
  <c r="T2233" i="1"/>
  <c r="Y2233" i="1" s="1"/>
  <c r="R2233" i="1"/>
  <c r="N2233" i="1"/>
  <c r="T2232" i="1"/>
  <c r="Y2232" i="1" s="1"/>
  <c r="R2232" i="1"/>
  <c r="N2232" i="1"/>
  <c r="T2231" i="1"/>
  <c r="R2231" i="1"/>
  <c r="N2231" i="1"/>
  <c r="T2230" i="1"/>
  <c r="Y2230" i="1" s="1"/>
  <c r="R2230" i="1"/>
  <c r="N2230" i="1"/>
  <c r="T2229" i="1"/>
  <c r="Y2229" i="1" s="1"/>
  <c r="R2229" i="1"/>
  <c r="N2229" i="1"/>
  <c r="T2228" i="1"/>
  <c r="Y2228" i="1" s="1"/>
  <c r="R2228" i="1"/>
  <c r="N2228" i="1"/>
  <c r="T2227" i="1"/>
  <c r="Y2227" i="1" s="1"/>
  <c r="R2227" i="1"/>
  <c r="N2227" i="1"/>
  <c r="X2226" i="1"/>
  <c r="T2226" i="1"/>
  <c r="R2226" i="1"/>
  <c r="U2226" i="1" s="1"/>
  <c r="N2226" i="1"/>
  <c r="T2225" i="1"/>
  <c r="Y2225" i="1" s="1"/>
  <c r="R2225" i="1"/>
  <c r="N2225" i="1"/>
  <c r="T2224" i="1"/>
  <c r="Y2224" i="1" s="1"/>
  <c r="R2224" i="1"/>
  <c r="N2224" i="1"/>
  <c r="T2223" i="1"/>
  <c r="Y2223" i="1" s="1"/>
  <c r="R2223" i="1"/>
  <c r="N2223" i="1"/>
  <c r="T2222" i="1"/>
  <c r="Y2222" i="1" s="1"/>
  <c r="R2222" i="1"/>
  <c r="N2222" i="1"/>
  <c r="T2221" i="1"/>
  <c r="Y2221" i="1" s="1"/>
  <c r="R2221" i="1"/>
  <c r="N2221" i="1"/>
  <c r="T2220" i="1"/>
  <c r="Y2220" i="1" s="1"/>
  <c r="R2220" i="1"/>
  <c r="U2220" i="1" s="1"/>
  <c r="N2220" i="1"/>
  <c r="T2219" i="1"/>
  <c r="Y2219" i="1" s="1"/>
  <c r="R2219" i="1"/>
  <c r="N2219" i="1"/>
  <c r="T2218" i="1"/>
  <c r="Y2218" i="1" s="1"/>
  <c r="R2218" i="1"/>
  <c r="N2218" i="1"/>
  <c r="X2217" i="1"/>
  <c r="T2217" i="1"/>
  <c r="R2217" i="1"/>
  <c r="N2217" i="1"/>
  <c r="T2216" i="1"/>
  <c r="Y2216" i="1" s="1"/>
  <c r="R2216" i="1"/>
  <c r="N2216" i="1"/>
  <c r="T2215" i="1"/>
  <c r="Y2215" i="1" s="1"/>
  <c r="R2215" i="1"/>
  <c r="N2215" i="1"/>
  <c r="T2214" i="1"/>
  <c r="Y2214" i="1" s="1"/>
  <c r="R2214" i="1"/>
  <c r="N2214" i="1"/>
  <c r="X2213" i="1"/>
  <c r="T2213" i="1"/>
  <c r="Y2213" i="1" s="1"/>
  <c r="R2213" i="1"/>
  <c r="U2213" i="1" s="1"/>
  <c r="N2213" i="1"/>
  <c r="T2212" i="1"/>
  <c r="Y2212" i="1" s="1"/>
  <c r="R2212" i="1"/>
  <c r="N2212" i="1"/>
  <c r="T2211" i="1"/>
  <c r="Y2211" i="1" s="1"/>
  <c r="R2211" i="1"/>
  <c r="N2211" i="1"/>
  <c r="T2210" i="1"/>
  <c r="Y2210" i="1" s="1"/>
  <c r="R2210" i="1"/>
  <c r="U2210" i="1" s="1"/>
  <c r="N2210" i="1"/>
  <c r="T2209" i="1"/>
  <c r="Y2209" i="1" s="1"/>
  <c r="R2209" i="1"/>
  <c r="N2209" i="1"/>
  <c r="T2208" i="1"/>
  <c r="Y2208" i="1" s="1"/>
  <c r="R2208" i="1"/>
  <c r="N2208" i="1"/>
  <c r="T2207" i="1"/>
  <c r="Y2207" i="1" s="1"/>
  <c r="R2207" i="1"/>
  <c r="N2207" i="1"/>
  <c r="T2206" i="1"/>
  <c r="Y2206" i="1" s="1"/>
  <c r="R2206" i="1"/>
  <c r="N2206" i="1"/>
  <c r="T2205" i="1"/>
  <c r="Y2205" i="1" s="1"/>
  <c r="R2205" i="1"/>
  <c r="U2205" i="1" s="1"/>
  <c r="V2205" i="1" s="1"/>
  <c r="N2205" i="1"/>
  <c r="T2204" i="1"/>
  <c r="Y2204" i="1" s="1"/>
  <c r="R2204" i="1"/>
  <c r="N2204" i="1"/>
  <c r="T2203" i="1"/>
  <c r="Y2203" i="1" s="1"/>
  <c r="R2203" i="1"/>
  <c r="N2203" i="1"/>
  <c r="X2202" i="1"/>
  <c r="T2202" i="1"/>
  <c r="R2202" i="1"/>
  <c r="N2202" i="1"/>
  <c r="T2201" i="1"/>
  <c r="Y2201" i="1" s="1"/>
  <c r="R2201" i="1"/>
  <c r="N2201" i="1"/>
  <c r="T2200" i="1"/>
  <c r="Y2200" i="1" s="1"/>
  <c r="R2200" i="1"/>
  <c r="N2200" i="1"/>
  <c r="X2199" i="1"/>
  <c r="T2199" i="1"/>
  <c r="R2199" i="1"/>
  <c r="N2199" i="1"/>
  <c r="T2198" i="1"/>
  <c r="Y2198" i="1" s="1"/>
  <c r="R2198" i="1"/>
  <c r="N2198" i="1"/>
  <c r="X2197" i="1"/>
  <c r="T2197" i="1"/>
  <c r="R2197" i="1"/>
  <c r="N2197" i="1"/>
  <c r="T2196" i="1"/>
  <c r="Y2196" i="1" s="1"/>
  <c r="R2196" i="1"/>
  <c r="N2196" i="1"/>
  <c r="X2195" i="1"/>
  <c r="T2195" i="1"/>
  <c r="R2195" i="1"/>
  <c r="N2195" i="1"/>
  <c r="T2194" i="1"/>
  <c r="Y2194" i="1" s="1"/>
  <c r="R2194" i="1"/>
  <c r="N2194" i="1"/>
  <c r="T2193" i="1"/>
  <c r="Y2193" i="1" s="1"/>
  <c r="R2193" i="1"/>
  <c r="N2193" i="1"/>
  <c r="T2192" i="1"/>
  <c r="R2192" i="1"/>
  <c r="N2192" i="1"/>
  <c r="T2191" i="1"/>
  <c r="Y2191" i="1" s="1"/>
  <c r="R2191" i="1"/>
  <c r="N2191" i="1"/>
  <c r="X2190" i="1"/>
  <c r="T2190" i="1"/>
  <c r="R2190" i="1"/>
  <c r="N2190" i="1"/>
  <c r="T2189" i="1"/>
  <c r="Y2189" i="1" s="1"/>
  <c r="R2189" i="1"/>
  <c r="N2189" i="1"/>
  <c r="T2188" i="1"/>
  <c r="Y2188" i="1" s="1"/>
  <c r="R2188" i="1"/>
  <c r="N2188" i="1"/>
  <c r="T2187" i="1"/>
  <c r="Y2187" i="1" s="1"/>
  <c r="R2187" i="1"/>
  <c r="N2187" i="1"/>
  <c r="T2186" i="1"/>
  <c r="Y2186" i="1" s="1"/>
  <c r="R2186" i="1"/>
  <c r="N2186" i="1"/>
  <c r="T2185" i="1"/>
  <c r="Y2185" i="1" s="1"/>
  <c r="R2185" i="1"/>
  <c r="N2185" i="1"/>
  <c r="X2184" i="1"/>
  <c r="T2184" i="1"/>
  <c r="R2184" i="1"/>
  <c r="N2184" i="1"/>
  <c r="T2183" i="1"/>
  <c r="R2183" i="1"/>
  <c r="N2183" i="1"/>
  <c r="T2182" i="1"/>
  <c r="Y2182" i="1" s="1"/>
  <c r="R2182" i="1"/>
  <c r="N2182" i="1"/>
  <c r="T2181" i="1"/>
  <c r="Y2181" i="1" s="1"/>
  <c r="R2181" i="1"/>
  <c r="N2181" i="1"/>
  <c r="T2180" i="1"/>
  <c r="Y2180" i="1" s="1"/>
  <c r="R2180" i="1"/>
  <c r="N2180" i="1"/>
  <c r="T2179" i="1"/>
  <c r="Y2179" i="1" s="1"/>
  <c r="R2179" i="1"/>
  <c r="N2179" i="1"/>
  <c r="T2178" i="1"/>
  <c r="Y2178" i="1" s="1"/>
  <c r="R2178" i="1"/>
  <c r="N2178" i="1"/>
  <c r="T2177" i="1"/>
  <c r="Y2177" i="1" s="1"/>
  <c r="R2177" i="1"/>
  <c r="N2177" i="1"/>
  <c r="T2176" i="1"/>
  <c r="Y2176" i="1" s="1"/>
  <c r="R2176" i="1"/>
  <c r="N2176" i="1"/>
  <c r="T2175" i="1"/>
  <c r="R2175" i="1"/>
  <c r="N2175" i="1"/>
  <c r="T2174" i="1"/>
  <c r="Y2174" i="1" s="1"/>
  <c r="R2174" i="1"/>
  <c r="N2174" i="1"/>
  <c r="T2173" i="1"/>
  <c r="R2173" i="1"/>
  <c r="N2173" i="1"/>
  <c r="X2172" i="1"/>
  <c r="T2172" i="1"/>
  <c r="R2172" i="1"/>
  <c r="N2172" i="1"/>
  <c r="T2171" i="1"/>
  <c r="Y2171" i="1" s="1"/>
  <c r="R2171" i="1"/>
  <c r="N2171" i="1"/>
  <c r="T2170" i="1"/>
  <c r="Y2170" i="1" s="1"/>
  <c r="R2170" i="1"/>
  <c r="U2170" i="1" s="1"/>
  <c r="N2170" i="1"/>
  <c r="X2169" i="1"/>
  <c r="T2169" i="1"/>
  <c r="R2169" i="1"/>
  <c r="N2169" i="1"/>
  <c r="T2168" i="1"/>
  <c r="Y2168" i="1" s="1"/>
  <c r="R2168" i="1"/>
  <c r="N2168" i="1"/>
  <c r="T2167" i="1"/>
  <c r="Y2167" i="1" s="1"/>
  <c r="R2167" i="1"/>
  <c r="N2167" i="1"/>
  <c r="T2166" i="1"/>
  <c r="Y2166" i="1" s="1"/>
  <c r="R2166" i="1"/>
  <c r="N2166" i="1"/>
  <c r="T2165" i="1"/>
  <c r="Y2165" i="1" s="1"/>
  <c r="R2165" i="1"/>
  <c r="U2165" i="1" s="1"/>
  <c r="V2165" i="1" s="1"/>
  <c r="W2165" i="1" s="1"/>
  <c r="N2165" i="1"/>
  <c r="U2674" i="1" l="1"/>
  <c r="U2745" i="1"/>
  <c r="U2770" i="1"/>
  <c r="U2900" i="1"/>
  <c r="U3014" i="1"/>
  <c r="V3014" i="1" s="1"/>
  <c r="U3115" i="1"/>
  <c r="U3170" i="1"/>
  <c r="U2193" i="1"/>
  <c r="V2193" i="1" s="1"/>
  <c r="W2193" i="1" s="1"/>
  <c r="U2626" i="1"/>
  <c r="Y2775" i="1"/>
  <c r="U2796" i="1"/>
  <c r="U3269" i="1"/>
  <c r="U2537" i="1"/>
  <c r="U2542" i="1"/>
  <c r="U2555" i="1"/>
  <c r="V2555" i="1" s="1"/>
  <c r="U2563" i="1"/>
  <c r="V2563" i="1" s="1"/>
  <c r="U2571" i="1"/>
  <c r="U2579" i="1"/>
  <c r="V2579" i="1" s="1"/>
  <c r="U2592" i="1"/>
  <c r="V2592" i="1" s="1"/>
  <c r="U2600" i="1"/>
  <c r="U3443" i="1"/>
  <c r="V3443" i="1" s="1"/>
  <c r="U3487" i="1"/>
  <c r="U2200" i="1"/>
  <c r="U2260" i="1"/>
  <c r="V2260" i="1" s="1"/>
  <c r="W2260" i="1" s="1"/>
  <c r="U2303" i="1"/>
  <c r="V2303" i="1" s="1"/>
  <c r="W2303" i="1" s="1"/>
  <c r="U2471" i="1"/>
  <c r="U3185" i="1"/>
  <c r="U3619" i="1"/>
  <c r="U3661" i="1"/>
  <c r="U3669" i="1"/>
  <c r="V3669" i="1" s="1"/>
  <c r="U3676" i="1"/>
  <c r="U3684" i="1"/>
  <c r="U3710" i="1"/>
  <c r="V3710" i="1" s="1"/>
  <c r="W3710" i="1" s="1"/>
  <c r="U3744" i="1"/>
  <c r="U2171" i="1"/>
  <c r="U2194" i="1"/>
  <c r="V2194" i="1" s="1"/>
  <c r="U2201" i="1"/>
  <c r="V2201" i="1" s="1"/>
  <c r="U2224" i="1"/>
  <c r="U2229" i="1"/>
  <c r="U2237" i="1"/>
  <c r="V2237" i="1" s="1"/>
  <c r="W2237" i="1" s="1"/>
  <c r="U2245" i="1"/>
  <c r="U2253" i="1"/>
  <c r="V2253" i="1" s="1"/>
  <c r="W2253" i="1" s="1"/>
  <c r="Y2801" i="1"/>
  <c r="U2958" i="1"/>
  <c r="U3793" i="1"/>
  <c r="U2744" i="1"/>
  <c r="U2752" i="1"/>
  <c r="U2759" i="1"/>
  <c r="U2795" i="1"/>
  <c r="V2795" i="1" s="1"/>
  <c r="W2795" i="1" s="1"/>
  <c r="U2837" i="1"/>
  <c r="U2875" i="1"/>
  <c r="U3719" i="1"/>
  <c r="U3748" i="1"/>
  <c r="V3748" i="1" s="1"/>
  <c r="W3748" i="1" s="1"/>
  <c r="U3753" i="1"/>
  <c r="U3766" i="1"/>
  <c r="Y3805" i="1"/>
  <c r="Y3810" i="1"/>
  <c r="U3190" i="1"/>
  <c r="U3253" i="1"/>
  <c r="U3261" i="1"/>
  <c r="U3762" i="1"/>
  <c r="U3861" i="1"/>
  <c r="U3869" i="1"/>
  <c r="V3869" i="1" s="1"/>
  <c r="W3869" i="1" s="1"/>
  <c r="U3877" i="1"/>
  <c r="V3877" i="1" s="1"/>
  <c r="W3877" i="1" s="1"/>
  <c r="U3885" i="1"/>
  <c r="V3885" i="1" s="1"/>
  <c r="W3885" i="1" s="1"/>
  <c r="U2749" i="1"/>
  <c r="U2989" i="1"/>
  <c r="V2989" i="1" s="1"/>
  <c r="W2989" i="1" s="1"/>
  <c r="U3750" i="1"/>
  <c r="U2525" i="1"/>
  <c r="V2525" i="1" s="1"/>
  <c r="U2527" i="1"/>
  <c r="U2545" i="1"/>
  <c r="U2620" i="1"/>
  <c r="V2620" i="1" s="1"/>
  <c r="W2620" i="1" s="1"/>
  <c r="U3030" i="1"/>
  <c r="V3030" i="1" s="1"/>
  <c r="W3030" i="1" s="1"/>
  <c r="U3451" i="1"/>
  <c r="V3451" i="1" s="1"/>
  <c r="U3482" i="1"/>
  <c r="U3832" i="1"/>
  <c r="U2244" i="1"/>
  <c r="U2421" i="1"/>
  <c r="U2584" i="1"/>
  <c r="U3324" i="1"/>
  <c r="U3329" i="1"/>
  <c r="V3329" i="1" s="1"/>
  <c r="U3370" i="1"/>
  <c r="V3370" i="1" s="1"/>
  <c r="U3380" i="1"/>
  <c r="V3380" i="1" s="1"/>
  <c r="W3380" i="1" s="1"/>
  <c r="U3385" i="1"/>
  <c r="U3387" i="1"/>
  <c r="U3403" i="1"/>
  <c r="U3613" i="1"/>
  <c r="V3613" i="1" s="1"/>
  <c r="W3613" i="1" s="1"/>
  <c r="U3629" i="1"/>
  <c r="V3629" i="1" s="1"/>
  <c r="W3629" i="1" s="1"/>
  <c r="U3650" i="1"/>
  <c r="V3650" i="1" s="1"/>
  <c r="W3650" i="1" s="1"/>
  <c r="U3655" i="1"/>
  <c r="V3655" i="1" s="1"/>
  <c r="U3663" i="1"/>
  <c r="V3663" i="1" s="1"/>
  <c r="U3673" i="1"/>
  <c r="V3673" i="1" s="1"/>
  <c r="W3673" i="1" s="1"/>
  <c r="U3699" i="1"/>
  <c r="U3725" i="1"/>
  <c r="V3725" i="1" s="1"/>
  <c r="U3772" i="1"/>
  <c r="V3772" i="1" s="1"/>
  <c r="W3772" i="1" s="1"/>
  <c r="U3791" i="1"/>
  <c r="V3791" i="1" s="1"/>
  <c r="W3791" i="1" s="1"/>
  <c r="U3796" i="1"/>
  <c r="V3796" i="1" s="1"/>
  <c r="W3796" i="1" s="1"/>
  <c r="U3815" i="1"/>
  <c r="U3830" i="1"/>
  <c r="U3838" i="1"/>
  <c r="V3838" i="1" s="1"/>
  <c r="W3838" i="1" s="1"/>
  <c r="U3855" i="1"/>
  <c r="U3879" i="1"/>
  <c r="V3879" i="1" s="1"/>
  <c r="W3879" i="1" s="1"/>
  <c r="U3887" i="1"/>
  <c r="U2290" i="1"/>
  <c r="V2290" i="1" s="1"/>
  <c r="W2290" i="1" s="1"/>
  <c r="U2176" i="1"/>
  <c r="V2176" i="1" s="1"/>
  <c r="U2615" i="1"/>
  <c r="Y2756" i="1"/>
  <c r="U2797" i="1"/>
  <c r="V2797" i="1" s="1"/>
  <c r="W2797" i="1" s="1"/>
  <c r="U2888" i="1"/>
  <c r="U2896" i="1"/>
  <c r="V2896" i="1" s="1"/>
  <c r="W2896" i="1" s="1"/>
  <c r="U2950" i="1"/>
  <c r="Y3020" i="1"/>
  <c r="U3045" i="1"/>
  <c r="V3045" i="1" s="1"/>
  <c r="W3045" i="1" s="1"/>
  <c r="U3053" i="1"/>
  <c r="U3074" i="1"/>
  <c r="U3114" i="1"/>
  <c r="V3114" i="1" s="1"/>
  <c r="W3114" i="1" s="1"/>
  <c r="U3135" i="1"/>
  <c r="U3294" i="1"/>
  <c r="V3294" i="1" s="1"/>
  <c r="W3294" i="1" s="1"/>
  <c r="U3415" i="1"/>
  <c r="U3479" i="1"/>
  <c r="U3557" i="1"/>
  <c r="V3557" i="1" s="1"/>
  <c r="W3557" i="1" s="1"/>
  <c r="U3812" i="1"/>
  <c r="U3814" i="1"/>
  <c r="U3847" i="1"/>
  <c r="V3847" i="1" s="1"/>
  <c r="U3852" i="1"/>
  <c r="U2349" i="1"/>
  <c r="V2349" i="1" s="1"/>
  <c r="U3889" i="1"/>
  <c r="U3127" i="1"/>
  <c r="V3127" i="1" s="1"/>
  <c r="W3127" i="1" s="1"/>
  <c r="U3289" i="1"/>
  <c r="V3289" i="1" s="1"/>
  <c r="W3289" i="1" s="1"/>
  <c r="U2288" i="1"/>
  <c r="U2314" i="1"/>
  <c r="V2314" i="1" s="1"/>
  <c r="W2314" i="1" s="1"/>
  <c r="U2335" i="1"/>
  <c r="V2335" i="1" s="1"/>
  <c r="W2335" i="1" s="1"/>
  <c r="U2351" i="1"/>
  <c r="V2351" i="1" s="1"/>
  <c r="W2351" i="1" s="1"/>
  <c r="U2382" i="1"/>
  <c r="V2382" i="1" s="1"/>
  <c r="W2382" i="1" s="1"/>
  <c r="U2390" i="1"/>
  <c r="V2390" i="1" s="1"/>
  <c r="W2390" i="1" s="1"/>
  <c r="U2429" i="1"/>
  <c r="Y2502" i="1"/>
  <c r="U2641" i="1"/>
  <c r="U2670" i="1"/>
  <c r="U2675" i="1"/>
  <c r="V2675" i="1" s="1"/>
  <c r="W2675" i="1" s="1"/>
  <c r="U2689" i="1"/>
  <c r="V2689" i="1" s="1"/>
  <c r="W2689" i="1" s="1"/>
  <c r="U2712" i="1"/>
  <c r="V2712" i="1" s="1"/>
  <c r="W2712" i="1" s="1"/>
  <c r="U2717" i="1"/>
  <c r="V2717" i="1" s="1"/>
  <c r="W2717" i="1" s="1"/>
  <c r="U2738" i="1"/>
  <c r="U2771" i="1"/>
  <c r="V2771" i="1" s="1"/>
  <c r="W2771" i="1" s="1"/>
  <c r="U2799" i="1"/>
  <c r="U2801" i="1"/>
  <c r="V2801" i="1" s="1"/>
  <c r="Y2826" i="1"/>
  <c r="U2963" i="1"/>
  <c r="V2963" i="1" s="1"/>
  <c r="W2963" i="1" s="1"/>
  <c r="U2981" i="1"/>
  <c r="V2981" i="1" s="1"/>
  <c r="W2981" i="1" s="1"/>
  <c r="U3050" i="1"/>
  <c r="V3050" i="1" s="1"/>
  <c r="W3050" i="1" s="1"/>
  <c r="U3132" i="1"/>
  <c r="V3132" i="1" s="1"/>
  <c r="U3171" i="1"/>
  <c r="V3171" i="1" s="1"/>
  <c r="U3178" i="1"/>
  <c r="U3183" i="1"/>
  <c r="V3183" i="1" s="1"/>
  <c r="W3183" i="1" s="1"/>
  <c r="Y3243" i="1"/>
  <c r="U3251" i="1"/>
  <c r="V3251" i="1" s="1"/>
  <c r="W3251" i="1" s="1"/>
  <c r="U3298" i="1"/>
  <c r="V3298" i="1" s="1"/>
  <c r="U3300" i="1"/>
  <c r="V3300" i="1" s="1"/>
  <c r="U3323" i="1"/>
  <c r="V3323" i="1" s="1"/>
  <c r="W3323" i="1" s="1"/>
  <c r="U3325" i="1"/>
  <c r="V3325" i="1" s="1"/>
  <c r="W3325" i="1" s="1"/>
  <c r="U3333" i="1"/>
  <c r="V3333" i="1" s="1"/>
  <c r="U3366" i="1"/>
  <c r="V3366" i="1" s="1"/>
  <c r="W3366" i="1" s="1"/>
  <c r="U3430" i="1"/>
  <c r="V3430" i="1" s="1"/>
  <c r="W3430" i="1" s="1"/>
  <c r="U3437" i="1"/>
  <c r="V3437" i="1" s="1"/>
  <c r="U3445" i="1"/>
  <c r="V3445" i="1" s="1"/>
  <c r="U3468" i="1"/>
  <c r="U3484" i="1"/>
  <c r="V3484" i="1" s="1"/>
  <c r="W3484" i="1" s="1"/>
  <c r="U3564" i="1"/>
  <c r="V3564" i="1" s="1"/>
  <c r="W3564" i="1" s="1"/>
  <c r="U3572" i="1"/>
  <c r="U3590" i="1"/>
  <c r="V3590" i="1" s="1"/>
  <c r="W3590" i="1" s="1"/>
  <c r="U3646" i="1"/>
  <c r="V3646" i="1" s="1"/>
  <c r="W3646" i="1" s="1"/>
  <c r="U3787" i="1"/>
  <c r="V3787" i="1" s="1"/>
  <c r="W3787" i="1" s="1"/>
  <c r="U3800" i="1"/>
  <c r="V3800" i="1" s="1"/>
  <c r="U3807" i="1"/>
  <c r="V3807" i="1" s="1"/>
  <c r="U3821" i="1"/>
  <c r="U3834" i="1"/>
  <c r="V3834" i="1" s="1"/>
  <c r="W3834" i="1" s="1"/>
  <c r="Y3839" i="1"/>
  <c r="U3844" i="1"/>
  <c r="V3844" i="1" s="1"/>
  <c r="W3844" i="1" s="1"/>
  <c r="U3854" i="1"/>
  <c r="V3854" i="1" s="1"/>
  <c r="W3854" i="1" s="1"/>
  <c r="U3859" i="1"/>
  <c r="V3859" i="1" s="1"/>
  <c r="W3859" i="1" s="1"/>
  <c r="U3310" i="1"/>
  <c r="V3310" i="1" s="1"/>
  <c r="U3312" i="1"/>
  <c r="V3312" i="1" s="1"/>
  <c r="W3312" i="1" s="1"/>
  <c r="U3381" i="1"/>
  <c r="V3381" i="1" s="1"/>
  <c r="W3381" i="1" s="1"/>
  <c r="U3396" i="1"/>
  <c r="V3396" i="1" s="1"/>
  <c r="W3396" i="1" s="1"/>
  <c r="U3404" i="1"/>
  <c r="V3404" i="1" s="1"/>
  <c r="W3404" i="1" s="1"/>
  <c r="U3409" i="1"/>
  <c r="V3409" i="1" s="1"/>
  <c r="W3409" i="1" s="1"/>
  <c r="U3635" i="1"/>
  <c r="V3635" i="1" s="1"/>
  <c r="W3635" i="1" s="1"/>
  <c r="Y3669" i="1"/>
  <c r="U3718" i="1"/>
  <c r="V3718" i="1" s="1"/>
  <c r="W3718" i="1" s="1"/>
  <c r="U3747" i="1"/>
  <c r="V3747" i="1" s="1"/>
  <c r="U3001" i="1"/>
  <c r="V3001" i="1" s="1"/>
  <c r="W3001" i="1" s="1"/>
  <c r="U2256" i="1"/>
  <c r="V2256" i="1" s="1"/>
  <c r="W2256" i="1" s="1"/>
  <c r="U2261" i="1"/>
  <c r="V2261" i="1" s="1"/>
  <c r="W2261" i="1" s="1"/>
  <c r="U2269" i="1"/>
  <c r="V2269" i="1" s="1"/>
  <c r="W2269" i="1" s="1"/>
  <c r="U2281" i="1"/>
  <c r="V2281" i="1" s="1"/>
  <c r="W2281" i="1" s="1"/>
  <c r="U3056" i="1"/>
  <c r="V3056" i="1" s="1"/>
  <c r="W3056" i="1" s="1"/>
  <c r="U3349" i="1"/>
  <c r="V3349" i="1" s="1"/>
  <c r="U2204" i="1"/>
  <c r="V2204" i="1" s="1"/>
  <c r="W2204" i="1" s="1"/>
  <c r="U2217" i="1"/>
  <c r="V2217" i="1" s="1"/>
  <c r="W2217" i="1" s="1"/>
  <c r="U2222" i="1"/>
  <c r="V2222" i="1" s="1"/>
  <c r="W2222" i="1" s="1"/>
  <c r="U2227" i="1"/>
  <c r="V2227" i="1" s="1"/>
  <c r="U2264" i="1"/>
  <c r="V2264" i="1" s="1"/>
  <c r="W2264" i="1" s="1"/>
  <c r="Y2276" i="1"/>
  <c r="U2284" i="1"/>
  <c r="V2284" i="1" s="1"/>
  <c r="W2284" i="1" s="1"/>
  <c r="U2289" i="1"/>
  <c r="V2289" i="1" s="1"/>
  <c r="W2289" i="1" s="1"/>
  <c r="U2294" i="1"/>
  <c r="V2294" i="1" s="1"/>
  <c r="U2328" i="1"/>
  <c r="V2328" i="1" s="1"/>
  <c r="U2336" i="1"/>
  <c r="V2336" i="1" s="1"/>
  <c r="U2344" i="1"/>
  <c r="V2344" i="1" s="1"/>
  <c r="U2430" i="1"/>
  <c r="U2446" i="1"/>
  <c r="V2446" i="1" s="1"/>
  <c r="W2446" i="1" s="1"/>
  <c r="U2478" i="1"/>
  <c r="V2478" i="1" s="1"/>
  <c r="W2478" i="1" s="1"/>
  <c r="U2503" i="1"/>
  <c r="V2503" i="1" s="1"/>
  <c r="W2503" i="1" s="1"/>
  <c r="U2508" i="1"/>
  <c r="V2508" i="1" s="1"/>
  <c r="W2508" i="1" s="1"/>
  <c r="U2513" i="1"/>
  <c r="V2513" i="1" s="1"/>
  <c r="U2520" i="1"/>
  <c r="V2520" i="1" s="1"/>
  <c r="W2520" i="1" s="1"/>
  <c r="U2561" i="1"/>
  <c r="V2561" i="1" s="1"/>
  <c r="U2590" i="1"/>
  <c r="U2618" i="1"/>
  <c r="V2618" i="1" s="1"/>
  <c r="W2618" i="1" s="1"/>
  <c r="U2625" i="1"/>
  <c r="V2625" i="1" s="1"/>
  <c r="W2625" i="1" s="1"/>
  <c r="U2671" i="1"/>
  <c r="V2671" i="1" s="1"/>
  <c r="U2676" i="1"/>
  <c r="V2676" i="1" s="1"/>
  <c r="W2676" i="1" s="1"/>
  <c r="Y2685" i="1"/>
  <c r="U2708" i="1"/>
  <c r="V2708" i="1" s="1"/>
  <c r="U2718" i="1"/>
  <c r="V2718" i="1" s="1"/>
  <c r="U2723" i="1"/>
  <c r="V2723" i="1" s="1"/>
  <c r="W2723" i="1" s="1"/>
  <c r="U2731" i="1"/>
  <c r="V2731" i="1" s="1"/>
  <c r="W2731" i="1" s="1"/>
  <c r="U2762" i="1"/>
  <c r="V2762" i="1" s="1"/>
  <c r="U2767" i="1"/>
  <c r="V2767" i="1" s="1"/>
  <c r="W2767" i="1" s="1"/>
  <c r="U2814" i="1"/>
  <c r="V2814" i="1" s="1"/>
  <c r="W2814" i="1" s="1"/>
  <c r="U2822" i="1"/>
  <c r="V2822" i="1" s="1"/>
  <c r="W2822" i="1" s="1"/>
  <c r="U2832" i="1"/>
  <c r="V2832" i="1" s="1"/>
  <c r="U2902" i="1"/>
  <c r="V2902" i="1" s="1"/>
  <c r="U2923" i="1"/>
  <c r="V2923" i="1" s="1"/>
  <c r="W2923" i="1" s="1"/>
  <c r="U2933" i="1"/>
  <c r="V2933" i="1" s="1"/>
  <c r="W2933" i="1" s="1"/>
  <c r="U2948" i="1"/>
  <c r="V2948" i="1" s="1"/>
  <c r="W2948" i="1" s="1"/>
  <c r="U2956" i="1"/>
  <c r="V2956" i="1" s="1"/>
  <c r="W2956" i="1" s="1"/>
  <c r="U2964" i="1"/>
  <c r="V2964" i="1" s="1"/>
  <c r="U2969" i="1"/>
  <c r="V2969" i="1" s="1"/>
  <c r="W2969" i="1" s="1"/>
  <c r="U2974" i="1"/>
  <c r="V2974" i="1" s="1"/>
  <c r="U2982" i="1"/>
  <c r="V2982" i="1" s="1"/>
  <c r="Y2987" i="1"/>
  <c r="U3016" i="1"/>
  <c r="U3106" i="1"/>
  <c r="V3106" i="1" s="1"/>
  <c r="Y3108" i="1"/>
  <c r="Y3110" i="1"/>
  <c r="U3154" i="1"/>
  <c r="V3154" i="1" s="1"/>
  <c r="W3154" i="1" s="1"/>
  <c r="U3268" i="1"/>
  <c r="V3268" i="1" s="1"/>
  <c r="W3268" i="1" s="1"/>
  <c r="U3276" i="1"/>
  <c r="U3284" i="1"/>
  <c r="V3284" i="1" s="1"/>
  <c r="W3284" i="1" s="1"/>
  <c r="U3292" i="1"/>
  <c r="V3292" i="1" s="1"/>
  <c r="W3292" i="1" s="1"/>
  <c r="U2388" i="1"/>
  <c r="V2388" i="1" s="1"/>
  <c r="W2388" i="1" s="1"/>
  <c r="U2425" i="1"/>
  <c r="V2425" i="1" s="1"/>
  <c r="W2425" i="1" s="1"/>
  <c r="U2443" i="1"/>
  <c r="V2443" i="1" s="1"/>
  <c r="W2443" i="1" s="1"/>
  <c r="U2451" i="1"/>
  <c r="V2451" i="1" s="1"/>
  <c r="W2451" i="1" s="1"/>
  <c r="U2459" i="1"/>
  <c r="V2459" i="1" s="1"/>
  <c r="W2459" i="1" s="1"/>
  <c r="U2483" i="1"/>
  <c r="V2483" i="1" s="1"/>
  <c r="W2483" i="1" s="1"/>
  <c r="U2488" i="1"/>
  <c r="V2488" i="1" s="1"/>
  <c r="W2488" i="1" s="1"/>
  <c r="U2493" i="1"/>
  <c r="V2493" i="1" s="1"/>
  <c r="W2493" i="1" s="1"/>
  <c r="U2550" i="1"/>
  <c r="V2550" i="1" s="1"/>
  <c r="U2587" i="1"/>
  <c r="V2587" i="1" s="1"/>
  <c r="W2587" i="1" s="1"/>
  <c r="U2603" i="1"/>
  <c r="V2603" i="1" s="1"/>
  <c r="W2603" i="1" s="1"/>
  <c r="U2613" i="1"/>
  <c r="V2613" i="1" s="1"/>
  <c r="W2613" i="1" s="1"/>
  <c r="Y2615" i="1"/>
  <c r="U3090" i="1"/>
  <c r="V3090" i="1" s="1"/>
  <c r="W3090" i="1" s="1"/>
  <c r="U3110" i="1"/>
  <c r="V3110" i="1" s="1"/>
  <c r="W3110" i="1" s="1"/>
  <c r="U3281" i="1"/>
  <c r="V3281" i="1" s="1"/>
  <c r="W3281" i="1" s="1"/>
  <c r="U3336" i="1"/>
  <c r="V3336" i="1" s="1"/>
  <c r="W3336" i="1" s="1"/>
  <c r="U3346" i="1"/>
  <c r="V3346" i="1" s="1"/>
  <c r="U3423" i="1"/>
  <c r="V3423" i="1" s="1"/>
  <c r="U3620" i="1"/>
  <c r="V3620" i="1" s="1"/>
  <c r="W3620" i="1" s="1"/>
  <c r="U3628" i="1"/>
  <c r="V3628" i="1" s="1"/>
  <c r="U3784" i="1"/>
  <c r="V3784" i="1" s="1"/>
  <c r="U2302" i="1"/>
  <c r="V2302" i="1" s="1"/>
  <c r="W2302" i="1" s="1"/>
  <c r="U3496" i="1"/>
  <c r="V3496" i="1" s="1"/>
  <c r="W3496" i="1" s="1"/>
  <c r="Y3295" i="1"/>
  <c r="U3295" i="1"/>
  <c r="U3436" i="1"/>
  <c r="V3436" i="1" s="1"/>
  <c r="W3436" i="1" s="1"/>
  <c r="U3576" i="1"/>
  <c r="V3576" i="1" s="1"/>
  <c r="U3584" i="1"/>
  <c r="V3584" i="1" s="1"/>
  <c r="U3589" i="1"/>
  <c r="V3589" i="1" s="1"/>
  <c r="U3645" i="1"/>
  <c r="V3645" i="1" s="1"/>
  <c r="U3720" i="1"/>
  <c r="V3720" i="1" s="1"/>
  <c r="W3720" i="1" s="1"/>
  <c r="U3736" i="1"/>
  <c r="V3736" i="1" s="1"/>
  <c r="W3736" i="1" s="1"/>
  <c r="U3767" i="1"/>
  <c r="V3767" i="1" s="1"/>
  <c r="W3767" i="1" s="1"/>
  <c r="U3775" i="1"/>
  <c r="V3775" i="1" s="1"/>
  <c r="W3775" i="1" s="1"/>
  <c r="U3780" i="1"/>
  <c r="V3780" i="1" s="1"/>
  <c r="W3780" i="1" s="1"/>
  <c r="Y3791" i="1"/>
  <c r="Y3794" i="1"/>
  <c r="U3806" i="1"/>
  <c r="V3806" i="1" s="1"/>
  <c r="W3806" i="1" s="1"/>
  <c r="U3811" i="1"/>
  <c r="V3811" i="1" s="1"/>
  <c r="W3811" i="1" s="1"/>
  <c r="U3858" i="1"/>
  <c r="V3858" i="1" s="1"/>
  <c r="W3858" i="1" s="1"/>
  <c r="U3874" i="1"/>
  <c r="V3874" i="1" s="1"/>
  <c r="W3874" i="1" s="1"/>
  <c r="U3272" i="1"/>
  <c r="V3272" i="1" s="1"/>
  <c r="U2878" i="1"/>
  <c r="V2878" i="1" s="1"/>
  <c r="W2878" i="1" s="1"/>
  <c r="U2190" i="1"/>
  <c r="V2190" i="1" s="1"/>
  <c r="U2195" i="1"/>
  <c r="V2195" i="1" s="1"/>
  <c r="U2202" i="1"/>
  <c r="V2202" i="1" s="1"/>
  <c r="W2202" i="1" s="1"/>
  <c r="U2207" i="1"/>
  <c r="V2207" i="1" s="1"/>
  <c r="W2207" i="1" s="1"/>
  <c r="U2225" i="1"/>
  <c r="V2225" i="1" s="1"/>
  <c r="W2225" i="1" s="1"/>
  <c r="U2230" i="1"/>
  <c r="V2230" i="1" s="1"/>
  <c r="W2230" i="1" s="1"/>
  <c r="U2254" i="1"/>
  <c r="V2254" i="1" s="1"/>
  <c r="U2272" i="1"/>
  <c r="V2272" i="1" s="1"/>
  <c r="U2274" i="1"/>
  <c r="V2274" i="1" s="1"/>
  <c r="W2274" i="1" s="1"/>
  <c r="U2279" i="1"/>
  <c r="V2279" i="1" s="1"/>
  <c r="W2279" i="1" s="1"/>
  <c r="U2287" i="1"/>
  <c r="V2287" i="1" s="1"/>
  <c r="W2287" i="1" s="1"/>
  <c r="U2297" i="1"/>
  <c r="V2297" i="1" s="1"/>
  <c r="W2297" i="1" s="1"/>
  <c r="U2305" i="1"/>
  <c r="V2305" i="1" s="1"/>
  <c r="W2305" i="1" s="1"/>
  <c r="U2318" i="1"/>
  <c r="V2318" i="1" s="1"/>
  <c r="W2318" i="1" s="1"/>
  <c r="U2373" i="1"/>
  <c r="V2373" i="1" s="1"/>
  <c r="U2381" i="1"/>
  <c r="V2381" i="1" s="1"/>
  <c r="W2381" i="1" s="1"/>
  <c r="U2402" i="1"/>
  <c r="V2402" i="1" s="1"/>
  <c r="W2402" i="1" s="1"/>
  <c r="U2418" i="1"/>
  <c r="V2418" i="1" s="1"/>
  <c r="W2418" i="1" s="1"/>
  <c r="U2423" i="1"/>
  <c r="V2423" i="1" s="1"/>
  <c r="W2423" i="1" s="1"/>
  <c r="U2433" i="1"/>
  <c r="V2433" i="1" s="1"/>
  <c r="W2433" i="1" s="1"/>
  <c r="U2449" i="1"/>
  <c r="V2449" i="1" s="1"/>
  <c r="U2481" i="1"/>
  <c r="V2481" i="1" s="1"/>
  <c r="W2481" i="1" s="1"/>
  <c r="U2518" i="1"/>
  <c r="V2518" i="1" s="1"/>
  <c r="W2518" i="1" s="1"/>
  <c r="U2523" i="1"/>
  <c r="V2523" i="1" s="1"/>
  <c r="U2533" i="1"/>
  <c r="V2533" i="1" s="1"/>
  <c r="W2533" i="1" s="1"/>
  <c r="U2572" i="1"/>
  <c r="V2572" i="1" s="1"/>
  <c r="W2572" i="1" s="1"/>
  <c r="U2580" i="1"/>
  <c r="V2580" i="1" s="1"/>
  <c r="W2580" i="1" s="1"/>
  <c r="U2585" i="1"/>
  <c r="V2585" i="1" s="1"/>
  <c r="W2585" i="1" s="1"/>
  <c r="U2633" i="1"/>
  <c r="V2633" i="1" s="1"/>
  <c r="W2633" i="1" s="1"/>
  <c r="U2645" i="1"/>
  <c r="V2645" i="1" s="1"/>
  <c r="W2645" i="1" s="1"/>
  <c r="U2658" i="1"/>
  <c r="V2658" i="1" s="1"/>
  <c r="W2658" i="1" s="1"/>
  <c r="U2666" i="1"/>
  <c r="V2666" i="1" s="1"/>
  <c r="W2666" i="1" s="1"/>
  <c r="U2681" i="1"/>
  <c r="V2681" i="1" s="1"/>
  <c r="W2681" i="1" s="1"/>
  <c r="U2706" i="1"/>
  <c r="V2706" i="1" s="1"/>
  <c r="W2706" i="1" s="1"/>
  <c r="U2716" i="1"/>
  <c r="V2716" i="1" s="1"/>
  <c r="W2716" i="1" s="1"/>
  <c r="U2726" i="1"/>
  <c r="V2726" i="1" s="1"/>
  <c r="U2742" i="1"/>
  <c r="V2742" i="1" s="1"/>
  <c r="W2742" i="1" s="1"/>
  <c r="U2777" i="1"/>
  <c r="V2777" i="1" s="1"/>
  <c r="W2777" i="1" s="1"/>
  <c r="U2785" i="1"/>
  <c r="V2785" i="1" s="1"/>
  <c r="U2802" i="1"/>
  <c r="V2802" i="1" s="1"/>
  <c r="U2848" i="1"/>
  <c r="V2848" i="1" s="1"/>
  <c r="W2848" i="1" s="1"/>
  <c r="U2856" i="1"/>
  <c r="V2856" i="1" s="1"/>
  <c r="W2856" i="1" s="1"/>
  <c r="U2951" i="1"/>
  <c r="V2951" i="1" s="1"/>
  <c r="W2951" i="1" s="1"/>
  <c r="U2972" i="1"/>
  <c r="V2972" i="1" s="1"/>
  <c r="W2972" i="1" s="1"/>
  <c r="U2985" i="1"/>
  <c r="V2985" i="1" s="1"/>
  <c r="W2985" i="1" s="1"/>
  <c r="U3120" i="1"/>
  <c r="V3120" i="1" s="1"/>
  <c r="W3120" i="1" s="1"/>
  <c r="U3128" i="1"/>
  <c r="V3128" i="1" s="1"/>
  <c r="W3128" i="1" s="1"/>
  <c r="U3141" i="1"/>
  <c r="V3141" i="1" s="1"/>
  <c r="U3149" i="1"/>
  <c r="V3149" i="1" s="1"/>
  <c r="W3149" i="1" s="1"/>
  <c r="U3223" i="1"/>
  <c r="V3223" i="1" s="1"/>
  <c r="W3223" i="1" s="1"/>
  <c r="Y3233" i="1"/>
  <c r="U3247" i="1"/>
  <c r="V3247" i="1" s="1"/>
  <c r="U3271" i="1"/>
  <c r="V3271" i="1" s="1"/>
  <c r="W3271" i="1" s="1"/>
  <c r="U3287" i="1"/>
  <c r="V3287" i="1" s="1"/>
  <c r="W3287" i="1" s="1"/>
  <c r="Y3344" i="1"/>
  <c r="U3357" i="1"/>
  <c r="V3357" i="1" s="1"/>
  <c r="W3357" i="1" s="1"/>
  <c r="U3382" i="1"/>
  <c r="V3382" i="1" s="1"/>
  <c r="W3382" i="1" s="1"/>
  <c r="U3392" i="1"/>
  <c r="V3392" i="1" s="1"/>
  <c r="W3392" i="1" s="1"/>
  <c r="U3421" i="1"/>
  <c r="V3421" i="1" s="1"/>
  <c r="W3421" i="1" s="1"/>
  <c r="U3431" i="1"/>
  <c r="V3431" i="1" s="1"/>
  <c r="W3431" i="1" s="1"/>
  <c r="U3504" i="1"/>
  <c r="V3504" i="1" s="1"/>
  <c r="W3504" i="1" s="1"/>
  <c r="U3512" i="1"/>
  <c r="U3542" i="1"/>
  <c r="V3542" i="1" s="1"/>
  <c r="W3542" i="1" s="1"/>
  <c r="U3555" i="1"/>
  <c r="V3555" i="1" s="1"/>
  <c r="W3555" i="1" s="1"/>
  <c r="Y3813" i="1"/>
  <c r="U2308" i="1"/>
  <c r="V2308" i="1" s="1"/>
  <c r="U2316" i="1"/>
  <c r="V2316" i="1" s="1"/>
  <c r="W2316" i="1" s="1"/>
  <c r="U2371" i="1"/>
  <c r="V2371" i="1" s="1"/>
  <c r="W2371" i="1" s="1"/>
  <c r="U2384" i="1"/>
  <c r="V2384" i="1" s="1"/>
  <c r="W2384" i="1" s="1"/>
  <c r="U2392" i="1"/>
  <c r="V2392" i="1" s="1"/>
  <c r="W2392" i="1" s="1"/>
  <c r="U2431" i="1"/>
  <c r="V2431" i="1" s="1"/>
  <c r="W2431" i="1" s="1"/>
  <c r="U2846" i="1"/>
  <c r="V2846" i="1" s="1"/>
  <c r="W2846" i="1" s="1"/>
  <c r="U3605" i="1"/>
  <c r="V3605" i="1" s="1"/>
  <c r="W3605" i="1" s="1"/>
  <c r="U2271" i="1"/>
  <c r="V2271" i="1" s="1"/>
  <c r="Y3272" i="1"/>
  <c r="U3508" i="1"/>
  <c r="V3508" i="1" s="1"/>
  <c r="W3508" i="1" s="1"/>
  <c r="U3765" i="1"/>
  <c r="V3765" i="1" s="1"/>
  <c r="U2191" i="1"/>
  <c r="V2191" i="1" s="1"/>
  <c r="U2196" i="1"/>
  <c r="V2196" i="1" s="1"/>
  <c r="U2203" i="1"/>
  <c r="V2203" i="1" s="1"/>
  <c r="W2203" i="1" s="1"/>
  <c r="Y2260" i="1"/>
  <c r="U2280" i="1"/>
  <c r="V2280" i="1" s="1"/>
  <c r="W2280" i="1" s="1"/>
  <c r="U2306" i="1"/>
  <c r="V2306" i="1" s="1"/>
  <c r="W2306" i="1" s="1"/>
  <c r="U2319" i="1"/>
  <c r="V2319" i="1" s="1"/>
  <c r="W2319" i="1" s="1"/>
  <c r="U2332" i="1"/>
  <c r="V2332" i="1" s="1"/>
  <c r="W2332" i="1" s="1"/>
  <c r="U2340" i="1"/>
  <c r="V2340" i="1" s="1"/>
  <c r="W2340" i="1" s="1"/>
  <c r="U2348" i="1"/>
  <c r="V2348" i="1" s="1"/>
  <c r="W2348" i="1" s="1"/>
  <c r="U2353" i="1"/>
  <c r="V2353" i="1" s="1"/>
  <c r="W2353" i="1" s="1"/>
  <c r="U2358" i="1"/>
  <c r="V2358" i="1" s="1"/>
  <c r="W2358" i="1" s="1"/>
  <c r="U2366" i="1"/>
  <c r="V2366" i="1" s="1"/>
  <c r="W2366" i="1" s="1"/>
  <c r="U2387" i="1"/>
  <c r="V2387" i="1" s="1"/>
  <c r="W2387" i="1" s="1"/>
  <c r="U2395" i="1"/>
  <c r="V2395" i="1" s="1"/>
  <c r="W2395" i="1" s="1"/>
  <c r="U2434" i="1"/>
  <c r="V2434" i="1" s="1"/>
  <c r="W2434" i="1" s="1"/>
  <c r="U2442" i="1"/>
  <c r="V2442" i="1" s="1"/>
  <c r="U2450" i="1"/>
  <c r="V2450" i="1" s="1"/>
  <c r="W2450" i="1" s="1"/>
  <c r="U2474" i="1"/>
  <c r="V2474" i="1" s="1"/>
  <c r="U2482" i="1"/>
  <c r="V2482" i="1" s="1"/>
  <c r="U2497" i="1"/>
  <c r="V2497" i="1" s="1"/>
  <c r="W2497" i="1" s="1"/>
  <c r="U2524" i="1"/>
  <c r="V2524" i="1" s="1"/>
  <c r="W2524" i="1" s="1"/>
  <c r="Y2526" i="1"/>
  <c r="Y2549" i="1"/>
  <c r="U2557" i="1"/>
  <c r="V2557" i="1" s="1"/>
  <c r="W2557" i="1" s="1"/>
  <c r="U2565" i="1"/>
  <c r="V2565" i="1" s="1"/>
  <c r="W2565" i="1" s="1"/>
  <c r="U2573" i="1"/>
  <c r="V2573" i="1" s="1"/>
  <c r="W2573" i="1" s="1"/>
  <c r="U2612" i="1"/>
  <c r="V2612" i="1" s="1"/>
  <c r="U2634" i="1"/>
  <c r="V2634" i="1" s="1"/>
  <c r="U2646" i="1"/>
  <c r="V2646" i="1" s="1"/>
  <c r="W2646" i="1" s="1"/>
  <c r="U2659" i="1"/>
  <c r="V2659" i="1" s="1"/>
  <c r="W2659" i="1" s="1"/>
  <c r="Y2677" i="1"/>
  <c r="Y2691" i="1"/>
  <c r="U2699" i="1"/>
  <c r="V2699" i="1" s="1"/>
  <c r="W2699" i="1" s="1"/>
  <c r="U2707" i="1"/>
  <c r="V2707" i="1" s="1"/>
  <c r="W2707" i="1" s="1"/>
  <c r="U2709" i="1"/>
  <c r="V2709" i="1" s="1"/>
  <c r="U2743" i="1"/>
  <c r="U2818" i="1"/>
  <c r="V2818" i="1" s="1"/>
  <c r="W2818" i="1" s="1"/>
  <c r="U2836" i="1"/>
  <c r="V2836" i="1" s="1"/>
  <c r="W2836" i="1" s="1"/>
  <c r="U2862" i="1"/>
  <c r="V2862" i="1" s="1"/>
  <c r="U2882" i="1"/>
  <c r="V2882" i="1" s="1"/>
  <c r="W2882" i="1" s="1"/>
  <c r="U2890" i="1"/>
  <c r="V2890" i="1" s="1"/>
  <c r="W2890" i="1" s="1"/>
  <c r="U2898" i="1"/>
  <c r="V2898" i="1" s="1"/>
  <c r="W2898" i="1" s="1"/>
  <c r="U2906" i="1"/>
  <c r="V2906" i="1" s="1"/>
  <c r="W2906" i="1" s="1"/>
  <c r="U2919" i="1"/>
  <c r="V2919" i="1" s="1"/>
  <c r="Y2929" i="1"/>
  <c r="U2973" i="1"/>
  <c r="V2973" i="1" s="1"/>
  <c r="W2973" i="1" s="1"/>
  <c r="U3022" i="1"/>
  <c r="V3022" i="1" s="1"/>
  <c r="U3055" i="1"/>
  <c r="V3055" i="1" s="1"/>
  <c r="W3055" i="1" s="1"/>
  <c r="U3063" i="1"/>
  <c r="V3063" i="1" s="1"/>
  <c r="U3102" i="1"/>
  <c r="V3102" i="1" s="1"/>
  <c r="W3102" i="1" s="1"/>
  <c r="Y3155" i="1"/>
  <c r="U3173" i="1"/>
  <c r="V3173" i="1" s="1"/>
  <c r="W3173" i="1" s="1"/>
  <c r="U3180" i="1"/>
  <c r="V3180" i="1" s="1"/>
  <c r="W3180" i="1" s="1"/>
  <c r="U3307" i="1"/>
  <c r="V3307" i="1" s="1"/>
  <c r="W3307" i="1" s="1"/>
  <c r="U3314" i="1"/>
  <c r="V3314" i="1" s="1"/>
  <c r="W3314" i="1" s="1"/>
  <c r="U3365" i="1"/>
  <c r="V3365" i="1" s="1"/>
  <c r="W3365" i="1" s="1"/>
  <c r="U3373" i="1"/>
  <c r="V3373" i="1" s="1"/>
  <c r="Y3385" i="1"/>
  <c r="U3390" i="1"/>
  <c r="V3390" i="1" s="1"/>
  <c r="W3390" i="1" s="1"/>
  <c r="Y3431" i="1"/>
  <c r="U3449" i="1"/>
  <c r="V3449" i="1" s="1"/>
  <c r="W3449" i="1" s="1"/>
  <c r="U3456" i="1"/>
  <c r="V3456" i="1" s="1"/>
  <c r="W3456" i="1" s="1"/>
  <c r="U3507" i="1"/>
  <c r="V3507" i="1" s="1"/>
  <c r="W3507" i="1" s="1"/>
  <c r="U3537" i="1"/>
  <c r="V3537" i="1" s="1"/>
  <c r="W3537" i="1" s="1"/>
  <c r="Y3605" i="1"/>
  <c r="U3660" i="1"/>
  <c r="V3660" i="1" s="1"/>
  <c r="W3660" i="1" s="1"/>
  <c r="U3691" i="1"/>
  <c r="V3691" i="1" s="1"/>
  <c r="W3691" i="1" s="1"/>
  <c r="U3730" i="1"/>
  <c r="V3730" i="1" s="1"/>
  <c r="W3730" i="1" s="1"/>
  <c r="U3738" i="1"/>
  <c r="V3738" i="1" s="1"/>
  <c r="W3738" i="1" s="1"/>
  <c r="U3743" i="1"/>
  <c r="V3743" i="1" s="1"/>
  <c r="W3743" i="1" s="1"/>
  <c r="U3761" i="1"/>
  <c r="V3761" i="1" s="1"/>
  <c r="W3761" i="1" s="1"/>
  <c r="U3769" i="1"/>
  <c r="V3769" i="1" s="1"/>
  <c r="W3769" i="1" s="1"/>
  <c r="U3777" i="1"/>
  <c r="V3777" i="1" s="1"/>
  <c r="W3777" i="1" s="1"/>
  <c r="U2899" i="1"/>
  <c r="V2899" i="1" s="1"/>
  <c r="Y3027" i="1"/>
  <c r="U3499" i="1"/>
  <c r="V3499" i="1" s="1"/>
  <c r="W3499" i="1" s="1"/>
  <c r="U2234" i="1"/>
  <c r="V2234" i="1" s="1"/>
  <c r="U3354" i="1"/>
  <c r="V3354" i="1" s="1"/>
  <c r="W3354" i="1" s="1"/>
  <c r="Y3485" i="1"/>
  <c r="U3497" i="1"/>
  <c r="V3497" i="1" s="1"/>
  <c r="W3497" i="1" s="1"/>
  <c r="U2491" i="1"/>
  <c r="V2491" i="1" s="1"/>
  <c r="U2166" i="1"/>
  <c r="V2166" i="1" s="1"/>
  <c r="Y2419" i="1"/>
  <c r="Y2514" i="1"/>
  <c r="U2977" i="1"/>
  <c r="V2977" i="1" s="1"/>
  <c r="W2977" i="1" s="1"/>
  <c r="U3098" i="1"/>
  <c r="V3098" i="1" s="1"/>
  <c r="W3098" i="1" s="1"/>
  <c r="U3188" i="1"/>
  <c r="V3188" i="1" s="1"/>
  <c r="W3188" i="1" s="1"/>
  <c r="U3227" i="1"/>
  <c r="V3227" i="1" s="1"/>
  <c r="U2715" i="1"/>
  <c r="V2715" i="1" s="1"/>
  <c r="W2715" i="1" s="1"/>
  <c r="U2169" i="1"/>
  <c r="V2169" i="1" s="1"/>
  <c r="W2169" i="1" s="1"/>
  <c r="U2291" i="1"/>
  <c r="V2291" i="1" s="1"/>
  <c r="U2325" i="1"/>
  <c r="V2325" i="1" s="1"/>
  <c r="W2325" i="1" s="1"/>
  <c r="U2338" i="1"/>
  <c r="V2338" i="1" s="1"/>
  <c r="W2338" i="1" s="1"/>
  <c r="U2346" i="1"/>
  <c r="V2346" i="1" s="1"/>
  <c r="W2346" i="1" s="1"/>
  <c r="U2417" i="1"/>
  <c r="V2417" i="1" s="1"/>
  <c r="W2417" i="1" s="1"/>
  <c r="U2422" i="1"/>
  <c r="V2422" i="1" s="1"/>
  <c r="W2422" i="1" s="1"/>
  <c r="U2427" i="1"/>
  <c r="V2427" i="1" s="1"/>
  <c r="U2432" i="1"/>
  <c r="V2432" i="1" s="1"/>
  <c r="W2432" i="1" s="1"/>
  <c r="U2440" i="1"/>
  <c r="V2440" i="1" s="1"/>
  <c r="W2440" i="1" s="1"/>
  <c r="U2456" i="1"/>
  <c r="V2456" i="1" s="1"/>
  <c r="W2456" i="1" s="1"/>
  <c r="U2464" i="1"/>
  <c r="V2464" i="1" s="1"/>
  <c r="W2464" i="1" s="1"/>
  <c r="Y2517" i="1"/>
  <c r="U2539" i="1"/>
  <c r="V2539" i="1" s="1"/>
  <c r="W2539" i="1" s="1"/>
  <c r="U2560" i="1"/>
  <c r="V2560" i="1" s="1"/>
  <c r="W2560" i="1" s="1"/>
  <c r="U2576" i="1"/>
  <c r="V2576" i="1" s="1"/>
  <c r="W2576" i="1" s="1"/>
  <c r="U2597" i="1"/>
  <c r="V2597" i="1" s="1"/>
  <c r="W2597" i="1" s="1"/>
  <c r="Y2629" i="1"/>
  <c r="U2636" i="1"/>
  <c r="V2636" i="1" s="1"/>
  <c r="W2636" i="1" s="1"/>
  <c r="U2648" i="1"/>
  <c r="V2648" i="1" s="1"/>
  <c r="W2648" i="1" s="1"/>
  <c r="U2664" i="1"/>
  <c r="V2664" i="1" s="1"/>
  <c r="W2664" i="1" s="1"/>
  <c r="U2672" i="1"/>
  <c r="V2672" i="1" s="1"/>
  <c r="W2672" i="1" s="1"/>
  <c r="Y2679" i="1"/>
  <c r="U2704" i="1"/>
  <c r="V2704" i="1" s="1"/>
  <c r="W2704" i="1" s="1"/>
  <c r="U2740" i="1"/>
  <c r="V2740" i="1" s="1"/>
  <c r="W2740" i="1" s="1"/>
  <c r="U2750" i="1"/>
  <c r="V2750" i="1" s="1"/>
  <c r="U2757" i="1"/>
  <c r="V2757" i="1" s="1"/>
  <c r="W2757" i="1" s="1"/>
  <c r="U2782" i="1"/>
  <c r="V2782" i="1" s="1"/>
  <c r="U2790" i="1"/>
  <c r="V2790" i="1" s="1"/>
  <c r="W2790" i="1" s="1"/>
  <c r="U2839" i="1"/>
  <c r="V2839" i="1" s="1"/>
  <c r="U2847" i="1"/>
  <c r="V2847" i="1" s="1"/>
  <c r="W2847" i="1" s="1"/>
  <c r="U2909" i="1"/>
  <c r="V2909" i="1" s="1"/>
  <c r="W2909" i="1" s="1"/>
  <c r="U2942" i="1"/>
  <c r="V2942" i="1" s="1"/>
  <c r="U2954" i="1"/>
  <c r="V2954" i="1" s="1"/>
  <c r="W2954" i="1" s="1"/>
  <c r="U2967" i="1"/>
  <c r="V2967" i="1" s="1"/>
  <c r="W2967" i="1" s="1"/>
  <c r="U2980" i="1"/>
  <c r="V2980" i="1" s="1"/>
  <c r="W2980" i="1" s="1"/>
  <c r="U2998" i="1"/>
  <c r="V2998" i="1" s="1"/>
  <c r="W2998" i="1" s="1"/>
  <c r="U3054" i="1"/>
  <c r="V3054" i="1" s="1"/>
  <c r="W3054" i="1" s="1"/>
  <c r="U3080" i="1"/>
  <c r="V3080" i="1" s="1"/>
  <c r="W3080" i="1" s="1"/>
  <c r="U3088" i="1"/>
  <c r="V3088" i="1" s="1"/>
  <c r="W3088" i="1" s="1"/>
  <c r="U3101" i="1"/>
  <c r="V3101" i="1" s="1"/>
  <c r="W3101" i="1" s="1"/>
  <c r="U3125" i="1"/>
  <c r="V3125" i="1" s="1"/>
  <c r="W3125" i="1" s="1"/>
  <c r="U3133" i="1"/>
  <c r="V3133" i="1" s="1"/>
  <c r="W3133" i="1" s="1"/>
  <c r="U3191" i="1"/>
  <c r="V3191" i="1" s="1"/>
  <c r="W3191" i="1" s="1"/>
  <c r="U3222" i="1"/>
  <c r="V3222" i="1" s="1"/>
  <c r="W3222" i="1" s="1"/>
  <c r="U3230" i="1"/>
  <c r="V3230" i="1" s="1"/>
  <c r="U3337" i="1"/>
  <c r="V3337" i="1" s="1"/>
  <c r="W3337" i="1" s="1"/>
  <c r="U3342" i="1"/>
  <c r="V3342" i="1" s="1"/>
  <c r="W3342" i="1" s="1"/>
  <c r="U3372" i="1"/>
  <c r="V3372" i="1" s="1"/>
  <c r="W3372" i="1" s="1"/>
  <c r="Y3374" i="1"/>
  <c r="U3394" i="1"/>
  <c r="V3394" i="1" s="1"/>
  <c r="W3394" i="1" s="1"/>
  <c r="U3412" i="1"/>
  <c r="V3412" i="1" s="1"/>
  <c r="W3412" i="1" s="1"/>
  <c r="U3432" i="1"/>
  <c r="V3432" i="1" s="1"/>
  <c r="W3432" i="1" s="1"/>
  <c r="Y3495" i="1"/>
  <c r="U3533" i="1"/>
  <c r="V3533" i="1" s="1"/>
  <c r="U3535" i="1"/>
  <c r="V3535" i="1" s="1"/>
  <c r="W3535" i="1" s="1"/>
  <c r="U3553" i="1"/>
  <c r="V3553" i="1" s="1"/>
  <c r="W3553" i="1" s="1"/>
  <c r="U3573" i="1"/>
  <c r="V3573" i="1" s="1"/>
  <c r="W3573" i="1" s="1"/>
  <c r="U3578" i="1"/>
  <c r="V3578" i="1" s="1"/>
  <c r="W3578" i="1" s="1"/>
  <c r="U3615" i="1"/>
  <c r="V3615" i="1" s="1"/>
  <c r="U3633" i="1"/>
  <c r="V3633" i="1" s="1"/>
  <c r="W3633" i="1" s="1"/>
  <c r="U3641" i="1"/>
  <c r="V3641" i="1" s="1"/>
  <c r="W3641" i="1" s="1"/>
  <c r="U3662" i="1"/>
  <c r="V3662" i="1" s="1"/>
  <c r="W3662" i="1" s="1"/>
  <c r="U3693" i="1"/>
  <c r="V3693" i="1" s="1"/>
  <c r="W3693" i="1" s="1"/>
  <c r="U3698" i="1"/>
  <c r="V3698" i="1" s="1"/>
  <c r="W3698" i="1" s="1"/>
  <c r="U3711" i="1"/>
  <c r="V3711" i="1" s="1"/>
  <c r="W3711" i="1" s="1"/>
  <c r="U3745" i="1"/>
  <c r="V3745" i="1" s="1"/>
  <c r="U3776" i="1"/>
  <c r="V3776" i="1" s="1"/>
  <c r="W3776" i="1" s="1"/>
  <c r="U3816" i="1"/>
  <c r="V3816" i="1" s="1"/>
  <c r="U3839" i="1"/>
  <c r="V3839" i="1" s="1"/>
  <c r="W3839" i="1" s="1"/>
  <c r="U3849" i="1"/>
  <c r="V3849" i="1" s="1"/>
  <c r="U3856" i="1"/>
  <c r="U2243" i="1"/>
  <c r="V2243" i="1" s="1"/>
  <c r="U3515" i="1"/>
  <c r="V3515" i="1" s="1"/>
  <c r="W3515" i="1" s="1"/>
  <c r="U3740" i="1"/>
  <c r="V3740" i="1" s="1"/>
  <c r="W3740" i="1" s="1"/>
  <c r="U3783" i="1"/>
  <c r="V3783" i="1" s="1"/>
  <c r="W3783" i="1" s="1"/>
  <c r="Y3202" i="1"/>
  <c r="Y3508" i="1"/>
  <c r="Y2190" i="1"/>
  <c r="W2428" i="1"/>
  <c r="U2179" i="1"/>
  <c r="V2179" i="1" s="1"/>
  <c r="U2189" i="1"/>
  <c r="V2189" i="1" s="1"/>
  <c r="W2189" i="1" s="1"/>
  <c r="U2285" i="1"/>
  <c r="V2285" i="1" s="1"/>
  <c r="W2285" i="1" s="1"/>
  <c r="U2323" i="1"/>
  <c r="V2323" i="1" s="1"/>
  <c r="W2323" i="1" s="1"/>
  <c r="U2362" i="1"/>
  <c r="V2362" i="1" s="1"/>
  <c r="W2362" i="1" s="1"/>
  <c r="U2380" i="1"/>
  <c r="V2380" i="1" s="1"/>
  <c r="W2380" i="1" s="1"/>
  <c r="U2404" i="1"/>
  <c r="V2404" i="1" s="1"/>
  <c r="W2404" i="1" s="1"/>
  <c r="U2596" i="1"/>
  <c r="V2596" i="1" s="1"/>
  <c r="U2616" i="1"/>
  <c r="V2616" i="1" s="1"/>
  <c r="U2621" i="1"/>
  <c r="V2621" i="1" s="1"/>
  <c r="W2621" i="1" s="1"/>
  <c r="U2647" i="1"/>
  <c r="V2647" i="1" s="1"/>
  <c r="W2647" i="1" s="1"/>
  <c r="U2652" i="1"/>
  <c r="V2652" i="1" s="1"/>
  <c r="U3614" i="1"/>
  <c r="V3614" i="1" s="1"/>
  <c r="W3614" i="1" s="1"/>
  <c r="U3734" i="1"/>
  <c r="V3734" i="1" s="1"/>
  <c r="W3734" i="1" s="1"/>
  <c r="V3830" i="1"/>
  <c r="W3830" i="1" s="1"/>
  <c r="U2172" i="1"/>
  <c r="V2172" i="1" s="1"/>
  <c r="W2172" i="1" s="1"/>
  <c r="U2182" i="1"/>
  <c r="V2182" i="1" s="1"/>
  <c r="U2283" i="1"/>
  <c r="V2283" i="1" s="1"/>
  <c r="W2283" i="1" s="1"/>
  <c r="U2501" i="1"/>
  <c r="V2501" i="1" s="1"/>
  <c r="W2501" i="1" s="1"/>
  <c r="U2789" i="1"/>
  <c r="V2789" i="1" s="1"/>
  <c r="W2789" i="1" s="1"/>
  <c r="U3150" i="1"/>
  <c r="V3150" i="1" s="1"/>
  <c r="Y3363" i="1"/>
  <c r="U3569" i="1"/>
  <c r="U3717" i="1"/>
  <c r="V3717" i="1" s="1"/>
  <c r="Y2856" i="1"/>
  <c r="Y3569" i="1"/>
  <c r="Y3740" i="1"/>
  <c r="Y3025" i="1"/>
  <c r="Y3604" i="1"/>
  <c r="Y3106" i="1"/>
  <c r="U2369" i="1"/>
  <c r="V2369" i="1" s="1"/>
  <c r="W2369" i="1" s="1"/>
  <c r="Y3500" i="1"/>
  <c r="U2167" i="1"/>
  <c r="V2167" i="1" s="1"/>
  <c r="W2167" i="1" s="1"/>
  <c r="Y2169" i="1"/>
  <c r="U2174" i="1"/>
  <c r="V2174" i="1" s="1"/>
  <c r="W2174" i="1" s="1"/>
  <c r="U2199" i="1"/>
  <c r="V2199" i="1" s="1"/>
  <c r="W2199" i="1" s="1"/>
  <c r="U2209" i="1"/>
  <c r="V2209" i="1" s="1"/>
  <c r="W2209" i="1" s="1"/>
  <c r="U2214" i="1"/>
  <c r="V2214" i="1" s="1"/>
  <c r="W2214" i="1" s="1"/>
  <c r="U2219" i="1"/>
  <c r="V2219" i="1" s="1"/>
  <c r="W2219" i="1" s="1"/>
  <c r="U2232" i="1"/>
  <c r="V2232" i="1" s="1"/>
  <c r="W2232" i="1" s="1"/>
  <c r="U2248" i="1"/>
  <c r="V2248" i="1" s="1"/>
  <c r="W2248" i="1" s="1"/>
  <c r="U2326" i="1"/>
  <c r="V2326" i="1" s="1"/>
  <c r="W2326" i="1" s="1"/>
  <c r="U2357" i="1"/>
  <c r="V2357" i="1" s="1"/>
  <c r="W2357" i="1" s="1"/>
  <c r="U2365" i="1"/>
  <c r="V2365" i="1" s="1"/>
  <c r="W2365" i="1" s="1"/>
  <c r="U2378" i="1"/>
  <c r="V2378" i="1" s="1"/>
  <c r="W2378" i="1" s="1"/>
  <c r="U2383" i="1"/>
  <c r="V2383" i="1" s="1"/>
  <c r="W2383" i="1" s="1"/>
  <c r="U2399" i="1"/>
  <c r="V2399" i="1" s="1"/>
  <c r="W2399" i="1" s="1"/>
  <c r="U2407" i="1"/>
  <c r="V2407" i="1" s="1"/>
  <c r="W2407" i="1" s="1"/>
  <c r="U2415" i="1"/>
  <c r="V2415" i="1" s="1"/>
  <c r="W2415" i="1" s="1"/>
  <c r="Y2425" i="1"/>
  <c r="U2468" i="1"/>
  <c r="V2468" i="1" s="1"/>
  <c r="U2476" i="1"/>
  <c r="V2476" i="1" s="1"/>
  <c r="U2496" i="1"/>
  <c r="V2496" i="1" s="1"/>
  <c r="W2496" i="1" s="1"/>
  <c r="Y2510" i="1"/>
  <c r="U2519" i="1"/>
  <c r="V2519" i="1" s="1"/>
  <c r="W2519" i="1" s="1"/>
  <c r="U2544" i="1"/>
  <c r="V2544" i="1" s="1"/>
  <c r="W2544" i="1" s="1"/>
  <c r="U2549" i="1"/>
  <c r="V2549" i="1" s="1"/>
  <c r="W2549" i="1" s="1"/>
  <c r="U2554" i="1"/>
  <c r="V2554" i="1" s="1"/>
  <c r="U2562" i="1"/>
  <c r="V2562" i="1" s="1"/>
  <c r="W2562" i="1" s="1"/>
  <c r="U2570" i="1"/>
  <c r="V2570" i="1" s="1"/>
  <c r="W2570" i="1" s="1"/>
  <c r="U2578" i="1"/>
  <c r="V2578" i="1" s="1"/>
  <c r="W2578" i="1" s="1"/>
  <c r="U2599" i="1"/>
  <c r="V2599" i="1" s="1"/>
  <c r="W2599" i="1" s="1"/>
  <c r="Y2614" i="1"/>
  <c r="U2619" i="1"/>
  <c r="V2619" i="1" s="1"/>
  <c r="Y2621" i="1"/>
  <c r="U2642" i="1"/>
  <c r="V2642" i="1" s="1"/>
  <c r="W2642" i="1" s="1"/>
  <c r="U2655" i="1"/>
  <c r="V2655" i="1" s="1"/>
  <c r="W2655" i="1" s="1"/>
  <c r="U2663" i="1"/>
  <c r="V2663" i="1" s="1"/>
  <c r="W2663" i="1" s="1"/>
  <c r="U2678" i="1"/>
  <c r="V2678" i="1" s="1"/>
  <c r="W2678" i="1" s="1"/>
  <c r="U2720" i="1"/>
  <c r="V2720" i="1" s="1"/>
  <c r="W2720" i="1" s="1"/>
  <c r="U2736" i="1"/>
  <c r="V2736" i="1" s="1"/>
  <c r="W2736" i="1" s="1"/>
  <c r="U2746" i="1"/>
  <c r="V2746" i="1" s="1"/>
  <c r="W2746" i="1" s="1"/>
  <c r="U2756" i="1"/>
  <c r="V2756" i="1" s="1"/>
  <c r="W2756" i="1" s="1"/>
  <c r="U2761" i="1"/>
  <c r="V2761" i="1" s="1"/>
  <c r="W2761" i="1" s="1"/>
  <c r="U2773" i="1"/>
  <c r="V2773" i="1" s="1"/>
  <c r="U2778" i="1"/>
  <c r="V2778" i="1" s="1"/>
  <c r="U2812" i="1"/>
  <c r="V2812" i="1" s="1"/>
  <c r="W2812" i="1" s="1"/>
  <c r="U2817" i="1"/>
  <c r="V2817" i="1" s="1"/>
  <c r="W2817" i="1" s="1"/>
  <c r="U2845" i="1"/>
  <c r="V2845" i="1" s="1"/>
  <c r="W2845" i="1" s="1"/>
  <c r="U2866" i="1"/>
  <c r="V2866" i="1" s="1"/>
  <c r="U2926" i="1"/>
  <c r="V2926" i="1" s="1"/>
  <c r="W2926" i="1" s="1"/>
  <c r="Y2966" i="1"/>
  <c r="U2979" i="1"/>
  <c r="V2979" i="1" s="1"/>
  <c r="U3024" i="1"/>
  <c r="V3024" i="1" s="1"/>
  <c r="U3121" i="1"/>
  <c r="V3121" i="1" s="1"/>
  <c r="W3121" i="1" s="1"/>
  <c r="U3129" i="1"/>
  <c r="V3129" i="1" s="1"/>
  <c r="U3137" i="1"/>
  <c r="V3137" i="1" s="1"/>
  <c r="U3162" i="1"/>
  <c r="V3162" i="1" s="1"/>
  <c r="U3167" i="1"/>
  <c r="V3167" i="1" s="1"/>
  <c r="U3187" i="1"/>
  <c r="V3187" i="1" s="1"/>
  <c r="W3187" i="1" s="1"/>
  <c r="U3197" i="1"/>
  <c r="V3197" i="1" s="1"/>
  <c r="W3197" i="1" s="1"/>
  <c r="U3204" i="1"/>
  <c r="V3204" i="1" s="1"/>
  <c r="W3204" i="1" s="1"/>
  <c r="U3212" i="1"/>
  <c r="V3212" i="1" s="1"/>
  <c r="W3212" i="1" s="1"/>
  <c r="U3228" i="1"/>
  <c r="V3228" i="1" s="1"/>
  <c r="W3228" i="1" s="1"/>
  <c r="U3235" i="1"/>
  <c r="V3235" i="1" s="1"/>
  <c r="Y3237" i="1"/>
  <c r="U3309" i="1"/>
  <c r="V3309" i="1" s="1"/>
  <c r="U3341" i="1"/>
  <c r="V3341" i="1" s="1"/>
  <c r="W3341" i="1" s="1"/>
  <c r="U3363" i="1"/>
  <c r="V3363" i="1" s="1"/>
  <c r="W3363" i="1" s="1"/>
  <c r="U3379" i="1"/>
  <c r="V3379" i="1" s="1"/>
  <c r="W3379" i="1" s="1"/>
  <c r="U3384" i="1"/>
  <c r="V3384" i="1" s="1"/>
  <c r="W3384" i="1" s="1"/>
  <c r="U3391" i="1"/>
  <c r="Y3451" i="1"/>
  <c r="U3581" i="1"/>
  <c r="V3581" i="1" s="1"/>
  <c r="W3581" i="1" s="1"/>
  <c r="U3599" i="1"/>
  <c r="V3599" i="1" s="1"/>
  <c r="W3599" i="1" s="1"/>
  <c r="Y3603" i="1"/>
  <c r="U3653" i="1"/>
  <c r="V3653" i="1" s="1"/>
  <c r="W3653" i="1" s="1"/>
  <c r="U3658" i="1"/>
  <c r="V3658" i="1" s="1"/>
  <c r="W3658" i="1" s="1"/>
  <c r="U3671" i="1"/>
  <c r="V3671" i="1" s="1"/>
  <c r="U3702" i="1"/>
  <c r="V3702" i="1" s="1"/>
  <c r="W3702" i="1" s="1"/>
  <c r="U3709" i="1"/>
  <c r="V3709" i="1" s="1"/>
  <c r="W3709" i="1" s="1"/>
  <c r="U3722" i="1"/>
  <c r="V3722" i="1" s="1"/>
  <c r="W3722" i="1" s="1"/>
  <c r="U3732" i="1"/>
  <c r="V3732" i="1" s="1"/>
  <c r="W3732" i="1" s="1"/>
  <c r="U3749" i="1"/>
  <c r="V3749" i="1" s="1"/>
  <c r="W3749" i="1" s="1"/>
  <c r="U3770" i="1"/>
  <c r="V3770" i="1" s="1"/>
  <c r="U3778" i="1"/>
  <c r="V3778" i="1" s="1"/>
  <c r="U2657" i="1"/>
  <c r="V2657" i="1" s="1"/>
  <c r="U2722" i="1"/>
  <c r="V2722" i="1" s="1"/>
  <c r="U2730" i="1"/>
  <c r="V2730" i="1" s="1"/>
  <c r="U2793" i="1"/>
  <c r="V2793" i="1" s="1"/>
  <c r="W2793" i="1" s="1"/>
  <c r="Y2838" i="1"/>
  <c r="U3092" i="1"/>
  <c r="V3092" i="1" s="1"/>
  <c r="W3092" i="1" s="1"/>
  <c r="U3485" i="1"/>
  <c r="V3485" i="1" s="1"/>
  <c r="W3485" i="1" s="1"/>
  <c r="U2660" i="1"/>
  <c r="V2660" i="1" s="1"/>
  <c r="W2660" i="1" s="1"/>
  <c r="Y2682" i="1"/>
  <c r="U2687" i="1"/>
  <c r="V2687" i="1" s="1"/>
  <c r="W2687" i="1" s="1"/>
  <c r="U2697" i="1"/>
  <c r="V2697" i="1" s="1"/>
  <c r="W2697" i="1" s="1"/>
  <c r="U2725" i="1"/>
  <c r="V2725" i="1" s="1"/>
  <c r="W2725" i="1" s="1"/>
  <c r="U2741" i="1"/>
  <c r="V2741" i="1" s="1"/>
  <c r="W2741" i="1" s="1"/>
  <c r="U2751" i="1"/>
  <c r="V2751" i="1" s="1"/>
  <c r="U2775" i="1"/>
  <c r="V2775" i="1" s="1"/>
  <c r="W2775" i="1" s="1"/>
  <c r="U2788" i="1"/>
  <c r="V2788" i="1" s="1"/>
  <c r="W2788" i="1" s="1"/>
  <c r="U2798" i="1"/>
  <c r="V2798" i="1" s="1"/>
  <c r="W2798" i="1" s="1"/>
  <c r="Y2806" i="1"/>
  <c r="U2834" i="1"/>
  <c r="V2834" i="1" s="1"/>
  <c r="W2834" i="1" s="1"/>
  <c r="U2852" i="1"/>
  <c r="V2852" i="1" s="1"/>
  <c r="W2852" i="1" s="1"/>
  <c r="U2879" i="1"/>
  <c r="V2879" i="1" s="1"/>
  <c r="W2879" i="1" s="1"/>
  <c r="U2935" i="1"/>
  <c r="V2935" i="1" s="1"/>
  <c r="W2935" i="1" s="1"/>
  <c r="Y2942" i="1"/>
  <c r="U2952" i="1"/>
  <c r="V2952" i="1" s="1"/>
  <c r="W2952" i="1" s="1"/>
  <c r="U3005" i="1"/>
  <c r="V3005" i="1" s="1"/>
  <c r="W3005" i="1" s="1"/>
  <c r="U3047" i="1"/>
  <c r="V3047" i="1" s="1"/>
  <c r="W3047" i="1" s="1"/>
  <c r="U3087" i="1"/>
  <c r="U3095" i="1"/>
  <c r="V3095" i="1" s="1"/>
  <c r="W3095" i="1" s="1"/>
  <c r="U3116" i="1"/>
  <c r="V3116" i="1" s="1"/>
  <c r="W3116" i="1" s="1"/>
  <c r="U3147" i="1"/>
  <c r="V3147" i="1" s="1"/>
  <c r="W3147" i="1" s="1"/>
  <c r="U3152" i="1"/>
  <c r="V3152" i="1" s="1"/>
  <c r="W3152" i="1" s="1"/>
  <c r="Y3174" i="1"/>
  <c r="U3179" i="1"/>
  <c r="V3179" i="1" s="1"/>
  <c r="W3179" i="1" s="1"/>
  <c r="Y3199" i="1"/>
  <c r="U3209" i="1"/>
  <c r="V3209" i="1" s="1"/>
  <c r="W3209" i="1" s="1"/>
  <c r="U3217" i="1"/>
  <c r="V3217" i="1" s="1"/>
  <c r="W3217" i="1" s="1"/>
  <c r="U3237" i="1"/>
  <c r="V3237" i="1" s="1"/>
  <c r="W3237" i="1" s="1"/>
  <c r="U3262" i="1"/>
  <c r="V3262" i="1" s="1"/>
  <c r="W3262" i="1" s="1"/>
  <c r="U3297" i="1"/>
  <c r="V3297" i="1" s="1"/>
  <c r="W3297" i="1" s="1"/>
  <c r="U3299" i="1"/>
  <c r="V3299" i="1" s="1"/>
  <c r="W3299" i="1" s="1"/>
  <c r="U3301" i="1"/>
  <c r="V3301" i="1" s="1"/>
  <c r="U3316" i="1"/>
  <c r="V3316" i="1" s="1"/>
  <c r="W3316" i="1" s="1"/>
  <c r="Y3323" i="1"/>
  <c r="U3328" i="1"/>
  <c r="V3328" i="1" s="1"/>
  <c r="W3328" i="1" s="1"/>
  <c r="U3353" i="1"/>
  <c r="V3353" i="1" s="1"/>
  <c r="W3353" i="1" s="1"/>
  <c r="U3369" i="1"/>
  <c r="V3369" i="1" s="1"/>
  <c r="W3369" i="1" s="1"/>
  <c r="U3371" i="1"/>
  <c r="V3371" i="1" s="1"/>
  <c r="W3371" i="1" s="1"/>
  <c r="Y3373" i="1"/>
  <c r="Y3405" i="1"/>
  <c r="U3439" i="1"/>
  <c r="V3439" i="1" s="1"/>
  <c r="W3439" i="1" s="1"/>
  <c r="U3447" i="1"/>
  <c r="V3447" i="1" s="1"/>
  <c r="W3447" i="1" s="1"/>
  <c r="U3467" i="1"/>
  <c r="V3467" i="1" s="1"/>
  <c r="W3467" i="1" s="1"/>
  <c r="U3492" i="1"/>
  <c r="V3492" i="1" s="1"/>
  <c r="W3492" i="1" s="1"/>
  <c r="Y3494" i="1"/>
  <c r="U3501" i="1"/>
  <c r="V3501" i="1" s="1"/>
  <c r="W3501" i="1" s="1"/>
  <c r="U3510" i="1"/>
  <c r="V3510" i="1" s="1"/>
  <c r="W3510" i="1" s="1"/>
  <c r="U3583" i="1"/>
  <c r="V3583" i="1" s="1"/>
  <c r="W3583" i="1" s="1"/>
  <c r="U3596" i="1"/>
  <c r="V3596" i="1" s="1"/>
  <c r="W3596" i="1" s="1"/>
  <c r="U3603" i="1"/>
  <c r="V3603" i="1" s="1"/>
  <c r="W3603" i="1" s="1"/>
  <c r="U3616" i="1"/>
  <c r="V3616" i="1" s="1"/>
  <c r="W3616" i="1" s="1"/>
  <c r="U3624" i="1"/>
  <c r="V3624" i="1" s="1"/>
  <c r="W3624" i="1" s="1"/>
  <c r="U3639" i="1"/>
  <c r="V3639" i="1" s="1"/>
  <c r="U3647" i="1"/>
  <c r="V3647" i="1" s="1"/>
  <c r="W3647" i="1" s="1"/>
  <c r="U3652" i="1"/>
  <c r="V3652" i="1" s="1"/>
  <c r="W3652" i="1" s="1"/>
  <c r="U3657" i="1"/>
  <c r="V3657" i="1" s="1"/>
  <c r="W3657" i="1" s="1"/>
  <c r="U3665" i="1"/>
  <c r="V3665" i="1" s="1"/>
  <c r="W3665" i="1" s="1"/>
  <c r="U3675" i="1"/>
  <c r="V3675" i="1" s="1"/>
  <c r="W3675" i="1" s="1"/>
  <c r="U3680" i="1"/>
  <c r="V3680" i="1" s="1"/>
  <c r="U3701" i="1"/>
  <c r="V3701" i="1" s="1"/>
  <c r="W3701" i="1" s="1"/>
  <c r="U3703" i="1"/>
  <c r="V3703" i="1" s="1"/>
  <c r="U3731" i="1"/>
  <c r="V3731" i="1" s="1"/>
  <c r="W3731" i="1" s="1"/>
  <c r="U3741" i="1"/>
  <c r="V3741" i="1" s="1"/>
  <c r="W3741" i="1" s="1"/>
  <c r="U3759" i="1"/>
  <c r="V3759" i="1" s="1"/>
  <c r="W3759" i="1" s="1"/>
  <c r="U3809" i="1"/>
  <c r="V3809" i="1" s="1"/>
  <c r="W3809" i="1" s="1"/>
  <c r="Y3828" i="1"/>
  <c r="U3833" i="1"/>
  <c r="V3833" i="1" s="1"/>
  <c r="W3833" i="1" s="1"/>
  <c r="U3843" i="1"/>
  <c r="V3843" i="1" s="1"/>
  <c r="W3843" i="1" s="1"/>
  <c r="Y3852" i="1"/>
  <c r="U3875" i="1"/>
  <c r="V3875" i="1" s="1"/>
  <c r="W3875" i="1" s="1"/>
  <c r="U3880" i="1"/>
  <c r="V3880" i="1" s="1"/>
  <c r="U3773" i="1"/>
  <c r="V3773" i="1" s="1"/>
  <c r="Y3773" i="1"/>
  <c r="U3469" i="1"/>
  <c r="V3469" i="1" s="1"/>
  <c r="W3469" i="1" s="1"/>
  <c r="V2608" i="1"/>
  <c r="W2608" i="1" s="1"/>
  <c r="V3358" i="1"/>
  <c r="W3358" i="1" s="1"/>
  <c r="Y3585" i="1"/>
  <c r="Y2637" i="1"/>
  <c r="V2837" i="1"/>
  <c r="W2837" i="1" s="1"/>
  <c r="V3016" i="1"/>
  <c r="W3016" i="1" s="1"/>
  <c r="U3643" i="1"/>
  <c r="V3643" i="1" s="1"/>
  <c r="W3643" i="1" s="1"/>
  <c r="Y2707" i="1"/>
  <c r="Y2715" i="1"/>
  <c r="U2871" i="1"/>
  <c r="V2871" i="1" s="1"/>
  <c r="U2962" i="1"/>
  <c r="V2962" i="1" s="1"/>
  <c r="W2962" i="1" s="1"/>
  <c r="U3857" i="1"/>
  <c r="V3857" i="1" s="1"/>
  <c r="W3857" i="1" s="1"/>
  <c r="Y2202" i="1"/>
  <c r="Y2369" i="1"/>
  <c r="Y2752" i="1"/>
  <c r="U3523" i="1"/>
  <c r="V3523" i="1" s="1"/>
  <c r="W3523" i="1" s="1"/>
  <c r="U2255" i="1"/>
  <c r="V2255" i="1" s="1"/>
  <c r="W2255" i="1" s="1"/>
  <c r="U2263" i="1"/>
  <c r="V2263" i="1" s="1"/>
  <c r="W2263" i="1" s="1"/>
  <c r="Y2352" i="1"/>
  <c r="U2355" i="1"/>
  <c r="V2355" i="1" s="1"/>
  <c r="W2355" i="1" s="1"/>
  <c r="U2472" i="1"/>
  <c r="V2472" i="1" s="1"/>
  <c r="W2472" i="1" s="1"/>
  <c r="Y2491" i="1"/>
  <c r="U2586" i="1"/>
  <c r="V2586" i="1" s="1"/>
  <c r="U2714" i="1"/>
  <c r="V2714" i="1" s="1"/>
  <c r="W2714" i="1" s="1"/>
  <c r="U3060" i="1"/>
  <c r="V3060" i="1" s="1"/>
  <c r="W3060" i="1" s="1"/>
  <c r="U3478" i="1"/>
  <c r="V3478" i="1" s="1"/>
  <c r="W3478" i="1" s="1"/>
  <c r="V3632" i="1"/>
  <c r="W3632" i="1" s="1"/>
  <c r="U3729" i="1"/>
  <c r="V3729" i="1" s="1"/>
  <c r="W3729" i="1" s="1"/>
  <c r="U2327" i="1"/>
  <c r="V2327" i="1" s="1"/>
  <c r="W2327" i="1" s="1"/>
  <c r="U2772" i="1"/>
  <c r="V2772" i="1" s="1"/>
  <c r="Y3024" i="1"/>
  <c r="U2356" i="1"/>
  <c r="V2356" i="1" s="1"/>
  <c r="W2356" i="1" s="1"/>
  <c r="Y2580" i="1"/>
  <c r="Y2804" i="1"/>
  <c r="U2915" i="1"/>
  <c r="U3264" i="1"/>
  <c r="V3264" i="1" s="1"/>
  <c r="W3264" i="1" s="1"/>
  <c r="Y3264" i="1"/>
  <c r="U2391" i="1"/>
  <c r="V2391" i="1" s="1"/>
  <c r="Y2899" i="1"/>
  <c r="U3574" i="1"/>
  <c r="U3688" i="1"/>
  <c r="V3688" i="1" s="1"/>
  <c r="U2705" i="1"/>
  <c r="V2705" i="1" s="1"/>
  <c r="W2705" i="1" s="1"/>
  <c r="U3205" i="1"/>
  <c r="V3205" i="1" s="1"/>
  <c r="W3205" i="1" s="1"/>
  <c r="U3546" i="1"/>
  <c r="V3546" i="1" s="1"/>
  <c r="W3546" i="1" s="1"/>
  <c r="U3757" i="1"/>
  <c r="V3757" i="1" s="1"/>
  <c r="W3757" i="1" s="1"/>
  <c r="Y2272" i="1"/>
  <c r="U2374" i="1"/>
  <c r="V2374" i="1" s="1"/>
  <c r="W2374" i="1" s="1"/>
  <c r="U2502" i="1"/>
  <c r="V2502" i="1" s="1"/>
  <c r="W2502" i="1" s="1"/>
  <c r="U2662" i="1"/>
  <c r="V2662" i="1" s="1"/>
  <c r="U2733" i="1"/>
  <c r="V2733" i="1" s="1"/>
  <c r="W2733" i="1" s="1"/>
  <c r="W2919" i="1"/>
  <c r="U3091" i="1"/>
  <c r="V3091" i="1" s="1"/>
  <c r="W3091" i="1" s="1"/>
  <c r="U3181" i="1"/>
  <c r="U3308" i="1"/>
  <c r="V3308" i="1" s="1"/>
  <c r="W3308" i="1" s="1"/>
  <c r="U3315" i="1"/>
  <c r="V3315" i="1" s="1"/>
  <c r="Y3574" i="1"/>
  <c r="U3630" i="1"/>
  <c r="V3630" i="1" s="1"/>
  <c r="W3630" i="1" s="1"/>
  <c r="Y3630" i="1"/>
  <c r="U2238" i="1"/>
  <c r="V2238" i="1" s="1"/>
  <c r="U2246" i="1"/>
  <c r="U2273" i="1"/>
  <c r="V2273" i="1" s="1"/>
  <c r="W2273" i="1" s="1"/>
  <c r="U2275" i="1"/>
  <c r="V2275" i="1" s="1"/>
  <c r="W2275" i="1" s="1"/>
  <c r="U2324" i="1"/>
  <c r="V2324" i="1" s="1"/>
  <c r="W2324" i="1" s="1"/>
  <c r="U2329" i="1"/>
  <c r="V2329" i="1" s="1"/>
  <c r="W2329" i="1" s="1"/>
  <c r="U2345" i="1"/>
  <c r="V2345" i="1" s="1"/>
  <c r="W2345" i="1" s="1"/>
  <c r="U2370" i="1"/>
  <c r="V2370" i="1" s="1"/>
  <c r="W2370" i="1" s="1"/>
  <c r="U2475" i="1"/>
  <c r="V2475" i="1" s="1"/>
  <c r="W2475" i="1" s="1"/>
  <c r="U2480" i="1"/>
  <c r="V2480" i="1" s="1"/>
  <c r="W2480" i="1" s="1"/>
  <c r="Y2487" i="1"/>
  <c r="U2494" i="1"/>
  <c r="V2494" i="1" s="1"/>
  <c r="U2510" i="1"/>
  <c r="V2510" i="1" s="1"/>
  <c r="W2510" i="1" s="1"/>
  <c r="U2577" i="1"/>
  <c r="V2577" i="1" s="1"/>
  <c r="W2577" i="1" s="1"/>
  <c r="U2594" i="1"/>
  <c r="V2594" i="1" s="1"/>
  <c r="W2594" i="1" s="1"/>
  <c r="U2623" i="1"/>
  <c r="V2623" i="1" s="1"/>
  <c r="W2623" i="1" s="1"/>
  <c r="Y2636" i="1"/>
  <c r="U2684" i="1"/>
  <c r="V2684" i="1" s="1"/>
  <c r="W2684" i="1" s="1"/>
  <c r="U2701" i="1"/>
  <c r="V2701" i="1" s="1"/>
  <c r="W2701" i="1" s="1"/>
  <c r="Y2714" i="1"/>
  <c r="U2787" i="1"/>
  <c r="V2787" i="1" s="1"/>
  <c r="Y2789" i="1"/>
  <c r="Y2800" i="1"/>
  <c r="U2804" i="1"/>
  <c r="U2806" i="1"/>
  <c r="V2806" i="1" s="1"/>
  <c r="W2806" i="1" s="1"/>
  <c r="U2824" i="1"/>
  <c r="V2824" i="1" s="1"/>
  <c r="W2824" i="1" s="1"/>
  <c r="U2850" i="1"/>
  <c r="V2850" i="1" s="1"/>
  <c r="W2850" i="1" s="1"/>
  <c r="Y2870" i="1"/>
  <c r="Y2872" i="1"/>
  <c r="U2886" i="1"/>
  <c r="V2886" i="1" s="1"/>
  <c r="U3038" i="1"/>
  <c r="V3038" i="1" s="1"/>
  <c r="W3038" i="1" s="1"/>
  <c r="U3153" i="1"/>
  <c r="V3153" i="1" s="1"/>
  <c r="W3153" i="1" s="1"/>
  <c r="U3248" i="1"/>
  <c r="V3248" i="1" s="1"/>
  <c r="W3248" i="1" s="1"/>
  <c r="U3263" i="1"/>
  <c r="V3263" i="1" s="1"/>
  <c r="U3291" i="1"/>
  <c r="V3291" i="1" s="1"/>
  <c r="W3291" i="1" s="1"/>
  <c r="U3293" i="1"/>
  <c r="V3293" i="1" s="1"/>
  <c r="W3293" i="1" s="1"/>
  <c r="U3355" i="1"/>
  <c r="V3355" i="1" s="1"/>
  <c r="W3355" i="1" s="1"/>
  <c r="U3398" i="1"/>
  <c r="V3398" i="1" s="1"/>
  <c r="W3398" i="1" s="1"/>
  <c r="Y3398" i="1"/>
  <c r="U3459" i="1"/>
  <c r="V3459" i="1" s="1"/>
  <c r="W3459" i="1" s="1"/>
  <c r="U3481" i="1"/>
  <c r="V3481" i="1" s="1"/>
  <c r="W3481" i="1" s="1"/>
  <c r="U3503" i="1"/>
  <c r="V3503" i="1" s="1"/>
  <c r="W3503" i="1" s="1"/>
  <c r="U3505" i="1"/>
  <c r="V3505" i="1" s="1"/>
  <c r="W3505" i="1" s="1"/>
  <c r="U3514" i="1"/>
  <c r="V3514" i="1" s="1"/>
  <c r="W3514" i="1" s="1"/>
  <c r="U3524" i="1"/>
  <c r="V3524" i="1" s="1"/>
  <c r="W3524" i="1" s="1"/>
  <c r="U3530" i="1"/>
  <c r="U3595" i="1"/>
  <c r="V3595" i="1" s="1"/>
  <c r="W3595" i="1" s="1"/>
  <c r="U3631" i="1"/>
  <c r="V3631" i="1" s="1"/>
  <c r="W3631" i="1" s="1"/>
  <c r="U3707" i="1"/>
  <c r="V3707" i="1" s="1"/>
  <c r="W3707" i="1" s="1"/>
  <c r="U3727" i="1"/>
  <c r="V3727" i="1" s="1"/>
  <c r="W3727" i="1" s="1"/>
  <c r="Y3729" i="1"/>
  <c r="U3739" i="1"/>
  <c r="V3739" i="1" s="1"/>
  <c r="W3739" i="1" s="1"/>
  <c r="Y3748" i="1"/>
  <c r="U3798" i="1"/>
  <c r="V3798" i="1" s="1"/>
  <c r="W3798" i="1" s="1"/>
  <c r="V3190" i="1"/>
  <c r="W3190" i="1" s="1"/>
  <c r="Y3311" i="1"/>
  <c r="U2218" i="1"/>
  <c r="U2311" i="1"/>
  <c r="V2311" i="1" s="1"/>
  <c r="W2311" i="1" s="1"/>
  <c r="U2445" i="1"/>
  <c r="V2445" i="1" s="1"/>
  <c r="W2445" i="1" s="1"/>
  <c r="U2455" i="1"/>
  <c r="V2455" i="1" s="1"/>
  <c r="U2462" i="1"/>
  <c r="V2462" i="1" s="1"/>
  <c r="W2462" i="1" s="1"/>
  <c r="Y2492" i="1"/>
  <c r="U2553" i="1"/>
  <c r="V2553" i="1" s="1"/>
  <c r="W2553" i="1" s="1"/>
  <c r="U2566" i="1"/>
  <c r="V2566" i="1" s="1"/>
  <c r="W2566" i="1" s="1"/>
  <c r="Y2708" i="1"/>
  <c r="Y2716" i="1"/>
  <c r="Y2797" i="1"/>
  <c r="Y2827" i="1"/>
  <c r="U2990" i="1"/>
  <c r="V2990" i="1" s="1"/>
  <c r="W2990" i="1" s="1"/>
  <c r="U3064" i="1"/>
  <c r="V3064" i="1" s="1"/>
  <c r="W3064" i="1" s="1"/>
  <c r="U3104" i="1"/>
  <c r="V3104" i="1" s="1"/>
  <c r="W3104" i="1" s="1"/>
  <c r="Y3240" i="1"/>
  <c r="U3267" i="1"/>
  <c r="V3267" i="1" s="1"/>
  <c r="W3267" i="1" s="1"/>
  <c r="U3274" i="1"/>
  <c r="V3274" i="1" s="1"/>
  <c r="U3367" i="1"/>
  <c r="U3408" i="1"/>
  <c r="V3408" i="1" s="1"/>
  <c r="W3408" i="1" s="1"/>
  <c r="Y3426" i="1"/>
  <c r="Y3614" i="1"/>
  <c r="U3664" i="1"/>
  <c r="V3664" i="1" s="1"/>
  <c r="W3664" i="1" s="1"/>
  <c r="Y3664" i="1"/>
  <c r="Y3299" i="1"/>
  <c r="U3860" i="1"/>
  <c r="V3860" i="1" s="1"/>
  <c r="W3860" i="1" s="1"/>
  <c r="U2168" i="1"/>
  <c r="V2168" i="1" s="1"/>
  <c r="W2168" i="1" s="1"/>
  <c r="U2178" i="1"/>
  <c r="V2178" i="1" s="1"/>
  <c r="W2178" i="1" s="1"/>
  <c r="U2185" i="1"/>
  <c r="V2185" i="1" s="1"/>
  <c r="U2197" i="1"/>
  <c r="V2197" i="1" s="1"/>
  <c r="W2197" i="1" s="1"/>
  <c r="Y2199" i="1"/>
  <c r="U2206" i="1"/>
  <c r="V2206" i="1" s="1"/>
  <c r="U2211" i="1"/>
  <c r="V2211" i="1" s="1"/>
  <c r="W2211" i="1" s="1"/>
  <c r="U2216" i="1"/>
  <c r="V2216" i="1" s="1"/>
  <c r="W2216" i="1" s="1"/>
  <c r="U2221" i="1"/>
  <c r="V2221" i="1" s="1"/>
  <c r="W2221" i="1" s="1"/>
  <c r="U2240" i="1"/>
  <c r="U2250" i="1"/>
  <c r="V2250" i="1" s="1"/>
  <c r="W2250" i="1" s="1"/>
  <c r="U2257" i="1"/>
  <c r="V2257" i="1" s="1"/>
  <c r="W2257" i="1" s="1"/>
  <c r="U2262" i="1"/>
  <c r="V2262" i="1" s="1"/>
  <c r="W2262" i="1" s="1"/>
  <c r="U2278" i="1"/>
  <c r="V2278" i="1" s="1"/>
  <c r="W2278" i="1" s="1"/>
  <c r="U2299" i="1"/>
  <c r="V2299" i="1" s="1"/>
  <c r="W2299" i="1" s="1"/>
  <c r="U2309" i="1"/>
  <c r="V2309" i="1" s="1"/>
  <c r="W2309" i="1" s="1"/>
  <c r="U2352" i="1"/>
  <c r="U2393" i="1"/>
  <c r="V2393" i="1" s="1"/>
  <c r="U2406" i="1"/>
  <c r="V2406" i="1" s="1"/>
  <c r="U2411" i="1"/>
  <c r="V2411" i="1" s="1"/>
  <c r="W2411" i="1" s="1"/>
  <c r="U2426" i="1"/>
  <c r="V2426" i="1" s="1"/>
  <c r="W2426" i="1" s="1"/>
  <c r="U2448" i="1"/>
  <c r="V2448" i="1" s="1"/>
  <c r="U2458" i="1"/>
  <c r="U2460" i="1"/>
  <c r="V2460" i="1" s="1"/>
  <c r="W2460" i="1" s="1"/>
  <c r="U2465" i="1"/>
  <c r="Y2495" i="1"/>
  <c r="U2515" i="1"/>
  <c r="V2515" i="1" s="1"/>
  <c r="W2515" i="1" s="1"/>
  <c r="U2522" i="1"/>
  <c r="V2522" i="1" s="1"/>
  <c r="W2522" i="1" s="1"/>
  <c r="U2534" i="1"/>
  <c r="V2534" i="1" s="1"/>
  <c r="U2541" i="1"/>
  <c r="V2541" i="1" s="1"/>
  <c r="W2541" i="1" s="1"/>
  <c r="U2551" i="1"/>
  <c r="V2551" i="1" s="1"/>
  <c r="W2551" i="1" s="1"/>
  <c r="U2569" i="1"/>
  <c r="V2569" i="1" s="1"/>
  <c r="W2569" i="1" s="1"/>
  <c r="U2574" i="1"/>
  <c r="V2574" i="1" s="1"/>
  <c r="W2574" i="1" s="1"/>
  <c r="U2581" i="1"/>
  <c r="V2581" i="1" s="1"/>
  <c r="W2581" i="1" s="1"/>
  <c r="U2588" i="1"/>
  <c r="V2588" i="1" s="1"/>
  <c r="U2601" i="1"/>
  <c r="V2601" i="1" s="1"/>
  <c r="W2601" i="1" s="1"/>
  <c r="U2606" i="1"/>
  <c r="V2606" i="1" s="1"/>
  <c r="W2606" i="1" s="1"/>
  <c r="Y2619" i="1"/>
  <c r="U2644" i="1"/>
  <c r="V2644" i="1" s="1"/>
  <c r="W2644" i="1" s="1"/>
  <c r="U2656" i="1"/>
  <c r="V2656" i="1" s="1"/>
  <c r="W2656" i="1" s="1"/>
  <c r="U2688" i="1"/>
  <c r="U2690" i="1"/>
  <c r="U2695" i="1"/>
  <c r="V2695" i="1" s="1"/>
  <c r="U2713" i="1"/>
  <c r="V2713" i="1" s="1"/>
  <c r="W2713" i="1" s="1"/>
  <c r="U2719" i="1"/>
  <c r="V2719" i="1" s="1"/>
  <c r="U2734" i="1"/>
  <c r="V2734" i="1" s="1"/>
  <c r="W2734" i="1" s="1"/>
  <c r="U2774" i="1"/>
  <c r="V2774" i="1" s="1"/>
  <c r="W2774" i="1" s="1"/>
  <c r="U2779" i="1"/>
  <c r="V2779" i="1" s="1"/>
  <c r="W2779" i="1" s="1"/>
  <c r="U2805" i="1"/>
  <c r="V2805" i="1" s="1"/>
  <c r="U2810" i="1"/>
  <c r="V2810" i="1" s="1"/>
  <c r="U2815" i="1"/>
  <c r="V2815" i="1" s="1"/>
  <c r="W2815" i="1" s="1"/>
  <c r="U2830" i="1"/>
  <c r="V2830" i="1" s="1"/>
  <c r="W2830" i="1" s="1"/>
  <c r="U2910" i="1"/>
  <c r="V2910" i="1" s="1"/>
  <c r="U2927" i="1"/>
  <c r="U2934" i="1"/>
  <c r="U2946" i="1"/>
  <c r="V2946" i="1" s="1"/>
  <c r="W2946" i="1" s="1"/>
  <c r="U2971" i="1"/>
  <c r="V2971" i="1" s="1"/>
  <c r="W2971" i="1" s="1"/>
  <c r="Y2973" i="1"/>
  <c r="U2976" i="1"/>
  <c r="V2976" i="1" s="1"/>
  <c r="W2976" i="1" s="1"/>
  <c r="U2995" i="1"/>
  <c r="V2995" i="1" s="1"/>
  <c r="W2995" i="1" s="1"/>
  <c r="U3000" i="1"/>
  <c r="V3000" i="1" s="1"/>
  <c r="W3000" i="1" s="1"/>
  <c r="U3002" i="1"/>
  <c r="V3002" i="1" s="1"/>
  <c r="W3002" i="1" s="1"/>
  <c r="Y3032" i="1"/>
  <c r="U3037" i="1"/>
  <c r="V3037" i="1" s="1"/>
  <c r="W3037" i="1" s="1"/>
  <c r="U3042" i="1"/>
  <c r="V3042" i="1" s="1"/>
  <c r="U3077" i="1"/>
  <c r="V3077" i="1" s="1"/>
  <c r="W3077" i="1" s="1"/>
  <c r="U3084" i="1"/>
  <c r="V3084" i="1" s="1"/>
  <c r="U3089" i="1"/>
  <c r="U3107" i="1"/>
  <c r="V3107" i="1" s="1"/>
  <c r="W3107" i="1" s="1"/>
  <c r="Y3109" i="1"/>
  <c r="Y3111" i="1"/>
  <c r="U3130" i="1"/>
  <c r="V3130" i="1" s="1"/>
  <c r="W3130" i="1" s="1"/>
  <c r="U3210" i="1"/>
  <c r="V3210" i="1" s="1"/>
  <c r="U3258" i="1"/>
  <c r="V3258" i="1" s="1"/>
  <c r="W3258" i="1" s="1"/>
  <c r="U3265" i="1"/>
  <c r="U3277" i="1"/>
  <c r="V3277" i="1" s="1"/>
  <c r="W3277" i="1" s="1"/>
  <c r="Y3294" i="1"/>
  <c r="U3296" i="1"/>
  <c r="U3338" i="1"/>
  <c r="V3338" i="1" s="1"/>
  <c r="W3338" i="1" s="1"/>
  <c r="U3350" i="1"/>
  <c r="U3399" i="1"/>
  <c r="V3399" i="1" s="1"/>
  <c r="W3399" i="1" s="1"/>
  <c r="U3424" i="1"/>
  <c r="V3424" i="1" s="1"/>
  <c r="W3424" i="1" s="1"/>
  <c r="U3531" i="1"/>
  <c r="V3531" i="1" s="1"/>
  <c r="W3531" i="1" s="1"/>
  <c r="U3543" i="1"/>
  <c r="V3543" i="1" s="1"/>
  <c r="U3552" i="1"/>
  <c r="V3552" i="1" s="1"/>
  <c r="W3552" i="1" s="1"/>
  <c r="U3561" i="1"/>
  <c r="V3561" i="1" s="1"/>
  <c r="U3565" i="1"/>
  <c r="V3565" i="1" s="1"/>
  <c r="W3565" i="1" s="1"/>
  <c r="U3575" i="1"/>
  <c r="V3575" i="1" s="1"/>
  <c r="W3575" i="1" s="1"/>
  <c r="U3604" i="1"/>
  <c r="V3604" i="1" s="1"/>
  <c r="W3604" i="1" s="1"/>
  <c r="Y3608" i="1"/>
  <c r="U3627" i="1"/>
  <c r="V3627" i="1" s="1"/>
  <c r="W3627" i="1" s="1"/>
  <c r="Y3631" i="1"/>
  <c r="U3638" i="1"/>
  <c r="V3638" i="1" s="1"/>
  <c r="W3638" i="1" s="1"/>
  <c r="U3694" i="1"/>
  <c r="V3694" i="1" s="1"/>
  <c r="W3694" i="1" s="1"/>
  <c r="Y3749" i="1"/>
  <c r="U3764" i="1"/>
  <c r="V3764" i="1" s="1"/>
  <c r="W3764" i="1" s="1"/>
  <c r="U3802" i="1"/>
  <c r="V3802" i="1" s="1"/>
  <c r="W3802" i="1" s="1"/>
  <c r="U3818" i="1"/>
  <c r="V3818" i="1" s="1"/>
  <c r="W3818" i="1" s="1"/>
  <c r="Y3820" i="1"/>
  <c r="U3840" i="1"/>
  <c r="V3840" i="1" s="1"/>
  <c r="U2826" i="1"/>
  <c r="V2826" i="1" s="1"/>
  <c r="W2826" i="1" s="1"/>
  <c r="U2844" i="1"/>
  <c r="V2844" i="1" s="1"/>
  <c r="W2844" i="1" s="1"/>
  <c r="U2849" i="1"/>
  <c r="V2849" i="1" s="1"/>
  <c r="U2864" i="1"/>
  <c r="V2864" i="1" s="1"/>
  <c r="W2864" i="1" s="1"/>
  <c r="U2889" i="1"/>
  <c r="V2889" i="1" s="1"/>
  <c r="U2894" i="1"/>
  <c r="V2894" i="1" s="1"/>
  <c r="W2894" i="1" s="1"/>
  <c r="U2908" i="1"/>
  <c r="V2908" i="1" s="1"/>
  <c r="W2908" i="1" s="1"/>
  <c r="U2916" i="1"/>
  <c r="V2916" i="1" s="1"/>
  <c r="U2918" i="1"/>
  <c r="V2918" i="1" s="1"/>
  <c r="U2936" i="1"/>
  <c r="V2936" i="1" s="1"/>
  <c r="W2936" i="1" s="1"/>
  <c r="U2943" i="1"/>
  <c r="V2943" i="1" s="1"/>
  <c r="W2943" i="1" s="1"/>
  <c r="U2960" i="1"/>
  <c r="V2960" i="1" s="1"/>
  <c r="W2960" i="1" s="1"/>
  <c r="U3015" i="1"/>
  <c r="V3015" i="1" s="1"/>
  <c r="W3015" i="1" s="1"/>
  <c r="U3019" i="1"/>
  <c r="V3019" i="1" s="1"/>
  <c r="W3019" i="1" s="1"/>
  <c r="U3028" i="1"/>
  <c r="U3071" i="1"/>
  <c r="V3071" i="1" s="1"/>
  <c r="U3126" i="1"/>
  <c r="V3126" i="1" s="1"/>
  <c r="W3126" i="1" s="1"/>
  <c r="U3280" i="1"/>
  <c r="V3280" i="1" s="1"/>
  <c r="W3280" i="1" s="1"/>
  <c r="U3319" i="1"/>
  <c r="V3319" i="1" s="1"/>
  <c r="W3319" i="1" s="1"/>
  <c r="Y3386" i="1"/>
  <c r="Y3512" i="1"/>
  <c r="U3756" i="1"/>
  <c r="V3756" i="1" s="1"/>
  <c r="W3756" i="1" s="1"/>
  <c r="Y3778" i="1"/>
  <c r="U3883" i="1"/>
  <c r="V3883" i="1" s="1"/>
  <c r="W3883" i="1" s="1"/>
  <c r="U2991" i="1"/>
  <c r="V2991" i="1" s="1"/>
  <c r="W2991" i="1" s="1"/>
  <c r="U2999" i="1"/>
  <c r="U3008" i="1"/>
  <c r="V3008" i="1" s="1"/>
  <c r="U3033" i="1"/>
  <c r="V3033" i="1" s="1"/>
  <c r="W3033" i="1" s="1"/>
  <c r="U3069" i="1"/>
  <c r="V3069" i="1" s="1"/>
  <c r="W3069" i="1" s="1"/>
  <c r="U3099" i="1"/>
  <c r="V3099" i="1" s="1"/>
  <c r="W3099" i="1" s="1"/>
  <c r="U3124" i="1"/>
  <c r="V3124" i="1" s="1"/>
  <c r="W3124" i="1" s="1"/>
  <c r="U3136" i="1"/>
  <c r="V3136" i="1" s="1"/>
  <c r="W3136" i="1" s="1"/>
  <c r="U3143" i="1"/>
  <c r="V3143" i="1" s="1"/>
  <c r="W3143" i="1" s="1"/>
  <c r="U3145" i="1"/>
  <c r="V3145" i="1" s="1"/>
  <c r="W3145" i="1" s="1"/>
  <c r="U3159" i="1"/>
  <c r="V3159" i="1" s="1"/>
  <c r="W3159" i="1" s="1"/>
  <c r="U3207" i="1"/>
  <c r="V3207" i="1" s="1"/>
  <c r="W3207" i="1" s="1"/>
  <c r="U3214" i="1"/>
  <c r="V3214" i="1" s="1"/>
  <c r="U3219" i="1"/>
  <c r="V3219" i="1" s="1"/>
  <c r="W3219" i="1" s="1"/>
  <c r="U3234" i="1"/>
  <c r="V3234" i="1" s="1"/>
  <c r="W3234" i="1" s="1"/>
  <c r="U3242" i="1"/>
  <c r="U3249" i="1"/>
  <c r="V3249" i="1" s="1"/>
  <c r="W3249" i="1" s="1"/>
  <c r="U3254" i="1"/>
  <c r="V3254" i="1" s="1"/>
  <c r="W3254" i="1" s="1"/>
  <c r="U3259" i="1"/>
  <c r="V3259" i="1" s="1"/>
  <c r="W3259" i="1" s="1"/>
  <c r="U3278" i="1"/>
  <c r="V3278" i="1" s="1"/>
  <c r="W3278" i="1" s="1"/>
  <c r="Y3280" i="1"/>
  <c r="U3288" i="1"/>
  <c r="V3288" i="1" s="1"/>
  <c r="U3303" i="1"/>
  <c r="V3303" i="1" s="1"/>
  <c r="W3303" i="1" s="1"/>
  <c r="Y3310" i="1"/>
  <c r="U3326" i="1"/>
  <c r="V3326" i="1" s="1"/>
  <c r="W3326" i="1" s="1"/>
  <c r="U3331" i="1"/>
  <c r="V3331" i="1" s="1"/>
  <c r="W3331" i="1" s="1"/>
  <c r="U3340" i="1"/>
  <c r="V3340" i="1" s="1"/>
  <c r="W3340" i="1" s="1"/>
  <c r="Y3349" i="1"/>
  <c r="U3364" i="1"/>
  <c r="V3364" i="1" s="1"/>
  <c r="W3364" i="1" s="1"/>
  <c r="U3368" i="1"/>
  <c r="V3368" i="1" s="1"/>
  <c r="W3368" i="1" s="1"/>
  <c r="U3377" i="1"/>
  <c r="V3377" i="1" s="1"/>
  <c r="W3377" i="1" s="1"/>
  <c r="U3389" i="1"/>
  <c r="V3389" i="1" s="1"/>
  <c r="W3389" i="1" s="1"/>
  <c r="U3395" i="1"/>
  <c r="V3395" i="1" s="1"/>
  <c r="W3395" i="1" s="1"/>
  <c r="U3402" i="1"/>
  <c r="V3402" i="1" s="1"/>
  <c r="W3402" i="1" s="1"/>
  <c r="U3407" i="1"/>
  <c r="V3407" i="1" s="1"/>
  <c r="W3407" i="1" s="1"/>
  <c r="U3417" i="1"/>
  <c r="V3417" i="1" s="1"/>
  <c r="W3417" i="1" s="1"/>
  <c r="U3466" i="1"/>
  <c r="V3466" i="1" s="1"/>
  <c r="W3466" i="1" s="1"/>
  <c r="Y3491" i="1"/>
  <c r="Y3493" i="1"/>
  <c r="Y3533" i="1"/>
  <c r="Y3547" i="1"/>
  <c r="U3558" i="1"/>
  <c r="V3558" i="1" s="1"/>
  <c r="W3558" i="1" s="1"/>
  <c r="U3563" i="1"/>
  <c r="V3563" i="1" s="1"/>
  <c r="W3563" i="1" s="1"/>
  <c r="U3577" i="1"/>
  <c r="U3586" i="1"/>
  <c r="U3601" i="1"/>
  <c r="V3601" i="1" s="1"/>
  <c r="W3601" i="1" s="1"/>
  <c r="U3626" i="1"/>
  <c r="V3626" i="1" s="1"/>
  <c r="W3626" i="1" s="1"/>
  <c r="U3672" i="1"/>
  <c r="V3672" i="1" s="1"/>
  <c r="W3672" i="1" s="1"/>
  <c r="U3704" i="1"/>
  <c r="V3704" i="1" s="1"/>
  <c r="W3704" i="1" s="1"/>
  <c r="U3714" i="1"/>
  <c r="V3714" i="1" s="1"/>
  <c r="W3714" i="1" s="1"/>
  <c r="U3728" i="1"/>
  <c r="V3728" i="1" s="1"/>
  <c r="W3728" i="1" s="1"/>
  <c r="U3836" i="1"/>
  <c r="V3836" i="1" s="1"/>
  <c r="W3836" i="1" s="1"/>
  <c r="U3866" i="1"/>
  <c r="V3866" i="1" s="1"/>
  <c r="W3866" i="1" s="1"/>
  <c r="U3871" i="1"/>
  <c r="V3871" i="1" s="1"/>
  <c r="W3871" i="1" s="1"/>
  <c r="U3886" i="1"/>
  <c r="V3886" i="1" s="1"/>
  <c r="W3886" i="1" s="1"/>
  <c r="U2347" i="1"/>
  <c r="V2347" i="1" s="1"/>
  <c r="W2347" i="1" s="1"/>
  <c r="Y2347" i="1"/>
  <c r="Y3612" i="1"/>
  <c r="U3612" i="1"/>
  <c r="Y3176" i="1"/>
  <c r="U3176" i="1"/>
  <c r="V3176" i="1" s="1"/>
  <c r="U2780" i="1"/>
  <c r="V2796" i="1"/>
  <c r="W2796" i="1" s="1"/>
  <c r="U3721" i="1"/>
  <c r="V3721" i="1" s="1"/>
  <c r="W3721" i="1" s="1"/>
  <c r="U2343" i="1"/>
  <c r="V2343" i="1" s="1"/>
  <c r="W2343" i="1" s="1"/>
  <c r="U3225" i="1"/>
  <c r="V3225" i="1" s="1"/>
  <c r="W3225" i="1" s="1"/>
  <c r="U2259" i="1"/>
  <c r="V2259" i="1" s="1"/>
  <c r="U2966" i="1"/>
  <c r="V2966" i="1" s="1"/>
  <c r="W2966" i="1" s="1"/>
  <c r="U2978" i="1"/>
  <c r="V2978" i="1" s="1"/>
  <c r="W2978" i="1" s="1"/>
  <c r="Y3037" i="1"/>
  <c r="U3509" i="1"/>
  <c r="V3509" i="1" s="1"/>
  <c r="W3509" i="1" s="1"/>
  <c r="Y2195" i="1"/>
  <c r="U2239" i="1"/>
  <c r="V2239" i="1" s="1"/>
  <c r="W2239" i="1" s="1"/>
  <c r="Y2243" i="1"/>
  <c r="U2276" i="1"/>
  <c r="V2276" i="1" s="1"/>
  <c r="W2276" i="1" s="1"/>
  <c r="U2286" i="1"/>
  <c r="V2286" i="1" s="1"/>
  <c r="Y2311" i="1"/>
  <c r="U2361" i="1"/>
  <c r="V2361" i="1" s="1"/>
  <c r="W2361" i="1" s="1"/>
  <c r="V2444" i="1"/>
  <c r="W2444" i="1" s="1"/>
  <c r="Y2553" i="1"/>
  <c r="Y2662" i="1"/>
  <c r="U2921" i="1"/>
  <c r="V2921" i="1" s="1"/>
  <c r="W2921" i="1" s="1"/>
  <c r="Y2962" i="1"/>
  <c r="U3163" i="1"/>
  <c r="Y3221" i="1"/>
  <c r="U3221" i="1"/>
  <c r="V3221" i="1" s="1"/>
  <c r="W3221" i="1" s="1"/>
  <c r="U3566" i="1"/>
  <c r="V3566" i="1" s="1"/>
  <c r="W3566" i="1" s="1"/>
  <c r="V3397" i="1"/>
  <c r="W3397" i="1" s="1"/>
  <c r="Y3464" i="1"/>
  <c r="U3464" i="1"/>
  <c r="U2231" i="1"/>
  <c r="V2231" i="1" s="1"/>
  <c r="U2602" i="1"/>
  <c r="U3199" i="1"/>
  <c r="V3199" i="1" s="1"/>
  <c r="U3386" i="1"/>
  <c r="V3386" i="1" s="1"/>
  <c r="W3386" i="1" s="1"/>
  <c r="U2748" i="1"/>
  <c r="Y2748" i="1"/>
  <c r="U3103" i="1"/>
  <c r="V3103" i="1" s="1"/>
  <c r="W3103" i="1" s="1"/>
  <c r="U3713" i="1"/>
  <c r="V3713" i="1" s="1"/>
  <c r="W3713" i="1" s="1"/>
  <c r="Y3853" i="1"/>
  <c r="U3853" i="1"/>
  <c r="U2331" i="1"/>
  <c r="V2331" i="1" s="1"/>
  <c r="W2331" i="1" s="1"/>
  <c r="W2341" i="1"/>
  <c r="Y2356" i="1"/>
  <c r="U2386" i="1"/>
  <c r="V2386" i="1" s="1"/>
  <c r="W2386" i="1" s="1"/>
  <c r="U3046" i="1"/>
  <c r="V3046" i="1" s="1"/>
  <c r="W3046" i="1" s="1"/>
  <c r="U3348" i="1"/>
  <c r="V3348" i="1" s="1"/>
  <c r="W3348" i="1" s="1"/>
  <c r="Y3499" i="1"/>
  <c r="U3592" i="1"/>
  <c r="V3592" i="1" s="1"/>
  <c r="Y3717" i="1"/>
  <c r="Y2331" i="1"/>
  <c r="Y2380" i="1"/>
  <c r="W2555" i="1"/>
  <c r="U2800" i="1"/>
  <c r="W2801" i="1"/>
  <c r="U3070" i="1"/>
  <c r="U2180" i="1"/>
  <c r="V2180" i="1" s="1"/>
  <c r="W2180" i="1" s="1"/>
  <c r="Y2184" i="1"/>
  <c r="U2187" i="1"/>
  <c r="V2187" i="1" s="1"/>
  <c r="W2187" i="1" s="1"/>
  <c r="U2223" i="1"/>
  <c r="V2223" i="1" s="1"/>
  <c r="W2223" i="1" s="1"/>
  <c r="Y2239" i="1"/>
  <c r="Y2327" i="1"/>
  <c r="U2339" i="1"/>
  <c r="V2339" i="1" s="1"/>
  <c r="W2339" i="1" s="1"/>
  <c r="U2364" i="1"/>
  <c r="V2364" i="1" s="1"/>
  <c r="U2631" i="1"/>
  <c r="V2631" i="1" s="1"/>
  <c r="U2635" i="1"/>
  <c r="U2698" i="1"/>
  <c r="U2825" i="1"/>
  <c r="V2825" i="1" s="1"/>
  <c r="U2914" i="1"/>
  <c r="V2914" i="1" s="1"/>
  <c r="W2914" i="1" s="1"/>
  <c r="U3004" i="1"/>
  <c r="V3004" i="1" s="1"/>
  <c r="U3066" i="1"/>
  <c r="V3066" i="1" s="1"/>
  <c r="U3255" i="1"/>
  <c r="V3255" i="1" s="1"/>
  <c r="W3255" i="1" s="1"/>
  <c r="U3257" i="1"/>
  <c r="V3257" i="1" s="1"/>
  <c r="W3257" i="1" s="1"/>
  <c r="U3282" i="1"/>
  <c r="V3282" i="1" s="1"/>
  <c r="W3282" i="1" s="1"/>
  <c r="U3334" i="1"/>
  <c r="V3334" i="1" s="1"/>
  <c r="W3334" i="1" s="1"/>
  <c r="V3401" i="1"/>
  <c r="W3401" i="1" s="1"/>
  <c r="U3763" i="1"/>
  <c r="V3763" i="1" s="1"/>
  <c r="W3763" i="1" s="1"/>
  <c r="Y3795" i="1"/>
  <c r="U3795" i="1"/>
  <c r="V2545" i="1"/>
  <c r="W2545" i="1" s="1"/>
  <c r="U2535" i="1"/>
  <c r="Y2535" i="1"/>
  <c r="U2764" i="1"/>
  <c r="V2764" i="1" s="1"/>
  <c r="W2764" i="1" s="1"/>
  <c r="U2811" i="1"/>
  <c r="V2811" i="1" s="1"/>
  <c r="W2811" i="1" s="1"/>
  <c r="Y2811" i="1"/>
  <c r="V3053" i="1"/>
  <c r="W3053" i="1" s="1"/>
  <c r="U3229" i="1"/>
  <c r="V3229" i="1" s="1"/>
  <c r="W3229" i="1" s="1"/>
  <c r="U3273" i="1"/>
  <c r="V3273" i="1" s="1"/>
  <c r="W3273" i="1" s="1"/>
  <c r="U3305" i="1"/>
  <c r="V3305" i="1" s="1"/>
  <c r="W3305" i="1" s="1"/>
  <c r="Y3734" i="1"/>
  <c r="Y2271" i="1"/>
  <c r="U3105" i="1"/>
  <c r="V3105" i="1" s="1"/>
  <c r="W3105" i="1" s="1"/>
  <c r="U3148" i="1"/>
  <c r="V3148" i="1" s="1"/>
  <c r="W3148" i="1" s="1"/>
  <c r="U3723" i="1"/>
  <c r="V3723" i="1" s="1"/>
  <c r="W3723" i="1" s="1"/>
  <c r="V2333" i="1"/>
  <c r="W2333" i="1" s="1"/>
  <c r="U2420" i="1"/>
  <c r="V2420" i="1" s="1"/>
  <c r="W2420" i="1" s="1"/>
  <c r="U2854" i="1"/>
  <c r="V2854" i="1" s="1"/>
  <c r="W2854" i="1" s="1"/>
  <c r="Y3172" i="1"/>
  <c r="U3172" i="1"/>
  <c r="V3172" i="1" s="1"/>
  <c r="W3172" i="1" s="1"/>
  <c r="Y3713" i="1"/>
  <c r="U2668" i="1"/>
  <c r="V2668" i="1" s="1"/>
  <c r="W2668" i="1" s="1"/>
  <c r="U2760" i="1"/>
  <c r="V2760" i="1" s="1"/>
  <c r="W2760" i="1" s="1"/>
  <c r="U2251" i="1"/>
  <c r="V2251" i="1" s="1"/>
  <c r="W2251" i="1" s="1"/>
  <c r="U2337" i="1"/>
  <c r="V2337" i="1" s="1"/>
  <c r="W2337" i="1" s="1"/>
  <c r="U2367" i="1"/>
  <c r="V2367" i="1" s="1"/>
  <c r="W2367" i="1" s="1"/>
  <c r="U2424" i="1"/>
  <c r="Y2568" i="1"/>
  <c r="U2568" i="1"/>
  <c r="Y2624" i="1"/>
  <c r="U2624" i="1"/>
  <c r="U2629" i="1"/>
  <c r="V2629" i="1" s="1"/>
  <c r="W2629" i="1" s="1"/>
  <c r="U2696" i="1"/>
  <c r="V2696" i="1" s="1"/>
  <c r="W2696" i="1" s="1"/>
  <c r="U2754" i="1"/>
  <c r="V2754" i="1" s="1"/>
  <c r="W2754" i="1" s="1"/>
  <c r="Y2754" i="1"/>
  <c r="U2766" i="1"/>
  <c r="V2766" i="1" s="1"/>
  <c r="V2799" i="1"/>
  <c r="W2799" i="1" s="1"/>
  <c r="U2821" i="1"/>
  <c r="U3059" i="1"/>
  <c r="V3059" i="1" s="1"/>
  <c r="W3059" i="1" s="1"/>
  <c r="Y3138" i="1"/>
  <c r="U3161" i="1"/>
  <c r="V3161" i="1" s="1"/>
  <c r="W3161" i="1" s="1"/>
  <c r="Y3239" i="1"/>
  <c r="U3241" i="1"/>
  <c r="V3241" i="1" s="1"/>
  <c r="W3241" i="1" s="1"/>
  <c r="Y3332" i="1"/>
  <c r="U3332" i="1"/>
  <c r="V3332" i="1" s="1"/>
  <c r="W3332" i="1" s="1"/>
  <c r="U3406" i="1"/>
  <c r="V3406" i="1" s="1"/>
  <c r="W3406" i="1" s="1"/>
  <c r="Y3461" i="1"/>
  <c r="U3461" i="1"/>
  <c r="V3461" i="1" s="1"/>
  <c r="W3461" i="1" s="1"/>
  <c r="U3559" i="1"/>
  <c r="V3559" i="1" s="1"/>
  <c r="W3559" i="1" s="1"/>
  <c r="Y2647" i="1"/>
  <c r="U3755" i="1"/>
  <c r="U2183" i="1"/>
  <c r="V2183" i="1" s="1"/>
  <c r="W2183" i="1" s="1"/>
  <c r="Y2197" i="1"/>
  <c r="Y2273" i="1"/>
  <c r="Y3156" i="1"/>
  <c r="V3684" i="1"/>
  <c r="W3684" i="1" s="1"/>
  <c r="U2242" i="1"/>
  <c r="V2242" i="1" s="1"/>
  <c r="Y2427" i="1"/>
  <c r="U3097" i="1"/>
  <c r="V3240" i="1"/>
  <c r="W3240" i="1" s="1"/>
  <c r="U3465" i="1"/>
  <c r="V3465" i="1" s="1"/>
  <c r="W3465" i="1" s="1"/>
  <c r="Y3465" i="1"/>
  <c r="U3610" i="1"/>
  <c r="V3610" i="1" s="1"/>
  <c r="W3610" i="1" s="1"/>
  <c r="U3648" i="1"/>
  <c r="U3690" i="1"/>
  <c r="U3692" i="1"/>
  <c r="V3692" i="1" s="1"/>
  <c r="W3692" i="1" s="1"/>
  <c r="U2173" i="1"/>
  <c r="Y2183" i="1"/>
  <c r="U2267" i="1"/>
  <c r="V2267" i="1" s="1"/>
  <c r="W2267" i="1" s="1"/>
  <c r="W2436" i="1"/>
  <c r="U2512" i="1"/>
  <c r="V2512" i="1" s="1"/>
  <c r="W2512" i="1" s="1"/>
  <c r="Y2639" i="1"/>
  <c r="U2747" i="1"/>
  <c r="V2747" i="1" s="1"/>
  <c r="W2747" i="1" s="1"/>
  <c r="Y2771" i="1"/>
  <c r="Y2803" i="1"/>
  <c r="U2855" i="1"/>
  <c r="V2855" i="1" s="1"/>
  <c r="W2855" i="1" s="1"/>
  <c r="U2996" i="1"/>
  <c r="V2996" i="1" s="1"/>
  <c r="Y2996" i="1"/>
  <c r="Y2173" i="1"/>
  <c r="Y2512" i="1"/>
  <c r="V2514" i="1"/>
  <c r="W2514" i="1" s="1"/>
  <c r="W2528" i="1"/>
  <c r="V2571" i="1"/>
  <c r="W2571" i="1" s="1"/>
  <c r="W2592" i="1"/>
  <c r="Y2673" i="1"/>
  <c r="Y2718" i="1"/>
  <c r="V2838" i="1"/>
  <c r="W2838" i="1" s="1"/>
  <c r="V3036" i="1"/>
  <c r="W3036" i="1" s="1"/>
  <c r="U3052" i="1"/>
  <c r="V3052" i="1" s="1"/>
  <c r="W3052" i="1" s="1"/>
  <c r="U3062" i="1"/>
  <c r="V3062" i="1" s="1"/>
  <c r="W3062" i="1" s="1"/>
  <c r="U3279" i="1"/>
  <c r="Y3308" i="1"/>
  <c r="Y3563" i="1"/>
  <c r="U3591" i="1"/>
  <c r="V3591" i="1" s="1"/>
  <c r="W3591" i="1" s="1"/>
  <c r="W3655" i="1"/>
  <c r="U2466" i="1"/>
  <c r="U2732" i="1"/>
  <c r="V2732" i="1" s="1"/>
  <c r="U3236" i="1"/>
  <c r="V3236" i="1" s="1"/>
  <c r="Y3236" i="1"/>
  <c r="U3306" i="1"/>
  <c r="Y3306" i="1"/>
  <c r="U3224" i="1"/>
  <c r="Y3224" i="1"/>
  <c r="U3304" i="1"/>
  <c r="V3304" i="1" s="1"/>
  <c r="U3422" i="1"/>
  <c r="V3422" i="1" s="1"/>
  <c r="Y3424" i="1"/>
  <c r="U3438" i="1"/>
  <c r="V3438" i="1" s="1"/>
  <c r="W3438" i="1" s="1"/>
  <c r="U3458" i="1"/>
  <c r="U3477" i="1"/>
  <c r="V3477" i="1" s="1"/>
  <c r="U3621" i="1"/>
  <c r="V3621" i="1" s="1"/>
  <c r="W3621" i="1" s="1"/>
  <c r="W3663" i="1"/>
  <c r="U3696" i="1"/>
  <c r="V3696" i="1" s="1"/>
  <c r="W3696" i="1" s="1"/>
  <c r="Y3824" i="1"/>
  <c r="U3824" i="1"/>
  <c r="V3824" i="1" s="1"/>
  <c r="W3824" i="1" s="1"/>
  <c r="U2175" i="1"/>
  <c r="V2175" i="1" s="1"/>
  <c r="W2175" i="1" s="1"/>
  <c r="Y2381" i="1"/>
  <c r="W2452" i="1"/>
  <c r="Y2175" i="1"/>
  <c r="U2184" i="1"/>
  <c r="V2184" i="1" s="1"/>
  <c r="U2186" i="1"/>
  <c r="V2186" i="1" s="1"/>
  <c r="W2186" i="1" s="1"/>
  <c r="U2192" i="1"/>
  <c r="V2192" i="1" s="1"/>
  <c r="W2192" i="1" s="1"/>
  <c r="U2198" i="1"/>
  <c r="V2198" i="1" s="1"/>
  <c r="W2198" i="1" s="1"/>
  <c r="Y2217" i="1"/>
  <c r="Y2226" i="1"/>
  <c r="U2228" i="1"/>
  <c r="U2268" i="1"/>
  <c r="V2268" i="1" s="1"/>
  <c r="W2268" i="1" s="1"/>
  <c r="U2277" i="1"/>
  <c r="V2277" i="1" s="1"/>
  <c r="W2277" i="1" s="1"/>
  <c r="Y2287" i="1"/>
  <c r="U2298" i="1"/>
  <c r="V2298" i="1" s="1"/>
  <c r="W2298" i="1" s="1"/>
  <c r="U2300" i="1"/>
  <c r="V2300" i="1" s="1"/>
  <c r="W2300" i="1" s="1"/>
  <c r="Y2306" i="1"/>
  <c r="U2317" i="1"/>
  <c r="V2317" i="1" s="1"/>
  <c r="W2317" i="1" s="1"/>
  <c r="U2334" i="1"/>
  <c r="V2334" i="1" s="1"/>
  <c r="W2334" i="1" s="1"/>
  <c r="U2342" i="1"/>
  <c r="V2342" i="1" s="1"/>
  <c r="W2342" i="1" s="1"/>
  <c r="U2354" i="1"/>
  <c r="V2354" i="1" s="1"/>
  <c r="W2354" i="1" s="1"/>
  <c r="U2363" i="1"/>
  <c r="V2363" i="1" s="1"/>
  <c r="W2363" i="1" s="1"/>
  <c r="U2375" i="1"/>
  <c r="V2375" i="1" s="1"/>
  <c r="W2375" i="1" s="1"/>
  <c r="U2385" i="1"/>
  <c r="V2385" i="1" s="1"/>
  <c r="U2397" i="1"/>
  <c r="V2397" i="1" s="1"/>
  <c r="U2401" i="1"/>
  <c r="U2409" i="1"/>
  <c r="V2409" i="1" s="1"/>
  <c r="U2416" i="1"/>
  <c r="V2416" i="1" s="1"/>
  <c r="W2416" i="1" s="1"/>
  <c r="U2435" i="1"/>
  <c r="V2435" i="1" s="1"/>
  <c r="W2435" i="1" s="1"/>
  <c r="U2439" i="1"/>
  <c r="U2461" i="1"/>
  <c r="V2461" i="1" s="1"/>
  <c r="W2461" i="1" s="1"/>
  <c r="U2504" i="1"/>
  <c r="V2504" i="1" s="1"/>
  <c r="W2504" i="1" s="1"/>
  <c r="Y2525" i="1"/>
  <c r="U2531" i="1"/>
  <c r="V2531" i="1" s="1"/>
  <c r="W2531" i="1" s="1"/>
  <c r="Y2534" i="1"/>
  <c r="Y2610" i="1"/>
  <c r="U2614" i="1"/>
  <c r="V2614" i="1" s="1"/>
  <c r="Y2634" i="1"/>
  <c r="U2638" i="1"/>
  <c r="V2638" i="1" s="1"/>
  <c r="W2638" i="1" s="1"/>
  <c r="U2640" i="1"/>
  <c r="U2651" i="1"/>
  <c r="V2651" i="1" s="1"/>
  <c r="W2651" i="1" s="1"/>
  <c r="U2685" i="1"/>
  <c r="V2685" i="1" s="1"/>
  <c r="W2685" i="1" s="1"/>
  <c r="U2735" i="1"/>
  <c r="U2737" i="1"/>
  <c r="V2737" i="1" s="1"/>
  <c r="W2737" i="1" s="1"/>
  <c r="U2808" i="1"/>
  <c r="V2808" i="1" s="1"/>
  <c r="W2808" i="1" s="1"/>
  <c r="U2813" i="1"/>
  <c r="U2857" i="1"/>
  <c r="Y2869" i="1"/>
  <c r="U2917" i="1"/>
  <c r="V2917" i="1" s="1"/>
  <c r="W2917" i="1" s="1"/>
  <c r="Y2994" i="1"/>
  <c r="U2994" i="1"/>
  <c r="V2994" i="1" s="1"/>
  <c r="U2997" i="1"/>
  <c r="V2997" i="1" s="1"/>
  <c r="W2997" i="1" s="1"/>
  <c r="Y3018" i="1"/>
  <c r="U3035" i="1"/>
  <c r="V3035" i="1" s="1"/>
  <c r="W3035" i="1" s="1"/>
  <c r="U3039" i="1"/>
  <c r="V3039" i="1" s="1"/>
  <c r="W3039" i="1" s="1"/>
  <c r="U3079" i="1"/>
  <c r="V3079" i="1" s="1"/>
  <c r="W3079" i="1" s="1"/>
  <c r="W3096" i="1"/>
  <c r="U3119" i="1"/>
  <c r="U3169" i="1"/>
  <c r="V3169" i="1" s="1"/>
  <c r="W3169" i="1" s="1"/>
  <c r="U3218" i="1"/>
  <c r="U3245" i="1"/>
  <c r="V3245" i="1" s="1"/>
  <c r="W3245" i="1" s="1"/>
  <c r="U3286" i="1"/>
  <c r="V3286" i="1" s="1"/>
  <c r="W3286" i="1" s="1"/>
  <c r="Y3296" i="1"/>
  <c r="Y3298" i="1"/>
  <c r="Y3307" i="1"/>
  <c r="U3327" i="1"/>
  <c r="Y3327" i="1"/>
  <c r="U3388" i="1"/>
  <c r="V3388" i="1" s="1"/>
  <c r="W3388" i="1" s="1"/>
  <c r="U3425" i="1"/>
  <c r="V3425" i="1" s="1"/>
  <c r="W3425" i="1" s="1"/>
  <c r="U3444" i="1"/>
  <c r="V3444" i="1" s="1"/>
  <c r="W3444" i="1" s="1"/>
  <c r="U3511" i="1"/>
  <c r="U3513" i="1"/>
  <c r="V3513" i="1" s="1"/>
  <c r="W3513" i="1" s="1"/>
  <c r="U3518" i="1"/>
  <c r="U3544" i="1"/>
  <c r="V3544" i="1" s="1"/>
  <c r="W3544" i="1" s="1"/>
  <c r="U3550" i="1"/>
  <c r="V3550" i="1" s="1"/>
  <c r="W3550" i="1" s="1"/>
  <c r="U3568" i="1"/>
  <c r="U3607" i="1"/>
  <c r="U3622" i="1"/>
  <c r="V3622" i="1" s="1"/>
  <c r="W3622" i="1" s="1"/>
  <c r="U3649" i="1"/>
  <c r="V3649" i="1" s="1"/>
  <c r="W3649" i="1" s="1"/>
  <c r="Y3674" i="1"/>
  <c r="U3674" i="1"/>
  <c r="V3674" i="1" s="1"/>
  <c r="U3715" i="1"/>
  <c r="V3715" i="1" s="1"/>
  <c r="U3868" i="1"/>
  <c r="Y3868" i="1"/>
  <c r="U2467" i="1"/>
  <c r="V2467" i="1" s="1"/>
  <c r="W2467" i="1" s="1"/>
  <c r="U2479" i="1"/>
  <c r="V2479" i="1" s="1"/>
  <c r="W2479" i="1" s="1"/>
  <c r="U2492" i="1"/>
  <c r="U2500" i="1"/>
  <c r="V2500" i="1" s="1"/>
  <c r="W2500" i="1" s="1"/>
  <c r="U2511" i="1"/>
  <c r="V2511" i="1" s="1"/>
  <c r="W2511" i="1" s="1"/>
  <c r="U2529" i="1"/>
  <c r="V2529" i="1" s="1"/>
  <c r="W2529" i="1" s="1"/>
  <c r="U2536" i="1"/>
  <c r="V2536" i="1" s="1"/>
  <c r="W2536" i="1" s="1"/>
  <c r="U2540" i="1"/>
  <c r="V2540" i="1" s="1"/>
  <c r="W2540" i="1" s="1"/>
  <c r="U2546" i="1"/>
  <c r="U2548" i="1"/>
  <c r="V2548" i="1" s="1"/>
  <c r="W2548" i="1" s="1"/>
  <c r="U2637" i="1"/>
  <c r="V2637" i="1" s="1"/>
  <c r="W2637" i="1" s="1"/>
  <c r="U2669" i="1"/>
  <c r="V2669" i="1" s="1"/>
  <c r="W2669" i="1" s="1"/>
  <c r="U2721" i="1"/>
  <c r="V2721" i="1" s="1"/>
  <c r="W2721" i="1" s="1"/>
  <c r="Y2765" i="1"/>
  <c r="U2781" i="1"/>
  <c r="V2781" i="1" s="1"/>
  <c r="W2781" i="1" s="1"/>
  <c r="U2809" i="1"/>
  <c r="U2833" i="1"/>
  <c r="V2833" i="1" s="1"/>
  <c r="W2833" i="1" s="1"/>
  <c r="U2840" i="1"/>
  <c r="V2840" i="1" s="1"/>
  <c r="W2840" i="1" s="1"/>
  <c r="U2865" i="1"/>
  <c r="V2865" i="1" s="1"/>
  <c r="W2865" i="1" s="1"/>
  <c r="U2880" i="1"/>
  <c r="U2891" i="1"/>
  <c r="U2911" i="1"/>
  <c r="V2911" i="1" s="1"/>
  <c r="W2911" i="1" s="1"/>
  <c r="U2932" i="1"/>
  <c r="V2932" i="1" s="1"/>
  <c r="W2932" i="1" s="1"/>
  <c r="U2938" i="1"/>
  <c r="V2938" i="1" s="1"/>
  <c r="W2938" i="1" s="1"/>
  <c r="Y3095" i="1"/>
  <c r="U3208" i="1"/>
  <c r="V3208" i="1" s="1"/>
  <c r="U3383" i="1"/>
  <c r="V3383" i="1" s="1"/>
  <c r="W3383" i="1" s="1"/>
  <c r="U3400" i="1"/>
  <c r="U3413" i="1"/>
  <c r="V3413" i="1" s="1"/>
  <c r="W3413" i="1" s="1"/>
  <c r="U3440" i="1"/>
  <c r="V3440" i="1" s="1"/>
  <c r="U3473" i="1"/>
  <c r="V3473" i="1" s="1"/>
  <c r="W3473" i="1" s="1"/>
  <c r="Y3473" i="1"/>
  <c r="Y3490" i="1"/>
  <c r="U3517" i="1"/>
  <c r="V3517" i="1" s="1"/>
  <c r="W3517" i="1" s="1"/>
  <c r="U3526" i="1"/>
  <c r="V3526" i="1" s="1"/>
  <c r="W3526" i="1" s="1"/>
  <c r="U3528" i="1"/>
  <c r="V3528" i="1" s="1"/>
  <c r="W3528" i="1" s="1"/>
  <c r="U3540" i="1"/>
  <c r="Y3601" i="1"/>
  <c r="U3618" i="1"/>
  <c r="V3618" i="1" s="1"/>
  <c r="W3618" i="1" s="1"/>
  <c r="U3733" i="1"/>
  <c r="V3733" i="1" s="1"/>
  <c r="W3733" i="1" s="1"/>
  <c r="Y3774" i="1"/>
  <c r="U3774" i="1"/>
  <c r="V3774" i="1" s="1"/>
  <c r="W3774" i="1" s="1"/>
  <c r="Y3802" i="1"/>
  <c r="U3822" i="1"/>
  <c r="V3822" i="1" s="1"/>
  <c r="W3822" i="1" s="1"/>
  <c r="U2477" i="1"/>
  <c r="U2484" i="1"/>
  <c r="U2498" i="1"/>
  <c r="V2498" i="1" s="1"/>
  <c r="W2498" i="1" s="1"/>
  <c r="U2505" i="1"/>
  <c r="V2505" i="1" s="1"/>
  <c r="Y2507" i="1"/>
  <c r="U2516" i="1"/>
  <c r="U2532" i="1"/>
  <c r="V2532" i="1" s="1"/>
  <c r="W2532" i="1" s="1"/>
  <c r="Y2538" i="1"/>
  <c r="U2556" i="1"/>
  <c r="V2556" i="1" s="1"/>
  <c r="W2556" i="1" s="1"/>
  <c r="U2583" i="1"/>
  <c r="V2583" i="1" s="1"/>
  <c r="W2583" i="1" s="1"/>
  <c r="U2595" i="1"/>
  <c r="U2639" i="1"/>
  <c r="V2639" i="1" s="1"/>
  <c r="U2643" i="1"/>
  <c r="V2643" i="1" s="1"/>
  <c r="W2643" i="1" s="1"/>
  <c r="U2665" i="1"/>
  <c r="V2665" i="1" s="1"/>
  <c r="U2667" i="1"/>
  <c r="V2667" i="1" s="1"/>
  <c r="W2667" i="1" s="1"/>
  <c r="U2673" i="1"/>
  <c r="U2677" i="1"/>
  <c r="V2677" i="1" s="1"/>
  <c r="W2677" i="1" s="1"/>
  <c r="U2679" i="1"/>
  <c r="V2679" i="1" s="1"/>
  <c r="W2679" i="1" s="1"/>
  <c r="Y2681" i="1"/>
  <c r="Y2687" i="1"/>
  <c r="U2691" i="1"/>
  <c r="V2691" i="1" s="1"/>
  <c r="W2691" i="1" s="1"/>
  <c r="U2693" i="1"/>
  <c r="V2693" i="1" s="1"/>
  <c r="W2693" i="1" s="1"/>
  <c r="U2703" i="1"/>
  <c r="V2703" i="1" s="1"/>
  <c r="W2703" i="1" s="1"/>
  <c r="U2710" i="1"/>
  <c r="V2710" i="1" s="1"/>
  <c r="W2710" i="1" s="1"/>
  <c r="U2727" i="1"/>
  <c r="V2727" i="1" s="1"/>
  <c r="U2729" i="1"/>
  <c r="V2729" i="1" s="1"/>
  <c r="U2803" i="1"/>
  <c r="V2803" i="1" s="1"/>
  <c r="U2827" i="1"/>
  <c r="V2827" i="1" s="1"/>
  <c r="W2827" i="1" s="1"/>
  <c r="U2858" i="1"/>
  <c r="V2858" i="1" s="1"/>
  <c r="W2858" i="1" s="1"/>
  <c r="U2870" i="1"/>
  <c r="V2870" i="1" s="1"/>
  <c r="W2870" i="1" s="1"/>
  <c r="U2872" i="1"/>
  <c r="V2872" i="1" s="1"/>
  <c r="Y2874" i="1"/>
  <c r="U2903" i="1"/>
  <c r="V2903" i="1" s="1"/>
  <c r="W2903" i="1" s="1"/>
  <c r="U2920" i="1"/>
  <c r="V2920" i="1" s="1"/>
  <c r="W2920" i="1" s="1"/>
  <c r="U2922" i="1"/>
  <c r="V2922" i="1" s="1"/>
  <c r="W2922" i="1" s="1"/>
  <c r="U2924" i="1"/>
  <c r="V2924" i="1" s="1"/>
  <c r="W2924" i="1" s="1"/>
  <c r="U2928" i="1"/>
  <c r="V2928" i="1" s="1"/>
  <c r="U2930" i="1"/>
  <c r="V2930" i="1" s="1"/>
  <c r="W2930" i="1" s="1"/>
  <c r="U2957" i="1"/>
  <c r="V2957" i="1" s="1"/>
  <c r="W2957" i="1" s="1"/>
  <c r="U2970" i="1"/>
  <c r="V2970" i="1" s="1"/>
  <c r="W2970" i="1" s="1"/>
  <c r="U3007" i="1"/>
  <c r="V3007" i="1" s="1"/>
  <c r="W3007" i="1" s="1"/>
  <c r="U3012" i="1"/>
  <c r="U3026" i="1"/>
  <c r="V3026" i="1" s="1"/>
  <c r="W3026" i="1" s="1"/>
  <c r="U3032" i="1"/>
  <c r="U3043" i="1"/>
  <c r="V3043" i="1" s="1"/>
  <c r="W3043" i="1" s="1"/>
  <c r="U3067" i="1"/>
  <c r="V3067" i="1" s="1"/>
  <c r="W3067" i="1" s="1"/>
  <c r="U3146" i="1"/>
  <c r="U3192" i="1"/>
  <c r="U3202" i="1"/>
  <c r="U3206" i="1"/>
  <c r="V3206" i="1" s="1"/>
  <c r="W3206" i="1" s="1"/>
  <c r="Y3208" i="1"/>
  <c r="U3317" i="1"/>
  <c r="V3317" i="1" s="1"/>
  <c r="U3321" i="1"/>
  <c r="V3321" i="1" s="1"/>
  <c r="W3321" i="1" s="1"/>
  <c r="U3360" i="1"/>
  <c r="U3362" i="1"/>
  <c r="V3362" i="1" s="1"/>
  <c r="W3362" i="1" s="1"/>
  <c r="U3375" i="1"/>
  <c r="V3375" i="1" s="1"/>
  <c r="W3375" i="1" s="1"/>
  <c r="U3411" i="1"/>
  <c r="U3416" i="1"/>
  <c r="U3428" i="1"/>
  <c r="U3448" i="1"/>
  <c r="V3448" i="1" s="1"/>
  <c r="W3448" i="1" s="1"/>
  <c r="U3450" i="1"/>
  <c r="U3452" i="1"/>
  <c r="V3452" i="1" s="1"/>
  <c r="U3582" i="1"/>
  <c r="U3593" i="1"/>
  <c r="V3593" i="1" s="1"/>
  <c r="W3593" i="1" s="1"/>
  <c r="U3623" i="1"/>
  <c r="U3668" i="1"/>
  <c r="V3668" i="1" s="1"/>
  <c r="W3668" i="1" s="1"/>
  <c r="U3742" i="1"/>
  <c r="V3742" i="1" s="1"/>
  <c r="W3742" i="1" s="1"/>
  <c r="U3779" i="1"/>
  <c r="V3779" i="1" s="1"/>
  <c r="W3779" i="1" s="1"/>
  <c r="U3788" i="1"/>
  <c r="V3788" i="1" s="1"/>
  <c r="W3788" i="1" s="1"/>
  <c r="U3820" i="1"/>
  <c r="V3820" i="1" s="1"/>
  <c r="W3820" i="1" s="1"/>
  <c r="U3827" i="1"/>
  <c r="V3827" i="1" s="1"/>
  <c r="W3827" i="1" s="1"/>
  <c r="U3848" i="1"/>
  <c r="V3848" i="1" s="1"/>
  <c r="W3848" i="1" s="1"/>
  <c r="U3850" i="1"/>
  <c r="U3862" i="1"/>
  <c r="V3862" i="1" s="1"/>
  <c r="W3862" i="1" s="1"/>
  <c r="U2883" i="1"/>
  <c r="V2883" i="1" s="1"/>
  <c r="W2883" i="1" s="1"/>
  <c r="U2885" i="1"/>
  <c r="V2885" i="1" s="1"/>
  <c r="W2885" i="1" s="1"/>
  <c r="U2887" i="1"/>
  <c r="V2887" i="1" s="1"/>
  <c r="W2887" i="1" s="1"/>
  <c r="U2947" i="1"/>
  <c r="V2947" i="1" s="1"/>
  <c r="W2947" i="1" s="1"/>
  <c r="U2953" i="1"/>
  <c r="U2975" i="1"/>
  <c r="V2975" i="1" s="1"/>
  <c r="W2975" i="1" s="1"/>
  <c r="U3025" i="1"/>
  <c r="V3025" i="1" s="1"/>
  <c r="W3025" i="1" s="1"/>
  <c r="U3027" i="1"/>
  <c r="V3027" i="1" s="1"/>
  <c r="U3057" i="1"/>
  <c r="V3057" i="1" s="1"/>
  <c r="W3057" i="1" s="1"/>
  <c r="U3081" i="1"/>
  <c r="U3201" i="1"/>
  <c r="V3201" i="1" s="1"/>
  <c r="W3201" i="1" s="1"/>
  <c r="U3211" i="1"/>
  <c r="U3250" i="1"/>
  <c r="V3250" i="1" s="1"/>
  <c r="W3250" i="1" s="1"/>
  <c r="U3275" i="1"/>
  <c r="V3275" i="1" s="1"/>
  <c r="U3320" i="1"/>
  <c r="Y3324" i="1"/>
  <c r="U3343" i="1"/>
  <c r="V3343" i="1" s="1"/>
  <c r="W3343" i="1" s="1"/>
  <c r="U3347" i="1"/>
  <c r="V3347" i="1" s="1"/>
  <c r="W3347" i="1" s="1"/>
  <c r="U3352" i="1"/>
  <c r="Y3381" i="1"/>
  <c r="U3410" i="1"/>
  <c r="U3414" i="1"/>
  <c r="V3414" i="1" s="1"/>
  <c r="W3414" i="1" s="1"/>
  <c r="U3419" i="1"/>
  <c r="V3419" i="1" s="1"/>
  <c r="W3419" i="1" s="1"/>
  <c r="Y3429" i="1"/>
  <c r="U3435" i="1"/>
  <c r="V3435" i="1" s="1"/>
  <c r="W3435" i="1" s="1"/>
  <c r="U3472" i="1"/>
  <c r="U3494" i="1"/>
  <c r="V3494" i="1" s="1"/>
  <c r="U3498" i="1"/>
  <c r="V3498" i="1" s="1"/>
  <c r="U3516" i="1"/>
  <c r="U3521" i="1"/>
  <c r="V3521" i="1" s="1"/>
  <c r="W3521" i="1" s="1"/>
  <c r="U3529" i="1"/>
  <c r="Y3534" i="1"/>
  <c r="Y3536" i="1"/>
  <c r="U3538" i="1"/>
  <c r="V3538" i="1" s="1"/>
  <c r="U3547" i="1"/>
  <c r="U3585" i="1"/>
  <c r="V3585" i="1" s="1"/>
  <c r="U3587" i="1"/>
  <c r="V3587" i="1" s="1"/>
  <c r="U3640" i="1"/>
  <c r="U3654" i="1"/>
  <c r="V3654" i="1" s="1"/>
  <c r="W3654" i="1" s="1"/>
  <c r="U3782" i="1"/>
  <c r="V3782" i="1" s="1"/>
  <c r="W3782" i="1" s="1"/>
  <c r="U3805" i="1"/>
  <c r="V3805" i="1" s="1"/>
  <c r="Y3812" i="1"/>
  <c r="U2831" i="1"/>
  <c r="V2831" i="1" s="1"/>
  <c r="W2831" i="1" s="1"/>
  <c r="U2835" i="1"/>
  <c r="V2835" i="1" s="1"/>
  <c r="W2835" i="1" s="1"/>
  <c r="U2841" i="1"/>
  <c r="V2841" i="1" s="1"/>
  <c r="U2853" i="1"/>
  <c r="V2853" i="1" s="1"/>
  <c r="W2853" i="1" s="1"/>
  <c r="U2860" i="1"/>
  <c r="V2860" i="1" s="1"/>
  <c r="W2860" i="1" s="1"/>
  <c r="U2869" i="1"/>
  <c r="V2869" i="1" s="1"/>
  <c r="W2869" i="1" s="1"/>
  <c r="U2877" i="1"/>
  <c r="V2877" i="1" s="1"/>
  <c r="W2877" i="1" s="1"/>
  <c r="U2893" i="1"/>
  <c r="U2897" i="1"/>
  <c r="V2897" i="1" s="1"/>
  <c r="W2897" i="1" s="1"/>
  <c r="U2901" i="1"/>
  <c r="U2905" i="1"/>
  <c r="V2905" i="1" s="1"/>
  <c r="W2905" i="1" s="1"/>
  <c r="U2913" i="1"/>
  <c r="V2913" i="1" s="1"/>
  <c r="W2913" i="1" s="1"/>
  <c r="Y2923" i="1"/>
  <c r="U2931" i="1"/>
  <c r="V2931" i="1" s="1"/>
  <c r="W2931" i="1" s="1"/>
  <c r="U2937" i="1"/>
  <c r="V2937" i="1" s="1"/>
  <c r="W2937" i="1" s="1"/>
  <c r="U2949" i="1"/>
  <c r="V2949" i="1" s="1"/>
  <c r="W2949" i="1" s="1"/>
  <c r="U2955" i="1"/>
  <c r="V2955" i="1" s="1"/>
  <c r="U2959" i="1"/>
  <c r="U2965" i="1"/>
  <c r="V2965" i="1" s="1"/>
  <c r="W2965" i="1" s="1"/>
  <c r="Y3001" i="1"/>
  <c r="Y3029" i="1"/>
  <c r="U3051" i="1"/>
  <c r="V3051" i="1" s="1"/>
  <c r="W3051" i="1" s="1"/>
  <c r="U3072" i="1"/>
  <c r="V3072" i="1" s="1"/>
  <c r="U3078" i="1"/>
  <c r="U3085" i="1"/>
  <c r="V3085" i="1" s="1"/>
  <c r="W3085" i="1" s="1"/>
  <c r="U3138" i="1"/>
  <c r="V3138" i="1" s="1"/>
  <c r="W3138" i="1" s="1"/>
  <c r="U3140" i="1"/>
  <c r="V3140" i="1" s="1"/>
  <c r="W3140" i="1" s="1"/>
  <c r="U3142" i="1"/>
  <c r="V3142" i="1" s="1"/>
  <c r="U3155" i="1"/>
  <c r="V3155" i="1" s="1"/>
  <c r="U3164" i="1"/>
  <c r="V3164" i="1" s="1"/>
  <c r="U3166" i="1"/>
  <c r="V3166" i="1" s="1"/>
  <c r="W3166" i="1" s="1"/>
  <c r="U3168" i="1"/>
  <c r="V3168" i="1" s="1"/>
  <c r="W3168" i="1" s="1"/>
  <c r="U3174" i="1"/>
  <c r="V3174" i="1" s="1"/>
  <c r="W3174" i="1" s="1"/>
  <c r="U3203" i="1"/>
  <c r="V3203" i="1" s="1"/>
  <c r="U3215" i="1"/>
  <c r="V3215" i="1" s="1"/>
  <c r="W3215" i="1" s="1"/>
  <c r="U3239" i="1"/>
  <c r="V3239" i="1" s="1"/>
  <c r="U3244" i="1"/>
  <c r="V3244" i="1" s="1"/>
  <c r="W3244" i="1" s="1"/>
  <c r="U3252" i="1"/>
  <c r="V3252" i="1" s="1"/>
  <c r="W3252" i="1" s="1"/>
  <c r="U3266" i="1"/>
  <c r="V3266" i="1" s="1"/>
  <c r="U3270" i="1"/>
  <c r="V3270" i="1" s="1"/>
  <c r="W3270" i="1" s="1"/>
  <c r="U3283" i="1"/>
  <c r="U3285" i="1"/>
  <c r="V3285" i="1" s="1"/>
  <c r="W3285" i="1" s="1"/>
  <c r="U3311" i="1"/>
  <c r="U3330" i="1"/>
  <c r="Y3341" i="1"/>
  <c r="Y3347" i="1"/>
  <c r="U3374" i="1"/>
  <c r="V3374" i="1" s="1"/>
  <c r="W3374" i="1" s="1"/>
  <c r="U3393" i="1"/>
  <c r="U3426" i="1"/>
  <c r="V3426" i="1" s="1"/>
  <c r="W3426" i="1" s="1"/>
  <c r="Y3433" i="1"/>
  <c r="Y3435" i="1"/>
  <c r="U3489" i="1"/>
  <c r="V3489" i="1" s="1"/>
  <c r="U3502" i="1"/>
  <c r="V3502" i="1" s="1"/>
  <c r="W3502" i="1" s="1"/>
  <c r="U3519" i="1"/>
  <c r="V3519" i="1" s="1"/>
  <c r="W3519" i="1" s="1"/>
  <c r="U3567" i="1"/>
  <c r="V3567" i="1" s="1"/>
  <c r="W3567" i="1" s="1"/>
  <c r="U3608" i="1"/>
  <c r="V3608" i="1" s="1"/>
  <c r="W3608" i="1" s="1"/>
  <c r="U3637" i="1"/>
  <c r="V3637" i="1" s="1"/>
  <c r="W3637" i="1" s="1"/>
  <c r="U3644" i="1"/>
  <c r="V3644" i="1" s="1"/>
  <c r="W3644" i="1" s="1"/>
  <c r="U3678" i="1"/>
  <c r="V3678" i="1" s="1"/>
  <c r="U3686" i="1"/>
  <c r="V3686" i="1" s="1"/>
  <c r="Y3693" i="1"/>
  <c r="U3695" i="1"/>
  <c r="V3695" i="1" s="1"/>
  <c r="W3695" i="1" s="1"/>
  <c r="U3697" i="1"/>
  <c r="V3697" i="1" s="1"/>
  <c r="W3697" i="1" s="1"/>
  <c r="U3724" i="1"/>
  <c r="V3724" i="1" s="1"/>
  <c r="W3724" i="1" s="1"/>
  <c r="U3735" i="1"/>
  <c r="V3735" i="1" s="1"/>
  <c r="W3735" i="1" s="1"/>
  <c r="Y3739" i="1"/>
  <c r="U3754" i="1"/>
  <c r="V3754" i="1" s="1"/>
  <c r="W3754" i="1" s="1"/>
  <c r="U3817" i="1"/>
  <c r="V3817" i="1" s="1"/>
  <c r="W3817" i="1" s="1"/>
  <c r="Y3819" i="1"/>
  <c r="U3828" i="1"/>
  <c r="V3828" i="1" s="1"/>
  <c r="W3828" i="1" s="1"/>
  <c r="U3863" i="1"/>
  <c r="V3863" i="1" s="1"/>
  <c r="W3863" i="1" s="1"/>
  <c r="U3427" i="1"/>
  <c r="U3457" i="1"/>
  <c r="V3457" i="1" s="1"/>
  <c r="U3476" i="1"/>
  <c r="V3476" i="1" s="1"/>
  <c r="W3476" i="1" s="1"/>
  <c r="U3486" i="1"/>
  <c r="Y3528" i="1"/>
  <c r="U3532" i="1"/>
  <c r="V3532" i="1" s="1"/>
  <c r="U3551" i="1"/>
  <c r="V3551" i="1" s="1"/>
  <c r="W3551" i="1" s="1"/>
  <c r="U3570" i="1"/>
  <c r="V3570" i="1" s="1"/>
  <c r="W3570" i="1" s="1"/>
  <c r="U3656" i="1"/>
  <c r="V3656" i="1" s="1"/>
  <c r="W3656" i="1" s="1"/>
  <c r="U3677" i="1"/>
  <c r="V3677" i="1" s="1"/>
  <c r="W3677" i="1" s="1"/>
  <c r="U3685" i="1"/>
  <c r="V3685" i="1" s="1"/>
  <c r="W3685" i="1" s="1"/>
  <c r="U3752" i="1"/>
  <c r="V3752" i="1" s="1"/>
  <c r="W3752" i="1" s="1"/>
  <c r="U3797" i="1"/>
  <c r="V3797" i="1" s="1"/>
  <c r="W3797" i="1" s="1"/>
  <c r="U3799" i="1"/>
  <c r="V3799" i="1" s="1"/>
  <c r="W3799" i="1" s="1"/>
  <c r="U3803" i="1"/>
  <c r="V3803" i="1" s="1"/>
  <c r="W3803" i="1" s="1"/>
  <c r="Y3849" i="1"/>
  <c r="U3864" i="1"/>
  <c r="V3864" i="1" s="1"/>
  <c r="W3864" i="1" s="1"/>
  <c r="U3876" i="1"/>
  <c r="V3876" i="1" s="1"/>
  <c r="W3876" i="1" s="1"/>
  <c r="U3405" i="1"/>
  <c r="V3405" i="1" s="1"/>
  <c r="W3405" i="1" s="1"/>
  <c r="U3418" i="1"/>
  <c r="U3434" i="1"/>
  <c r="V3434" i="1" s="1"/>
  <c r="W3434" i="1" s="1"/>
  <c r="U3480" i="1"/>
  <c r="V3480" i="1" s="1"/>
  <c r="U3488" i="1"/>
  <c r="V3488" i="1" s="1"/>
  <c r="W3488" i="1" s="1"/>
  <c r="U3490" i="1"/>
  <c r="V3490" i="1" s="1"/>
  <c r="W3490" i="1" s="1"/>
  <c r="U3534" i="1"/>
  <c r="U3549" i="1"/>
  <c r="V3549" i="1" s="1"/>
  <c r="W3549" i="1" s="1"/>
  <c r="U3554" i="1"/>
  <c r="U3560" i="1"/>
  <c r="V3560" i="1" s="1"/>
  <c r="W3560" i="1" s="1"/>
  <c r="U3597" i="1"/>
  <c r="U3606" i="1"/>
  <c r="V3606" i="1" s="1"/>
  <c r="W3606" i="1" s="1"/>
  <c r="Y3656" i="1"/>
  <c r="U3666" i="1"/>
  <c r="Y3675" i="1"/>
  <c r="U3679" i="1"/>
  <c r="U3681" i="1"/>
  <c r="V3681" i="1" s="1"/>
  <c r="U3687" i="1"/>
  <c r="V3687" i="1" s="1"/>
  <c r="W3687" i="1" s="1"/>
  <c r="U3689" i="1"/>
  <c r="U3706" i="1"/>
  <c r="U3712" i="1"/>
  <c r="V3712" i="1" s="1"/>
  <c r="W3712" i="1" s="1"/>
  <c r="Y3752" i="1"/>
  <c r="U3768" i="1"/>
  <c r="V3768" i="1" s="1"/>
  <c r="U3781" i="1"/>
  <c r="V3781" i="1" s="1"/>
  <c r="W3781" i="1" s="1"/>
  <c r="U3790" i="1"/>
  <c r="V3790" i="1" s="1"/>
  <c r="U3810" i="1"/>
  <c r="V3810" i="1" s="1"/>
  <c r="W3810" i="1" s="1"/>
  <c r="U3813" i="1"/>
  <c r="V3813" i="1" s="1"/>
  <c r="W3813" i="1" s="1"/>
  <c r="U3825" i="1"/>
  <c r="V3825" i="1" s="1"/>
  <c r="W3825" i="1" s="1"/>
  <c r="U3835" i="1"/>
  <c r="V3835" i="1" s="1"/>
  <c r="Y3841" i="1"/>
  <c r="U3845" i="1"/>
  <c r="Y3854" i="1"/>
  <c r="U3867" i="1"/>
  <c r="U3872" i="1"/>
  <c r="Y3876" i="1"/>
  <c r="U3882" i="1"/>
  <c r="V3882" i="1" s="1"/>
  <c r="W3882" i="1" s="1"/>
  <c r="U3888" i="1"/>
  <c r="V3888" i="1" s="1"/>
  <c r="W3888" i="1" s="1"/>
  <c r="V2200" i="1"/>
  <c r="W2200" i="1" s="1"/>
  <c r="V2632" i="1"/>
  <c r="W2632" i="1" s="1"/>
  <c r="V3065" i="1"/>
  <c r="W3065" i="1" s="1"/>
  <c r="V3387" i="1"/>
  <c r="W3387" i="1" s="1"/>
  <c r="V2447" i="1"/>
  <c r="W2447" i="1" s="1"/>
  <c r="V2542" i="1"/>
  <c r="W2542" i="1" s="1"/>
  <c r="V3031" i="1"/>
  <c r="W3031" i="1" s="1"/>
  <c r="V3415" i="1"/>
  <c r="W3415" i="1" s="1"/>
  <c r="V2421" i="1"/>
  <c r="W2421" i="1" s="1"/>
  <c r="V2171" i="1"/>
  <c r="W2171" i="1" s="1"/>
  <c r="V2213" i="1"/>
  <c r="W2213" i="1" s="1"/>
  <c r="V2463" i="1"/>
  <c r="W2463" i="1" s="1"/>
  <c r="V2600" i="1"/>
  <c r="W2600" i="1" s="1"/>
  <c r="V2489" i="1"/>
  <c r="W2489" i="1" s="1"/>
  <c r="V2245" i="1"/>
  <c r="W2245" i="1" s="1"/>
  <c r="V2521" i="1"/>
  <c r="W2521" i="1" s="1"/>
  <c r="V2170" i="1"/>
  <c r="W2170" i="1" s="1"/>
  <c r="V2405" i="1"/>
  <c r="W2405" i="1" s="1"/>
  <c r="V2584" i="1"/>
  <c r="W2584" i="1" s="1"/>
  <c r="V2784" i="1"/>
  <c r="W2784" i="1" s="1"/>
  <c r="V2430" i="1"/>
  <c r="W2430" i="1" s="1"/>
  <c r="V2776" i="1"/>
  <c r="W2776" i="1" s="1"/>
  <c r="V2875" i="1"/>
  <c r="W2875" i="1" s="1"/>
  <c r="V3029" i="1"/>
  <c r="W3029" i="1" s="1"/>
  <c r="V3109" i="1"/>
  <c r="W3109" i="1" s="1"/>
  <c r="U2330" i="1"/>
  <c r="U2377" i="1"/>
  <c r="U2379" i="1"/>
  <c r="U2470" i="1"/>
  <c r="U2739" i="1"/>
  <c r="U3018" i="1"/>
  <c r="V3100" i="1"/>
  <c r="W3100" i="1" s="1"/>
  <c r="U3233" i="1"/>
  <c r="U3246" i="1"/>
  <c r="Y3256" i="1"/>
  <c r="U3256" i="1"/>
  <c r="U2208" i="1"/>
  <c r="U2270" i="1"/>
  <c r="Y2343" i="1"/>
  <c r="U2868" i="1"/>
  <c r="V2888" i="1"/>
  <c r="W2888" i="1" s="1"/>
  <c r="U2988" i="1"/>
  <c r="U3011" i="1"/>
  <c r="V3123" i="1"/>
  <c r="W3123" i="1" s="1"/>
  <c r="V3178" i="1"/>
  <c r="W3178" i="1" s="1"/>
  <c r="Y3189" i="1"/>
  <c r="U3189" i="1"/>
  <c r="U2258" i="1"/>
  <c r="W2271" i="1"/>
  <c r="V2567" i="1"/>
  <c r="W2567" i="1" s="1"/>
  <c r="U2598" i="1"/>
  <c r="U2630" i="1"/>
  <c r="U2792" i="1"/>
  <c r="U3322" i="1"/>
  <c r="U3463" i="1"/>
  <c r="W2194" i="1"/>
  <c r="U2372" i="1"/>
  <c r="Y2386" i="1"/>
  <c r="Y2609" i="1"/>
  <c r="U2609" i="1"/>
  <c r="V2674" i="1"/>
  <c r="W2674" i="1" s="1"/>
  <c r="U2724" i="1"/>
  <c r="U2941" i="1"/>
  <c r="Y3049" i="1"/>
  <c r="U3049" i="1"/>
  <c r="V3074" i="1"/>
  <c r="W3074" i="1" s="1"/>
  <c r="U3160" i="1"/>
  <c r="U3213" i="1"/>
  <c r="Y2339" i="1"/>
  <c r="U2396" i="1"/>
  <c r="U2552" i="1"/>
  <c r="W2627" i="1"/>
  <c r="U2765" i="1"/>
  <c r="U2861" i="1"/>
  <c r="U2863" i="1"/>
  <c r="V2876" i="1"/>
  <c r="W2876" i="1" s="1"/>
  <c r="U2987" i="1"/>
  <c r="U3021" i="1"/>
  <c r="U3158" i="1"/>
  <c r="V3453" i="1"/>
  <c r="W3453" i="1" s="1"/>
  <c r="Y3471" i="1"/>
  <c r="U3471" i="1"/>
  <c r="U3873" i="1"/>
  <c r="V2244" i="1"/>
  <c r="W2244" i="1" s="1"/>
  <c r="V2755" i="1"/>
  <c r="W2755" i="1" s="1"/>
  <c r="Y3186" i="1"/>
  <c r="U3186" i="1"/>
  <c r="V3269" i="1"/>
  <c r="W3269" i="1" s="1"/>
  <c r="V2229" i="1"/>
  <c r="W2229" i="1" s="1"/>
  <c r="U2235" i="1"/>
  <c r="U2454" i="1"/>
  <c r="U2499" i="1"/>
  <c r="U2543" i="1"/>
  <c r="U2610" i="1"/>
  <c r="V2912" i="1"/>
  <c r="W2912" i="1" s="1"/>
  <c r="V3324" i="1"/>
  <c r="W3324" i="1" s="1"/>
  <c r="V3482" i="1"/>
  <c r="W3482" i="1" s="1"/>
  <c r="U3580" i="1"/>
  <c r="U2188" i="1"/>
  <c r="Y2192" i="1"/>
  <c r="W2247" i="1"/>
  <c r="U2414" i="1"/>
  <c r="U2419" i="1"/>
  <c r="U3335" i="1"/>
  <c r="U3562" i="1"/>
  <c r="U2181" i="1"/>
  <c r="U2252" i="1"/>
  <c r="U2315" i="1"/>
  <c r="V2359" i="1"/>
  <c r="W2359" i="1" s="1"/>
  <c r="U2490" i="1"/>
  <c r="U2530" i="1"/>
  <c r="V2615" i="1"/>
  <c r="W2615" i="1" s="1"/>
  <c r="V2641" i="1"/>
  <c r="W2641" i="1" s="1"/>
  <c r="U2961" i="1"/>
  <c r="V2993" i="1"/>
  <c r="W2993" i="1" s="1"/>
  <c r="U3076" i="1"/>
  <c r="U3454" i="1"/>
  <c r="V2210" i="1"/>
  <c r="W2210" i="1" s="1"/>
  <c r="V2282" i="1"/>
  <c r="W2282" i="1" s="1"/>
  <c r="U2307" i="1"/>
  <c r="W2563" i="1"/>
  <c r="Y2593" i="1"/>
  <c r="U2593" i="1"/>
  <c r="U2881" i="1"/>
  <c r="V3115" i="1"/>
  <c r="W3115" i="1" s="1"/>
  <c r="Y3726" i="1"/>
  <c r="U3726" i="1"/>
  <c r="W2191" i="1"/>
  <c r="Y2255" i="1"/>
  <c r="V2288" i="1"/>
  <c r="W2288" i="1" s="1"/>
  <c r="Y2364" i="1"/>
  <c r="U2441" i="1"/>
  <c r="U2473" i="1"/>
  <c r="V2527" i="1"/>
  <c r="W2527" i="1" s="1"/>
  <c r="U2177" i="1"/>
  <c r="U2212" i="1"/>
  <c r="V2220" i="1"/>
  <c r="W2220" i="1" s="1"/>
  <c r="V2224" i="1"/>
  <c r="W2224" i="1" s="1"/>
  <c r="Y2231" i="1"/>
  <c r="U2236" i="1"/>
  <c r="Y2267" i="1"/>
  <c r="U2301" i="1"/>
  <c r="Y2361" i="1"/>
  <c r="U2398" i="1"/>
  <c r="U2403" i="1"/>
  <c r="W2413" i="1"/>
  <c r="V2471" i="1"/>
  <c r="W2471" i="1" s="1"/>
  <c r="V2487" i="1"/>
  <c r="W2487" i="1" s="1"/>
  <c r="U2507" i="1"/>
  <c r="W2525" i="1"/>
  <c r="V2526" i="1"/>
  <c r="W2526" i="1" s="1"/>
  <c r="U2547" i="1"/>
  <c r="W2579" i="1"/>
  <c r="U2611" i="1"/>
  <c r="U2622" i="1"/>
  <c r="U2661" i="1"/>
  <c r="U2680" i="1"/>
  <c r="U2682" i="1"/>
  <c r="U2702" i="1"/>
  <c r="V2711" i="1"/>
  <c r="W2711" i="1" s="1"/>
  <c r="U2786" i="1"/>
  <c r="U2819" i="1"/>
  <c r="U2925" i="1"/>
  <c r="U2940" i="1"/>
  <c r="Y2970" i="1"/>
  <c r="U3023" i="1"/>
  <c r="V3135" i="1"/>
  <c r="W3135" i="1" s="1"/>
  <c r="Y3151" i="1"/>
  <c r="U3151" i="1"/>
  <c r="V3253" i="1"/>
  <c r="W3253" i="1" s="1"/>
  <c r="V3276" i="1"/>
  <c r="W3276" i="1" s="1"/>
  <c r="U3290" i="1"/>
  <c r="Y3376" i="1"/>
  <c r="U3376" i="1"/>
  <c r="V2670" i="1"/>
  <c r="W2670" i="1" s="1"/>
  <c r="V2759" i="1"/>
  <c r="W2759" i="1" s="1"/>
  <c r="V3182" i="1"/>
  <c r="W3182" i="1" s="1"/>
  <c r="V3351" i="1"/>
  <c r="W3351" i="1" s="1"/>
  <c r="V2226" i="1"/>
  <c r="W2226" i="1" s="1"/>
  <c r="V2292" i="1"/>
  <c r="W2292" i="1" s="1"/>
  <c r="U2310" i="1"/>
  <c r="V2389" i="1"/>
  <c r="W2389" i="1" s="1"/>
  <c r="U2412" i="1"/>
  <c r="U2438" i="1"/>
  <c r="U2486" i="1"/>
  <c r="V2770" i="1"/>
  <c r="W2770" i="1" s="1"/>
  <c r="U2904" i="1"/>
  <c r="U3134" i="1"/>
  <c r="U3231" i="1"/>
  <c r="V3344" i="1"/>
  <c r="W3344" i="1" s="1"/>
  <c r="V2429" i="1"/>
  <c r="W2429" i="1" s="1"/>
  <c r="V2653" i="1"/>
  <c r="W2653" i="1" s="1"/>
  <c r="U2794" i="1"/>
  <c r="Y3169" i="1"/>
  <c r="V2265" i="1"/>
  <c r="W2265" i="1" s="1"/>
  <c r="W2368" i="1"/>
  <c r="U2582" i="1"/>
  <c r="W2649" i="1"/>
  <c r="V2820" i="1"/>
  <c r="W2820" i="1" s="1"/>
  <c r="U3013" i="1"/>
  <c r="V3175" i="1"/>
  <c r="W3175" i="1" s="1"/>
  <c r="V3226" i="1"/>
  <c r="W3226" i="1" s="1"/>
  <c r="V3295" i="1"/>
  <c r="W3295" i="1" s="1"/>
  <c r="V3433" i="1"/>
  <c r="W3433" i="1" s="1"/>
  <c r="U2559" i="1"/>
  <c r="U2591" i="1"/>
  <c r="U2607" i="1"/>
  <c r="Y2769" i="1"/>
  <c r="U2769" i="1"/>
  <c r="U3044" i="1"/>
  <c r="W3451" i="1"/>
  <c r="U3794" i="1"/>
  <c r="W2205" i="1"/>
  <c r="U2322" i="1"/>
  <c r="W2376" i="1"/>
  <c r="U2457" i="1"/>
  <c r="Y2172" i="1"/>
  <c r="U2241" i="1"/>
  <c r="U2266" i="1"/>
  <c r="U2293" i="1"/>
  <c r="U2350" i="1"/>
  <c r="U2360" i="1"/>
  <c r="V2408" i="1"/>
  <c r="W2408" i="1" s="1"/>
  <c r="V2537" i="1"/>
  <c r="W2537" i="1" s="1"/>
  <c r="U2558" i="1"/>
  <c r="V2590" i="1"/>
  <c r="W2590" i="1" s="1"/>
  <c r="V2604" i="1"/>
  <c r="W2604" i="1" s="1"/>
  <c r="V2626" i="1"/>
  <c r="W2626" i="1" s="1"/>
  <c r="U2654" i="1"/>
  <c r="U2700" i="1"/>
  <c r="V2744" i="1"/>
  <c r="W2744" i="1" s="1"/>
  <c r="U2823" i="1"/>
  <c r="Y2829" i="1"/>
  <c r="U2829" i="1"/>
  <c r="U2873" i="1"/>
  <c r="V2958" i="1"/>
  <c r="W2958" i="1" s="1"/>
  <c r="U3003" i="1"/>
  <c r="U3020" i="1"/>
  <c r="V3041" i="1"/>
  <c r="W3041" i="1" s="1"/>
  <c r="U3058" i="1"/>
  <c r="Y3060" i="1"/>
  <c r="U3083" i="1"/>
  <c r="V3144" i="1"/>
  <c r="W3144" i="1" s="1"/>
  <c r="Y3193" i="1"/>
  <c r="Y3683" i="1"/>
  <c r="U3683" i="1"/>
  <c r="V3122" i="1"/>
  <c r="W3122" i="1" s="1"/>
  <c r="V3185" i="1"/>
  <c r="W3185" i="1" s="1"/>
  <c r="Y3198" i="1"/>
  <c r="U3198" i="1"/>
  <c r="Y3232" i="1"/>
  <c r="U3232" i="1"/>
  <c r="U2233" i="1"/>
  <c r="U2249" i="1"/>
  <c r="Y2291" i="1"/>
  <c r="U2313" i="1"/>
  <c r="U2617" i="1"/>
  <c r="U2628" i="1"/>
  <c r="U2686" i="1"/>
  <c r="U2694" i="1"/>
  <c r="U2791" i="1"/>
  <c r="U2807" i="1"/>
  <c r="U2867" i="1"/>
  <c r="U2874" i="1"/>
  <c r="U2895" i="1"/>
  <c r="U2907" i="1"/>
  <c r="V2945" i="1"/>
  <c r="W2945" i="1" s="1"/>
  <c r="U3010" i="1"/>
  <c r="U3073" i="1"/>
  <c r="U3086" i="1"/>
  <c r="U3111" i="1"/>
  <c r="U3113" i="1"/>
  <c r="U3157" i="1"/>
  <c r="V3170" i="1"/>
  <c r="W3170" i="1" s="1"/>
  <c r="U3196" i="1"/>
  <c r="U3356" i="1"/>
  <c r="U3442" i="1"/>
  <c r="U3483" i="1"/>
  <c r="V3572" i="1"/>
  <c r="W3572" i="1" s="1"/>
  <c r="U3700" i="1"/>
  <c r="U2296" i="1"/>
  <c r="U2304" i="1"/>
  <c r="U2437" i="1"/>
  <c r="U2453" i="1"/>
  <c r="U2469" i="1"/>
  <c r="U2485" i="1"/>
  <c r="U2564" i="1"/>
  <c r="Y2623" i="1"/>
  <c r="U2650" i="1"/>
  <c r="U2728" i="1"/>
  <c r="V2738" i="1"/>
  <c r="W2738" i="1" s="1"/>
  <c r="U2753" i="1"/>
  <c r="U2758" i="1"/>
  <c r="V2851" i="1"/>
  <c r="W2851" i="1" s="1"/>
  <c r="V2950" i="1"/>
  <c r="W2950" i="1" s="1"/>
  <c r="U2986" i="1"/>
  <c r="U2992" i="1"/>
  <c r="U3017" i="1"/>
  <c r="U3165" i="1"/>
  <c r="V3261" i="1"/>
  <c r="W3261" i="1" s="1"/>
  <c r="V3495" i="1"/>
  <c r="W3495" i="1" s="1"/>
  <c r="Y3609" i="1"/>
  <c r="V3661" i="1"/>
  <c r="W3661" i="1" s="1"/>
  <c r="Y3829" i="1"/>
  <c r="U3829" i="1"/>
  <c r="U2215" i="1"/>
  <c r="U2394" i="1"/>
  <c r="U2410" i="1"/>
  <c r="U2495" i="1"/>
  <c r="U2506" i="1"/>
  <c r="W2509" i="1"/>
  <c r="U2517" i="1"/>
  <c r="U2538" i="1"/>
  <c r="U2589" i="1"/>
  <c r="U2605" i="1"/>
  <c r="U2683" i="1"/>
  <c r="V2743" i="1"/>
  <c r="W2743" i="1" s="1"/>
  <c r="V2745" i="1"/>
  <c r="W2745" i="1" s="1"/>
  <c r="U2763" i="1"/>
  <c r="Y2768" i="1"/>
  <c r="U2768" i="1"/>
  <c r="U2816" i="1"/>
  <c r="U2828" i="1"/>
  <c r="U2843" i="1"/>
  <c r="U2929" i="1"/>
  <c r="V2939" i="1"/>
  <c r="W2939" i="1" s="1"/>
  <c r="U2944" i="1"/>
  <c r="U2968" i="1"/>
  <c r="V2984" i="1"/>
  <c r="W2984" i="1" s="1"/>
  <c r="W3014" i="1"/>
  <c r="U3034" i="1"/>
  <c r="U3048" i="1"/>
  <c r="V3061" i="1"/>
  <c r="W3061" i="1" s="1"/>
  <c r="U3068" i="1"/>
  <c r="U3075" i="1"/>
  <c r="U3093" i="1"/>
  <c r="Y3103" i="1"/>
  <c r="U3108" i="1"/>
  <c r="U3117" i="1"/>
  <c r="Y3126" i="1"/>
  <c r="V3131" i="1"/>
  <c r="W3131" i="1" s="1"/>
  <c r="W3200" i="1"/>
  <c r="U3220" i="1"/>
  <c r="W3333" i="1"/>
  <c r="V3359" i="1"/>
  <c r="W3359" i="1" s="1"/>
  <c r="V3385" i="1"/>
  <c r="W3385" i="1" s="1"/>
  <c r="V3468" i="1"/>
  <c r="W3468" i="1" s="1"/>
  <c r="U3506" i="1"/>
  <c r="U3609" i="1"/>
  <c r="V3611" i="1"/>
  <c r="W3611" i="1" s="1"/>
  <c r="Y3804" i="1"/>
  <c r="U3804" i="1"/>
  <c r="V2752" i="1"/>
  <c r="W2752" i="1" s="1"/>
  <c r="V3676" i="1"/>
  <c r="W3676" i="1" s="1"/>
  <c r="V3812" i="1"/>
  <c r="W3812" i="1" s="1"/>
  <c r="Y3837" i="1"/>
  <c r="U3837" i="1"/>
  <c r="V2749" i="1"/>
  <c r="W2749" i="1" s="1"/>
  <c r="U2783" i="1"/>
  <c r="U2842" i="1"/>
  <c r="V2884" i="1"/>
  <c r="W2884" i="1" s="1"/>
  <c r="V2900" i="1"/>
  <c r="W2900" i="1" s="1"/>
  <c r="U2983" i="1"/>
  <c r="U3040" i="1"/>
  <c r="Y3077" i="1"/>
  <c r="U3082" i="1"/>
  <c r="U3156" i="1"/>
  <c r="V3177" i="1"/>
  <c r="W3177" i="1" s="1"/>
  <c r="U3216" i="1"/>
  <c r="U3243" i="1"/>
  <c r="Y3248" i="1"/>
  <c r="U3339" i="1"/>
  <c r="U3536" i="1"/>
  <c r="U3545" i="1"/>
  <c r="U3598" i="1"/>
  <c r="Y3716" i="1"/>
  <c r="U3716" i="1"/>
  <c r="Y3851" i="1"/>
  <c r="U3851" i="1"/>
  <c r="U2692" i="1"/>
  <c r="Y2795" i="1"/>
  <c r="U2859" i="1"/>
  <c r="U3009" i="1"/>
  <c r="U3112" i="1"/>
  <c r="U3139" i="1"/>
  <c r="Y3179" i="1"/>
  <c r="U3193" i="1"/>
  <c r="U3195" i="1"/>
  <c r="U3260" i="1"/>
  <c r="U3345" i="1"/>
  <c r="W3370" i="1"/>
  <c r="U3429" i="1"/>
  <c r="Y3600" i="1"/>
  <c r="U3600" i="1"/>
  <c r="V3762" i="1"/>
  <c r="W3762" i="1" s="1"/>
  <c r="Y3771" i="1"/>
  <c r="U3771" i="1"/>
  <c r="W3669" i="1"/>
  <c r="V3758" i="1"/>
  <c r="W3758" i="1" s="1"/>
  <c r="Y3760" i="1"/>
  <c r="U3760" i="1"/>
  <c r="Y3235" i="1"/>
  <c r="U3313" i="1"/>
  <c r="U3378" i="1"/>
  <c r="Y3408" i="1"/>
  <c r="U3420" i="1"/>
  <c r="U3460" i="1"/>
  <c r="U3475" i="1"/>
  <c r="U3491" i="1"/>
  <c r="U3525" i="1"/>
  <c r="Y3525" i="1"/>
  <c r="U3602" i="1"/>
  <c r="Y3705" i="1"/>
  <c r="U3705" i="1"/>
  <c r="V3719" i="1"/>
  <c r="W3719" i="1" s="1"/>
  <c r="Y3746" i="1"/>
  <c r="U3746" i="1"/>
  <c r="U3846" i="1"/>
  <c r="V3861" i="1"/>
  <c r="W3861" i="1" s="1"/>
  <c r="U3184" i="1"/>
  <c r="U3194" i="1"/>
  <c r="Y3234" i="1"/>
  <c r="U3302" i="1"/>
  <c r="V3403" i="1"/>
  <c r="W3403" i="1" s="1"/>
  <c r="W3443" i="1"/>
  <c r="V3462" i="1"/>
  <c r="W3462" i="1" s="1"/>
  <c r="U3522" i="1"/>
  <c r="U3571" i="1"/>
  <c r="V3579" i="1"/>
  <c r="W3579" i="1" s="1"/>
  <c r="U3588" i="1"/>
  <c r="U3617" i="1"/>
  <c r="U3634" i="1"/>
  <c r="U3737" i="1"/>
  <c r="Y3737" i="1"/>
  <c r="Y3808" i="1"/>
  <c r="U3808" i="1"/>
  <c r="Y3842" i="1"/>
  <c r="U3842" i="1"/>
  <c r="Y3455" i="1"/>
  <c r="V3512" i="1"/>
  <c r="W3512" i="1" s="1"/>
  <c r="V3619" i="1"/>
  <c r="W3619" i="1" s="1"/>
  <c r="V3636" i="1"/>
  <c r="W3636" i="1" s="1"/>
  <c r="V3699" i="1"/>
  <c r="W3699" i="1" s="1"/>
  <c r="Y3865" i="1"/>
  <c r="U3865" i="1"/>
  <c r="V3318" i="1"/>
  <c r="W3318" i="1" s="1"/>
  <c r="U3446" i="1"/>
  <c r="U3455" i="1"/>
  <c r="V3470" i="1"/>
  <c r="W3470" i="1" s="1"/>
  <c r="V3493" i="1"/>
  <c r="W3493" i="1" s="1"/>
  <c r="Y3517" i="1"/>
  <c r="V3527" i="1"/>
  <c r="W3527" i="1" s="1"/>
  <c r="V3539" i="1"/>
  <c r="W3539" i="1" s="1"/>
  <c r="U3708" i="1"/>
  <c r="V3753" i="1"/>
  <c r="W3753" i="1" s="1"/>
  <c r="V3815" i="1"/>
  <c r="W3815" i="1" s="1"/>
  <c r="V3852" i="1"/>
  <c r="W3852" i="1" s="1"/>
  <c r="Y3884" i="1"/>
  <c r="U3884" i="1"/>
  <c r="U3361" i="1"/>
  <c r="U3441" i="1"/>
  <c r="V3479" i="1"/>
  <c r="W3479" i="1" s="1"/>
  <c r="U3541" i="1"/>
  <c r="U3625" i="1"/>
  <c r="U3642" i="1"/>
  <c r="U3670" i="1"/>
  <c r="U3682" i="1"/>
  <c r="U3751" i="1"/>
  <c r="V3832" i="1"/>
  <c r="W3832" i="1" s="1"/>
  <c r="V3856" i="1"/>
  <c r="V3793" i="1"/>
  <c r="W3793" i="1" s="1"/>
  <c r="V3487" i="1"/>
  <c r="W3487" i="1" s="1"/>
  <c r="U3594" i="1"/>
  <c r="U3651" i="1"/>
  <c r="Y3672" i="1"/>
  <c r="Y3721" i="1"/>
  <c r="Y3755" i="1"/>
  <c r="V3821" i="1"/>
  <c r="W3821" i="1" s="1"/>
  <c r="U3520" i="1"/>
  <c r="Y3572" i="1"/>
  <c r="Y3704" i="1"/>
  <c r="V3750" i="1"/>
  <c r="W3750" i="1" s="1"/>
  <c r="V3766" i="1"/>
  <c r="W3766" i="1" s="1"/>
  <c r="W3807" i="1"/>
  <c r="U3831" i="1"/>
  <c r="Y3860" i="1"/>
  <c r="Y3654" i="1"/>
  <c r="V3744" i="1"/>
  <c r="W3744" i="1" s="1"/>
  <c r="Y3800" i="1"/>
  <c r="U3823" i="1"/>
  <c r="U3841" i="1"/>
  <c r="V3855" i="1"/>
  <c r="W3855" i="1" s="1"/>
  <c r="U3881" i="1"/>
  <c r="V3887" i="1"/>
  <c r="W3887" i="1" s="1"/>
  <c r="V3889" i="1"/>
  <c r="W3889" i="1" s="1"/>
  <c r="U3659" i="1"/>
  <c r="U3667" i="1"/>
  <c r="Y3765" i="1"/>
  <c r="U3789" i="1"/>
  <c r="U3819" i="1"/>
  <c r="V3814" i="1"/>
  <c r="W3814" i="1" s="1"/>
  <c r="U3826" i="1"/>
  <c r="U3785" i="1"/>
  <c r="U3801" i="1"/>
  <c r="W3141" i="1" l="1"/>
  <c r="W2243" i="1"/>
  <c r="W2272" i="1"/>
  <c r="W2201" i="1"/>
  <c r="W3132" i="1"/>
  <c r="W2176" i="1"/>
  <c r="W2523" i="1"/>
  <c r="W3309" i="1"/>
  <c r="W2328" i="1"/>
  <c r="W3329" i="1"/>
  <c r="W2291" i="1"/>
  <c r="W3171" i="1"/>
  <c r="W2750" i="1"/>
  <c r="W3847" i="1"/>
  <c r="W2393" i="1"/>
  <c r="W3725" i="1"/>
  <c r="W2349" i="1"/>
  <c r="W3349" i="1"/>
  <c r="W2294" i="1"/>
  <c r="W3298" i="1"/>
  <c r="W3346" i="1"/>
  <c r="W3310" i="1"/>
  <c r="W2730" i="1"/>
  <c r="W3300" i="1"/>
  <c r="W2785" i="1"/>
  <c r="W2671" i="1"/>
  <c r="W2373" i="1"/>
  <c r="W2964" i="1"/>
  <c r="W3423" i="1"/>
  <c r="W3800" i="1"/>
  <c r="W3445" i="1"/>
  <c r="W2494" i="1"/>
  <c r="W3747" i="1"/>
  <c r="W3437" i="1"/>
  <c r="W2336" i="1"/>
  <c r="W2513" i="1"/>
  <c r="W3576" i="1"/>
  <c r="W2709" i="1"/>
  <c r="W2708" i="1"/>
  <c r="W2974" i="1"/>
  <c r="W2982" i="1"/>
  <c r="W2782" i="1"/>
  <c r="W2561" i="1"/>
  <c r="W2718" i="1"/>
  <c r="W2344" i="1"/>
  <c r="W2832" i="1"/>
  <c r="W2772" i="1"/>
  <c r="W2550" i="1"/>
  <c r="W2227" i="1"/>
  <c r="W2902" i="1"/>
  <c r="W3106" i="1"/>
  <c r="W2614" i="1"/>
  <c r="W2762" i="1"/>
  <c r="W3784" i="1"/>
  <c r="W2182" i="1"/>
  <c r="W2616" i="1"/>
  <c r="W3589" i="1"/>
  <c r="W3167" i="1"/>
  <c r="W2179" i="1"/>
  <c r="W3628" i="1"/>
  <c r="W2308" i="1"/>
  <c r="W2634" i="1"/>
  <c r="W2190" i="1"/>
  <c r="W2195" i="1"/>
  <c r="W2482" i="1"/>
  <c r="W2254" i="1"/>
  <c r="W2802" i="1"/>
  <c r="W3272" i="1"/>
  <c r="W2916" i="1"/>
  <c r="W3584" i="1"/>
  <c r="W2185" i="1"/>
  <c r="W2612" i="1"/>
  <c r="W2449" i="1"/>
  <c r="W3022" i="1"/>
  <c r="W2364" i="1"/>
  <c r="W3230" i="1"/>
  <c r="W2259" i="1"/>
  <c r="W3639" i="1"/>
  <c r="W3247" i="1"/>
  <c r="W2652" i="1"/>
  <c r="W2662" i="1"/>
  <c r="W3880" i="1"/>
  <c r="W2726" i="1"/>
  <c r="W3856" i="1"/>
  <c r="W2234" i="1"/>
  <c r="W3840" i="1"/>
  <c r="W3072" i="1"/>
  <c r="W3645" i="1"/>
  <c r="W3717" i="1"/>
  <c r="W2899" i="1"/>
  <c r="W2619" i="1"/>
  <c r="W2866" i="1"/>
  <c r="W3680" i="1"/>
  <c r="W3373" i="1"/>
  <c r="W2910" i="1"/>
  <c r="W3561" i="1"/>
  <c r="W2166" i="1"/>
  <c r="W2474" i="1"/>
  <c r="W3071" i="1"/>
  <c r="W3162" i="1"/>
  <c r="W3063" i="1"/>
  <c r="W3765" i="1"/>
  <c r="W2841" i="1"/>
  <c r="W2442" i="1"/>
  <c r="W2942" i="1"/>
  <c r="V3391" i="1"/>
  <c r="W3391" i="1" s="1"/>
  <c r="W2586" i="1"/>
  <c r="W2862" i="1"/>
  <c r="W2448" i="1"/>
  <c r="W3615" i="1"/>
  <c r="W2196" i="1"/>
  <c r="W3849" i="1"/>
  <c r="W2385" i="1"/>
  <c r="W3203" i="1"/>
  <c r="W3227" i="1"/>
  <c r="W3042" i="1"/>
  <c r="W2805" i="1"/>
  <c r="W2839" i="1"/>
  <c r="W3129" i="1"/>
  <c r="W2427" i="1"/>
  <c r="W3084" i="1"/>
  <c r="V3028" i="1"/>
  <c r="W3028" i="1" s="1"/>
  <c r="W2778" i="1"/>
  <c r="V3586" i="1"/>
  <c r="W3586" i="1" s="1"/>
  <c r="W2491" i="1"/>
  <c r="W3778" i="1"/>
  <c r="W3440" i="1"/>
  <c r="W3688" i="1"/>
  <c r="W3024" i="1"/>
  <c r="W3301" i="1"/>
  <c r="W2773" i="1"/>
  <c r="W2719" i="1"/>
  <c r="W2406" i="1"/>
  <c r="W3533" i="1"/>
  <c r="W2722" i="1"/>
  <c r="W3532" i="1"/>
  <c r="W3164" i="1"/>
  <c r="W3816" i="1"/>
  <c r="W3027" i="1"/>
  <c r="W3703" i="1"/>
  <c r="W2554" i="1"/>
  <c r="W3745" i="1"/>
  <c r="W3317" i="1"/>
  <c r="W2476" i="1"/>
  <c r="W2979" i="1"/>
  <c r="W3715" i="1"/>
  <c r="W3585" i="1"/>
  <c r="W3480" i="1"/>
  <c r="W2588" i="1"/>
  <c r="W2695" i="1"/>
  <c r="W2534" i="1"/>
  <c r="V3569" i="1"/>
  <c r="W3569" i="1" s="1"/>
  <c r="W3155" i="1"/>
  <c r="W2468" i="1"/>
  <c r="W2286" i="1"/>
  <c r="W3214" i="1"/>
  <c r="W3494" i="1"/>
  <c r="W3150" i="1"/>
  <c r="V3087" i="1"/>
  <c r="W3087" i="1" s="1"/>
  <c r="W2886" i="1"/>
  <c r="W2206" i="1"/>
  <c r="W3538" i="1"/>
  <c r="W2596" i="1"/>
  <c r="W3235" i="1"/>
  <c r="W3137" i="1"/>
  <c r="W2238" i="1"/>
  <c r="W3770" i="1"/>
  <c r="W3671" i="1"/>
  <c r="W2994" i="1"/>
  <c r="W2889" i="1"/>
  <c r="W2751" i="1"/>
  <c r="W2918" i="1"/>
  <c r="W3210" i="1"/>
  <c r="W3773" i="1"/>
  <c r="W3288" i="1"/>
  <c r="W2657" i="1"/>
  <c r="V2690" i="1"/>
  <c r="W2690" i="1" s="1"/>
  <c r="V3393" i="1"/>
  <c r="W3393" i="1" s="1"/>
  <c r="V2688" i="1"/>
  <c r="W2688" i="1" s="1"/>
  <c r="V2465" i="1"/>
  <c r="W2465" i="1" s="1"/>
  <c r="V2240" i="1"/>
  <c r="W2240" i="1" s="1"/>
  <c r="V3450" i="1"/>
  <c r="W3450" i="1" s="1"/>
  <c r="V3181" i="1"/>
  <c r="W3181" i="1" s="1"/>
  <c r="V3853" i="1"/>
  <c r="W3853" i="1" s="1"/>
  <c r="V3032" i="1"/>
  <c r="W3032" i="1" s="1"/>
  <c r="W2849" i="1"/>
  <c r="V2999" i="1"/>
  <c r="W2999" i="1" s="1"/>
  <c r="V3296" i="1"/>
  <c r="W3296" i="1" s="1"/>
  <c r="W3263" i="1"/>
  <c r="V2246" i="1"/>
  <c r="W2246" i="1" s="1"/>
  <c r="W3315" i="1"/>
  <c r="V3607" i="1"/>
  <c r="W3607" i="1" s="1"/>
  <c r="V2439" i="1"/>
  <c r="W2439" i="1" s="1"/>
  <c r="W2455" i="1"/>
  <c r="V3574" i="1"/>
  <c r="W3574" i="1" s="1"/>
  <c r="V2915" i="1"/>
  <c r="W2915" i="1" s="1"/>
  <c r="W2787" i="1"/>
  <c r="V3577" i="1"/>
  <c r="W3577" i="1" s="1"/>
  <c r="V3350" i="1"/>
  <c r="W3350" i="1" s="1"/>
  <c r="V2352" i="1"/>
  <c r="W2352" i="1" s="1"/>
  <c r="V3367" i="1"/>
  <c r="W3367" i="1" s="1"/>
  <c r="W3176" i="1"/>
  <c r="V2173" i="1"/>
  <c r="W2173" i="1" s="1"/>
  <c r="W2665" i="1"/>
  <c r="V3706" i="1"/>
  <c r="W3706" i="1" s="1"/>
  <c r="V2934" i="1"/>
  <c r="W2934" i="1" s="1"/>
  <c r="V2458" i="1"/>
  <c r="W2458" i="1" s="1"/>
  <c r="W3805" i="1"/>
  <c r="W2872" i="1"/>
  <c r="W3236" i="1"/>
  <c r="W2825" i="1"/>
  <c r="W2928" i="1"/>
  <c r="W3835" i="1"/>
  <c r="W3452" i="1"/>
  <c r="W3008" i="1"/>
  <c r="W3266" i="1"/>
  <c r="W2810" i="1"/>
  <c r="V2218" i="1"/>
  <c r="W2218" i="1" s="1"/>
  <c r="W3274" i="1"/>
  <c r="W2391" i="1"/>
  <c r="W2231" i="1"/>
  <c r="V3242" i="1"/>
  <c r="W3242" i="1" s="1"/>
  <c r="V3089" i="1"/>
  <c r="W3089" i="1" s="1"/>
  <c r="V2927" i="1"/>
  <c r="W2927" i="1" s="1"/>
  <c r="V3755" i="1"/>
  <c r="W3755" i="1" s="1"/>
  <c r="V2804" i="1"/>
  <c r="W2804" i="1" s="1"/>
  <c r="W3543" i="1"/>
  <c r="V3265" i="1"/>
  <c r="W3265" i="1" s="1"/>
  <c r="W3066" i="1"/>
  <c r="V2595" i="1"/>
  <c r="W2595" i="1" s="1"/>
  <c r="V2901" i="1"/>
  <c r="W2901" i="1" s="1"/>
  <c r="W2871" i="1"/>
  <c r="V3530" i="1"/>
  <c r="W3530" i="1" s="1"/>
  <c r="V3640" i="1"/>
  <c r="W3640" i="1" s="1"/>
  <c r="V3012" i="1"/>
  <c r="W3012" i="1" s="1"/>
  <c r="W3681" i="1"/>
  <c r="W3142" i="1"/>
  <c r="V3311" i="1"/>
  <c r="W3311" i="1" s="1"/>
  <c r="V3410" i="1"/>
  <c r="W3410" i="1" s="1"/>
  <c r="V2492" i="1"/>
  <c r="W2492" i="1" s="1"/>
  <c r="V3568" i="1"/>
  <c r="W3568" i="1" s="1"/>
  <c r="V3464" i="1"/>
  <c r="W3464" i="1" s="1"/>
  <c r="V2857" i="1"/>
  <c r="W2857" i="1" s="1"/>
  <c r="V3427" i="1"/>
  <c r="W3427" i="1" s="1"/>
  <c r="V3211" i="1"/>
  <c r="W3211" i="1" s="1"/>
  <c r="V2484" i="1"/>
  <c r="W2484" i="1" s="1"/>
  <c r="V2640" i="1"/>
  <c r="W2640" i="1" s="1"/>
  <c r="V2401" i="1"/>
  <c r="W2401" i="1" s="1"/>
  <c r="V3554" i="1"/>
  <c r="W3554" i="1" s="1"/>
  <c r="V2959" i="1"/>
  <c r="W2959" i="1" s="1"/>
  <c r="W3587" i="1"/>
  <c r="W3208" i="1"/>
  <c r="V2568" i="1"/>
  <c r="W2568" i="1" s="1"/>
  <c r="V3283" i="1"/>
  <c r="W3283" i="1" s="1"/>
  <c r="V3547" i="1"/>
  <c r="W3547" i="1" s="1"/>
  <c r="V3352" i="1"/>
  <c r="W3352" i="1" s="1"/>
  <c r="V2813" i="1"/>
  <c r="W2813" i="1" s="1"/>
  <c r="V2466" i="1"/>
  <c r="W2466" i="1" s="1"/>
  <c r="V3845" i="1"/>
  <c r="W3845" i="1" s="1"/>
  <c r="V3867" i="1"/>
  <c r="W3867" i="1" s="1"/>
  <c r="W3199" i="1"/>
  <c r="W2631" i="1"/>
  <c r="W2242" i="1"/>
  <c r="V3078" i="1"/>
  <c r="W3078" i="1" s="1"/>
  <c r="V2893" i="1"/>
  <c r="W2893" i="1" s="1"/>
  <c r="V3081" i="1"/>
  <c r="W3081" i="1" s="1"/>
  <c r="V3360" i="1"/>
  <c r="W3360" i="1" s="1"/>
  <c r="V3795" i="1"/>
  <c r="W3795" i="1" s="1"/>
  <c r="W3477" i="1"/>
  <c r="V3518" i="1"/>
  <c r="W3518" i="1" s="1"/>
  <c r="W2803" i="1"/>
  <c r="V2546" i="1"/>
  <c r="W2546" i="1" s="1"/>
  <c r="V2477" i="1"/>
  <c r="W2477" i="1" s="1"/>
  <c r="W2729" i="1"/>
  <c r="W2397" i="1"/>
  <c r="V3540" i="1"/>
  <c r="W3540" i="1" s="1"/>
  <c r="V3868" i="1"/>
  <c r="W3868" i="1" s="1"/>
  <c r="V3279" i="1"/>
  <c r="W3279" i="1" s="1"/>
  <c r="V3070" i="1"/>
  <c r="W3070" i="1" s="1"/>
  <c r="V2748" i="1"/>
  <c r="W2748" i="1" s="1"/>
  <c r="V2535" i="1"/>
  <c r="W2535" i="1" s="1"/>
  <c r="V2635" i="1"/>
  <c r="W2635" i="1" s="1"/>
  <c r="V3163" i="1"/>
  <c r="W3163" i="1" s="1"/>
  <c r="V2780" i="1"/>
  <c r="W2780" i="1" s="1"/>
  <c r="W2639" i="1"/>
  <c r="W2996" i="1"/>
  <c r="V3516" i="1"/>
  <c r="W3516" i="1" s="1"/>
  <c r="V2953" i="1"/>
  <c r="W2953" i="1" s="1"/>
  <c r="V3411" i="1"/>
  <c r="W3411" i="1" s="1"/>
  <c r="V3458" i="1"/>
  <c r="W3458" i="1" s="1"/>
  <c r="V3097" i="1"/>
  <c r="W3097" i="1" s="1"/>
  <c r="V2821" i="1"/>
  <c r="W2821" i="1" s="1"/>
  <c r="W3239" i="1"/>
  <c r="W3275" i="1"/>
  <c r="V3534" i="1"/>
  <c r="W3534" i="1" s="1"/>
  <c r="V3192" i="1"/>
  <c r="W3192" i="1" s="1"/>
  <c r="V3218" i="1"/>
  <c r="W3218" i="1" s="1"/>
  <c r="W3457" i="1"/>
  <c r="V3690" i="1"/>
  <c r="W3690" i="1" s="1"/>
  <c r="V3679" i="1"/>
  <c r="W3679" i="1" s="1"/>
  <c r="W2766" i="1"/>
  <c r="V3666" i="1"/>
  <c r="W3666" i="1" s="1"/>
  <c r="V3582" i="1"/>
  <c r="W3582" i="1" s="1"/>
  <c r="V3146" i="1"/>
  <c r="W3146" i="1" s="1"/>
  <c r="V3327" i="1"/>
  <c r="W3327" i="1" s="1"/>
  <c r="V3648" i="1"/>
  <c r="W3648" i="1" s="1"/>
  <c r="V2424" i="1"/>
  <c r="W2424" i="1" s="1"/>
  <c r="V3472" i="1"/>
  <c r="W3472" i="1" s="1"/>
  <c r="V2673" i="1"/>
  <c r="W2673" i="1" s="1"/>
  <c r="V3224" i="1"/>
  <c r="W3224" i="1" s="1"/>
  <c r="W3790" i="1"/>
  <c r="W3422" i="1"/>
  <c r="V2880" i="1"/>
  <c r="W2880" i="1" s="1"/>
  <c r="W2505" i="1"/>
  <c r="W3489" i="1"/>
  <c r="W3768" i="1"/>
  <c r="V2809" i="1"/>
  <c r="W2809" i="1" s="1"/>
  <c r="W2727" i="1"/>
  <c r="V2228" i="1"/>
  <c r="W2228" i="1" s="1"/>
  <c r="V3689" i="1"/>
  <c r="W3689" i="1" s="1"/>
  <c r="V3597" i="1"/>
  <c r="W3597" i="1" s="1"/>
  <c r="V2516" i="1"/>
  <c r="W2516" i="1" s="1"/>
  <c r="V3400" i="1"/>
  <c r="W3400" i="1" s="1"/>
  <c r="V3511" i="1"/>
  <c r="W3511" i="1" s="1"/>
  <c r="V3119" i="1"/>
  <c r="W3119" i="1" s="1"/>
  <c r="V2735" i="1"/>
  <c r="W2735" i="1" s="1"/>
  <c r="V3612" i="1"/>
  <c r="W3612" i="1" s="1"/>
  <c r="V3330" i="1"/>
  <c r="W3330" i="1" s="1"/>
  <c r="V3416" i="1"/>
  <c r="W3416" i="1" s="1"/>
  <c r="V3202" i="1"/>
  <c r="W3202" i="1" s="1"/>
  <c r="W3686" i="1"/>
  <c r="W2184" i="1"/>
  <c r="W3678" i="1"/>
  <c r="W3498" i="1"/>
  <c r="W3304" i="1"/>
  <c r="W2955" i="1"/>
  <c r="W3674" i="1"/>
  <c r="W3592" i="1"/>
  <c r="W2732" i="1"/>
  <c r="W3004" i="1"/>
  <c r="W2409" i="1"/>
  <c r="V3872" i="1"/>
  <c r="W3872" i="1" s="1"/>
  <c r="V3418" i="1"/>
  <c r="W3418" i="1" s="1"/>
  <c r="V3486" i="1"/>
  <c r="W3486" i="1" s="1"/>
  <c r="V3529" i="1"/>
  <c r="W3529" i="1" s="1"/>
  <c r="V3320" i="1"/>
  <c r="W3320" i="1" s="1"/>
  <c r="V3850" i="1"/>
  <c r="W3850" i="1" s="1"/>
  <c r="V3623" i="1"/>
  <c r="W3623" i="1" s="1"/>
  <c r="V3428" i="1"/>
  <c r="W3428" i="1" s="1"/>
  <c r="V2891" i="1"/>
  <c r="W2891" i="1" s="1"/>
  <c r="V3306" i="1"/>
  <c r="W3306" i="1" s="1"/>
  <c r="V2624" i="1"/>
  <c r="W2624" i="1" s="1"/>
  <c r="V2698" i="1"/>
  <c r="W2698" i="1" s="1"/>
  <c r="V2800" i="1"/>
  <c r="W2800" i="1" s="1"/>
  <c r="V2602" i="1"/>
  <c r="W2602" i="1" s="1"/>
  <c r="V3571" i="1"/>
  <c r="W3571" i="1" s="1"/>
  <c r="V3302" i="1"/>
  <c r="W3302" i="1" s="1"/>
  <c r="V3260" i="1"/>
  <c r="W3260" i="1" s="1"/>
  <c r="V3837" i="1"/>
  <c r="W3837" i="1" s="1"/>
  <c r="V3068" i="1"/>
  <c r="W3068" i="1" s="1"/>
  <c r="V2944" i="1"/>
  <c r="W2944" i="1" s="1"/>
  <c r="V2506" i="1"/>
  <c r="W2506" i="1" s="1"/>
  <c r="V2304" i="1"/>
  <c r="W2304" i="1" s="1"/>
  <c r="V2907" i="1"/>
  <c r="W2907" i="1" s="1"/>
  <c r="V3020" i="1"/>
  <c r="W3020" i="1" s="1"/>
  <c r="V2266" i="1"/>
  <c r="W2266" i="1" s="1"/>
  <c r="V2819" i="1"/>
  <c r="W2819" i="1" s="1"/>
  <c r="V2593" i="1"/>
  <c r="W2593" i="1" s="1"/>
  <c r="V3335" i="1"/>
  <c r="W3335" i="1" s="1"/>
  <c r="V3021" i="1"/>
  <c r="W3021" i="1" s="1"/>
  <c r="V2372" i="1"/>
  <c r="W2372" i="1" s="1"/>
  <c r="V3246" i="1"/>
  <c r="W3246" i="1" s="1"/>
  <c r="V3667" i="1"/>
  <c r="W3667" i="1" s="1"/>
  <c r="V3634" i="1"/>
  <c r="W3634" i="1" s="1"/>
  <c r="V3705" i="1"/>
  <c r="W3705" i="1" s="1"/>
  <c r="V3460" i="1"/>
  <c r="W3460" i="1" s="1"/>
  <c r="V3506" i="1"/>
  <c r="W3506" i="1" s="1"/>
  <c r="V3220" i="1"/>
  <c r="W3220" i="1" s="1"/>
  <c r="V2843" i="1"/>
  <c r="W2843" i="1" s="1"/>
  <c r="V2495" i="1"/>
  <c r="W2495" i="1" s="1"/>
  <c r="V2296" i="1"/>
  <c r="W2296" i="1" s="1"/>
  <c r="V2895" i="1"/>
  <c r="W2895" i="1" s="1"/>
  <c r="V2322" i="1"/>
  <c r="W2322" i="1" s="1"/>
  <c r="V2582" i="1"/>
  <c r="W2582" i="1" s="1"/>
  <c r="V2702" i="1"/>
  <c r="W2702" i="1" s="1"/>
  <c r="V2307" i="1"/>
  <c r="W2307" i="1" s="1"/>
  <c r="V2552" i="1"/>
  <c r="W2552" i="1" s="1"/>
  <c r="V3233" i="1"/>
  <c r="W3233" i="1" s="1"/>
  <c r="V3659" i="1"/>
  <c r="W3659" i="1" s="1"/>
  <c r="V3865" i="1"/>
  <c r="W3865" i="1" s="1"/>
  <c r="V3746" i="1"/>
  <c r="W3746" i="1" s="1"/>
  <c r="V3420" i="1"/>
  <c r="W3420" i="1" s="1"/>
  <c r="V3243" i="1"/>
  <c r="W3243" i="1" s="1"/>
  <c r="V2768" i="1"/>
  <c r="W2768" i="1" s="1"/>
  <c r="V2564" i="1"/>
  <c r="W2564" i="1" s="1"/>
  <c r="V2233" i="1"/>
  <c r="W2233" i="1" s="1"/>
  <c r="V3198" i="1"/>
  <c r="W3198" i="1" s="1"/>
  <c r="V2940" i="1"/>
  <c r="W2940" i="1" s="1"/>
  <c r="V2611" i="1"/>
  <c r="W2611" i="1" s="1"/>
  <c r="V2454" i="1"/>
  <c r="W2454" i="1" s="1"/>
  <c r="V3471" i="1"/>
  <c r="W3471" i="1" s="1"/>
  <c r="V2863" i="1"/>
  <c r="W2863" i="1" s="1"/>
  <c r="V3751" i="1"/>
  <c r="W3751" i="1" s="1"/>
  <c r="V3194" i="1"/>
  <c r="W3194" i="1" s="1"/>
  <c r="V3760" i="1"/>
  <c r="W3760" i="1" s="1"/>
  <c r="V3851" i="1"/>
  <c r="W3851" i="1" s="1"/>
  <c r="V3216" i="1"/>
  <c r="W3216" i="1" s="1"/>
  <c r="V3117" i="1"/>
  <c r="W3117" i="1" s="1"/>
  <c r="V2538" i="1"/>
  <c r="W2538" i="1" s="1"/>
  <c r="V3829" i="1"/>
  <c r="W3829" i="1" s="1"/>
  <c r="V2867" i="1"/>
  <c r="W2867" i="1" s="1"/>
  <c r="V2438" i="1"/>
  <c r="W2438" i="1" s="1"/>
  <c r="V2881" i="1"/>
  <c r="W2881" i="1" s="1"/>
  <c r="V3139" i="1"/>
  <c r="W3139" i="1" s="1"/>
  <c r="V3108" i="1"/>
  <c r="W3108" i="1" s="1"/>
  <c r="V2763" i="1"/>
  <c r="W2763" i="1" s="1"/>
  <c r="V2410" i="1"/>
  <c r="W2410" i="1" s="1"/>
  <c r="V2485" i="1"/>
  <c r="W2485" i="1" s="1"/>
  <c r="V3700" i="1"/>
  <c r="W3700" i="1" s="1"/>
  <c r="V2686" i="1"/>
  <c r="W2686" i="1" s="1"/>
  <c r="V2873" i="1"/>
  <c r="W2873" i="1" s="1"/>
  <c r="V2700" i="1"/>
  <c r="W2700" i="1" s="1"/>
  <c r="V2412" i="1"/>
  <c r="W2412" i="1" s="1"/>
  <c r="V3023" i="1"/>
  <c r="W3023" i="1" s="1"/>
  <c r="V2682" i="1"/>
  <c r="W2682" i="1" s="1"/>
  <c r="V3076" i="1"/>
  <c r="W3076" i="1" s="1"/>
  <c r="V2419" i="1"/>
  <c r="W2419" i="1" s="1"/>
  <c r="V2610" i="1"/>
  <c r="W2610" i="1" s="1"/>
  <c r="V2208" i="1"/>
  <c r="W2208" i="1" s="1"/>
  <c r="V3819" i="1"/>
  <c r="W3819" i="1" s="1"/>
  <c r="V3823" i="1"/>
  <c r="W3823" i="1" s="1"/>
  <c r="V3642" i="1"/>
  <c r="W3642" i="1" s="1"/>
  <c r="V3441" i="1"/>
  <c r="W3441" i="1" s="1"/>
  <c r="V3588" i="1"/>
  <c r="W3588" i="1" s="1"/>
  <c r="V3522" i="1"/>
  <c r="W3522" i="1" s="1"/>
  <c r="V2859" i="1"/>
  <c r="W2859" i="1" s="1"/>
  <c r="V2929" i="1"/>
  <c r="W2929" i="1" s="1"/>
  <c r="V2394" i="1"/>
  <c r="W2394" i="1" s="1"/>
  <c r="V2215" i="1"/>
  <c r="W2215" i="1" s="1"/>
  <c r="V3165" i="1"/>
  <c r="W3165" i="1" s="1"/>
  <c r="V2986" i="1"/>
  <c r="W2986" i="1" s="1"/>
  <c r="V2469" i="1"/>
  <c r="W2469" i="1" s="1"/>
  <c r="V3073" i="1"/>
  <c r="W3073" i="1" s="1"/>
  <c r="V2791" i="1"/>
  <c r="W2791" i="1" s="1"/>
  <c r="V2628" i="1"/>
  <c r="W2628" i="1" s="1"/>
  <c r="V3232" i="1"/>
  <c r="W3232" i="1" s="1"/>
  <c r="V2360" i="1"/>
  <c r="W2360" i="1" s="1"/>
  <c r="V3794" i="1"/>
  <c r="W3794" i="1" s="1"/>
  <c r="V2559" i="1"/>
  <c r="W2559" i="1" s="1"/>
  <c r="V2680" i="1"/>
  <c r="W2680" i="1" s="1"/>
  <c r="V2181" i="1"/>
  <c r="W2181" i="1" s="1"/>
  <c r="V2414" i="1"/>
  <c r="W2414" i="1" s="1"/>
  <c r="V2543" i="1"/>
  <c r="W2543" i="1" s="1"/>
  <c r="V3158" i="1"/>
  <c r="W3158" i="1" s="1"/>
  <c r="V2396" i="1"/>
  <c r="W2396" i="1" s="1"/>
  <c r="V2598" i="1"/>
  <c r="W2598" i="1" s="1"/>
  <c r="V2868" i="1"/>
  <c r="W2868" i="1" s="1"/>
  <c r="V3018" i="1"/>
  <c r="W3018" i="1" s="1"/>
  <c r="V3625" i="1"/>
  <c r="W3625" i="1" s="1"/>
  <c r="V2842" i="1"/>
  <c r="W2842" i="1" s="1"/>
  <c r="V3804" i="1"/>
  <c r="W3804" i="1" s="1"/>
  <c r="V3356" i="1"/>
  <c r="W3356" i="1" s="1"/>
  <c r="V3058" i="1"/>
  <c r="W3058" i="1" s="1"/>
  <c r="V2403" i="1"/>
  <c r="W2403" i="1" s="1"/>
  <c r="V3726" i="1"/>
  <c r="W3726" i="1" s="1"/>
  <c r="V2315" i="1"/>
  <c r="W2315" i="1" s="1"/>
  <c r="V2724" i="1"/>
  <c r="W2724" i="1" s="1"/>
  <c r="V3189" i="1"/>
  <c r="W3189" i="1" s="1"/>
  <c r="V3455" i="1"/>
  <c r="W3455" i="1" s="1"/>
  <c r="V3808" i="1"/>
  <c r="W3808" i="1" s="1"/>
  <c r="V3429" i="1"/>
  <c r="W3429" i="1" s="1"/>
  <c r="V3009" i="1"/>
  <c r="W3009" i="1" s="1"/>
  <c r="V2692" i="1"/>
  <c r="W2692" i="1" s="1"/>
  <c r="V2783" i="1"/>
  <c r="W2783" i="1" s="1"/>
  <c r="V2605" i="1"/>
  <c r="W2605" i="1" s="1"/>
  <c r="V3010" i="1"/>
  <c r="W3010" i="1" s="1"/>
  <c r="V2241" i="1"/>
  <c r="W2241" i="1" s="1"/>
  <c r="V2622" i="1"/>
  <c r="W2622" i="1" s="1"/>
  <c r="V2398" i="1"/>
  <c r="W2398" i="1" s="1"/>
  <c r="V2530" i="1"/>
  <c r="W2530" i="1" s="1"/>
  <c r="V2941" i="1"/>
  <c r="W2941" i="1" s="1"/>
  <c r="V2630" i="1"/>
  <c r="W2630" i="1" s="1"/>
  <c r="V2988" i="1"/>
  <c r="W2988" i="1" s="1"/>
  <c r="V2470" i="1"/>
  <c r="W2470" i="1" s="1"/>
  <c r="V3594" i="1"/>
  <c r="W3594" i="1" s="1"/>
  <c r="V3617" i="1"/>
  <c r="W3617" i="1" s="1"/>
  <c r="V3598" i="1"/>
  <c r="W3598" i="1" s="1"/>
  <c r="V3017" i="1"/>
  <c r="W3017" i="1" s="1"/>
  <c r="V3483" i="1"/>
  <c r="W3483" i="1" s="1"/>
  <c r="V3086" i="1"/>
  <c r="W3086" i="1" s="1"/>
  <c r="V2457" i="1"/>
  <c r="W2457" i="1" s="1"/>
  <c r="V3044" i="1"/>
  <c r="W3044" i="1" s="1"/>
  <c r="V2547" i="1"/>
  <c r="W2547" i="1" s="1"/>
  <c r="V3446" i="1"/>
  <c r="W3446" i="1" s="1"/>
  <c r="V3313" i="1"/>
  <c r="W3313" i="1" s="1"/>
  <c r="V3048" i="1"/>
  <c r="W3048" i="1" s="1"/>
  <c r="V2816" i="1"/>
  <c r="W2816" i="1" s="1"/>
  <c r="V2694" i="1"/>
  <c r="W2694" i="1" s="1"/>
  <c r="V2823" i="1"/>
  <c r="W2823" i="1" s="1"/>
  <c r="V2558" i="1"/>
  <c r="W2558" i="1" s="1"/>
  <c r="V2607" i="1"/>
  <c r="W2607" i="1" s="1"/>
  <c r="V3013" i="1"/>
  <c r="W3013" i="1" s="1"/>
  <c r="V2904" i="1"/>
  <c r="W2904" i="1" s="1"/>
  <c r="V2310" i="1"/>
  <c r="W2310" i="1" s="1"/>
  <c r="V2925" i="1"/>
  <c r="W2925" i="1" s="1"/>
  <c r="V2188" i="1"/>
  <c r="W2188" i="1" s="1"/>
  <c r="V2861" i="1"/>
  <c r="W2861" i="1" s="1"/>
  <c r="V3708" i="1"/>
  <c r="W3708" i="1" s="1"/>
  <c r="V3034" i="1"/>
  <c r="W3034" i="1" s="1"/>
  <c r="V2992" i="1"/>
  <c r="W2992" i="1" s="1"/>
  <c r="V3196" i="1"/>
  <c r="W3196" i="1" s="1"/>
  <c r="V2591" i="1"/>
  <c r="W2591" i="1" s="1"/>
  <c r="V3134" i="1"/>
  <c r="W3134" i="1" s="1"/>
  <c r="V2301" i="1"/>
  <c r="W2301" i="1" s="1"/>
  <c r="V3186" i="1"/>
  <c r="W3186" i="1" s="1"/>
  <c r="V3160" i="1"/>
  <c r="W3160" i="1" s="1"/>
  <c r="V2609" i="1"/>
  <c r="W2609" i="1" s="1"/>
  <c r="V2258" i="1"/>
  <c r="W2258" i="1" s="1"/>
  <c r="V2377" i="1"/>
  <c r="W2377" i="1" s="1"/>
  <c r="V3682" i="1"/>
  <c r="W3682" i="1" s="1"/>
  <c r="V3361" i="1"/>
  <c r="W3361" i="1" s="1"/>
  <c r="V3842" i="1"/>
  <c r="W3842" i="1" s="1"/>
  <c r="V3737" i="1"/>
  <c r="W3737" i="1" s="1"/>
  <c r="V3378" i="1"/>
  <c r="W3378" i="1" s="1"/>
  <c r="V3600" i="1"/>
  <c r="W3600" i="1" s="1"/>
  <c r="V3112" i="1"/>
  <c r="W3112" i="1" s="1"/>
  <c r="V3545" i="1"/>
  <c r="W3545" i="1" s="1"/>
  <c r="V3156" i="1"/>
  <c r="W3156" i="1" s="1"/>
  <c r="V3609" i="1"/>
  <c r="W3609" i="1" s="1"/>
  <c r="V3093" i="1"/>
  <c r="W3093" i="1" s="1"/>
  <c r="V2517" i="1"/>
  <c r="W2517" i="1" s="1"/>
  <c r="V2758" i="1"/>
  <c r="W2758" i="1" s="1"/>
  <c r="V2453" i="1"/>
  <c r="W2453" i="1" s="1"/>
  <c r="V2617" i="1"/>
  <c r="W2617" i="1" s="1"/>
  <c r="V3083" i="1"/>
  <c r="W3083" i="1" s="1"/>
  <c r="V2350" i="1"/>
  <c r="W2350" i="1" s="1"/>
  <c r="V2769" i="1"/>
  <c r="W2769" i="1" s="1"/>
  <c r="V2212" i="1"/>
  <c r="W2212" i="1" s="1"/>
  <c r="V2499" i="1"/>
  <c r="W2499" i="1" s="1"/>
  <c r="V3256" i="1"/>
  <c r="W3256" i="1" s="1"/>
  <c r="V2739" i="1"/>
  <c r="W2739" i="1" s="1"/>
  <c r="V2330" i="1"/>
  <c r="W2330" i="1" s="1"/>
  <c r="V3785" i="1"/>
  <c r="W3785" i="1" s="1"/>
  <c r="V3670" i="1"/>
  <c r="W3670" i="1" s="1"/>
  <c r="V3475" i="1"/>
  <c r="W3475" i="1" s="1"/>
  <c r="V3193" i="1"/>
  <c r="W3193" i="1" s="1"/>
  <c r="V3536" i="1"/>
  <c r="W3536" i="1" s="1"/>
  <c r="V3113" i="1"/>
  <c r="W3113" i="1" s="1"/>
  <c r="V3376" i="1"/>
  <c r="W3376" i="1" s="1"/>
  <c r="V2661" i="1"/>
  <c r="W2661" i="1" s="1"/>
  <c r="V3454" i="1"/>
  <c r="W3454" i="1" s="1"/>
  <c r="V3322" i="1"/>
  <c r="W3322" i="1" s="1"/>
  <c r="V3011" i="1"/>
  <c r="W3011" i="1" s="1"/>
  <c r="V3826" i="1"/>
  <c r="W3826" i="1" s="1"/>
  <c r="V3651" i="1"/>
  <c r="W3651" i="1" s="1"/>
  <c r="V2650" i="1"/>
  <c r="W2650" i="1" s="1"/>
  <c r="V3111" i="1"/>
  <c r="W3111" i="1" s="1"/>
  <c r="V2249" i="1"/>
  <c r="W2249" i="1" s="1"/>
  <c r="V3003" i="1"/>
  <c r="W3003" i="1" s="1"/>
  <c r="V2441" i="1"/>
  <c r="W2441" i="1" s="1"/>
  <c r="V3213" i="1"/>
  <c r="W3213" i="1" s="1"/>
  <c r="V2792" i="1"/>
  <c r="W2792" i="1" s="1"/>
  <c r="V3789" i="1"/>
  <c r="W3789" i="1" s="1"/>
  <c r="V3716" i="1"/>
  <c r="W3716" i="1" s="1"/>
  <c r="V3040" i="1"/>
  <c r="W3040" i="1" s="1"/>
  <c r="V2828" i="1"/>
  <c r="W2828" i="1" s="1"/>
  <c r="V2589" i="1"/>
  <c r="W2589" i="1" s="1"/>
  <c r="V2728" i="1"/>
  <c r="W2728" i="1" s="1"/>
  <c r="V2874" i="1"/>
  <c r="W2874" i="1" s="1"/>
  <c r="V3231" i="1"/>
  <c r="W3231" i="1" s="1"/>
  <c r="V2486" i="1"/>
  <c r="W2486" i="1" s="1"/>
  <c r="V3290" i="1"/>
  <c r="W3290" i="1" s="1"/>
  <c r="V2236" i="1"/>
  <c r="W2236" i="1" s="1"/>
  <c r="V2490" i="1"/>
  <c r="W2490" i="1" s="1"/>
  <c r="V3873" i="1"/>
  <c r="W3873" i="1" s="1"/>
  <c r="V2987" i="1"/>
  <c r="W2987" i="1" s="1"/>
  <c r="V2765" i="1"/>
  <c r="W2765" i="1" s="1"/>
  <c r="V2794" i="1"/>
  <c r="W2794" i="1" s="1"/>
  <c r="V3151" i="1"/>
  <c r="W3151" i="1" s="1"/>
  <c r="V2786" i="1"/>
  <c r="W2786" i="1" s="1"/>
  <c r="V2252" i="1"/>
  <c r="W2252" i="1" s="1"/>
  <c r="V2235" i="1"/>
  <c r="W2235" i="1" s="1"/>
  <c r="V2270" i="1"/>
  <c r="W2270" i="1" s="1"/>
  <c r="V2379" i="1"/>
  <c r="W2379" i="1" s="1"/>
  <c r="V3841" i="1"/>
  <c r="W3841" i="1" s="1"/>
  <c r="V3520" i="1"/>
  <c r="W3520" i="1" s="1"/>
  <c r="V3184" i="1"/>
  <c r="W3184" i="1" s="1"/>
  <c r="V3525" i="1"/>
  <c r="W3525" i="1" s="1"/>
  <c r="V3771" i="1"/>
  <c r="W3771" i="1" s="1"/>
  <c r="V3339" i="1"/>
  <c r="W3339" i="1" s="1"/>
  <c r="V2983" i="1"/>
  <c r="W2983" i="1" s="1"/>
  <c r="V2807" i="1"/>
  <c r="W2807" i="1" s="1"/>
  <c r="V3801" i="1"/>
  <c r="W3801" i="1" s="1"/>
  <c r="V3881" i="1"/>
  <c r="W3881" i="1" s="1"/>
  <c r="V3831" i="1"/>
  <c r="W3831" i="1" s="1"/>
  <c r="V3541" i="1"/>
  <c r="W3541" i="1" s="1"/>
  <c r="V3884" i="1"/>
  <c r="W3884" i="1" s="1"/>
  <c r="V3846" i="1"/>
  <c r="W3846" i="1" s="1"/>
  <c r="V3602" i="1"/>
  <c r="W3602" i="1" s="1"/>
  <c r="V3491" i="1"/>
  <c r="W3491" i="1" s="1"/>
  <c r="V3345" i="1"/>
  <c r="W3345" i="1" s="1"/>
  <c r="V3195" i="1"/>
  <c r="W3195" i="1" s="1"/>
  <c r="V3082" i="1"/>
  <c r="W3082" i="1" s="1"/>
  <c r="V3075" i="1"/>
  <c r="W3075" i="1" s="1"/>
  <c r="V2968" i="1"/>
  <c r="W2968" i="1" s="1"/>
  <c r="V2683" i="1"/>
  <c r="W2683" i="1" s="1"/>
  <c r="V2753" i="1"/>
  <c r="W2753" i="1" s="1"/>
  <c r="V2437" i="1"/>
  <c r="W2437" i="1" s="1"/>
  <c r="V3442" i="1"/>
  <c r="W3442" i="1" s="1"/>
  <c r="V3157" i="1"/>
  <c r="W3157" i="1" s="1"/>
  <c r="V2313" i="1"/>
  <c r="W2313" i="1" s="1"/>
  <c r="V3683" i="1"/>
  <c r="W3683" i="1" s="1"/>
  <c r="V2829" i="1"/>
  <c r="W2829" i="1" s="1"/>
  <c r="V2654" i="1"/>
  <c r="W2654" i="1" s="1"/>
  <c r="V2293" i="1"/>
  <c r="W2293" i="1" s="1"/>
  <c r="V2507" i="1"/>
  <c r="W2507" i="1" s="1"/>
  <c r="V2177" i="1"/>
  <c r="W2177" i="1" s="1"/>
  <c r="V2473" i="1"/>
  <c r="W2473" i="1" s="1"/>
  <c r="V2961" i="1"/>
  <c r="W2961" i="1" s="1"/>
  <c r="V3562" i="1"/>
  <c r="W3562" i="1" s="1"/>
  <c r="V3580" i="1"/>
  <c r="W3580" i="1" s="1"/>
  <c r="V3049" i="1"/>
  <c r="W3049" i="1" s="1"/>
  <c r="V3463" i="1"/>
  <c r="W3463" i="1" s="1"/>
  <c r="T2164" i="1" l="1"/>
  <c r="Y2164" i="1" s="1"/>
  <c r="R2164" i="1"/>
  <c r="T2163" i="1"/>
  <c r="Y2163" i="1" s="1"/>
  <c r="R2163" i="1"/>
  <c r="T2162" i="1"/>
  <c r="Y2162" i="1" s="1"/>
  <c r="R2162" i="1"/>
  <c r="T2161" i="1"/>
  <c r="Y2161" i="1" s="1"/>
  <c r="R2161" i="1"/>
  <c r="T2160" i="1"/>
  <c r="Y2160" i="1" s="1"/>
  <c r="R2160" i="1"/>
  <c r="T2159" i="1"/>
  <c r="Y2159" i="1" s="1"/>
  <c r="R2159" i="1"/>
  <c r="T2158" i="1"/>
  <c r="Y2158" i="1" s="1"/>
  <c r="R2158" i="1"/>
  <c r="T2157" i="1"/>
  <c r="Y2157" i="1" s="1"/>
  <c r="R2157" i="1"/>
  <c r="T2156" i="1"/>
  <c r="Y2156" i="1" s="1"/>
  <c r="R2156" i="1"/>
  <c r="T2155" i="1"/>
  <c r="Y2155" i="1" s="1"/>
  <c r="R2155" i="1"/>
  <c r="T2154" i="1"/>
  <c r="Y2154" i="1" s="1"/>
  <c r="R2154" i="1"/>
  <c r="T2153" i="1"/>
  <c r="Y2153" i="1" s="1"/>
  <c r="R2153" i="1"/>
  <c r="T2152" i="1"/>
  <c r="Y2152" i="1" s="1"/>
  <c r="R2152" i="1"/>
  <c r="T2151" i="1"/>
  <c r="Y2151" i="1" s="1"/>
  <c r="R2151" i="1"/>
  <c r="T2150" i="1"/>
  <c r="Y2150" i="1" s="1"/>
  <c r="R2150" i="1"/>
  <c r="U2150" i="1" s="1"/>
  <c r="V2150" i="1" s="1"/>
  <c r="T2149" i="1"/>
  <c r="R2149" i="1"/>
  <c r="T2148" i="1"/>
  <c r="Y2148" i="1" s="1"/>
  <c r="R2148" i="1"/>
  <c r="T2147" i="1"/>
  <c r="Y2147" i="1" s="1"/>
  <c r="R2147" i="1"/>
  <c r="T2146" i="1"/>
  <c r="R2146" i="1"/>
  <c r="T2145" i="1"/>
  <c r="Y2145" i="1" s="1"/>
  <c r="R2145" i="1"/>
  <c r="T2144" i="1"/>
  <c r="Y2144" i="1" s="1"/>
  <c r="R2144" i="1"/>
  <c r="T2143" i="1"/>
  <c r="Y2143" i="1" s="1"/>
  <c r="R2143" i="1"/>
  <c r="X2142" i="1"/>
  <c r="T2142" i="1"/>
  <c r="R2142" i="1"/>
  <c r="T2141" i="1"/>
  <c r="Y2141" i="1" s="1"/>
  <c r="R2141" i="1"/>
  <c r="T2140" i="1"/>
  <c r="Y2140" i="1" s="1"/>
  <c r="R2140" i="1"/>
  <c r="T2139" i="1"/>
  <c r="Y2139" i="1" s="1"/>
  <c r="R2139" i="1"/>
  <c r="T2138" i="1"/>
  <c r="R2138" i="1"/>
  <c r="T2137" i="1"/>
  <c r="Y2137" i="1" s="1"/>
  <c r="R2137" i="1"/>
  <c r="T2136" i="1"/>
  <c r="Y2136" i="1" s="1"/>
  <c r="R2136" i="1"/>
  <c r="T2135" i="1"/>
  <c r="Y2135" i="1" s="1"/>
  <c r="R2135" i="1"/>
  <c r="T2134" i="1"/>
  <c r="Y2134" i="1" s="1"/>
  <c r="R2134" i="1"/>
  <c r="T2133" i="1"/>
  <c r="Y2133" i="1" s="1"/>
  <c r="R2133" i="1"/>
  <c r="T2132" i="1"/>
  <c r="Y2132" i="1" s="1"/>
  <c r="R2132" i="1"/>
  <c r="T2131" i="1"/>
  <c r="Y2131" i="1" s="1"/>
  <c r="R2131" i="1"/>
  <c r="U2131" i="1" s="1"/>
  <c r="T2130" i="1"/>
  <c r="Y2130" i="1" s="1"/>
  <c r="R2130" i="1"/>
  <c r="T2129" i="1"/>
  <c r="Y2129" i="1" s="1"/>
  <c r="R2129" i="1"/>
  <c r="T2128" i="1"/>
  <c r="Y2128" i="1" s="1"/>
  <c r="R2128" i="1"/>
  <c r="T2127" i="1"/>
  <c r="Y2127" i="1" s="1"/>
  <c r="R2127" i="1"/>
  <c r="T2126" i="1"/>
  <c r="Y2126" i="1" s="1"/>
  <c r="R2126" i="1"/>
  <c r="X2125" i="1"/>
  <c r="T2125" i="1"/>
  <c r="R2125" i="1"/>
  <c r="T2124" i="1"/>
  <c r="Y2124" i="1" s="1"/>
  <c r="R2124" i="1"/>
  <c r="T2123" i="1"/>
  <c r="Y2123" i="1" s="1"/>
  <c r="R2123" i="1"/>
  <c r="T2122" i="1"/>
  <c r="R2122" i="1"/>
  <c r="T2121" i="1"/>
  <c r="Y2121" i="1" s="1"/>
  <c r="R2121" i="1"/>
  <c r="T2120" i="1"/>
  <c r="Y2120" i="1" s="1"/>
  <c r="R2120" i="1"/>
  <c r="T2119" i="1"/>
  <c r="Y2119" i="1" s="1"/>
  <c r="R2119" i="1"/>
  <c r="T2118" i="1"/>
  <c r="R2118" i="1"/>
  <c r="T2117" i="1"/>
  <c r="Y2117" i="1" s="1"/>
  <c r="R2117" i="1"/>
  <c r="T2116" i="1"/>
  <c r="Y2116" i="1" s="1"/>
  <c r="R2116" i="1"/>
  <c r="T2115" i="1"/>
  <c r="Y2115" i="1" s="1"/>
  <c r="R2115" i="1"/>
  <c r="U2115" i="1" s="1"/>
  <c r="V2115" i="1" s="1"/>
  <c r="W2115" i="1" s="1"/>
  <c r="T2114" i="1"/>
  <c r="R2114" i="1"/>
  <c r="T2113" i="1"/>
  <c r="Y2113" i="1" s="1"/>
  <c r="R2113" i="1"/>
  <c r="T2112" i="1"/>
  <c r="Y2112" i="1" s="1"/>
  <c r="R2112" i="1"/>
  <c r="T2111" i="1"/>
  <c r="R2111" i="1"/>
  <c r="U2111" i="1" s="1"/>
  <c r="V2111" i="1" s="1"/>
  <c r="W2111" i="1" s="1"/>
  <c r="X2110" i="1"/>
  <c r="T2110" i="1"/>
  <c r="R2110" i="1"/>
  <c r="T2109" i="1"/>
  <c r="Y2109" i="1" s="1"/>
  <c r="R2109" i="1"/>
  <c r="T2108" i="1"/>
  <c r="Y2108" i="1" s="1"/>
  <c r="R2108" i="1"/>
  <c r="T2107" i="1"/>
  <c r="Y2107" i="1" s="1"/>
  <c r="R2107" i="1"/>
  <c r="T2106" i="1"/>
  <c r="R2106" i="1"/>
  <c r="T2105" i="1"/>
  <c r="Y2105" i="1" s="1"/>
  <c r="R2105" i="1"/>
  <c r="T2104" i="1"/>
  <c r="Y2104" i="1" s="1"/>
  <c r="R2104" i="1"/>
  <c r="T2103" i="1"/>
  <c r="Y2103" i="1" s="1"/>
  <c r="R2103" i="1"/>
  <c r="T2102" i="1"/>
  <c r="Y2102" i="1" s="1"/>
  <c r="R2102" i="1"/>
  <c r="T2101" i="1"/>
  <c r="Y2101" i="1" s="1"/>
  <c r="R2101" i="1"/>
  <c r="T2100" i="1"/>
  <c r="Y2100" i="1" s="1"/>
  <c r="R2100" i="1"/>
  <c r="T2099" i="1"/>
  <c r="Y2099" i="1" s="1"/>
  <c r="R2099" i="1"/>
  <c r="T2098" i="1"/>
  <c r="Y2098" i="1" s="1"/>
  <c r="R2098" i="1"/>
  <c r="T2097" i="1"/>
  <c r="Y2097" i="1" s="1"/>
  <c r="R2097" i="1"/>
  <c r="T2096" i="1"/>
  <c r="Y2096" i="1" s="1"/>
  <c r="R2096" i="1"/>
  <c r="T2095" i="1"/>
  <c r="Y2095" i="1" s="1"/>
  <c r="R2095" i="1"/>
  <c r="T2094" i="1"/>
  <c r="R2094" i="1"/>
  <c r="X2093" i="1"/>
  <c r="T2093" i="1"/>
  <c r="R2093" i="1"/>
  <c r="T2092" i="1"/>
  <c r="Y2092" i="1" s="1"/>
  <c r="R2092" i="1"/>
  <c r="T2091" i="1"/>
  <c r="Y2091" i="1" s="1"/>
  <c r="R2091" i="1"/>
  <c r="X2090" i="1"/>
  <c r="T2090" i="1"/>
  <c r="R2090" i="1"/>
  <c r="X2089" i="1"/>
  <c r="T2089" i="1"/>
  <c r="R2089" i="1"/>
  <c r="T2088" i="1"/>
  <c r="Y2088" i="1" s="1"/>
  <c r="R2088" i="1"/>
  <c r="T2087" i="1"/>
  <c r="Y2087" i="1" s="1"/>
  <c r="R2087" i="1"/>
  <c r="X2086" i="1"/>
  <c r="T2086" i="1"/>
  <c r="R2086" i="1"/>
  <c r="T2085" i="1"/>
  <c r="Y2085" i="1" s="1"/>
  <c r="R2085" i="1"/>
  <c r="X2084" i="1"/>
  <c r="T2084" i="1"/>
  <c r="R2084" i="1"/>
  <c r="T2083" i="1"/>
  <c r="Y2083" i="1" s="1"/>
  <c r="R2083" i="1"/>
  <c r="X2082" i="1"/>
  <c r="T2082" i="1"/>
  <c r="Y2082" i="1" s="1"/>
  <c r="R2082" i="1"/>
  <c r="T2081" i="1"/>
  <c r="Y2081" i="1" s="1"/>
  <c r="R2081" i="1"/>
  <c r="T2080" i="1"/>
  <c r="Y2080" i="1" s="1"/>
  <c r="R2080" i="1"/>
  <c r="T2079" i="1"/>
  <c r="Y2079" i="1" s="1"/>
  <c r="R2079" i="1"/>
  <c r="T2078" i="1"/>
  <c r="Y2078" i="1" s="1"/>
  <c r="R2078" i="1"/>
  <c r="T2077" i="1"/>
  <c r="Y2077" i="1" s="1"/>
  <c r="R2077" i="1"/>
  <c r="T2076" i="1"/>
  <c r="R2076" i="1"/>
  <c r="T2075" i="1"/>
  <c r="Y2075" i="1" s="1"/>
  <c r="R2075" i="1"/>
  <c r="T2074" i="1"/>
  <c r="Y2074" i="1" s="1"/>
  <c r="R2074" i="1"/>
  <c r="T2073" i="1"/>
  <c r="R2073" i="1"/>
  <c r="T2072" i="1"/>
  <c r="Y2072" i="1" s="1"/>
  <c r="R2072" i="1"/>
  <c r="T2071" i="1"/>
  <c r="Y2071" i="1" s="1"/>
  <c r="R2071" i="1"/>
  <c r="T2070" i="1"/>
  <c r="Y2070" i="1" s="1"/>
  <c r="R2070" i="1"/>
  <c r="T2069" i="1"/>
  <c r="Y2069" i="1" s="1"/>
  <c r="R2069" i="1"/>
  <c r="T2068" i="1"/>
  <c r="Y2068" i="1" s="1"/>
  <c r="R2068" i="1"/>
  <c r="T2067" i="1"/>
  <c r="Y2067" i="1" s="1"/>
  <c r="R2067" i="1"/>
  <c r="T2066" i="1"/>
  <c r="Y2066" i="1" s="1"/>
  <c r="R2066" i="1"/>
  <c r="T2065" i="1"/>
  <c r="Y2065" i="1" s="1"/>
  <c r="R2065" i="1"/>
  <c r="T2064" i="1"/>
  <c r="Y2064" i="1" s="1"/>
  <c r="R2064" i="1"/>
  <c r="T2063" i="1"/>
  <c r="Y2063" i="1" s="1"/>
  <c r="R2063" i="1"/>
  <c r="T2062" i="1"/>
  <c r="Y2062" i="1" s="1"/>
  <c r="R2062" i="1"/>
  <c r="T2061" i="1"/>
  <c r="Y2061" i="1" s="1"/>
  <c r="R2061" i="1"/>
  <c r="X2060" i="1"/>
  <c r="T2060" i="1"/>
  <c r="R2060" i="1"/>
  <c r="T2059" i="1"/>
  <c r="Y2059" i="1" s="1"/>
  <c r="R2059" i="1"/>
  <c r="T2058" i="1"/>
  <c r="Y2058" i="1" s="1"/>
  <c r="R2058" i="1"/>
  <c r="T2057" i="1"/>
  <c r="Y2057" i="1" s="1"/>
  <c r="R2057" i="1"/>
  <c r="T2056" i="1"/>
  <c r="Y2056" i="1" s="1"/>
  <c r="R2056" i="1"/>
  <c r="T2055" i="1"/>
  <c r="Y2055" i="1" s="1"/>
  <c r="R2055" i="1"/>
  <c r="T2054" i="1"/>
  <c r="Y2054" i="1" s="1"/>
  <c r="R2054" i="1"/>
  <c r="T2053" i="1"/>
  <c r="Y2053" i="1" s="1"/>
  <c r="R2053" i="1"/>
  <c r="T2052" i="1"/>
  <c r="Y2052" i="1" s="1"/>
  <c r="R2052" i="1"/>
  <c r="T2051" i="1"/>
  <c r="Y2051" i="1" s="1"/>
  <c r="R2051" i="1"/>
  <c r="T2050" i="1"/>
  <c r="Y2050" i="1" s="1"/>
  <c r="R2050" i="1"/>
  <c r="T2049" i="1"/>
  <c r="Y2049" i="1" s="1"/>
  <c r="R2049" i="1"/>
  <c r="T2048" i="1"/>
  <c r="Y2048" i="1" s="1"/>
  <c r="R2048" i="1"/>
  <c r="T2047" i="1"/>
  <c r="Y2047" i="1" s="1"/>
  <c r="R2047" i="1"/>
  <c r="T2046" i="1"/>
  <c r="Y2046" i="1" s="1"/>
  <c r="R2046" i="1"/>
  <c r="X2045" i="1"/>
  <c r="T2045" i="1"/>
  <c r="R2045" i="1"/>
  <c r="T2044" i="1"/>
  <c r="R2044" i="1"/>
  <c r="T2043" i="1"/>
  <c r="Y2043" i="1" s="1"/>
  <c r="R2043" i="1"/>
  <c r="T2042" i="1"/>
  <c r="Y2042" i="1" s="1"/>
  <c r="R2042" i="1"/>
  <c r="T2041" i="1"/>
  <c r="Y2041" i="1" s="1"/>
  <c r="R2041" i="1"/>
  <c r="T2040" i="1"/>
  <c r="Y2040" i="1" s="1"/>
  <c r="R2040" i="1"/>
  <c r="T2039" i="1"/>
  <c r="Y2039" i="1" s="1"/>
  <c r="R2039" i="1"/>
  <c r="T2038" i="1"/>
  <c r="Y2038" i="1" s="1"/>
  <c r="R2038" i="1"/>
  <c r="T2037" i="1"/>
  <c r="Y2037" i="1" s="1"/>
  <c r="R2037" i="1"/>
  <c r="T2036" i="1"/>
  <c r="Y2036" i="1" s="1"/>
  <c r="R2036" i="1"/>
  <c r="T2035" i="1"/>
  <c r="Y2035" i="1" s="1"/>
  <c r="R2035" i="1"/>
  <c r="T2034" i="1"/>
  <c r="Y2034" i="1" s="1"/>
  <c r="R2034" i="1"/>
  <c r="T2033" i="1"/>
  <c r="Y2033" i="1" s="1"/>
  <c r="R2033" i="1"/>
  <c r="T2032" i="1"/>
  <c r="Y2032" i="1" s="1"/>
  <c r="R2032" i="1"/>
  <c r="T2031" i="1"/>
  <c r="Y2031" i="1" s="1"/>
  <c r="R2031" i="1"/>
  <c r="T2030" i="1"/>
  <c r="Y2030" i="1" s="1"/>
  <c r="R2030" i="1"/>
  <c r="T2029" i="1"/>
  <c r="Y2029" i="1" s="1"/>
  <c r="R2029" i="1"/>
  <c r="T2028" i="1"/>
  <c r="R2028" i="1"/>
  <c r="T2027" i="1"/>
  <c r="Y2027" i="1" s="1"/>
  <c r="R2027" i="1"/>
  <c r="T2026" i="1"/>
  <c r="Y2026" i="1" s="1"/>
  <c r="R2026" i="1"/>
  <c r="T2025" i="1"/>
  <c r="Y2025" i="1" s="1"/>
  <c r="R2025" i="1"/>
  <c r="T2024" i="1"/>
  <c r="Y2024" i="1" s="1"/>
  <c r="R2024" i="1"/>
  <c r="T2023" i="1"/>
  <c r="Y2023" i="1" s="1"/>
  <c r="R2023" i="1"/>
  <c r="T2022" i="1"/>
  <c r="Y2022" i="1" s="1"/>
  <c r="R2022" i="1"/>
  <c r="T2021" i="1"/>
  <c r="Y2021" i="1" s="1"/>
  <c r="R2021" i="1"/>
  <c r="T2020" i="1"/>
  <c r="Y2020" i="1" s="1"/>
  <c r="R2020" i="1"/>
  <c r="T2019" i="1"/>
  <c r="Y2019" i="1" s="1"/>
  <c r="R2019" i="1"/>
  <c r="T2018" i="1"/>
  <c r="Y2018" i="1" s="1"/>
  <c r="R2018" i="1"/>
  <c r="T2017" i="1"/>
  <c r="Y2017" i="1" s="1"/>
  <c r="R2017" i="1"/>
  <c r="T2016" i="1"/>
  <c r="Y2016" i="1" s="1"/>
  <c r="R2016" i="1"/>
  <c r="T2015" i="1"/>
  <c r="Y2015" i="1" s="1"/>
  <c r="R2015" i="1"/>
  <c r="T2014" i="1"/>
  <c r="Y2014" i="1" s="1"/>
  <c r="R2014" i="1"/>
  <c r="T2013" i="1"/>
  <c r="Y2013" i="1" s="1"/>
  <c r="R2013" i="1"/>
  <c r="T2012" i="1"/>
  <c r="R2012" i="1"/>
  <c r="T2011" i="1"/>
  <c r="Y2011" i="1" s="1"/>
  <c r="R2011" i="1"/>
  <c r="T2010" i="1"/>
  <c r="Y2010" i="1" s="1"/>
  <c r="R2010" i="1"/>
  <c r="T2009" i="1"/>
  <c r="Y2009" i="1" s="1"/>
  <c r="R2009" i="1"/>
  <c r="T2008" i="1"/>
  <c r="Y2008" i="1" s="1"/>
  <c r="R2008" i="1"/>
  <c r="T2007" i="1"/>
  <c r="Y2007" i="1" s="1"/>
  <c r="R2007" i="1"/>
  <c r="X2006" i="1"/>
  <c r="T2006" i="1"/>
  <c r="R2006" i="1"/>
  <c r="U2006" i="1" s="1"/>
  <c r="V2006" i="1" s="1"/>
  <c r="T2005" i="1"/>
  <c r="Y2005" i="1" s="1"/>
  <c r="R2005" i="1"/>
  <c r="T2004" i="1"/>
  <c r="Y2004" i="1" s="1"/>
  <c r="R2004" i="1"/>
  <c r="T2003" i="1"/>
  <c r="Y2003" i="1" s="1"/>
  <c r="R2003" i="1"/>
  <c r="T2002" i="1"/>
  <c r="Y2002" i="1" s="1"/>
  <c r="R2002" i="1"/>
  <c r="T2001" i="1"/>
  <c r="Y2001" i="1" s="1"/>
  <c r="R2001" i="1"/>
  <c r="T2000" i="1"/>
  <c r="Y2000" i="1" s="1"/>
  <c r="R2000" i="1"/>
  <c r="T1999" i="1"/>
  <c r="Y1999" i="1" s="1"/>
  <c r="R1999" i="1"/>
  <c r="T1998" i="1"/>
  <c r="Y1998" i="1" s="1"/>
  <c r="R1998" i="1"/>
  <c r="T1997" i="1"/>
  <c r="Y1997" i="1" s="1"/>
  <c r="R1997" i="1"/>
  <c r="X1996" i="1"/>
  <c r="T1996" i="1"/>
  <c r="R1996" i="1"/>
  <c r="T1995" i="1"/>
  <c r="Y1995" i="1" s="1"/>
  <c r="R1995" i="1"/>
  <c r="X1994" i="1"/>
  <c r="T1994" i="1"/>
  <c r="R1994" i="1"/>
  <c r="X1993" i="1"/>
  <c r="T1993" i="1"/>
  <c r="R1993" i="1"/>
  <c r="X1992" i="1"/>
  <c r="T1992" i="1"/>
  <c r="R1992" i="1"/>
  <c r="U1992" i="1" s="1"/>
  <c r="V1992" i="1" s="1"/>
  <c r="X1991" i="1"/>
  <c r="T1991" i="1"/>
  <c r="R1991" i="1"/>
  <c r="T1990" i="1"/>
  <c r="Y1990" i="1" s="1"/>
  <c r="R1990" i="1"/>
  <c r="X1989" i="1"/>
  <c r="T1989" i="1"/>
  <c r="R1989" i="1"/>
  <c r="U1989" i="1" s="1"/>
  <c r="V1989" i="1" s="1"/>
  <c r="T1988" i="1"/>
  <c r="Y1988" i="1" s="1"/>
  <c r="R1988" i="1"/>
  <c r="T1987" i="1"/>
  <c r="Y1987" i="1" s="1"/>
  <c r="R1987" i="1"/>
  <c r="T1986" i="1"/>
  <c r="Y1986" i="1" s="1"/>
  <c r="R1986" i="1"/>
  <c r="T1985" i="1"/>
  <c r="R1985" i="1"/>
  <c r="T1984" i="1"/>
  <c r="R1984" i="1"/>
  <c r="T1983" i="1"/>
  <c r="Y1983" i="1" s="1"/>
  <c r="R1983" i="1"/>
  <c r="T1982" i="1"/>
  <c r="Y1982" i="1" s="1"/>
  <c r="R1982" i="1"/>
  <c r="T1981" i="1"/>
  <c r="Y1981" i="1" s="1"/>
  <c r="R1981" i="1"/>
  <c r="U1981" i="1" s="1"/>
  <c r="T1980" i="1"/>
  <c r="Y1980" i="1" s="1"/>
  <c r="R1980" i="1"/>
  <c r="T1979" i="1"/>
  <c r="Y1979" i="1" s="1"/>
  <c r="R1979" i="1"/>
  <c r="T1978" i="1"/>
  <c r="Y1978" i="1" s="1"/>
  <c r="R1978" i="1"/>
  <c r="T1977" i="1"/>
  <c r="Y1977" i="1" s="1"/>
  <c r="R1977" i="1"/>
  <c r="U1977" i="1" s="1"/>
  <c r="T1976" i="1"/>
  <c r="Y1976" i="1" s="1"/>
  <c r="R1976" i="1"/>
  <c r="T1975" i="1"/>
  <c r="Y1975" i="1" s="1"/>
  <c r="R1975" i="1"/>
  <c r="T1974" i="1"/>
  <c r="Y1974" i="1" s="1"/>
  <c r="R1974" i="1"/>
  <c r="T1973" i="1"/>
  <c r="Y1973" i="1" s="1"/>
  <c r="R1973" i="1"/>
  <c r="T1972" i="1"/>
  <c r="Y1972" i="1" s="1"/>
  <c r="R1972" i="1"/>
  <c r="T1971" i="1"/>
  <c r="Y1971" i="1" s="1"/>
  <c r="R1971" i="1"/>
  <c r="T1970" i="1"/>
  <c r="Y1970" i="1" s="1"/>
  <c r="R1970" i="1"/>
  <c r="T1969" i="1"/>
  <c r="Y1969" i="1" s="1"/>
  <c r="R1969" i="1"/>
  <c r="T1968" i="1"/>
  <c r="Y1968" i="1" s="1"/>
  <c r="R1968" i="1"/>
  <c r="T1967" i="1"/>
  <c r="Y1967" i="1" s="1"/>
  <c r="R1967" i="1"/>
  <c r="T1966" i="1"/>
  <c r="Y1966" i="1" s="1"/>
  <c r="R1966" i="1"/>
  <c r="T1965" i="1"/>
  <c r="Y1965" i="1" s="1"/>
  <c r="R1965" i="1"/>
  <c r="T1964" i="1"/>
  <c r="Y1964" i="1" s="1"/>
  <c r="R1964" i="1"/>
  <c r="T1963" i="1"/>
  <c r="Y1963" i="1" s="1"/>
  <c r="R1963" i="1"/>
  <c r="T1962" i="1"/>
  <c r="Y1962" i="1" s="1"/>
  <c r="R1962" i="1"/>
  <c r="T1961" i="1"/>
  <c r="Y1961" i="1" s="1"/>
  <c r="R1961" i="1"/>
  <c r="T1960" i="1"/>
  <c r="Y1960" i="1" s="1"/>
  <c r="R1960" i="1"/>
  <c r="T1959" i="1"/>
  <c r="Y1959" i="1" s="1"/>
  <c r="R1959" i="1"/>
  <c r="T1958" i="1"/>
  <c r="Y1958" i="1" s="1"/>
  <c r="R1958" i="1"/>
  <c r="T1957" i="1"/>
  <c r="Y1957" i="1" s="1"/>
  <c r="R1957" i="1"/>
  <c r="T1956" i="1"/>
  <c r="Y1956" i="1" s="1"/>
  <c r="R1956" i="1"/>
  <c r="T1955" i="1"/>
  <c r="Y1955" i="1" s="1"/>
  <c r="R1955" i="1"/>
  <c r="T1954" i="1"/>
  <c r="Y1954" i="1" s="1"/>
  <c r="R1954" i="1"/>
  <c r="T1953" i="1"/>
  <c r="Y1953" i="1" s="1"/>
  <c r="R1953" i="1"/>
  <c r="T1952" i="1"/>
  <c r="Y1952" i="1" s="1"/>
  <c r="R1952" i="1"/>
  <c r="T1951" i="1"/>
  <c r="Y1951" i="1" s="1"/>
  <c r="R1951" i="1"/>
  <c r="T1950" i="1"/>
  <c r="Y1950" i="1" s="1"/>
  <c r="R1950" i="1"/>
  <c r="T1949" i="1"/>
  <c r="Y1949" i="1" s="1"/>
  <c r="R1949" i="1"/>
  <c r="T1948" i="1"/>
  <c r="Y1948" i="1" s="1"/>
  <c r="R1948" i="1"/>
  <c r="T1947" i="1"/>
  <c r="Y1947" i="1" s="1"/>
  <c r="R1947" i="1"/>
  <c r="T1946" i="1"/>
  <c r="Y1946" i="1" s="1"/>
  <c r="R1946" i="1"/>
  <c r="T1945" i="1"/>
  <c r="Y1945" i="1" s="1"/>
  <c r="R1945" i="1"/>
  <c r="T1944" i="1"/>
  <c r="Y1944" i="1" s="1"/>
  <c r="R1944" i="1"/>
  <c r="T1943" i="1"/>
  <c r="Y1943" i="1" s="1"/>
  <c r="R1943" i="1"/>
  <c r="T1942" i="1"/>
  <c r="Y1942" i="1" s="1"/>
  <c r="R1942" i="1"/>
  <c r="T1941" i="1"/>
  <c r="Y1941" i="1" s="1"/>
  <c r="R1941" i="1"/>
  <c r="T1940" i="1"/>
  <c r="Y1940" i="1" s="1"/>
  <c r="R1940" i="1"/>
  <c r="T1939" i="1"/>
  <c r="Y1939" i="1" s="1"/>
  <c r="R1939" i="1"/>
  <c r="T1938" i="1"/>
  <c r="Y1938" i="1" s="1"/>
  <c r="R1938" i="1"/>
  <c r="T1937" i="1"/>
  <c r="Y1937" i="1" s="1"/>
  <c r="R1937" i="1"/>
  <c r="T1936" i="1"/>
  <c r="Y1936" i="1" s="1"/>
  <c r="R1936" i="1"/>
  <c r="T1935" i="1"/>
  <c r="Y1935" i="1" s="1"/>
  <c r="R1935" i="1"/>
  <c r="T1934" i="1"/>
  <c r="Y1934" i="1" s="1"/>
  <c r="R1934" i="1"/>
  <c r="T1933" i="1"/>
  <c r="Y1933" i="1" s="1"/>
  <c r="R1933" i="1"/>
  <c r="T1932" i="1"/>
  <c r="Y1932" i="1" s="1"/>
  <c r="R1932" i="1"/>
  <c r="T1931" i="1"/>
  <c r="Y1931" i="1" s="1"/>
  <c r="R1931" i="1"/>
  <c r="T1930" i="1"/>
  <c r="Y1930" i="1" s="1"/>
  <c r="R1930" i="1"/>
  <c r="T1929" i="1"/>
  <c r="Y1929" i="1" s="1"/>
  <c r="R1929" i="1"/>
  <c r="X1928" i="1"/>
  <c r="T1928" i="1"/>
  <c r="R1928" i="1"/>
  <c r="T1927" i="1"/>
  <c r="Y1927" i="1" s="1"/>
  <c r="R1927" i="1"/>
  <c r="T1926" i="1"/>
  <c r="Y1926" i="1" s="1"/>
  <c r="R1926" i="1"/>
  <c r="T1925" i="1"/>
  <c r="Y1925" i="1" s="1"/>
  <c r="R1925" i="1"/>
  <c r="X1924" i="1"/>
  <c r="T1924" i="1"/>
  <c r="R1924" i="1"/>
  <c r="T1923" i="1"/>
  <c r="Y1923" i="1" s="1"/>
  <c r="R1923" i="1"/>
  <c r="T1922" i="1"/>
  <c r="Y1922" i="1" s="1"/>
  <c r="R1922" i="1"/>
  <c r="T1921" i="1"/>
  <c r="Y1921" i="1" s="1"/>
  <c r="R1921" i="1"/>
  <c r="T1920" i="1"/>
  <c r="Y1920" i="1" s="1"/>
  <c r="R1920" i="1"/>
  <c r="T1919" i="1"/>
  <c r="Y1919" i="1" s="1"/>
  <c r="R1919" i="1"/>
  <c r="T1918" i="1"/>
  <c r="Y1918" i="1" s="1"/>
  <c r="R1918" i="1"/>
  <c r="T1917" i="1"/>
  <c r="Y1917" i="1" s="1"/>
  <c r="R1917" i="1"/>
  <c r="T1916" i="1"/>
  <c r="Y1916" i="1" s="1"/>
  <c r="R1916" i="1"/>
  <c r="T1915" i="1"/>
  <c r="Y1915" i="1" s="1"/>
  <c r="R1915" i="1"/>
  <c r="T1914" i="1"/>
  <c r="Y1914" i="1" s="1"/>
  <c r="R1914" i="1"/>
  <c r="T1913" i="1"/>
  <c r="Y1913" i="1" s="1"/>
  <c r="R1913" i="1"/>
  <c r="T1912" i="1"/>
  <c r="Y1912" i="1" s="1"/>
  <c r="R1912" i="1"/>
  <c r="T1911" i="1"/>
  <c r="R1911" i="1"/>
  <c r="X1910" i="1"/>
  <c r="T1910" i="1"/>
  <c r="R1910" i="1"/>
  <c r="T1909" i="1"/>
  <c r="Y1909" i="1" s="1"/>
  <c r="R1909" i="1"/>
  <c r="T1908" i="1"/>
  <c r="Y1908" i="1" s="1"/>
  <c r="R1908" i="1"/>
  <c r="T1907" i="1"/>
  <c r="Y1907" i="1" s="1"/>
  <c r="R1907" i="1"/>
  <c r="T1906" i="1"/>
  <c r="Y1906" i="1" s="1"/>
  <c r="R1906" i="1"/>
  <c r="T1905" i="1"/>
  <c r="Y1905" i="1" s="1"/>
  <c r="R1905" i="1"/>
  <c r="T1904" i="1"/>
  <c r="Y1904" i="1" s="1"/>
  <c r="R1904" i="1"/>
  <c r="T1903" i="1"/>
  <c r="Y1903" i="1" s="1"/>
  <c r="R1903" i="1"/>
  <c r="T1902" i="1"/>
  <c r="Y1902" i="1" s="1"/>
  <c r="R1902" i="1"/>
  <c r="T1901" i="1"/>
  <c r="Y1901" i="1" s="1"/>
  <c r="R1901" i="1"/>
  <c r="X1900" i="1"/>
  <c r="T1900" i="1"/>
  <c r="R1900" i="1"/>
  <c r="T1899" i="1"/>
  <c r="Y1899" i="1" s="1"/>
  <c r="R1899" i="1"/>
  <c r="T1898" i="1"/>
  <c r="Y1898" i="1" s="1"/>
  <c r="R1898" i="1"/>
  <c r="T1897" i="1"/>
  <c r="Y1897" i="1" s="1"/>
  <c r="R1897" i="1"/>
  <c r="T1896" i="1"/>
  <c r="Y1896" i="1" s="1"/>
  <c r="R1896" i="1"/>
  <c r="T1895" i="1"/>
  <c r="Y1895" i="1" s="1"/>
  <c r="R1895" i="1"/>
  <c r="X1894" i="1"/>
  <c r="T1894" i="1"/>
  <c r="R1894" i="1"/>
  <c r="T1893" i="1"/>
  <c r="Y1893" i="1" s="1"/>
  <c r="R1893" i="1"/>
  <c r="T1892" i="1"/>
  <c r="Y1892" i="1" s="1"/>
  <c r="R1892" i="1"/>
  <c r="T1891" i="1"/>
  <c r="Y1891" i="1" s="1"/>
  <c r="R1891" i="1"/>
  <c r="T1890" i="1"/>
  <c r="Y1890" i="1" s="1"/>
  <c r="R1890" i="1"/>
  <c r="X1889" i="1"/>
  <c r="T1889" i="1"/>
  <c r="R1889" i="1"/>
  <c r="X1888" i="1"/>
  <c r="T1888" i="1"/>
  <c r="R1888" i="1"/>
  <c r="T1887" i="1"/>
  <c r="R1887" i="1"/>
  <c r="X1886" i="1"/>
  <c r="T1886" i="1"/>
  <c r="R1886" i="1"/>
  <c r="T1885" i="1"/>
  <c r="Y1885" i="1" s="1"/>
  <c r="R1885" i="1"/>
  <c r="X1884" i="1"/>
  <c r="T1884" i="1"/>
  <c r="R1884" i="1"/>
  <c r="T1883" i="1"/>
  <c r="R1883" i="1"/>
  <c r="T1882" i="1"/>
  <c r="Y1882" i="1" s="1"/>
  <c r="R1882" i="1"/>
  <c r="T1881" i="1"/>
  <c r="Y1881" i="1" s="1"/>
  <c r="R1881" i="1"/>
  <c r="T1880" i="1"/>
  <c r="Y1880" i="1" s="1"/>
  <c r="R1880" i="1"/>
  <c r="T1879" i="1"/>
  <c r="Y1879" i="1" s="1"/>
  <c r="R1879" i="1"/>
  <c r="T1878" i="1"/>
  <c r="Y1878" i="1" s="1"/>
  <c r="R1878" i="1"/>
  <c r="T1877" i="1"/>
  <c r="Y1877" i="1" s="1"/>
  <c r="R1877" i="1"/>
  <c r="T1876" i="1"/>
  <c r="Y1876" i="1" s="1"/>
  <c r="R1876" i="1"/>
  <c r="T1875" i="1"/>
  <c r="Y1875" i="1" s="1"/>
  <c r="R1875" i="1"/>
  <c r="X1874" i="1"/>
  <c r="T1874" i="1"/>
  <c r="R1874" i="1"/>
  <c r="U1874" i="1" s="1"/>
  <c r="V1874" i="1" s="1"/>
  <c r="T1873" i="1"/>
  <c r="Y1873" i="1" s="1"/>
  <c r="R1873" i="1"/>
  <c r="T1872" i="1"/>
  <c r="Y1872" i="1" s="1"/>
  <c r="R1872" i="1"/>
  <c r="T1871" i="1"/>
  <c r="Y1871" i="1" s="1"/>
  <c r="R1871" i="1"/>
  <c r="T1870" i="1"/>
  <c r="Y1870" i="1" s="1"/>
  <c r="R1870" i="1"/>
  <c r="T1869" i="1"/>
  <c r="Y1869" i="1" s="1"/>
  <c r="R1869" i="1"/>
  <c r="T1868" i="1"/>
  <c r="Y1868" i="1" s="1"/>
  <c r="R1868" i="1"/>
  <c r="T1867" i="1"/>
  <c r="Y1867" i="1" s="1"/>
  <c r="R1867" i="1"/>
  <c r="T1866" i="1"/>
  <c r="Y1866" i="1" s="1"/>
  <c r="R1866" i="1"/>
  <c r="T1865" i="1"/>
  <c r="Y1865" i="1" s="1"/>
  <c r="R1865" i="1"/>
  <c r="T1864" i="1"/>
  <c r="Y1864" i="1" s="1"/>
  <c r="R1864" i="1"/>
  <c r="T1863" i="1"/>
  <c r="Y1863" i="1" s="1"/>
  <c r="R1863" i="1"/>
  <c r="T1862" i="1"/>
  <c r="Y1862" i="1" s="1"/>
  <c r="R1862" i="1"/>
  <c r="T1861" i="1"/>
  <c r="Y1861" i="1" s="1"/>
  <c r="R1861" i="1"/>
  <c r="T1860" i="1"/>
  <c r="Y1860" i="1" s="1"/>
  <c r="R1860" i="1"/>
  <c r="T1859" i="1"/>
  <c r="Y1859" i="1" s="1"/>
  <c r="R1859" i="1"/>
  <c r="T1858" i="1"/>
  <c r="Y1858" i="1" s="1"/>
  <c r="R1858" i="1"/>
  <c r="T1857" i="1"/>
  <c r="Y1857" i="1" s="1"/>
  <c r="R1857" i="1"/>
  <c r="T1856" i="1"/>
  <c r="Y1856" i="1" s="1"/>
  <c r="R1856" i="1"/>
  <c r="T1855" i="1"/>
  <c r="Y1855" i="1" s="1"/>
  <c r="R1855" i="1"/>
  <c r="T1854" i="1"/>
  <c r="R1854" i="1"/>
  <c r="T1853" i="1"/>
  <c r="Y1853" i="1" s="1"/>
  <c r="R1853" i="1"/>
  <c r="T1852" i="1"/>
  <c r="Y1852" i="1" s="1"/>
  <c r="R1852" i="1"/>
  <c r="T1851" i="1"/>
  <c r="R1851" i="1"/>
  <c r="T1850" i="1"/>
  <c r="Y1850" i="1" s="1"/>
  <c r="R1850" i="1"/>
  <c r="T1849" i="1"/>
  <c r="Y1849" i="1" s="1"/>
  <c r="R1849" i="1"/>
  <c r="T1848" i="1"/>
  <c r="Y1848" i="1" s="1"/>
  <c r="R1848" i="1"/>
  <c r="T1847" i="1"/>
  <c r="Y1847" i="1" s="1"/>
  <c r="R1847" i="1"/>
  <c r="T1846" i="1"/>
  <c r="Y1846" i="1" s="1"/>
  <c r="R1846" i="1"/>
  <c r="T1845" i="1"/>
  <c r="Y1845" i="1" s="1"/>
  <c r="R1845" i="1"/>
  <c r="T1844" i="1"/>
  <c r="Y1844" i="1" s="1"/>
  <c r="R1844" i="1"/>
  <c r="T1843" i="1"/>
  <c r="Y1843" i="1" s="1"/>
  <c r="R1843" i="1"/>
  <c r="T1842" i="1"/>
  <c r="Y1842" i="1" s="1"/>
  <c r="R1842" i="1"/>
  <c r="T1841" i="1"/>
  <c r="R1841" i="1"/>
  <c r="T1840" i="1"/>
  <c r="Y1840" i="1" s="1"/>
  <c r="R1840" i="1"/>
  <c r="T1839" i="1"/>
  <c r="Y1839" i="1" s="1"/>
  <c r="R1839" i="1"/>
  <c r="T1838" i="1"/>
  <c r="Y1838" i="1" s="1"/>
  <c r="R1838" i="1"/>
  <c r="T1837" i="1"/>
  <c r="Y1837" i="1" s="1"/>
  <c r="R1837" i="1"/>
  <c r="T1836" i="1"/>
  <c r="Y1836" i="1" s="1"/>
  <c r="R1836" i="1"/>
  <c r="T1835" i="1"/>
  <c r="Y1835" i="1" s="1"/>
  <c r="R1835" i="1"/>
  <c r="T1834" i="1"/>
  <c r="Y1834" i="1" s="1"/>
  <c r="R1834" i="1"/>
  <c r="X1833" i="1"/>
  <c r="T1833" i="1"/>
  <c r="R1833" i="1"/>
  <c r="T1832" i="1"/>
  <c r="Y1832" i="1" s="1"/>
  <c r="R1832" i="1"/>
  <c r="T1831" i="1"/>
  <c r="Y1831" i="1" s="1"/>
  <c r="R1831" i="1"/>
  <c r="T1830" i="1"/>
  <c r="R1830" i="1"/>
  <c r="T1829" i="1"/>
  <c r="Y1829" i="1" s="1"/>
  <c r="R1829" i="1"/>
  <c r="U1829" i="1" s="1"/>
  <c r="V1829" i="1" s="1"/>
  <c r="T1828" i="1"/>
  <c r="Y1828" i="1" s="1"/>
  <c r="R1828" i="1"/>
  <c r="T1827" i="1"/>
  <c r="Y1827" i="1" s="1"/>
  <c r="R1827" i="1"/>
  <c r="T1826" i="1"/>
  <c r="Y1826" i="1" s="1"/>
  <c r="R1826" i="1"/>
  <c r="T1825" i="1"/>
  <c r="Y1825" i="1" s="1"/>
  <c r="R1825" i="1"/>
  <c r="T1824" i="1"/>
  <c r="Y1824" i="1" s="1"/>
  <c r="R1824" i="1"/>
  <c r="T1823" i="1"/>
  <c r="Y1823" i="1" s="1"/>
  <c r="R1823" i="1"/>
  <c r="X1822" i="1"/>
  <c r="T1822" i="1"/>
  <c r="R1822" i="1"/>
  <c r="T1821" i="1"/>
  <c r="Y1821" i="1" s="1"/>
  <c r="R1821" i="1"/>
  <c r="U1821" i="1" s="1"/>
  <c r="T1820" i="1"/>
  <c r="Y1820" i="1" s="1"/>
  <c r="R1820" i="1"/>
  <c r="T1819" i="1"/>
  <c r="Y1819" i="1" s="1"/>
  <c r="R1819" i="1"/>
  <c r="T1818" i="1"/>
  <c r="Y1818" i="1" s="1"/>
  <c r="R1818" i="1"/>
  <c r="T1817" i="1"/>
  <c r="Y1817" i="1" s="1"/>
  <c r="R1817" i="1"/>
  <c r="T1816" i="1"/>
  <c r="Y1816" i="1" s="1"/>
  <c r="R1816" i="1"/>
  <c r="T1815" i="1"/>
  <c r="Y1815" i="1" s="1"/>
  <c r="R1815" i="1"/>
  <c r="T1814" i="1"/>
  <c r="Y1814" i="1" s="1"/>
  <c r="R1814" i="1"/>
  <c r="T1813" i="1"/>
  <c r="Y1813" i="1" s="1"/>
  <c r="R1813" i="1"/>
  <c r="T1812" i="1"/>
  <c r="Y1812" i="1" s="1"/>
  <c r="R1812" i="1"/>
  <c r="X1811" i="1"/>
  <c r="T1811" i="1"/>
  <c r="R1811" i="1"/>
  <c r="T1810" i="1"/>
  <c r="Y1810" i="1" s="1"/>
  <c r="R1810" i="1"/>
  <c r="U1810" i="1" s="1"/>
  <c r="V1810" i="1" s="1"/>
  <c r="W1810" i="1" s="1"/>
  <c r="T1809" i="1"/>
  <c r="R1809" i="1"/>
  <c r="T1808" i="1"/>
  <c r="Y1808" i="1" s="1"/>
  <c r="R1808" i="1"/>
  <c r="T1807" i="1"/>
  <c r="Y1807" i="1" s="1"/>
  <c r="R1807" i="1"/>
  <c r="T1806" i="1"/>
  <c r="Y1806" i="1" s="1"/>
  <c r="R1806" i="1"/>
  <c r="U1806" i="1" s="1"/>
  <c r="V1806" i="1" s="1"/>
  <c r="W1806" i="1" s="1"/>
  <c r="T1805" i="1"/>
  <c r="Y1805" i="1" s="1"/>
  <c r="R1805" i="1"/>
  <c r="T1804" i="1"/>
  <c r="R1804" i="1"/>
  <c r="T1803" i="1"/>
  <c r="Y1803" i="1" s="1"/>
  <c r="R1803" i="1"/>
  <c r="T1802" i="1"/>
  <c r="Y1802" i="1" s="1"/>
  <c r="R1802" i="1"/>
  <c r="U1802" i="1" s="1"/>
  <c r="V1802" i="1" s="1"/>
  <c r="W1802" i="1" s="1"/>
  <c r="T1801" i="1"/>
  <c r="Y1801" i="1" s="1"/>
  <c r="R1801" i="1"/>
  <c r="T1800" i="1"/>
  <c r="Y1800" i="1" s="1"/>
  <c r="R1800" i="1"/>
  <c r="T1799" i="1"/>
  <c r="Y1799" i="1" s="1"/>
  <c r="R1799" i="1"/>
  <c r="T1798" i="1"/>
  <c r="R1798" i="1"/>
  <c r="T1797" i="1"/>
  <c r="Y1797" i="1" s="1"/>
  <c r="R1797" i="1"/>
  <c r="T1796" i="1"/>
  <c r="Y1796" i="1" s="1"/>
  <c r="R1796" i="1"/>
  <c r="T1795" i="1"/>
  <c r="Y1795" i="1" s="1"/>
  <c r="R1795" i="1"/>
  <c r="T1794" i="1"/>
  <c r="Y1794" i="1" s="1"/>
  <c r="R1794" i="1"/>
  <c r="T1793" i="1"/>
  <c r="R1793" i="1"/>
  <c r="X1792" i="1"/>
  <c r="T1792" i="1"/>
  <c r="R1792" i="1"/>
  <c r="T1791" i="1"/>
  <c r="Y1791" i="1" s="1"/>
  <c r="R1791" i="1"/>
  <c r="X1790" i="1"/>
  <c r="T1790" i="1"/>
  <c r="R1790" i="1"/>
  <c r="X1789" i="1"/>
  <c r="T1789" i="1"/>
  <c r="R1789" i="1"/>
  <c r="T1788" i="1"/>
  <c r="Y1788" i="1" s="1"/>
  <c r="R1788" i="1"/>
  <c r="T1787" i="1"/>
  <c r="Y1787" i="1" s="1"/>
  <c r="R1787" i="1"/>
  <c r="T1786" i="1"/>
  <c r="Y1786" i="1" s="1"/>
  <c r="R1786" i="1"/>
  <c r="T1785" i="1"/>
  <c r="Y1785" i="1" s="1"/>
  <c r="R1785" i="1"/>
  <c r="T1784" i="1"/>
  <c r="Y1784" i="1" s="1"/>
  <c r="R1784" i="1"/>
  <c r="T1783" i="1"/>
  <c r="Y1783" i="1" s="1"/>
  <c r="R1783" i="1"/>
  <c r="T1782" i="1"/>
  <c r="Y1782" i="1" s="1"/>
  <c r="R1782" i="1"/>
  <c r="T1781" i="1"/>
  <c r="Y1781" i="1" s="1"/>
  <c r="R1781" i="1"/>
  <c r="T1780" i="1"/>
  <c r="Y1780" i="1" s="1"/>
  <c r="R1780" i="1"/>
  <c r="T1779" i="1"/>
  <c r="Y1779" i="1" s="1"/>
  <c r="R1779" i="1"/>
  <c r="T1778" i="1"/>
  <c r="Y1778" i="1" s="1"/>
  <c r="R1778" i="1"/>
  <c r="T1777" i="1"/>
  <c r="Y1777" i="1" s="1"/>
  <c r="R1777" i="1"/>
  <c r="T1776" i="1"/>
  <c r="Y1776" i="1" s="1"/>
  <c r="R1776" i="1"/>
  <c r="T1775" i="1"/>
  <c r="Y1775" i="1" s="1"/>
  <c r="R1775" i="1"/>
  <c r="T1774" i="1"/>
  <c r="Y1774" i="1" s="1"/>
  <c r="R1774" i="1"/>
  <c r="T1773" i="1"/>
  <c r="Y1773" i="1" s="1"/>
  <c r="R1773" i="1"/>
  <c r="T1772" i="1"/>
  <c r="Y1772" i="1" s="1"/>
  <c r="R1772" i="1"/>
  <c r="T1771" i="1"/>
  <c r="Y1771" i="1" s="1"/>
  <c r="R1771" i="1"/>
  <c r="T1770" i="1"/>
  <c r="Y1770" i="1" s="1"/>
  <c r="R1770" i="1"/>
  <c r="T1769" i="1"/>
  <c r="Y1769" i="1" s="1"/>
  <c r="R1769" i="1"/>
  <c r="T1768" i="1"/>
  <c r="R1768" i="1"/>
  <c r="T1767" i="1"/>
  <c r="Y1767" i="1" s="1"/>
  <c r="R1767" i="1"/>
  <c r="X1766" i="1"/>
  <c r="T1766" i="1"/>
  <c r="R1766" i="1"/>
  <c r="T1765" i="1"/>
  <c r="Y1765" i="1" s="1"/>
  <c r="R1765" i="1"/>
  <c r="T1764" i="1"/>
  <c r="Y1764" i="1" s="1"/>
  <c r="R1764" i="1"/>
  <c r="T1763" i="1"/>
  <c r="Y1763" i="1" s="1"/>
  <c r="R1763" i="1"/>
  <c r="T1762" i="1"/>
  <c r="Y1762" i="1" s="1"/>
  <c r="R1762" i="1"/>
  <c r="X1761" i="1"/>
  <c r="T1761" i="1"/>
  <c r="R1761" i="1"/>
  <c r="T1760" i="1"/>
  <c r="Y1760" i="1" s="1"/>
  <c r="R1760" i="1"/>
  <c r="T1759" i="1"/>
  <c r="Y1759" i="1" s="1"/>
  <c r="R1759" i="1"/>
  <c r="T1758" i="1"/>
  <c r="Y1758" i="1" s="1"/>
  <c r="R1758" i="1"/>
  <c r="T1757" i="1"/>
  <c r="Y1757" i="1" s="1"/>
  <c r="R1757" i="1"/>
  <c r="T1756" i="1"/>
  <c r="Y1756" i="1" s="1"/>
  <c r="R1756" i="1"/>
  <c r="T1755" i="1"/>
  <c r="Y1755" i="1" s="1"/>
  <c r="R1755" i="1"/>
  <c r="T1754" i="1"/>
  <c r="Y1754" i="1" s="1"/>
  <c r="R1754" i="1"/>
  <c r="T1753" i="1"/>
  <c r="Y1753" i="1" s="1"/>
  <c r="R1753" i="1"/>
  <c r="T1752" i="1"/>
  <c r="Y1752" i="1" s="1"/>
  <c r="R1752" i="1"/>
  <c r="T1751" i="1"/>
  <c r="Y1751" i="1" s="1"/>
  <c r="R1751" i="1"/>
  <c r="T1750" i="1"/>
  <c r="Y1750" i="1" s="1"/>
  <c r="R1750" i="1"/>
  <c r="T1749" i="1"/>
  <c r="Y1749" i="1" s="1"/>
  <c r="R1749" i="1"/>
  <c r="T1748" i="1"/>
  <c r="Y1748" i="1" s="1"/>
  <c r="R1748" i="1"/>
  <c r="U1748" i="1" s="1"/>
  <c r="V1748" i="1" s="1"/>
  <c r="W1748" i="1" s="1"/>
  <c r="T1747" i="1"/>
  <c r="Y1747" i="1" s="1"/>
  <c r="R1747" i="1"/>
  <c r="T1746" i="1"/>
  <c r="Y1746" i="1" s="1"/>
  <c r="R1746" i="1"/>
  <c r="T1745" i="1"/>
  <c r="Y1745" i="1" s="1"/>
  <c r="R1745" i="1"/>
  <c r="T1744" i="1"/>
  <c r="R1744" i="1"/>
  <c r="X1743" i="1"/>
  <c r="T1743" i="1"/>
  <c r="R1743" i="1"/>
  <c r="T1742" i="1"/>
  <c r="Y1742" i="1" s="1"/>
  <c r="R1742" i="1"/>
  <c r="U1742" i="1" s="1"/>
  <c r="T1741" i="1"/>
  <c r="Y1741" i="1" s="1"/>
  <c r="R1741" i="1"/>
  <c r="T1740" i="1"/>
  <c r="Y1740" i="1" s="1"/>
  <c r="R1740" i="1"/>
  <c r="T1739" i="1"/>
  <c r="Y1739" i="1" s="1"/>
  <c r="R1739" i="1"/>
  <c r="T1738" i="1"/>
  <c r="Y1738" i="1" s="1"/>
  <c r="R1738" i="1"/>
  <c r="U1738" i="1" s="1"/>
  <c r="T1737" i="1"/>
  <c r="Y1737" i="1" s="1"/>
  <c r="R1737" i="1"/>
  <c r="T1736" i="1"/>
  <c r="R1736" i="1"/>
  <c r="T1735" i="1"/>
  <c r="Y1735" i="1" s="1"/>
  <c r="R1735" i="1"/>
  <c r="T1734" i="1"/>
  <c r="Y1734" i="1" s="1"/>
  <c r="R1734" i="1"/>
  <c r="X1733" i="1"/>
  <c r="T1733" i="1"/>
  <c r="R1733" i="1"/>
  <c r="T1732" i="1"/>
  <c r="Y1732" i="1" s="1"/>
  <c r="R1732" i="1"/>
  <c r="X1731" i="1"/>
  <c r="T1731" i="1"/>
  <c r="R1731" i="1"/>
  <c r="T1730" i="1"/>
  <c r="Y1730" i="1" s="1"/>
  <c r="R1730" i="1"/>
  <c r="T1729" i="1"/>
  <c r="Y1729" i="1" s="1"/>
  <c r="R1729" i="1"/>
  <c r="T1728" i="1"/>
  <c r="Y1728" i="1" s="1"/>
  <c r="R1728" i="1"/>
  <c r="T1727" i="1"/>
  <c r="Y1727" i="1" s="1"/>
  <c r="R1727" i="1"/>
  <c r="T1726" i="1"/>
  <c r="Y1726" i="1" s="1"/>
  <c r="R1726" i="1"/>
  <c r="T1725" i="1"/>
  <c r="Y1725" i="1" s="1"/>
  <c r="R1725" i="1"/>
  <c r="T1724" i="1"/>
  <c r="R1724" i="1"/>
  <c r="T1723" i="1"/>
  <c r="Y1723" i="1" s="1"/>
  <c r="R1723" i="1"/>
  <c r="T1722" i="1"/>
  <c r="Y1722" i="1" s="1"/>
  <c r="R1722" i="1"/>
  <c r="T1721" i="1"/>
  <c r="Y1721" i="1" s="1"/>
  <c r="R1721" i="1"/>
  <c r="T1720" i="1"/>
  <c r="Y1720" i="1" s="1"/>
  <c r="R1720" i="1"/>
  <c r="T1719" i="1"/>
  <c r="Y1719" i="1" s="1"/>
  <c r="R1719" i="1"/>
  <c r="T1718" i="1"/>
  <c r="Y1718" i="1" s="1"/>
  <c r="R1718" i="1"/>
  <c r="T1717" i="1"/>
  <c r="Y1717" i="1" s="1"/>
  <c r="R1717" i="1"/>
  <c r="T1716" i="1"/>
  <c r="Y1716" i="1" s="1"/>
  <c r="R1716" i="1"/>
  <c r="T1715" i="1"/>
  <c r="Y1715" i="1" s="1"/>
  <c r="R1715" i="1"/>
  <c r="T1714" i="1"/>
  <c r="Y1714" i="1" s="1"/>
  <c r="R1714" i="1"/>
  <c r="T1713" i="1"/>
  <c r="Y1713" i="1" s="1"/>
  <c r="R1713" i="1"/>
  <c r="X1712" i="1"/>
  <c r="T1712" i="1"/>
  <c r="R1712" i="1"/>
  <c r="T1711" i="1"/>
  <c r="Y1711" i="1" s="1"/>
  <c r="R1711" i="1"/>
  <c r="T1710" i="1"/>
  <c r="Y1710" i="1" s="1"/>
  <c r="R1710" i="1"/>
  <c r="T1709" i="1"/>
  <c r="Y1709" i="1" s="1"/>
  <c r="R1709" i="1"/>
  <c r="X1708" i="1"/>
  <c r="T1708" i="1"/>
  <c r="R1708" i="1"/>
  <c r="T1707" i="1"/>
  <c r="Y1707" i="1" s="1"/>
  <c r="R1707" i="1"/>
  <c r="X1706" i="1"/>
  <c r="T1706" i="1"/>
  <c r="R1706" i="1"/>
  <c r="T1705" i="1"/>
  <c r="Y1705" i="1" s="1"/>
  <c r="R1705" i="1"/>
  <c r="X1704" i="1"/>
  <c r="T1704" i="1"/>
  <c r="R1704" i="1"/>
  <c r="T1703" i="1"/>
  <c r="Y1703" i="1" s="1"/>
  <c r="R1703" i="1"/>
  <c r="T1702" i="1"/>
  <c r="Y1702" i="1" s="1"/>
  <c r="R1702" i="1"/>
  <c r="T1701" i="1"/>
  <c r="Y1701" i="1" s="1"/>
  <c r="R1701" i="1"/>
  <c r="T1700" i="1"/>
  <c r="Y1700" i="1" s="1"/>
  <c r="R1700" i="1"/>
  <c r="T1699" i="1"/>
  <c r="Y1699" i="1" s="1"/>
  <c r="R1699" i="1"/>
  <c r="T1698" i="1"/>
  <c r="Y1698" i="1" s="1"/>
  <c r="R1698" i="1"/>
  <c r="X1697" i="1"/>
  <c r="T1697" i="1"/>
  <c r="R1697" i="1"/>
  <c r="T1696" i="1"/>
  <c r="Y1696" i="1" s="1"/>
  <c r="R1696" i="1"/>
  <c r="X1695" i="1"/>
  <c r="T1695" i="1"/>
  <c r="R1695" i="1"/>
  <c r="X1694" i="1"/>
  <c r="T1694" i="1"/>
  <c r="R1694" i="1"/>
  <c r="T1693" i="1"/>
  <c r="Y1693" i="1" s="1"/>
  <c r="R1693" i="1"/>
  <c r="X1692" i="1"/>
  <c r="T1692" i="1"/>
  <c r="R1692" i="1"/>
  <c r="T1691" i="1"/>
  <c r="Y1691" i="1" s="1"/>
  <c r="R1691" i="1"/>
  <c r="X1690" i="1"/>
  <c r="T1690" i="1"/>
  <c r="R1690" i="1"/>
  <c r="T1689" i="1"/>
  <c r="Y1689" i="1" s="1"/>
  <c r="R1689" i="1"/>
  <c r="T1688" i="1"/>
  <c r="Y1688" i="1" s="1"/>
  <c r="R1688" i="1"/>
  <c r="T1687" i="1"/>
  <c r="Y1687" i="1" s="1"/>
  <c r="R1687" i="1"/>
  <c r="T1686" i="1"/>
  <c r="Y1686" i="1" s="1"/>
  <c r="R1686" i="1"/>
  <c r="T1685" i="1"/>
  <c r="Y1685" i="1" s="1"/>
  <c r="R1685" i="1"/>
  <c r="T1684" i="1"/>
  <c r="Y1684" i="1" s="1"/>
  <c r="R1684" i="1"/>
  <c r="T1683" i="1"/>
  <c r="Y1683" i="1" s="1"/>
  <c r="R1683" i="1"/>
  <c r="T1682" i="1"/>
  <c r="R1682" i="1"/>
  <c r="T1681" i="1"/>
  <c r="Y1681" i="1" s="1"/>
  <c r="R1681" i="1"/>
  <c r="T1680" i="1"/>
  <c r="Y1680" i="1" s="1"/>
  <c r="R1680" i="1"/>
  <c r="T1679" i="1"/>
  <c r="Y1679" i="1" s="1"/>
  <c r="R1679" i="1"/>
  <c r="T1678" i="1"/>
  <c r="Y1678" i="1" s="1"/>
  <c r="R1678" i="1"/>
  <c r="T1677" i="1"/>
  <c r="Y1677" i="1" s="1"/>
  <c r="R1677" i="1"/>
  <c r="X1676" i="1"/>
  <c r="T1676" i="1"/>
  <c r="R1676" i="1"/>
  <c r="T1675" i="1"/>
  <c r="Y1675" i="1" s="1"/>
  <c r="R1675" i="1"/>
  <c r="T1674" i="1"/>
  <c r="R1674" i="1"/>
  <c r="T1673" i="1"/>
  <c r="Y1673" i="1" s="1"/>
  <c r="R1673" i="1"/>
  <c r="T1672" i="1"/>
  <c r="Y1672" i="1" s="1"/>
  <c r="R1672" i="1"/>
  <c r="T1671" i="1"/>
  <c r="Y1671" i="1" s="1"/>
  <c r="R1671" i="1"/>
  <c r="T1670" i="1"/>
  <c r="Y1670" i="1" s="1"/>
  <c r="R1670" i="1"/>
  <c r="T1669" i="1"/>
  <c r="Y1669" i="1" s="1"/>
  <c r="R1669" i="1"/>
  <c r="T1668" i="1"/>
  <c r="Y1668" i="1" s="1"/>
  <c r="R1668" i="1"/>
  <c r="T1667" i="1"/>
  <c r="Y1667" i="1" s="1"/>
  <c r="R1667" i="1"/>
  <c r="T1666" i="1"/>
  <c r="Y1666" i="1" s="1"/>
  <c r="R1666" i="1"/>
  <c r="T1665" i="1"/>
  <c r="Y1665" i="1" s="1"/>
  <c r="R1665" i="1"/>
  <c r="T1664" i="1"/>
  <c r="Y1664" i="1" s="1"/>
  <c r="R1664" i="1"/>
  <c r="T1663" i="1"/>
  <c r="Y1663" i="1" s="1"/>
  <c r="R1663" i="1"/>
  <c r="T1662" i="1"/>
  <c r="Y1662" i="1" s="1"/>
  <c r="R1662" i="1"/>
  <c r="T1661" i="1"/>
  <c r="Y1661" i="1" s="1"/>
  <c r="R1661" i="1"/>
  <c r="T1660" i="1"/>
  <c r="Y1660" i="1" s="1"/>
  <c r="R1660" i="1"/>
  <c r="T1659" i="1"/>
  <c r="Y1659" i="1" s="1"/>
  <c r="R1659" i="1"/>
  <c r="T1658" i="1"/>
  <c r="Y1658" i="1" s="1"/>
  <c r="R1658" i="1"/>
  <c r="T1657" i="1"/>
  <c r="Y1657" i="1" s="1"/>
  <c r="R1657" i="1"/>
  <c r="X1656" i="1"/>
  <c r="T1656" i="1"/>
  <c r="Y1656" i="1" s="1"/>
  <c r="R1656" i="1"/>
  <c r="T1655" i="1"/>
  <c r="Y1655" i="1" s="1"/>
  <c r="R1655" i="1"/>
  <c r="X1654" i="1"/>
  <c r="T1654" i="1"/>
  <c r="R1654" i="1"/>
  <c r="T1653" i="1"/>
  <c r="Y1653" i="1" s="1"/>
  <c r="R1653" i="1"/>
  <c r="T1652" i="1"/>
  <c r="Y1652" i="1" s="1"/>
  <c r="R1652" i="1"/>
  <c r="X1651" i="1"/>
  <c r="T1651" i="1"/>
  <c r="R1651" i="1"/>
  <c r="T1650" i="1"/>
  <c r="Y1650" i="1" s="1"/>
  <c r="R1650" i="1"/>
  <c r="T1649" i="1"/>
  <c r="Y1649" i="1" s="1"/>
  <c r="R1649" i="1"/>
  <c r="T1648" i="1"/>
  <c r="Y1648" i="1" s="1"/>
  <c r="R1648" i="1"/>
  <c r="T1647" i="1"/>
  <c r="Y1647" i="1" s="1"/>
  <c r="R1647" i="1"/>
  <c r="T1646" i="1"/>
  <c r="R1646" i="1"/>
  <c r="T1645" i="1"/>
  <c r="Y1645" i="1" s="1"/>
  <c r="R1645" i="1"/>
  <c r="T1644" i="1"/>
  <c r="Y1644" i="1" s="1"/>
  <c r="R1644" i="1"/>
  <c r="T1643" i="1"/>
  <c r="Y1643" i="1" s="1"/>
  <c r="R1643" i="1"/>
  <c r="X1642" i="1"/>
  <c r="T1642" i="1"/>
  <c r="R1642" i="1"/>
  <c r="T1641" i="1"/>
  <c r="Y1641" i="1" s="1"/>
  <c r="R1641" i="1"/>
  <c r="T1640" i="1"/>
  <c r="Y1640" i="1" s="1"/>
  <c r="R1640" i="1"/>
  <c r="T1639" i="1"/>
  <c r="Y1639" i="1" s="1"/>
  <c r="R1639" i="1"/>
  <c r="X1638" i="1"/>
  <c r="T1638" i="1"/>
  <c r="R1638" i="1"/>
  <c r="T1637" i="1"/>
  <c r="Y1637" i="1" s="1"/>
  <c r="R1637" i="1"/>
  <c r="T1636" i="1"/>
  <c r="Y1636" i="1" s="1"/>
  <c r="R1636" i="1"/>
  <c r="T1635" i="1"/>
  <c r="Y1635" i="1" s="1"/>
  <c r="R1635" i="1"/>
  <c r="T1634" i="1"/>
  <c r="R1634" i="1"/>
  <c r="T1633" i="1"/>
  <c r="Y1633" i="1" s="1"/>
  <c r="R1633" i="1"/>
  <c r="X1632" i="1"/>
  <c r="T1632" i="1"/>
  <c r="R1632" i="1"/>
  <c r="T1631" i="1"/>
  <c r="Y1631" i="1" s="1"/>
  <c r="R1631" i="1"/>
  <c r="T1630" i="1"/>
  <c r="Y1630" i="1" s="1"/>
  <c r="R1630" i="1"/>
  <c r="T1629" i="1"/>
  <c r="Y1629" i="1" s="1"/>
  <c r="R1629" i="1"/>
  <c r="T1628" i="1"/>
  <c r="Y1628" i="1" s="1"/>
  <c r="R1628" i="1"/>
  <c r="T1627" i="1"/>
  <c r="Y1627" i="1" s="1"/>
  <c r="R1627" i="1"/>
  <c r="T1626" i="1"/>
  <c r="Y1626" i="1" s="1"/>
  <c r="R1626" i="1"/>
  <c r="T1625" i="1"/>
  <c r="Y1625" i="1" s="1"/>
  <c r="R1625" i="1"/>
  <c r="T1624" i="1"/>
  <c r="Y1624" i="1" s="1"/>
  <c r="R1624" i="1"/>
  <c r="X1623" i="1"/>
  <c r="T1623" i="1"/>
  <c r="R1623" i="1"/>
  <c r="T1622" i="1"/>
  <c r="Y1622" i="1" s="1"/>
  <c r="R1622" i="1"/>
  <c r="T1621" i="1"/>
  <c r="Y1621" i="1" s="1"/>
  <c r="R1621" i="1"/>
  <c r="T1620" i="1"/>
  <c r="Y1620" i="1" s="1"/>
  <c r="R1620" i="1"/>
  <c r="T1619" i="1"/>
  <c r="Y1619" i="1" s="1"/>
  <c r="R1619" i="1"/>
  <c r="T1618" i="1"/>
  <c r="R1618" i="1"/>
  <c r="X1617" i="1"/>
  <c r="T1617" i="1"/>
  <c r="R1617" i="1"/>
  <c r="X1616" i="1"/>
  <c r="T1616" i="1"/>
  <c r="R1616" i="1"/>
  <c r="T1615" i="1"/>
  <c r="R1615" i="1"/>
  <c r="T1614" i="1"/>
  <c r="Y1614" i="1" s="1"/>
  <c r="R1614" i="1"/>
  <c r="X1613" i="1"/>
  <c r="T1613" i="1"/>
  <c r="R1613" i="1"/>
  <c r="T1612" i="1"/>
  <c r="Y1612" i="1" s="1"/>
  <c r="R1612" i="1"/>
  <c r="X1611" i="1"/>
  <c r="T1611" i="1"/>
  <c r="R1611" i="1"/>
  <c r="T1610" i="1"/>
  <c r="Y1610" i="1" s="1"/>
  <c r="R1610" i="1"/>
  <c r="T1609" i="1"/>
  <c r="Y1609" i="1" s="1"/>
  <c r="R1609" i="1"/>
  <c r="T1608" i="1"/>
  <c r="R1608" i="1"/>
  <c r="T1607" i="1"/>
  <c r="Y1607" i="1" s="1"/>
  <c r="R1607" i="1"/>
  <c r="T1606" i="1"/>
  <c r="Y1606" i="1" s="1"/>
  <c r="R1606" i="1"/>
  <c r="X1605" i="1"/>
  <c r="T1605" i="1"/>
  <c r="R1605" i="1"/>
  <c r="T1604" i="1"/>
  <c r="R1604" i="1"/>
  <c r="T1603" i="1"/>
  <c r="R1603" i="1"/>
  <c r="T1602" i="1"/>
  <c r="Y1602" i="1" s="1"/>
  <c r="R1602" i="1"/>
  <c r="T1601" i="1"/>
  <c r="Y1601" i="1" s="1"/>
  <c r="R1601" i="1"/>
  <c r="T1600" i="1"/>
  <c r="Y1600" i="1" s="1"/>
  <c r="R1600" i="1"/>
  <c r="T1599" i="1"/>
  <c r="Y1599" i="1" s="1"/>
  <c r="R1599" i="1"/>
  <c r="T1598" i="1"/>
  <c r="Y1598" i="1" s="1"/>
  <c r="R1598" i="1"/>
  <c r="T1597" i="1"/>
  <c r="Y1597" i="1" s="1"/>
  <c r="R1597" i="1"/>
  <c r="T1596" i="1"/>
  <c r="Y1596" i="1" s="1"/>
  <c r="R1596" i="1"/>
  <c r="T1595" i="1"/>
  <c r="Y1595" i="1" s="1"/>
  <c r="R1595" i="1"/>
  <c r="X1594" i="1"/>
  <c r="T1594" i="1"/>
  <c r="R1594" i="1"/>
  <c r="T1593" i="1"/>
  <c r="Y1593" i="1" s="1"/>
  <c r="R1593" i="1"/>
  <c r="T1592" i="1"/>
  <c r="Y1592" i="1" s="1"/>
  <c r="R1592" i="1"/>
  <c r="X1591" i="1"/>
  <c r="T1591" i="1"/>
  <c r="R1591" i="1"/>
  <c r="T1590" i="1"/>
  <c r="Y1590" i="1" s="1"/>
  <c r="R1590" i="1"/>
  <c r="T1589" i="1"/>
  <c r="R1589" i="1"/>
  <c r="X1588" i="1"/>
  <c r="T1588" i="1"/>
  <c r="R1588" i="1"/>
  <c r="T1587" i="1"/>
  <c r="R1587" i="1"/>
  <c r="T1586" i="1"/>
  <c r="Y1586" i="1" s="1"/>
  <c r="R1586" i="1"/>
  <c r="T1585" i="1"/>
  <c r="Y1585" i="1" s="1"/>
  <c r="R1585" i="1"/>
  <c r="T1584" i="1"/>
  <c r="Y1584" i="1" s="1"/>
  <c r="R1584" i="1"/>
  <c r="T1583" i="1"/>
  <c r="Y1583" i="1" s="1"/>
  <c r="R1583" i="1"/>
  <c r="T1582" i="1"/>
  <c r="Y1582" i="1" s="1"/>
  <c r="R1582" i="1"/>
  <c r="T1581" i="1"/>
  <c r="R1581" i="1"/>
  <c r="T1580" i="1"/>
  <c r="Y1580" i="1" s="1"/>
  <c r="R1580" i="1"/>
  <c r="T1579" i="1"/>
  <c r="R1579" i="1"/>
  <c r="T1578" i="1"/>
  <c r="Y1578" i="1" s="1"/>
  <c r="R1578" i="1"/>
  <c r="T1577" i="1"/>
  <c r="Y1577" i="1" s="1"/>
  <c r="R1577" i="1"/>
  <c r="T1576" i="1"/>
  <c r="Y1576" i="1" s="1"/>
  <c r="R1576" i="1"/>
  <c r="X1575" i="1"/>
  <c r="T1575" i="1"/>
  <c r="R1575" i="1"/>
  <c r="T1574" i="1"/>
  <c r="Y1574" i="1" s="1"/>
  <c r="R1574" i="1"/>
  <c r="T1573" i="1"/>
  <c r="Y1573" i="1" s="1"/>
  <c r="R1573" i="1"/>
  <c r="T1572" i="1"/>
  <c r="Y1572" i="1" s="1"/>
  <c r="R1572" i="1"/>
  <c r="T1571" i="1"/>
  <c r="R1571" i="1"/>
  <c r="T1570" i="1"/>
  <c r="Y1570" i="1" s="1"/>
  <c r="R1570" i="1"/>
  <c r="T1569" i="1"/>
  <c r="Y1569" i="1" s="1"/>
  <c r="R1569" i="1"/>
  <c r="T1568" i="1"/>
  <c r="Y1568" i="1" s="1"/>
  <c r="R1568" i="1"/>
  <c r="U1568" i="1" s="1"/>
  <c r="V1568" i="1" s="1"/>
  <c r="W1568" i="1" s="1"/>
  <c r="T1567" i="1"/>
  <c r="R1567" i="1"/>
  <c r="X1566" i="1"/>
  <c r="T1566" i="1"/>
  <c r="R1566" i="1"/>
  <c r="X1565" i="1"/>
  <c r="T1565" i="1"/>
  <c r="R1565" i="1"/>
  <c r="U1565" i="1" s="1"/>
  <c r="V1565" i="1" s="1"/>
  <c r="T1564" i="1"/>
  <c r="Y1564" i="1" s="1"/>
  <c r="R1564" i="1"/>
  <c r="T1563" i="1"/>
  <c r="Y1563" i="1" s="1"/>
  <c r="R1563" i="1"/>
  <c r="T1562" i="1"/>
  <c r="Y1562" i="1" s="1"/>
  <c r="R1562" i="1"/>
  <c r="T1561" i="1"/>
  <c r="Y1561" i="1" s="1"/>
  <c r="R1561" i="1"/>
  <c r="U1561" i="1" s="1"/>
  <c r="T1560" i="1"/>
  <c r="Y1560" i="1" s="1"/>
  <c r="R1560" i="1"/>
  <c r="X1559" i="1"/>
  <c r="T1559" i="1"/>
  <c r="R1559" i="1"/>
  <c r="T1558" i="1"/>
  <c r="Y1558" i="1" s="1"/>
  <c r="R1558" i="1"/>
  <c r="T1557" i="1"/>
  <c r="Y1557" i="1" s="1"/>
  <c r="R1557" i="1"/>
  <c r="T1556" i="1"/>
  <c r="Y1556" i="1" s="1"/>
  <c r="R1556" i="1"/>
  <c r="U1556" i="1" s="1"/>
  <c r="V1556" i="1" s="1"/>
  <c r="T1555" i="1"/>
  <c r="Y1555" i="1" s="1"/>
  <c r="R1555" i="1"/>
  <c r="T1554" i="1"/>
  <c r="Y1554" i="1" s="1"/>
  <c r="R1554" i="1"/>
  <c r="T1553" i="1"/>
  <c r="R1553" i="1"/>
  <c r="T1552" i="1"/>
  <c r="Y1552" i="1" s="1"/>
  <c r="R1552" i="1"/>
  <c r="T1551" i="1"/>
  <c r="Y1551" i="1" s="1"/>
  <c r="R1551" i="1"/>
  <c r="T1550" i="1"/>
  <c r="Y1550" i="1" s="1"/>
  <c r="R1550" i="1"/>
  <c r="T1549" i="1"/>
  <c r="Y1549" i="1" s="1"/>
  <c r="R1549" i="1"/>
  <c r="T1548" i="1"/>
  <c r="Y1548" i="1" s="1"/>
  <c r="R1548" i="1"/>
  <c r="X1547" i="1"/>
  <c r="T1547" i="1"/>
  <c r="R1547" i="1"/>
  <c r="T1546" i="1"/>
  <c r="Y1546" i="1" s="1"/>
  <c r="R1546" i="1"/>
  <c r="T1545" i="1"/>
  <c r="Y1545" i="1" s="1"/>
  <c r="R1545" i="1"/>
  <c r="T1544" i="1"/>
  <c r="Y1544" i="1" s="1"/>
  <c r="R1544" i="1"/>
  <c r="T1543" i="1"/>
  <c r="Y1543" i="1" s="1"/>
  <c r="R1543" i="1"/>
  <c r="T1542" i="1"/>
  <c r="Y1542" i="1" s="1"/>
  <c r="R1542" i="1"/>
  <c r="T1541" i="1"/>
  <c r="R1541" i="1"/>
  <c r="T1540" i="1"/>
  <c r="Y1540" i="1" s="1"/>
  <c r="R1540" i="1"/>
  <c r="T1539" i="1"/>
  <c r="Y1539" i="1" s="1"/>
  <c r="R1539" i="1"/>
  <c r="T1538" i="1"/>
  <c r="Y1538" i="1" s="1"/>
  <c r="R1538" i="1"/>
  <c r="U1538" i="1" s="1"/>
  <c r="V1538" i="1" s="1"/>
  <c r="W1538" i="1" s="1"/>
  <c r="T1537" i="1"/>
  <c r="Y1537" i="1" s="1"/>
  <c r="R1537" i="1"/>
  <c r="T1536" i="1"/>
  <c r="Y1536" i="1" s="1"/>
  <c r="R1536" i="1"/>
  <c r="T1535" i="1"/>
  <c r="Y1535" i="1" s="1"/>
  <c r="R1535" i="1"/>
  <c r="T1534" i="1"/>
  <c r="Y1534" i="1" s="1"/>
  <c r="R1534" i="1"/>
  <c r="T1533" i="1"/>
  <c r="Y1533" i="1" s="1"/>
  <c r="R1533" i="1"/>
  <c r="X1532" i="1"/>
  <c r="T1532" i="1"/>
  <c r="R1532" i="1"/>
  <c r="T1531" i="1"/>
  <c r="R1531" i="1"/>
  <c r="T1530" i="1"/>
  <c r="Y1530" i="1" s="1"/>
  <c r="R1530" i="1"/>
  <c r="T1529" i="1"/>
  <c r="Y1529" i="1" s="1"/>
  <c r="R1529" i="1"/>
  <c r="X1528" i="1"/>
  <c r="T1528" i="1"/>
  <c r="R1528" i="1"/>
  <c r="T1527" i="1"/>
  <c r="Y1527" i="1" s="1"/>
  <c r="R1527" i="1"/>
  <c r="U1527" i="1" s="1"/>
  <c r="T1526" i="1"/>
  <c r="Y1526" i="1" s="1"/>
  <c r="R1526" i="1"/>
  <c r="T1525" i="1"/>
  <c r="Y1525" i="1" s="1"/>
  <c r="R1525" i="1"/>
  <c r="T1524" i="1"/>
  <c r="R1524" i="1"/>
  <c r="T1523" i="1"/>
  <c r="Y1523" i="1" s="1"/>
  <c r="R1523" i="1"/>
  <c r="U1523" i="1" s="1"/>
  <c r="T1522" i="1"/>
  <c r="Y1522" i="1" s="1"/>
  <c r="R1522" i="1"/>
  <c r="X1521" i="1"/>
  <c r="T1521" i="1"/>
  <c r="R1521" i="1"/>
  <c r="X1520" i="1"/>
  <c r="T1520" i="1"/>
  <c r="R1520" i="1"/>
  <c r="U1520" i="1" s="1"/>
  <c r="V1520" i="1" s="1"/>
  <c r="T1519" i="1"/>
  <c r="Y1519" i="1" s="1"/>
  <c r="R1519" i="1"/>
  <c r="T1518" i="1"/>
  <c r="Y1518" i="1" s="1"/>
  <c r="R1518" i="1"/>
  <c r="X1517" i="1"/>
  <c r="T1517" i="1"/>
  <c r="R1517" i="1"/>
  <c r="T1516" i="1"/>
  <c r="Y1516" i="1" s="1"/>
  <c r="R1516" i="1"/>
  <c r="X1515" i="1"/>
  <c r="T1515" i="1"/>
  <c r="R1515" i="1"/>
  <c r="T1514" i="1"/>
  <c r="Y1514" i="1" s="1"/>
  <c r="R1514" i="1"/>
  <c r="T1513" i="1"/>
  <c r="Y1513" i="1" s="1"/>
  <c r="R1513" i="1"/>
  <c r="U1513" i="1" s="1"/>
  <c r="V1513" i="1" s="1"/>
  <c r="T1512" i="1"/>
  <c r="Y1512" i="1" s="1"/>
  <c r="R1512" i="1"/>
  <c r="T1511" i="1"/>
  <c r="Y1511" i="1" s="1"/>
  <c r="R1511" i="1"/>
  <c r="T1510" i="1"/>
  <c r="Y1510" i="1" s="1"/>
  <c r="R1510" i="1"/>
  <c r="T1509" i="1"/>
  <c r="Y1509" i="1" s="1"/>
  <c r="R1509" i="1"/>
  <c r="U1509" i="1" s="1"/>
  <c r="T1508" i="1"/>
  <c r="Y1508" i="1" s="1"/>
  <c r="R1508" i="1"/>
  <c r="T1507" i="1"/>
  <c r="Y1507" i="1" s="1"/>
  <c r="R1507" i="1"/>
  <c r="T1506" i="1"/>
  <c r="Y1506" i="1" s="1"/>
  <c r="R1506" i="1"/>
  <c r="T1505" i="1"/>
  <c r="Y1505" i="1" s="1"/>
  <c r="R1505" i="1"/>
  <c r="T1504" i="1"/>
  <c r="Y1504" i="1" s="1"/>
  <c r="R1504" i="1"/>
  <c r="T1503" i="1"/>
  <c r="Y1503" i="1" s="1"/>
  <c r="R1503" i="1"/>
  <c r="T1502" i="1"/>
  <c r="Y1502" i="1" s="1"/>
  <c r="R1502" i="1"/>
  <c r="T1501" i="1"/>
  <c r="Y1501" i="1" s="1"/>
  <c r="R1501" i="1"/>
  <c r="U1501" i="1" s="1"/>
  <c r="V1501" i="1" s="1"/>
  <c r="T1500" i="1"/>
  <c r="Y1500" i="1" s="1"/>
  <c r="R1500" i="1"/>
  <c r="T1499" i="1"/>
  <c r="Y1499" i="1" s="1"/>
  <c r="R1499" i="1"/>
  <c r="T1498" i="1"/>
  <c r="Y1498" i="1" s="1"/>
  <c r="R1498" i="1"/>
  <c r="T1497" i="1"/>
  <c r="Y1497" i="1" s="1"/>
  <c r="R1497" i="1"/>
  <c r="U1497" i="1" s="1"/>
  <c r="V1497" i="1" s="1"/>
  <c r="T1496" i="1"/>
  <c r="Y1496" i="1" s="1"/>
  <c r="R1496" i="1"/>
  <c r="T1495" i="1"/>
  <c r="Y1495" i="1" s="1"/>
  <c r="R1495" i="1"/>
  <c r="T1494" i="1"/>
  <c r="Y1494" i="1" s="1"/>
  <c r="R1494" i="1"/>
  <c r="T1493" i="1"/>
  <c r="Y1493" i="1" s="1"/>
  <c r="R1493" i="1"/>
  <c r="U1493" i="1" s="1"/>
  <c r="T1492" i="1"/>
  <c r="Y1492" i="1" s="1"/>
  <c r="R1492" i="1"/>
  <c r="T1491" i="1"/>
  <c r="Y1491" i="1" s="1"/>
  <c r="R1491" i="1"/>
  <c r="T1490" i="1"/>
  <c r="Y1490" i="1" s="1"/>
  <c r="R1490" i="1"/>
  <c r="T1489" i="1"/>
  <c r="Y1489" i="1" s="1"/>
  <c r="R1489" i="1"/>
  <c r="T1488" i="1"/>
  <c r="Y1488" i="1" s="1"/>
  <c r="R1488" i="1"/>
  <c r="T1487" i="1"/>
  <c r="Y1487" i="1" s="1"/>
  <c r="R1487" i="1"/>
  <c r="T1486" i="1"/>
  <c r="Y1486" i="1" s="1"/>
  <c r="R1486" i="1"/>
  <c r="T1485" i="1"/>
  <c r="Y1485" i="1" s="1"/>
  <c r="R1485" i="1"/>
  <c r="U1485" i="1" s="1"/>
  <c r="V1485" i="1" s="1"/>
  <c r="T1484" i="1"/>
  <c r="Y1484" i="1" s="1"/>
  <c r="R1484" i="1"/>
  <c r="T1483" i="1"/>
  <c r="Y1483" i="1" s="1"/>
  <c r="R1483" i="1"/>
  <c r="T1482" i="1"/>
  <c r="Y1482" i="1" s="1"/>
  <c r="R1482" i="1"/>
  <c r="T1481" i="1"/>
  <c r="Y1481" i="1" s="1"/>
  <c r="R1481" i="1"/>
  <c r="T1480" i="1"/>
  <c r="Y1480" i="1" s="1"/>
  <c r="R1480" i="1"/>
  <c r="T1479" i="1"/>
  <c r="Y1479" i="1" s="1"/>
  <c r="R1479" i="1"/>
  <c r="X1478" i="1"/>
  <c r="T1478" i="1"/>
  <c r="R1478" i="1"/>
  <c r="T1477" i="1"/>
  <c r="Y1477" i="1" s="1"/>
  <c r="R1477" i="1"/>
  <c r="T1476" i="1"/>
  <c r="Y1476" i="1" s="1"/>
  <c r="R1476" i="1"/>
  <c r="T1475" i="1"/>
  <c r="R1475" i="1"/>
  <c r="T1474" i="1"/>
  <c r="Y1474" i="1" s="1"/>
  <c r="R1474" i="1"/>
  <c r="T1473" i="1"/>
  <c r="Y1473" i="1" s="1"/>
  <c r="R1473" i="1"/>
  <c r="T1472" i="1"/>
  <c r="Y1472" i="1" s="1"/>
  <c r="R1472" i="1"/>
  <c r="T1471" i="1"/>
  <c r="Y1471" i="1" s="1"/>
  <c r="R1471" i="1"/>
  <c r="T1470" i="1"/>
  <c r="Y1470" i="1" s="1"/>
  <c r="R1470" i="1"/>
  <c r="T1469" i="1"/>
  <c r="Y1469" i="1" s="1"/>
  <c r="R1469" i="1"/>
  <c r="T1468" i="1"/>
  <c r="Y1468" i="1" s="1"/>
  <c r="R1468" i="1"/>
  <c r="T1467" i="1"/>
  <c r="Y1467" i="1" s="1"/>
  <c r="R1467" i="1"/>
  <c r="T1466" i="1"/>
  <c r="Y1466" i="1" s="1"/>
  <c r="R1466" i="1"/>
  <c r="T1465" i="1"/>
  <c r="Y1465" i="1" s="1"/>
  <c r="R1465" i="1"/>
  <c r="T1464" i="1"/>
  <c r="Y1464" i="1" s="1"/>
  <c r="R1464" i="1"/>
  <c r="T1463" i="1"/>
  <c r="Y1463" i="1" s="1"/>
  <c r="R1463" i="1"/>
  <c r="X1462" i="1"/>
  <c r="T1462" i="1"/>
  <c r="R1462" i="1"/>
  <c r="T1461" i="1"/>
  <c r="Y1461" i="1" s="1"/>
  <c r="R1461" i="1"/>
  <c r="T1460" i="1"/>
  <c r="Y1460" i="1" s="1"/>
  <c r="R1460" i="1"/>
  <c r="T1459" i="1"/>
  <c r="Y1459" i="1" s="1"/>
  <c r="R1459" i="1"/>
  <c r="T1458" i="1"/>
  <c r="R1458" i="1"/>
  <c r="T1457" i="1"/>
  <c r="Y1457" i="1" s="1"/>
  <c r="R1457" i="1"/>
  <c r="T1456" i="1"/>
  <c r="Y1456" i="1" s="1"/>
  <c r="R1456" i="1"/>
  <c r="T1455" i="1"/>
  <c r="R1455" i="1"/>
  <c r="T1454" i="1"/>
  <c r="Y1454" i="1" s="1"/>
  <c r="R1454" i="1"/>
  <c r="T1453" i="1"/>
  <c r="Y1453" i="1" s="1"/>
  <c r="R1453" i="1"/>
  <c r="T1452" i="1"/>
  <c r="Y1452" i="1" s="1"/>
  <c r="R1452" i="1"/>
  <c r="T1451" i="1"/>
  <c r="Y1451" i="1" s="1"/>
  <c r="R1451" i="1"/>
  <c r="T1450" i="1"/>
  <c r="Y1450" i="1" s="1"/>
  <c r="R1450" i="1"/>
  <c r="T1449" i="1"/>
  <c r="Y1449" i="1" s="1"/>
  <c r="R1449" i="1"/>
  <c r="T1448" i="1"/>
  <c r="Y1448" i="1" s="1"/>
  <c r="R1448" i="1"/>
  <c r="T1447" i="1"/>
  <c r="Y1447" i="1" s="1"/>
  <c r="R1447" i="1"/>
  <c r="X1446" i="1"/>
  <c r="T1446" i="1"/>
  <c r="R1446" i="1"/>
  <c r="T1445" i="1"/>
  <c r="Y1445" i="1" s="1"/>
  <c r="R1445" i="1"/>
  <c r="T1444" i="1"/>
  <c r="Y1444" i="1" s="1"/>
  <c r="R1444" i="1"/>
  <c r="T1443" i="1"/>
  <c r="R1443" i="1"/>
  <c r="T1442" i="1"/>
  <c r="Y1442" i="1" s="1"/>
  <c r="R1442" i="1"/>
  <c r="T1441" i="1"/>
  <c r="Y1441" i="1" s="1"/>
  <c r="R1441" i="1"/>
  <c r="T1440" i="1"/>
  <c r="Y1440" i="1" s="1"/>
  <c r="R1440" i="1"/>
  <c r="T1439" i="1"/>
  <c r="R1439" i="1"/>
  <c r="X1438" i="1"/>
  <c r="T1438" i="1"/>
  <c r="R1438" i="1"/>
  <c r="T1437" i="1"/>
  <c r="Y1437" i="1" s="1"/>
  <c r="R1437" i="1"/>
  <c r="T1436" i="1"/>
  <c r="Y1436" i="1" s="1"/>
  <c r="R1436" i="1"/>
  <c r="T1435" i="1"/>
  <c r="Y1435" i="1" s="1"/>
  <c r="R1435" i="1"/>
  <c r="T1434" i="1"/>
  <c r="Y1434" i="1" s="1"/>
  <c r="R1434" i="1"/>
  <c r="T1433" i="1"/>
  <c r="Y1433" i="1" s="1"/>
  <c r="R1433" i="1"/>
  <c r="T1432" i="1"/>
  <c r="Y1432" i="1" s="1"/>
  <c r="R1432" i="1"/>
  <c r="T1431" i="1"/>
  <c r="Y1431" i="1" s="1"/>
  <c r="R1431" i="1"/>
  <c r="T1430" i="1"/>
  <c r="Y1430" i="1" s="1"/>
  <c r="R1430" i="1"/>
  <c r="T1429" i="1"/>
  <c r="Y1429" i="1" s="1"/>
  <c r="R1429" i="1"/>
  <c r="T1428" i="1"/>
  <c r="Y1428" i="1" s="1"/>
  <c r="R1428" i="1"/>
  <c r="X1427" i="1"/>
  <c r="T1427" i="1"/>
  <c r="Y1427" i="1" s="1"/>
  <c r="R1427" i="1"/>
  <c r="T1426" i="1"/>
  <c r="Y1426" i="1" s="1"/>
  <c r="R1426" i="1"/>
  <c r="T1425" i="1"/>
  <c r="Y1425" i="1" s="1"/>
  <c r="R1425" i="1"/>
  <c r="T1424" i="1"/>
  <c r="Y1424" i="1" s="1"/>
  <c r="R1424" i="1"/>
  <c r="X1423" i="1"/>
  <c r="T1423" i="1"/>
  <c r="R1423" i="1"/>
  <c r="T1422" i="1"/>
  <c r="R1422" i="1"/>
  <c r="T1421" i="1"/>
  <c r="Y1421" i="1" s="1"/>
  <c r="R1421" i="1"/>
  <c r="T1420" i="1"/>
  <c r="Y1420" i="1" s="1"/>
  <c r="R1420" i="1"/>
  <c r="X1419" i="1"/>
  <c r="T1419" i="1"/>
  <c r="R1419" i="1"/>
  <c r="U1419" i="1" s="1"/>
  <c r="T1418" i="1"/>
  <c r="Y1418" i="1" s="1"/>
  <c r="R1418" i="1"/>
  <c r="T1417" i="1"/>
  <c r="Y1417" i="1" s="1"/>
  <c r="R1417" i="1"/>
  <c r="T1416" i="1"/>
  <c r="Y1416" i="1" s="1"/>
  <c r="R1416" i="1"/>
  <c r="N1416" i="1"/>
  <c r="T1415" i="1"/>
  <c r="Y1415" i="1" s="1"/>
  <c r="R1415" i="1"/>
  <c r="N1415" i="1"/>
  <c r="T1414" i="1"/>
  <c r="Y1414" i="1" s="1"/>
  <c r="R1414" i="1"/>
  <c r="N1414" i="1"/>
  <c r="T1413" i="1"/>
  <c r="Y1413" i="1" s="1"/>
  <c r="R1413" i="1"/>
  <c r="N1413" i="1"/>
  <c r="T1412" i="1"/>
  <c r="R1412" i="1"/>
  <c r="N1412" i="1"/>
  <c r="T1411" i="1"/>
  <c r="R1411" i="1"/>
  <c r="N1411" i="1"/>
  <c r="T1410" i="1"/>
  <c r="R1410" i="1"/>
  <c r="N1410" i="1"/>
  <c r="T1409" i="1"/>
  <c r="Y1409" i="1" s="1"/>
  <c r="R1409" i="1"/>
  <c r="N1409" i="1"/>
  <c r="T1408" i="1"/>
  <c r="Y1408" i="1" s="1"/>
  <c r="R1408" i="1"/>
  <c r="N1408" i="1"/>
  <c r="X1407" i="1"/>
  <c r="T1407" i="1"/>
  <c r="R1407" i="1"/>
  <c r="N1407" i="1"/>
  <c r="T1406" i="1"/>
  <c r="Y1406" i="1" s="1"/>
  <c r="R1406" i="1"/>
  <c r="U1406" i="1" s="1"/>
  <c r="N1406" i="1"/>
  <c r="T1405" i="1"/>
  <c r="Y1405" i="1" s="1"/>
  <c r="R1405" i="1"/>
  <c r="N1405" i="1"/>
  <c r="T1404" i="1"/>
  <c r="Y1404" i="1" s="1"/>
  <c r="R1404" i="1"/>
  <c r="N1404" i="1"/>
  <c r="T1403" i="1"/>
  <c r="R1403" i="1"/>
  <c r="N1403" i="1"/>
  <c r="T1402" i="1"/>
  <c r="Y1402" i="1" s="1"/>
  <c r="R1402" i="1"/>
  <c r="N1402" i="1"/>
  <c r="T1401" i="1"/>
  <c r="Y1401" i="1" s="1"/>
  <c r="R1401" i="1"/>
  <c r="N1401" i="1"/>
  <c r="T1400" i="1"/>
  <c r="Y1400" i="1" s="1"/>
  <c r="R1400" i="1"/>
  <c r="N1400" i="1"/>
  <c r="T1399" i="1"/>
  <c r="Y1399" i="1" s="1"/>
  <c r="R1399" i="1"/>
  <c r="N1399" i="1"/>
  <c r="T1398" i="1"/>
  <c r="Y1398" i="1" s="1"/>
  <c r="R1398" i="1"/>
  <c r="N1398" i="1"/>
  <c r="T1397" i="1"/>
  <c r="Y1397" i="1" s="1"/>
  <c r="R1397" i="1"/>
  <c r="N1397" i="1"/>
  <c r="T1396" i="1"/>
  <c r="Y1396" i="1" s="1"/>
  <c r="R1396" i="1"/>
  <c r="N1396" i="1"/>
  <c r="T1395" i="1"/>
  <c r="R1395" i="1"/>
  <c r="N1395" i="1"/>
  <c r="T1394" i="1"/>
  <c r="Y1394" i="1" s="1"/>
  <c r="R1394" i="1"/>
  <c r="N1394" i="1"/>
  <c r="T1393" i="1"/>
  <c r="Y1393" i="1" s="1"/>
  <c r="R1393" i="1"/>
  <c r="N1393" i="1"/>
  <c r="T1392" i="1"/>
  <c r="Y1392" i="1" s="1"/>
  <c r="R1392" i="1"/>
  <c r="N1392" i="1"/>
  <c r="T1391" i="1"/>
  <c r="Y1391" i="1" s="1"/>
  <c r="R1391" i="1"/>
  <c r="N1391" i="1"/>
  <c r="T1390" i="1"/>
  <c r="Y1390" i="1" s="1"/>
  <c r="R1390" i="1"/>
  <c r="U1390" i="1" s="1"/>
  <c r="N1390" i="1"/>
  <c r="T1389" i="1"/>
  <c r="Y1389" i="1" s="1"/>
  <c r="R1389" i="1"/>
  <c r="N1389" i="1"/>
  <c r="X1388" i="1"/>
  <c r="T1388" i="1"/>
  <c r="R1388" i="1"/>
  <c r="N1388" i="1"/>
  <c r="T1387" i="1"/>
  <c r="Y1387" i="1" s="1"/>
  <c r="R1387" i="1"/>
  <c r="N1387" i="1"/>
  <c r="T1386" i="1"/>
  <c r="Y1386" i="1" s="1"/>
  <c r="R1386" i="1"/>
  <c r="N1386" i="1"/>
  <c r="T1385" i="1"/>
  <c r="Y1385" i="1" s="1"/>
  <c r="R1385" i="1"/>
  <c r="U1385" i="1" s="1"/>
  <c r="N1385" i="1"/>
  <c r="T1384" i="1"/>
  <c r="Y1384" i="1" s="1"/>
  <c r="R1384" i="1"/>
  <c r="N1384" i="1"/>
  <c r="T1383" i="1"/>
  <c r="R1383" i="1"/>
  <c r="N1383" i="1"/>
  <c r="T1382" i="1"/>
  <c r="Y1382" i="1" s="1"/>
  <c r="R1382" i="1"/>
  <c r="N1382" i="1"/>
  <c r="T1381" i="1"/>
  <c r="Y1381" i="1" s="1"/>
  <c r="R1381" i="1"/>
  <c r="N1381" i="1"/>
  <c r="T1380" i="1"/>
  <c r="Y1380" i="1" s="1"/>
  <c r="R1380" i="1"/>
  <c r="N1380" i="1"/>
  <c r="T1379" i="1"/>
  <c r="Y1379" i="1" s="1"/>
  <c r="R1379" i="1"/>
  <c r="N1379" i="1"/>
  <c r="T1378" i="1"/>
  <c r="Y1378" i="1" s="1"/>
  <c r="R1378" i="1"/>
  <c r="N1378" i="1"/>
  <c r="T1377" i="1"/>
  <c r="Y1377" i="1" s="1"/>
  <c r="R1377" i="1"/>
  <c r="U1377" i="1" s="1"/>
  <c r="N1377" i="1"/>
  <c r="T1376" i="1"/>
  <c r="Y1376" i="1" s="1"/>
  <c r="R1376" i="1"/>
  <c r="N1376" i="1"/>
  <c r="T1375" i="1"/>
  <c r="Y1375" i="1" s="1"/>
  <c r="R1375" i="1"/>
  <c r="N1375" i="1"/>
  <c r="T1374" i="1"/>
  <c r="Y1374" i="1" s="1"/>
  <c r="R1374" i="1"/>
  <c r="N1374" i="1"/>
  <c r="T1373" i="1"/>
  <c r="Y1373" i="1" s="1"/>
  <c r="R1373" i="1"/>
  <c r="N1373" i="1"/>
  <c r="T1372" i="1"/>
  <c r="Y1372" i="1" s="1"/>
  <c r="R1372" i="1"/>
  <c r="N1372" i="1"/>
  <c r="T1371" i="1"/>
  <c r="R1371" i="1"/>
  <c r="N1371" i="1"/>
  <c r="T1370" i="1"/>
  <c r="R1370" i="1"/>
  <c r="N1370" i="1"/>
  <c r="X1369" i="1"/>
  <c r="T1369" i="1"/>
  <c r="Y1369" i="1" s="1"/>
  <c r="R1369" i="1"/>
  <c r="N1369" i="1"/>
  <c r="T1368" i="1"/>
  <c r="Y1368" i="1" s="1"/>
  <c r="R1368" i="1"/>
  <c r="N1368" i="1"/>
  <c r="X1367" i="1"/>
  <c r="T1367" i="1"/>
  <c r="R1367" i="1"/>
  <c r="U1367" i="1" s="1"/>
  <c r="N1367" i="1"/>
  <c r="T1366" i="1"/>
  <c r="Y1366" i="1" s="1"/>
  <c r="R1366" i="1"/>
  <c r="N1366" i="1"/>
  <c r="T1365" i="1"/>
  <c r="Y1365" i="1" s="1"/>
  <c r="R1365" i="1"/>
  <c r="N1365" i="1"/>
  <c r="X1364" i="1"/>
  <c r="T1364" i="1"/>
  <c r="R1364" i="1"/>
  <c r="N1364" i="1"/>
  <c r="T1363" i="1"/>
  <c r="Y1363" i="1" s="1"/>
  <c r="R1363" i="1"/>
  <c r="N1363" i="1"/>
  <c r="X1362" i="1"/>
  <c r="T1362" i="1"/>
  <c r="R1362" i="1"/>
  <c r="N1362" i="1"/>
  <c r="T1361" i="1"/>
  <c r="Y1361" i="1" s="1"/>
  <c r="R1361" i="1"/>
  <c r="N1361" i="1"/>
  <c r="T1360" i="1"/>
  <c r="Y1360" i="1" s="1"/>
  <c r="R1360" i="1"/>
  <c r="N1360" i="1"/>
  <c r="T1359" i="1"/>
  <c r="Y1359" i="1" s="1"/>
  <c r="R1359" i="1"/>
  <c r="N1359" i="1"/>
  <c r="X1358" i="1"/>
  <c r="T1358" i="1"/>
  <c r="R1358" i="1"/>
  <c r="N1358" i="1"/>
  <c r="T1357" i="1"/>
  <c r="Y1357" i="1" s="1"/>
  <c r="R1357" i="1"/>
  <c r="N1357" i="1"/>
  <c r="T1356" i="1"/>
  <c r="Y1356" i="1" s="1"/>
  <c r="R1356" i="1"/>
  <c r="N1356" i="1"/>
  <c r="T1355" i="1"/>
  <c r="Y1355" i="1" s="1"/>
  <c r="R1355" i="1"/>
  <c r="N1355" i="1"/>
  <c r="T1354" i="1"/>
  <c r="Y1354" i="1" s="1"/>
  <c r="R1354" i="1"/>
  <c r="N1354" i="1"/>
  <c r="T1353" i="1"/>
  <c r="Y1353" i="1" s="1"/>
  <c r="R1353" i="1"/>
  <c r="N1353" i="1"/>
  <c r="T1352" i="1"/>
  <c r="R1352" i="1"/>
  <c r="N1352" i="1"/>
  <c r="T1351" i="1"/>
  <c r="Y1351" i="1" s="1"/>
  <c r="R1351" i="1"/>
  <c r="N1351" i="1"/>
  <c r="T1350" i="1"/>
  <c r="Y1350" i="1" s="1"/>
  <c r="R1350" i="1"/>
  <c r="N1350" i="1"/>
  <c r="T1349" i="1"/>
  <c r="Y1349" i="1" s="1"/>
  <c r="R1349" i="1"/>
  <c r="N1349" i="1"/>
  <c r="T1348" i="1"/>
  <c r="Y1348" i="1" s="1"/>
  <c r="R1348" i="1"/>
  <c r="N1348" i="1"/>
  <c r="T1347" i="1"/>
  <c r="Y1347" i="1" s="1"/>
  <c r="R1347" i="1"/>
  <c r="N1347" i="1"/>
  <c r="T1346" i="1"/>
  <c r="Y1346" i="1" s="1"/>
  <c r="R1346" i="1"/>
  <c r="N1346" i="1"/>
  <c r="T1345" i="1"/>
  <c r="Y1345" i="1" s="1"/>
  <c r="R1345" i="1"/>
  <c r="N1345" i="1"/>
  <c r="X1344" i="1"/>
  <c r="T1344" i="1"/>
  <c r="R1344" i="1"/>
  <c r="N1344" i="1"/>
  <c r="T1343" i="1"/>
  <c r="R1343" i="1"/>
  <c r="N1343" i="1"/>
  <c r="T1342" i="1"/>
  <c r="R1342" i="1"/>
  <c r="N1342" i="1"/>
  <c r="T1341" i="1"/>
  <c r="Y1341" i="1" s="1"/>
  <c r="R1341" i="1"/>
  <c r="N1341" i="1"/>
  <c r="T1340" i="1"/>
  <c r="Y1340" i="1" s="1"/>
  <c r="R1340" i="1"/>
  <c r="N1340" i="1"/>
  <c r="T1339" i="1"/>
  <c r="Y1339" i="1" s="1"/>
  <c r="R1339" i="1"/>
  <c r="N1339" i="1"/>
  <c r="T1338" i="1"/>
  <c r="Y1338" i="1" s="1"/>
  <c r="R1338" i="1"/>
  <c r="N1338" i="1"/>
  <c r="X1337" i="1"/>
  <c r="T1337" i="1"/>
  <c r="R1337" i="1"/>
  <c r="N1337" i="1"/>
  <c r="T1336" i="1"/>
  <c r="Y1336" i="1" s="1"/>
  <c r="R1336" i="1"/>
  <c r="N1336" i="1"/>
  <c r="X1335" i="1"/>
  <c r="T1335" i="1"/>
  <c r="R1335" i="1"/>
  <c r="N1335" i="1"/>
  <c r="T1334" i="1"/>
  <c r="Y1334" i="1" s="1"/>
  <c r="R1334" i="1"/>
  <c r="N1334" i="1"/>
  <c r="X1333" i="1"/>
  <c r="T1333" i="1"/>
  <c r="R1333" i="1"/>
  <c r="N1333" i="1"/>
  <c r="T1332" i="1"/>
  <c r="Y1332" i="1" s="1"/>
  <c r="R1332" i="1"/>
  <c r="N1332" i="1"/>
  <c r="X1331" i="1"/>
  <c r="T1331" i="1"/>
  <c r="R1331" i="1"/>
  <c r="N1331" i="1"/>
  <c r="X1330" i="1"/>
  <c r="T1330" i="1"/>
  <c r="R1330" i="1"/>
  <c r="N1330" i="1"/>
  <c r="T1329" i="1"/>
  <c r="Y1329" i="1" s="1"/>
  <c r="R1329" i="1"/>
  <c r="N1329" i="1"/>
  <c r="T1328" i="1"/>
  <c r="Y1328" i="1" s="1"/>
  <c r="R1328" i="1"/>
  <c r="N1328" i="1"/>
  <c r="X1327" i="1"/>
  <c r="T1327" i="1"/>
  <c r="R1327" i="1"/>
  <c r="N1327" i="1"/>
  <c r="T1326" i="1"/>
  <c r="Y1326" i="1" s="1"/>
  <c r="R1326" i="1"/>
  <c r="N1326" i="1"/>
  <c r="X1325" i="1"/>
  <c r="T1325" i="1"/>
  <c r="R1325" i="1"/>
  <c r="N1325" i="1"/>
  <c r="T1324" i="1"/>
  <c r="Y1324" i="1" s="1"/>
  <c r="R1324" i="1"/>
  <c r="N1324" i="1"/>
  <c r="T1323" i="1"/>
  <c r="Y1323" i="1" s="1"/>
  <c r="R1323" i="1"/>
  <c r="T1322" i="1"/>
  <c r="Y1322" i="1" s="1"/>
  <c r="R1322" i="1"/>
  <c r="T1321" i="1"/>
  <c r="Y1321" i="1" s="1"/>
  <c r="R1321" i="1"/>
  <c r="T1320" i="1"/>
  <c r="Y1320" i="1" s="1"/>
  <c r="R1320" i="1"/>
  <c r="T1319" i="1"/>
  <c r="Y1319" i="1" s="1"/>
  <c r="R1319" i="1"/>
  <c r="T1318" i="1"/>
  <c r="R1318" i="1"/>
  <c r="T1317" i="1"/>
  <c r="Y1317" i="1" s="1"/>
  <c r="R1317" i="1"/>
  <c r="T1316" i="1"/>
  <c r="Y1316" i="1" s="1"/>
  <c r="R1316" i="1"/>
  <c r="T1315" i="1"/>
  <c r="Y1315" i="1" s="1"/>
  <c r="R1315" i="1"/>
  <c r="T1314" i="1"/>
  <c r="Y1314" i="1" s="1"/>
  <c r="R1314" i="1"/>
  <c r="T1313" i="1"/>
  <c r="Y1313" i="1" s="1"/>
  <c r="R1313" i="1"/>
  <c r="T1312" i="1"/>
  <c r="Y1312" i="1" s="1"/>
  <c r="R1312" i="1"/>
  <c r="T1311" i="1"/>
  <c r="Y1311" i="1" s="1"/>
  <c r="R1311" i="1"/>
  <c r="T1310" i="1"/>
  <c r="Y1310" i="1" s="1"/>
  <c r="R1310" i="1"/>
  <c r="T1309" i="1"/>
  <c r="Y1309" i="1" s="1"/>
  <c r="R1309" i="1"/>
  <c r="T1308" i="1"/>
  <c r="Y1308" i="1" s="1"/>
  <c r="R1308" i="1"/>
  <c r="T1307" i="1"/>
  <c r="Y1307" i="1" s="1"/>
  <c r="R1307" i="1"/>
  <c r="T1306" i="1"/>
  <c r="Y1306" i="1" s="1"/>
  <c r="R1306" i="1"/>
  <c r="T1305" i="1"/>
  <c r="Y1305" i="1" s="1"/>
  <c r="R1305" i="1"/>
  <c r="T1304" i="1"/>
  <c r="Y1304" i="1" s="1"/>
  <c r="R1304" i="1"/>
  <c r="X1303" i="1"/>
  <c r="T1303" i="1"/>
  <c r="R1303" i="1"/>
  <c r="T1302" i="1"/>
  <c r="Y1302" i="1" s="1"/>
  <c r="R1302" i="1"/>
  <c r="T1301" i="1"/>
  <c r="Y1301" i="1" s="1"/>
  <c r="R1301" i="1"/>
  <c r="T1300" i="1"/>
  <c r="Y1300" i="1" s="1"/>
  <c r="R1300" i="1"/>
  <c r="T1299" i="1"/>
  <c r="R1299" i="1"/>
  <c r="T1298" i="1"/>
  <c r="Y1298" i="1" s="1"/>
  <c r="R1298" i="1"/>
  <c r="T1297" i="1"/>
  <c r="Y1297" i="1" s="1"/>
  <c r="R1297" i="1"/>
  <c r="X1296" i="1"/>
  <c r="T1296" i="1"/>
  <c r="R1296" i="1"/>
  <c r="T1295" i="1"/>
  <c r="Y1295" i="1" s="1"/>
  <c r="R1295" i="1"/>
  <c r="T1294" i="1"/>
  <c r="Y1294" i="1" s="1"/>
  <c r="R1294" i="1"/>
  <c r="T1293" i="1"/>
  <c r="Y1293" i="1" s="1"/>
  <c r="R1293" i="1"/>
  <c r="T1292" i="1"/>
  <c r="Y1292" i="1" s="1"/>
  <c r="R1292" i="1"/>
  <c r="T1291" i="1"/>
  <c r="Y1291" i="1" s="1"/>
  <c r="R1291" i="1"/>
  <c r="T1290" i="1"/>
  <c r="Y1290" i="1" s="1"/>
  <c r="R1290" i="1"/>
  <c r="T1289" i="1"/>
  <c r="Y1289" i="1" s="1"/>
  <c r="R1289" i="1"/>
  <c r="T1288" i="1"/>
  <c r="Y1288" i="1" s="1"/>
  <c r="R1288" i="1"/>
  <c r="X1287" i="1"/>
  <c r="T1287" i="1"/>
  <c r="R1287" i="1"/>
  <c r="U1287" i="1" s="1"/>
  <c r="T1286" i="1"/>
  <c r="Y1286" i="1" s="1"/>
  <c r="R1286" i="1"/>
  <c r="T1285" i="1"/>
  <c r="R1285" i="1"/>
  <c r="X1284" i="1"/>
  <c r="T1284" i="1"/>
  <c r="R1284" i="1"/>
  <c r="T1283" i="1"/>
  <c r="Y1283" i="1" s="1"/>
  <c r="R1283" i="1"/>
  <c r="T1282" i="1"/>
  <c r="Y1282" i="1" s="1"/>
  <c r="R1282" i="1"/>
  <c r="T1281" i="1"/>
  <c r="Y1281" i="1" s="1"/>
  <c r="R1281" i="1"/>
  <c r="X1280" i="1"/>
  <c r="T1280" i="1"/>
  <c r="R1280" i="1"/>
  <c r="U1280" i="1" s="1"/>
  <c r="X1279" i="1"/>
  <c r="T1279" i="1"/>
  <c r="R1279" i="1"/>
  <c r="X1278" i="1"/>
  <c r="T1278" i="1"/>
  <c r="R1278" i="1"/>
  <c r="T1277" i="1"/>
  <c r="Y1277" i="1" s="1"/>
  <c r="R1277" i="1"/>
  <c r="U1277" i="1" s="1"/>
  <c r="X1276" i="1"/>
  <c r="T1276" i="1"/>
  <c r="R1276" i="1"/>
  <c r="T1275" i="1"/>
  <c r="Y1275" i="1" s="1"/>
  <c r="R1275" i="1"/>
  <c r="T1274" i="1"/>
  <c r="Y1274" i="1" s="1"/>
  <c r="R1274" i="1"/>
  <c r="T1273" i="1"/>
  <c r="Y1273" i="1" s="1"/>
  <c r="R1273" i="1"/>
  <c r="T1272" i="1"/>
  <c r="Y1272" i="1" s="1"/>
  <c r="R1272" i="1"/>
  <c r="T1271" i="1"/>
  <c r="Y1271" i="1" s="1"/>
  <c r="R1271" i="1"/>
  <c r="X1270" i="1"/>
  <c r="T1270" i="1"/>
  <c r="R1270" i="1"/>
  <c r="X1269" i="1"/>
  <c r="T1269" i="1"/>
  <c r="R1269" i="1"/>
  <c r="T1268" i="1"/>
  <c r="Y1268" i="1" s="1"/>
  <c r="R1268" i="1"/>
  <c r="T1267" i="1"/>
  <c r="Y1267" i="1" s="1"/>
  <c r="R1267" i="1"/>
  <c r="X1266" i="1"/>
  <c r="T1266" i="1"/>
  <c r="R1266" i="1"/>
  <c r="X1265" i="1"/>
  <c r="T1265" i="1"/>
  <c r="R1265" i="1"/>
  <c r="X1264" i="1"/>
  <c r="T1264" i="1"/>
  <c r="R1264" i="1"/>
  <c r="T1263" i="1"/>
  <c r="Y1263" i="1" s="1"/>
  <c r="R1263" i="1"/>
  <c r="T1262" i="1"/>
  <c r="Y1262" i="1" s="1"/>
  <c r="R1262" i="1"/>
  <c r="T1261" i="1"/>
  <c r="Y1261" i="1" s="1"/>
  <c r="R1261" i="1"/>
  <c r="T1260" i="1"/>
  <c r="Y1260" i="1" s="1"/>
  <c r="R1260" i="1"/>
  <c r="T1259" i="1"/>
  <c r="Y1259" i="1" s="1"/>
  <c r="R1259" i="1"/>
  <c r="T1258" i="1"/>
  <c r="Y1258" i="1" s="1"/>
  <c r="R1258" i="1"/>
  <c r="T1257" i="1"/>
  <c r="R1257" i="1"/>
  <c r="T1256" i="1"/>
  <c r="Y1256" i="1" s="1"/>
  <c r="R1256" i="1"/>
  <c r="T1255" i="1"/>
  <c r="Y1255" i="1" s="1"/>
  <c r="R1255" i="1"/>
  <c r="T1254" i="1"/>
  <c r="Y1254" i="1" s="1"/>
  <c r="R1254" i="1"/>
  <c r="T1253" i="1"/>
  <c r="R1253" i="1"/>
  <c r="T1252" i="1"/>
  <c r="R1252" i="1"/>
  <c r="T1251" i="1"/>
  <c r="Y1251" i="1" s="1"/>
  <c r="R1251" i="1"/>
  <c r="T1250" i="1"/>
  <c r="Y1250" i="1" s="1"/>
  <c r="R1250" i="1"/>
  <c r="T1249" i="1"/>
  <c r="Y1249" i="1" s="1"/>
  <c r="R1249" i="1"/>
  <c r="T1248" i="1"/>
  <c r="Y1248" i="1" s="1"/>
  <c r="R1248" i="1"/>
  <c r="T1247" i="1"/>
  <c r="Y1247" i="1" s="1"/>
  <c r="R1247" i="1"/>
  <c r="T1246" i="1"/>
  <c r="Y1246" i="1" s="1"/>
  <c r="R1246" i="1"/>
  <c r="T1245" i="1"/>
  <c r="Y1245" i="1" s="1"/>
  <c r="R1245" i="1"/>
  <c r="U1245" i="1" s="1"/>
  <c r="T1244" i="1"/>
  <c r="Y1244" i="1" s="1"/>
  <c r="R1244" i="1"/>
  <c r="T1243" i="1"/>
  <c r="Y1243" i="1" s="1"/>
  <c r="R1243" i="1"/>
  <c r="T1242" i="1"/>
  <c r="Y1242" i="1" s="1"/>
  <c r="R1242" i="1"/>
  <c r="T1241" i="1"/>
  <c r="Y1241" i="1" s="1"/>
  <c r="R1241" i="1"/>
  <c r="T1240" i="1"/>
  <c r="Y1240" i="1" s="1"/>
  <c r="R1240" i="1"/>
  <c r="T1239" i="1"/>
  <c r="Y1239" i="1" s="1"/>
  <c r="R1239" i="1"/>
  <c r="T1238" i="1"/>
  <c r="Y1238" i="1" s="1"/>
  <c r="R1238" i="1"/>
  <c r="T1237" i="1"/>
  <c r="Y1237" i="1" s="1"/>
  <c r="R1237" i="1"/>
  <c r="T1236" i="1"/>
  <c r="R1236" i="1"/>
  <c r="T1235" i="1"/>
  <c r="Y1235" i="1" s="1"/>
  <c r="R1235" i="1"/>
  <c r="T1234" i="1"/>
  <c r="Y1234" i="1" s="1"/>
  <c r="R1234" i="1"/>
  <c r="T1233" i="1"/>
  <c r="Y1233" i="1" s="1"/>
  <c r="R1233" i="1"/>
  <c r="T1232" i="1"/>
  <c r="Y1232" i="1" s="1"/>
  <c r="R1232" i="1"/>
  <c r="T1231" i="1"/>
  <c r="Y1231" i="1" s="1"/>
  <c r="R1231" i="1"/>
  <c r="T1230" i="1"/>
  <c r="Y1230" i="1" s="1"/>
  <c r="R1230" i="1"/>
  <c r="T1229" i="1"/>
  <c r="R1229" i="1"/>
  <c r="T1228" i="1"/>
  <c r="Y1228" i="1" s="1"/>
  <c r="R1228" i="1"/>
  <c r="T1227" i="1"/>
  <c r="Y1227" i="1" s="1"/>
  <c r="R1227" i="1"/>
  <c r="T1226" i="1"/>
  <c r="Y1226" i="1" s="1"/>
  <c r="R1226" i="1"/>
  <c r="T1225" i="1"/>
  <c r="Y1225" i="1" s="1"/>
  <c r="R1225" i="1"/>
  <c r="T1224" i="1"/>
  <c r="Y1224" i="1" s="1"/>
  <c r="R1224" i="1"/>
  <c r="T1223" i="1"/>
  <c r="Y1223" i="1" s="1"/>
  <c r="R1223" i="1"/>
  <c r="T1222" i="1"/>
  <c r="Y1222" i="1" s="1"/>
  <c r="R1222" i="1"/>
  <c r="T1221" i="1"/>
  <c r="Y1221" i="1" s="1"/>
  <c r="R1221" i="1"/>
  <c r="T1220" i="1"/>
  <c r="R1220" i="1"/>
  <c r="T1219" i="1"/>
  <c r="Y1219" i="1" s="1"/>
  <c r="R1219" i="1"/>
  <c r="T1218" i="1"/>
  <c r="Y1218" i="1" s="1"/>
  <c r="R1218" i="1"/>
  <c r="T1217" i="1"/>
  <c r="Y1217" i="1" s="1"/>
  <c r="R1217" i="1"/>
  <c r="T1216" i="1"/>
  <c r="Y1216" i="1" s="1"/>
  <c r="R1216" i="1"/>
  <c r="T1215" i="1"/>
  <c r="Y1215" i="1" s="1"/>
  <c r="R1215" i="1"/>
  <c r="T1214" i="1"/>
  <c r="Y1214" i="1" s="1"/>
  <c r="R1214" i="1"/>
  <c r="T1213" i="1"/>
  <c r="R1213" i="1"/>
  <c r="T1212" i="1"/>
  <c r="Y1212" i="1" s="1"/>
  <c r="R1212" i="1"/>
  <c r="T1211" i="1"/>
  <c r="Y1211" i="1" s="1"/>
  <c r="R1211" i="1"/>
  <c r="T1210" i="1"/>
  <c r="Y1210" i="1" s="1"/>
  <c r="R1210" i="1"/>
  <c r="T1209" i="1"/>
  <c r="R1209" i="1"/>
  <c r="T1208" i="1"/>
  <c r="Y1208" i="1" s="1"/>
  <c r="R1208" i="1"/>
  <c r="T1207" i="1"/>
  <c r="Y1207" i="1" s="1"/>
  <c r="R1207" i="1"/>
  <c r="T1206" i="1"/>
  <c r="Y1206" i="1" s="1"/>
  <c r="R1206" i="1"/>
  <c r="T1205" i="1"/>
  <c r="R1205" i="1"/>
  <c r="T1204" i="1"/>
  <c r="Y1204" i="1" s="1"/>
  <c r="R1204" i="1"/>
  <c r="T1203" i="1"/>
  <c r="Y1203" i="1" s="1"/>
  <c r="R1203" i="1"/>
  <c r="T1202" i="1"/>
  <c r="Y1202" i="1" s="1"/>
  <c r="R1202" i="1"/>
  <c r="T1201" i="1"/>
  <c r="Y1201" i="1" s="1"/>
  <c r="R1201" i="1"/>
  <c r="T1200" i="1"/>
  <c r="Y1200" i="1" s="1"/>
  <c r="R1200" i="1"/>
  <c r="T1199" i="1"/>
  <c r="Y1199" i="1" s="1"/>
  <c r="R1199" i="1"/>
  <c r="T1198" i="1"/>
  <c r="Y1198" i="1" s="1"/>
  <c r="R1198" i="1"/>
  <c r="X1197" i="1"/>
  <c r="T1197" i="1"/>
  <c r="R1197" i="1"/>
  <c r="T1196" i="1"/>
  <c r="Y1196" i="1" s="1"/>
  <c r="R1196" i="1"/>
  <c r="T1195" i="1"/>
  <c r="Y1195" i="1" s="1"/>
  <c r="R1195" i="1"/>
  <c r="X1194" i="1"/>
  <c r="T1194" i="1"/>
  <c r="R1194" i="1"/>
  <c r="T1193" i="1"/>
  <c r="Y1193" i="1" s="1"/>
  <c r="R1193" i="1"/>
  <c r="T1192" i="1"/>
  <c r="Y1192" i="1" s="1"/>
  <c r="R1192" i="1"/>
  <c r="T1191" i="1"/>
  <c r="Y1191" i="1" s="1"/>
  <c r="R1191" i="1"/>
  <c r="T1190" i="1"/>
  <c r="Y1190" i="1" s="1"/>
  <c r="R1190" i="1"/>
  <c r="T1189" i="1"/>
  <c r="Y1189" i="1" s="1"/>
  <c r="R1189" i="1"/>
  <c r="X1188" i="1"/>
  <c r="T1188" i="1"/>
  <c r="R1188" i="1"/>
  <c r="T1187" i="1"/>
  <c r="R1187" i="1"/>
  <c r="T1186" i="1"/>
  <c r="Y1186" i="1" s="1"/>
  <c r="R1186" i="1"/>
  <c r="T1185" i="1"/>
  <c r="Y1185" i="1" s="1"/>
  <c r="R1185" i="1"/>
  <c r="T1184" i="1"/>
  <c r="Y1184" i="1" s="1"/>
  <c r="R1184" i="1"/>
  <c r="T1183" i="1"/>
  <c r="Y1183" i="1" s="1"/>
  <c r="R1183" i="1"/>
  <c r="T1182" i="1"/>
  <c r="Y1182" i="1" s="1"/>
  <c r="R1182" i="1"/>
  <c r="T1181" i="1"/>
  <c r="Y1181" i="1" s="1"/>
  <c r="R1181" i="1"/>
  <c r="T1180" i="1"/>
  <c r="Y1180" i="1" s="1"/>
  <c r="R1180" i="1"/>
  <c r="X1179" i="1"/>
  <c r="T1179" i="1"/>
  <c r="R1179" i="1"/>
  <c r="T1178" i="1"/>
  <c r="Y1178" i="1" s="1"/>
  <c r="R1178" i="1"/>
  <c r="U1178" i="1" s="1"/>
  <c r="T1177" i="1"/>
  <c r="Y1177" i="1" s="1"/>
  <c r="R1177" i="1"/>
  <c r="T1176" i="1"/>
  <c r="Y1176" i="1" s="1"/>
  <c r="R1176" i="1"/>
  <c r="T1175" i="1"/>
  <c r="Y1175" i="1" s="1"/>
  <c r="R1175" i="1"/>
  <c r="T1174" i="1"/>
  <c r="Y1174" i="1" s="1"/>
  <c r="R1174" i="1"/>
  <c r="T1173" i="1"/>
  <c r="Y1173" i="1" s="1"/>
  <c r="R1173" i="1"/>
  <c r="T1172" i="1"/>
  <c r="Y1172" i="1" s="1"/>
  <c r="R1172" i="1"/>
  <c r="T1171" i="1"/>
  <c r="Y1171" i="1" s="1"/>
  <c r="R1171" i="1"/>
  <c r="X1170" i="1"/>
  <c r="T1170" i="1"/>
  <c r="R1170" i="1"/>
  <c r="T1169" i="1"/>
  <c r="Y1169" i="1" s="1"/>
  <c r="R1169" i="1"/>
  <c r="X1168" i="1"/>
  <c r="T1168" i="1"/>
  <c r="R1168" i="1"/>
  <c r="T1167" i="1"/>
  <c r="Y1167" i="1" s="1"/>
  <c r="R1167" i="1"/>
  <c r="X1166" i="1"/>
  <c r="T1166" i="1"/>
  <c r="R1166" i="1"/>
  <c r="X1165" i="1"/>
  <c r="T1165" i="1"/>
  <c r="R1165" i="1"/>
  <c r="T1164" i="1"/>
  <c r="Y1164" i="1" s="1"/>
  <c r="R1164" i="1"/>
  <c r="T1163" i="1"/>
  <c r="Y1163" i="1" s="1"/>
  <c r="R1163" i="1"/>
  <c r="X1162" i="1"/>
  <c r="T1162" i="1"/>
  <c r="R1162" i="1"/>
  <c r="T1161" i="1"/>
  <c r="Y1161" i="1" s="1"/>
  <c r="R1161" i="1"/>
  <c r="X1160" i="1"/>
  <c r="T1160" i="1"/>
  <c r="R1160" i="1"/>
  <c r="T1159" i="1"/>
  <c r="Y1159" i="1" s="1"/>
  <c r="R1159" i="1"/>
  <c r="T1158" i="1"/>
  <c r="Y1158" i="1" s="1"/>
  <c r="R1158" i="1"/>
  <c r="T1157" i="1"/>
  <c r="Y1157" i="1" s="1"/>
  <c r="R1157" i="1"/>
  <c r="T1156" i="1"/>
  <c r="Y1156" i="1" s="1"/>
  <c r="R1156" i="1"/>
  <c r="T1155" i="1"/>
  <c r="Y1155" i="1" s="1"/>
  <c r="R1155" i="1"/>
  <c r="T1154" i="1"/>
  <c r="Y1154" i="1" s="1"/>
  <c r="R1154" i="1"/>
  <c r="U1154" i="1" s="1"/>
  <c r="T1153" i="1"/>
  <c r="Y1153" i="1" s="1"/>
  <c r="R1153" i="1"/>
  <c r="T1152" i="1"/>
  <c r="Y1152" i="1" s="1"/>
  <c r="R1152" i="1"/>
  <c r="T1151" i="1"/>
  <c r="Y1151" i="1" s="1"/>
  <c r="R1151" i="1"/>
  <c r="X1150" i="1"/>
  <c r="T1150" i="1"/>
  <c r="R1150" i="1"/>
  <c r="T1149" i="1"/>
  <c r="Y1149" i="1" s="1"/>
  <c r="R1149" i="1"/>
  <c r="T1148" i="1"/>
  <c r="Y1148" i="1" s="1"/>
  <c r="R1148" i="1"/>
  <c r="T1147" i="1"/>
  <c r="Y1147" i="1" s="1"/>
  <c r="R1147" i="1"/>
  <c r="T1146" i="1"/>
  <c r="Y1146" i="1" s="1"/>
  <c r="R1146" i="1"/>
  <c r="T1145" i="1"/>
  <c r="Y1145" i="1" s="1"/>
  <c r="R1145" i="1"/>
  <c r="T1144" i="1"/>
  <c r="Y1144" i="1" s="1"/>
  <c r="R1144" i="1"/>
  <c r="T1143" i="1"/>
  <c r="Y1143" i="1" s="1"/>
  <c r="R1143" i="1"/>
  <c r="T1142" i="1"/>
  <c r="Y1142" i="1" s="1"/>
  <c r="R1142" i="1"/>
  <c r="T1141" i="1"/>
  <c r="Y1141" i="1" s="1"/>
  <c r="R1141" i="1"/>
  <c r="T1140" i="1"/>
  <c r="R1140" i="1"/>
  <c r="T1139" i="1"/>
  <c r="Y1139" i="1" s="1"/>
  <c r="R1139" i="1"/>
  <c r="T1138" i="1"/>
  <c r="Y1138" i="1" s="1"/>
  <c r="R1138" i="1"/>
  <c r="T1137" i="1"/>
  <c r="Y1137" i="1" s="1"/>
  <c r="R1137" i="1"/>
  <c r="T1136" i="1"/>
  <c r="Y1136" i="1" s="1"/>
  <c r="R1136" i="1"/>
  <c r="T1135" i="1"/>
  <c r="Y1135" i="1" s="1"/>
  <c r="R1135" i="1"/>
  <c r="X1134" i="1"/>
  <c r="T1134" i="1"/>
  <c r="R1134" i="1"/>
  <c r="T1133" i="1"/>
  <c r="Y1133" i="1" s="1"/>
  <c r="R1133" i="1"/>
  <c r="T1132" i="1"/>
  <c r="Y1132" i="1" s="1"/>
  <c r="R1132" i="1"/>
  <c r="T1131" i="1"/>
  <c r="R1131" i="1"/>
  <c r="T1130" i="1"/>
  <c r="Y1130" i="1" s="1"/>
  <c r="R1130" i="1"/>
  <c r="T1129" i="1"/>
  <c r="Y1129" i="1" s="1"/>
  <c r="R1129" i="1"/>
  <c r="T1128" i="1"/>
  <c r="R1128" i="1"/>
  <c r="T1127" i="1"/>
  <c r="Y1127" i="1" s="1"/>
  <c r="R1127" i="1"/>
  <c r="T1126" i="1"/>
  <c r="Y1126" i="1" s="1"/>
  <c r="R1126" i="1"/>
  <c r="T1125" i="1"/>
  <c r="Y1125" i="1" s="1"/>
  <c r="R1125" i="1"/>
  <c r="T1124" i="1"/>
  <c r="Y1124" i="1" s="1"/>
  <c r="R1124" i="1"/>
  <c r="T1123" i="1"/>
  <c r="R1123" i="1"/>
  <c r="T1122" i="1"/>
  <c r="Y1122" i="1" s="1"/>
  <c r="R1122" i="1"/>
  <c r="T1121" i="1"/>
  <c r="Y1121" i="1" s="1"/>
  <c r="R1121" i="1"/>
  <c r="T1120" i="1"/>
  <c r="R1120" i="1"/>
  <c r="T1119" i="1"/>
  <c r="Y1119" i="1" s="1"/>
  <c r="R1119" i="1"/>
  <c r="U1119" i="1" s="1"/>
  <c r="T1118" i="1"/>
  <c r="Y1118" i="1" s="1"/>
  <c r="R1118" i="1"/>
  <c r="T1117" i="1"/>
  <c r="Y1117" i="1" s="1"/>
  <c r="R1117" i="1"/>
  <c r="T1116" i="1"/>
  <c r="Y1116" i="1" s="1"/>
  <c r="R1116" i="1"/>
  <c r="T1115" i="1"/>
  <c r="Y1115" i="1" s="1"/>
  <c r="R1115" i="1"/>
  <c r="T1114" i="1"/>
  <c r="Y1114" i="1" s="1"/>
  <c r="R1114" i="1"/>
  <c r="T1113" i="1"/>
  <c r="Y1113" i="1" s="1"/>
  <c r="R1113" i="1"/>
  <c r="T1112" i="1"/>
  <c r="Y1112" i="1" s="1"/>
  <c r="R1112" i="1"/>
  <c r="T1111" i="1"/>
  <c r="Y1111" i="1" s="1"/>
  <c r="R1111" i="1"/>
  <c r="T1110" i="1"/>
  <c r="Y1110" i="1" s="1"/>
  <c r="R1110" i="1"/>
  <c r="T1109" i="1"/>
  <c r="Y1109" i="1" s="1"/>
  <c r="R1109" i="1"/>
  <c r="X1108" i="1"/>
  <c r="T1108" i="1"/>
  <c r="R1108" i="1"/>
  <c r="X1107" i="1"/>
  <c r="T1107" i="1"/>
  <c r="R1107" i="1"/>
  <c r="T1106" i="1"/>
  <c r="R1106" i="1"/>
  <c r="T1105" i="1"/>
  <c r="Y1105" i="1" s="1"/>
  <c r="R1105" i="1"/>
  <c r="T1104" i="1"/>
  <c r="Y1104" i="1" s="1"/>
  <c r="R1104" i="1"/>
  <c r="T1103" i="1"/>
  <c r="Y1103" i="1" s="1"/>
  <c r="R1103" i="1"/>
  <c r="X1102" i="1"/>
  <c r="T1102" i="1"/>
  <c r="R1102" i="1"/>
  <c r="T1101" i="1"/>
  <c r="Y1101" i="1" s="1"/>
  <c r="R1101" i="1"/>
  <c r="T1100" i="1"/>
  <c r="Y1100" i="1" s="1"/>
  <c r="R1100" i="1"/>
  <c r="X1099" i="1"/>
  <c r="T1099" i="1"/>
  <c r="R1099" i="1"/>
  <c r="X1098" i="1"/>
  <c r="T1098" i="1"/>
  <c r="R1098" i="1"/>
  <c r="X1097" i="1"/>
  <c r="T1097" i="1"/>
  <c r="R1097" i="1"/>
  <c r="X1096" i="1"/>
  <c r="T1096" i="1"/>
  <c r="R1096" i="1"/>
  <c r="T1095" i="1"/>
  <c r="Y1095" i="1" s="1"/>
  <c r="R1095" i="1"/>
  <c r="T1094" i="1"/>
  <c r="Y1094" i="1" s="1"/>
  <c r="R1094" i="1"/>
  <c r="X1093" i="1"/>
  <c r="T1093" i="1"/>
  <c r="R1093" i="1"/>
  <c r="T1092" i="1"/>
  <c r="Y1092" i="1" s="1"/>
  <c r="R1092" i="1"/>
  <c r="T1091" i="1"/>
  <c r="R1091" i="1"/>
  <c r="T1090" i="1"/>
  <c r="Y1090" i="1" s="1"/>
  <c r="R1090" i="1"/>
  <c r="T1089" i="1"/>
  <c r="Y1089" i="1" s="1"/>
  <c r="R1089" i="1"/>
  <c r="T1088" i="1"/>
  <c r="Y1088" i="1" s="1"/>
  <c r="R1088" i="1"/>
  <c r="T1087" i="1"/>
  <c r="Y1087" i="1" s="1"/>
  <c r="R1087" i="1"/>
  <c r="T1086" i="1"/>
  <c r="Y1086" i="1" s="1"/>
  <c r="R1086" i="1"/>
  <c r="T1085" i="1"/>
  <c r="Y1085" i="1" s="1"/>
  <c r="R1085" i="1"/>
  <c r="T1084" i="1"/>
  <c r="Y1084" i="1" s="1"/>
  <c r="R1084" i="1"/>
  <c r="T1083" i="1"/>
  <c r="Y1083" i="1" s="1"/>
  <c r="R1083" i="1"/>
  <c r="T1082" i="1"/>
  <c r="Y1082" i="1" s="1"/>
  <c r="R1082" i="1"/>
  <c r="T1081" i="1"/>
  <c r="Y1081" i="1" s="1"/>
  <c r="R1081" i="1"/>
  <c r="T1080" i="1"/>
  <c r="Y1080" i="1" s="1"/>
  <c r="R1080" i="1"/>
  <c r="T1079" i="1"/>
  <c r="Y1079" i="1" s="1"/>
  <c r="R1079" i="1"/>
  <c r="T1078" i="1"/>
  <c r="Y1078" i="1" s="1"/>
  <c r="R1078" i="1"/>
  <c r="T1077" i="1"/>
  <c r="Y1077" i="1" s="1"/>
  <c r="R1077" i="1"/>
  <c r="T1076" i="1"/>
  <c r="Y1076" i="1" s="1"/>
  <c r="R1076" i="1"/>
  <c r="T1075" i="1"/>
  <c r="R1075" i="1"/>
  <c r="T1074" i="1"/>
  <c r="Y1074" i="1" s="1"/>
  <c r="R1074" i="1"/>
  <c r="T1073" i="1"/>
  <c r="Y1073" i="1" s="1"/>
  <c r="R1073" i="1"/>
  <c r="T1072" i="1"/>
  <c r="Y1072" i="1" s="1"/>
  <c r="R1072" i="1"/>
  <c r="T1071" i="1"/>
  <c r="Y1071" i="1" s="1"/>
  <c r="R1071" i="1"/>
  <c r="T1070" i="1"/>
  <c r="Y1070" i="1" s="1"/>
  <c r="R1070" i="1"/>
  <c r="T1069" i="1"/>
  <c r="Y1069" i="1" s="1"/>
  <c r="R1069" i="1"/>
  <c r="T1068" i="1"/>
  <c r="Y1068" i="1" s="1"/>
  <c r="R1068" i="1"/>
  <c r="T1067" i="1"/>
  <c r="R1067" i="1"/>
  <c r="T1066" i="1"/>
  <c r="Y1066" i="1" s="1"/>
  <c r="R1066" i="1"/>
  <c r="X1065" i="1"/>
  <c r="T1065" i="1"/>
  <c r="R1065" i="1"/>
  <c r="T1064" i="1"/>
  <c r="Y1064" i="1" s="1"/>
  <c r="R1064" i="1"/>
  <c r="T1063" i="1"/>
  <c r="Y1063" i="1" s="1"/>
  <c r="R1063" i="1"/>
  <c r="T1062" i="1"/>
  <c r="Y1062" i="1" s="1"/>
  <c r="R1062" i="1"/>
  <c r="T1061" i="1"/>
  <c r="Y1061" i="1" s="1"/>
  <c r="R1061" i="1"/>
  <c r="T1060" i="1"/>
  <c r="Y1060" i="1" s="1"/>
  <c r="R1060" i="1"/>
  <c r="T1059" i="1"/>
  <c r="Y1059" i="1" s="1"/>
  <c r="R1059" i="1"/>
  <c r="T1058" i="1"/>
  <c r="Y1058" i="1" s="1"/>
  <c r="R1058" i="1"/>
  <c r="T1057" i="1"/>
  <c r="Y1057" i="1" s="1"/>
  <c r="R1057" i="1"/>
  <c r="T1056" i="1"/>
  <c r="Y1056" i="1" s="1"/>
  <c r="R1056" i="1"/>
  <c r="T1055" i="1"/>
  <c r="Y1055" i="1" s="1"/>
  <c r="R1055" i="1"/>
  <c r="T1054" i="1"/>
  <c r="Y1054" i="1" s="1"/>
  <c r="R1054" i="1"/>
  <c r="T1053" i="1"/>
  <c r="Y1053" i="1" s="1"/>
  <c r="R1053" i="1"/>
  <c r="X1052" i="1"/>
  <c r="T1052" i="1"/>
  <c r="R1052" i="1"/>
  <c r="U1052" i="1" s="1"/>
  <c r="T1051" i="1"/>
  <c r="Y1051" i="1" s="1"/>
  <c r="R1051" i="1"/>
  <c r="T1050" i="1"/>
  <c r="Y1050" i="1" s="1"/>
  <c r="R1050" i="1"/>
  <c r="T1049" i="1"/>
  <c r="Y1049" i="1" s="1"/>
  <c r="R1049" i="1"/>
  <c r="T1048" i="1"/>
  <c r="Y1048" i="1" s="1"/>
  <c r="R1048" i="1"/>
  <c r="T1047" i="1"/>
  <c r="Y1047" i="1" s="1"/>
  <c r="R1047" i="1"/>
  <c r="T1046" i="1"/>
  <c r="Y1046" i="1" s="1"/>
  <c r="R1046" i="1"/>
  <c r="T1045" i="1"/>
  <c r="Y1045" i="1" s="1"/>
  <c r="R1045" i="1"/>
  <c r="T1044" i="1"/>
  <c r="Y1044" i="1" s="1"/>
  <c r="R1044" i="1"/>
  <c r="T1043" i="1"/>
  <c r="Y1043" i="1" s="1"/>
  <c r="R1043" i="1"/>
  <c r="T1042" i="1"/>
  <c r="R1042" i="1"/>
  <c r="T1041" i="1"/>
  <c r="Y1041" i="1" s="1"/>
  <c r="R1041" i="1"/>
  <c r="T1040" i="1"/>
  <c r="Y1040" i="1" s="1"/>
  <c r="R1040" i="1"/>
  <c r="U1040" i="1" s="1"/>
  <c r="T1039" i="1"/>
  <c r="Y1039" i="1" s="1"/>
  <c r="R1039" i="1"/>
  <c r="X1038" i="1"/>
  <c r="T1038" i="1"/>
  <c r="R1038" i="1"/>
  <c r="T1037" i="1"/>
  <c r="Y1037" i="1" s="1"/>
  <c r="R1037" i="1"/>
  <c r="T1036" i="1"/>
  <c r="R1036" i="1"/>
  <c r="T1035" i="1"/>
  <c r="Y1035" i="1" s="1"/>
  <c r="R1035" i="1"/>
  <c r="T1034" i="1"/>
  <c r="Y1034" i="1" s="1"/>
  <c r="R1034" i="1"/>
  <c r="T1033" i="1"/>
  <c r="Y1033" i="1" s="1"/>
  <c r="R1033" i="1"/>
  <c r="T1032" i="1"/>
  <c r="Y1032" i="1" s="1"/>
  <c r="R1032" i="1"/>
  <c r="T1031" i="1"/>
  <c r="Y1031" i="1" s="1"/>
  <c r="R1031" i="1"/>
  <c r="T1030" i="1"/>
  <c r="Y1030" i="1" s="1"/>
  <c r="R1030" i="1"/>
  <c r="T1029" i="1"/>
  <c r="Y1029" i="1" s="1"/>
  <c r="R1029" i="1"/>
  <c r="T1028" i="1"/>
  <c r="Y1028" i="1" s="1"/>
  <c r="R1028" i="1"/>
  <c r="T1027" i="1"/>
  <c r="Y1027" i="1" s="1"/>
  <c r="R1027" i="1"/>
  <c r="T1026" i="1"/>
  <c r="Y1026" i="1" s="1"/>
  <c r="R1026" i="1"/>
  <c r="T1025" i="1"/>
  <c r="Y1025" i="1" s="1"/>
  <c r="R1025" i="1"/>
  <c r="X1024" i="1"/>
  <c r="T1024" i="1"/>
  <c r="R1024" i="1"/>
  <c r="T1023" i="1"/>
  <c r="Y1023" i="1" s="1"/>
  <c r="R1023" i="1"/>
  <c r="T1022" i="1"/>
  <c r="Y1022" i="1" s="1"/>
  <c r="R1022" i="1"/>
  <c r="T1021" i="1"/>
  <c r="Y1021" i="1" s="1"/>
  <c r="R1021" i="1"/>
  <c r="T1020" i="1"/>
  <c r="Y1020" i="1" s="1"/>
  <c r="R1020" i="1"/>
  <c r="T1019" i="1"/>
  <c r="R1019" i="1"/>
  <c r="T1018" i="1"/>
  <c r="Y1018" i="1" s="1"/>
  <c r="R1018" i="1"/>
  <c r="T1017" i="1"/>
  <c r="Y1017" i="1" s="1"/>
  <c r="R1017" i="1"/>
  <c r="T1016" i="1"/>
  <c r="Y1016" i="1" s="1"/>
  <c r="R1016" i="1"/>
  <c r="T1015" i="1"/>
  <c r="Y1015" i="1" s="1"/>
  <c r="R1015" i="1"/>
  <c r="X1014" i="1"/>
  <c r="T1014" i="1"/>
  <c r="R1014" i="1"/>
  <c r="T1013" i="1"/>
  <c r="Y1013" i="1" s="1"/>
  <c r="R1013" i="1"/>
  <c r="T1012" i="1"/>
  <c r="Y1012" i="1" s="1"/>
  <c r="R1012" i="1"/>
  <c r="X1011" i="1"/>
  <c r="T1011" i="1"/>
  <c r="R1011" i="1"/>
  <c r="T1010" i="1"/>
  <c r="Y1010" i="1" s="1"/>
  <c r="R1010" i="1"/>
  <c r="T1009" i="1"/>
  <c r="Y1009" i="1" s="1"/>
  <c r="R1009" i="1"/>
  <c r="U1009" i="1" s="1"/>
  <c r="V1009" i="1" s="1"/>
  <c r="T1008" i="1"/>
  <c r="R1008" i="1"/>
  <c r="T1007" i="1"/>
  <c r="Y1007" i="1" s="1"/>
  <c r="R1007" i="1"/>
  <c r="T1006" i="1"/>
  <c r="Y1006" i="1" s="1"/>
  <c r="R1006" i="1"/>
  <c r="T1005" i="1"/>
  <c r="Y1005" i="1" s="1"/>
  <c r="R1005" i="1"/>
  <c r="X1004" i="1"/>
  <c r="T1004" i="1"/>
  <c r="R1004" i="1"/>
  <c r="T1003" i="1"/>
  <c r="Y1003" i="1" s="1"/>
  <c r="R1003" i="1"/>
  <c r="T1002" i="1"/>
  <c r="Y1002" i="1" s="1"/>
  <c r="R1002" i="1"/>
  <c r="X1001" i="1"/>
  <c r="T1001" i="1"/>
  <c r="R1001" i="1"/>
  <c r="T1000" i="1"/>
  <c r="Y1000" i="1" s="1"/>
  <c r="R1000" i="1"/>
  <c r="T999" i="1"/>
  <c r="Y999" i="1" s="1"/>
  <c r="R999" i="1"/>
  <c r="X998" i="1"/>
  <c r="T998" i="1"/>
  <c r="Y998" i="1" s="1"/>
  <c r="R998" i="1"/>
  <c r="X997" i="1"/>
  <c r="T997" i="1"/>
  <c r="R997" i="1"/>
  <c r="T996" i="1"/>
  <c r="Y996" i="1" s="1"/>
  <c r="R996" i="1"/>
  <c r="T995" i="1"/>
  <c r="Y995" i="1" s="1"/>
  <c r="R995" i="1"/>
  <c r="U995" i="1" s="1"/>
  <c r="T994" i="1"/>
  <c r="Y994" i="1" s="1"/>
  <c r="R994" i="1"/>
  <c r="T993" i="1"/>
  <c r="Y993" i="1" s="1"/>
  <c r="R993" i="1"/>
  <c r="T992" i="1"/>
  <c r="Y992" i="1" s="1"/>
  <c r="R992" i="1"/>
  <c r="T991" i="1"/>
  <c r="Y991" i="1" s="1"/>
  <c r="R991" i="1"/>
  <c r="T990" i="1"/>
  <c r="Y990" i="1" s="1"/>
  <c r="R990" i="1"/>
  <c r="T989" i="1"/>
  <c r="Y989" i="1" s="1"/>
  <c r="R989" i="1"/>
  <c r="T988" i="1"/>
  <c r="Y988" i="1" s="1"/>
  <c r="R988" i="1"/>
  <c r="T987" i="1"/>
  <c r="Y987" i="1" s="1"/>
  <c r="R987" i="1"/>
  <c r="T986" i="1"/>
  <c r="Y986" i="1" s="1"/>
  <c r="R986" i="1"/>
  <c r="X985" i="1"/>
  <c r="T985" i="1"/>
  <c r="R985" i="1"/>
  <c r="T984" i="1"/>
  <c r="Y984" i="1" s="1"/>
  <c r="R984" i="1"/>
  <c r="T983" i="1"/>
  <c r="Y983" i="1" s="1"/>
  <c r="R983" i="1"/>
  <c r="T982" i="1"/>
  <c r="R982" i="1"/>
  <c r="T981" i="1"/>
  <c r="Y981" i="1" s="1"/>
  <c r="R981" i="1"/>
  <c r="T980" i="1"/>
  <c r="Y980" i="1" s="1"/>
  <c r="R980" i="1"/>
  <c r="T979" i="1"/>
  <c r="Y979" i="1" s="1"/>
  <c r="R979" i="1"/>
  <c r="X978" i="1"/>
  <c r="T978" i="1"/>
  <c r="R978" i="1"/>
  <c r="T977" i="1"/>
  <c r="Y977" i="1" s="1"/>
  <c r="R977" i="1"/>
  <c r="T976" i="1"/>
  <c r="Y976" i="1" s="1"/>
  <c r="R976" i="1"/>
  <c r="T975" i="1"/>
  <c r="Y975" i="1" s="1"/>
  <c r="R975" i="1"/>
  <c r="T974" i="1"/>
  <c r="Y974" i="1" s="1"/>
  <c r="R974" i="1"/>
  <c r="T973" i="1"/>
  <c r="Y973" i="1" s="1"/>
  <c r="R973" i="1"/>
  <c r="X972" i="1"/>
  <c r="T972" i="1"/>
  <c r="R972" i="1"/>
  <c r="T971" i="1"/>
  <c r="Y971" i="1" s="1"/>
  <c r="R971" i="1"/>
  <c r="T970" i="1"/>
  <c r="Y970" i="1" s="1"/>
  <c r="R970" i="1"/>
  <c r="T969" i="1"/>
  <c r="R969" i="1"/>
  <c r="T968" i="1"/>
  <c r="Y968" i="1" s="1"/>
  <c r="R968" i="1"/>
  <c r="T967" i="1"/>
  <c r="Y967" i="1" s="1"/>
  <c r="R967" i="1"/>
  <c r="T966" i="1"/>
  <c r="Y966" i="1" s="1"/>
  <c r="R966" i="1"/>
  <c r="T965" i="1"/>
  <c r="Y965" i="1" s="1"/>
  <c r="R965" i="1"/>
  <c r="T964" i="1"/>
  <c r="Y964" i="1" s="1"/>
  <c r="R964" i="1"/>
  <c r="T963" i="1"/>
  <c r="Y963" i="1" s="1"/>
  <c r="R963" i="1"/>
  <c r="T962" i="1"/>
  <c r="Y962" i="1" s="1"/>
  <c r="R962" i="1"/>
  <c r="T961" i="1"/>
  <c r="Y961" i="1" s="1"/>
  <c r="R961" i="1"/>
  <c r="T960" i="1"/>
  <c r="Y960" i="1" s="1"/>
  <c r="R960" i="1"/>
  <c r="T959" i="1"/>
  <c r="Y959" i="1" s="1"/>
  <c r="R959" i="1"/>
  <c r="T958" i="1"/>
  <c r="Y958" i="1" s="1"/>
  <c r="R958" i="1"/>
  <c r="T957" i="1"/>
  <c r="Y957" i="1" s="1"/>
  <c r="R957" i="1"/>
  <c r="X956" i="1"/>
  <c r="T956" i="1"/>
  <c r="R956" i="1"/>
  <c r="T955" i="1"/>
  <c r="Y955" i="1" s="1"/>
  <c r="R955" i="1"/>
  <c r="T954" i="1"/>
  <c r="Y954" i="1" s="1"/>
  <c r="R954" i="1"/>
  <c r="U954" i="1" s="1"/>
  <c r="X953" i="1"/>
  <c r="T953" i="1"/>
  <c r="R953" i="1"/>
  <c r="T952" i="1"/>
  <c r="Y952" i="1" s="1"/>
  <c r="R952" i="1"/>
  <c r="T951" i="1"/>
  <c r="Y951" i="1" s="1"/>
  <c r="R951" i="1"/>
  <c r="T950" i="1"/>
  <c r="Y950" i="1" s="1"/>
  <c r="R950" i="1"/>
  <c r="T949" i="1"/>
  <c r="Y949" i="1" s="1"/>
  <c r="R949" i="1"/>
  <c r="T948" i="1"/>
  <c r="Y948" i="1" s="1"/>
  <c r="R948" i="1"/>
  <c r="T947" i="1"/>
  <c r="R947" i="1"/>
  <c r="X946" i="1"/>
  <c r="T946" i="1"/>
  <c r="R946" i="1"/>
  <c r="U946" i="1" s="1"/>
  <c r="V946" i="1" s="1"/>
  <c r="T945" i="1"/>
  <c r="Y945" i="1" s="1"/>
  <c r="R945" i="1"/>
  <c r="X944" i="1"/>
  <c r="T944" i="1"/>
  <c r="R944" i="1"/>
  <c r="T943" i="1"/>
  <c r="Y943" i="1" s="1"/>
  <c r="R943" i="1"/>
  <c r="X942" i="1"/>
  <c r="T942" i="1"/>
  <c r="R942" i="1"/>
  <c r="T941" i="1"/>
  <c r="Y941" i="1" s="1"/>
  <c r="R941" i="1"/>
  <c r="T940" i="1"/>
  <c r="Y940" i="1" s="1"/>
  <c r="R940" i="1"/>
  <c r="T939" i="1"/>
  <c r="Y939" i="1" s="1"/>
  <c r="R939" i="1"/>
  <c r="T938" i="1"/>
  <c r="Y938" i="1" s="1"/>
  <c r="R938" i="1"/>
  <c r="T937" i="1"/>
  <c r="Y937" i="1" s="1"/>
  <c r="R937" i="1"/>
  <c r="T936" i="1"/>
  <c r="Y936" i="1" s="1"/>
  <c r="R936" i="1"/>
  <c r="T935" i="1"/>
  <c r="Y935" i="1" s="1"/>
  <c r="R935" i="1"/>
  <c r="T934" i="1"/>
  <c r="Y934" i="1" s="1"/>
  <c r="R934" i="1"/>
  <c r="X933" i="1"/>
  <c r="T933" i="1"/>
  <c r="R933" i="1"/>
  <c r="T932" i="1"/>
  <c r="Y932" i="1" s="1"/>
  <c r="R932" i="1"/>
  <c r="X931" i="1"/>
  <c r="T931" i="1"/>
  <c r="R931" i="1"/>
  <c r="T930" i="1"/>
  <c r="Y930" i="1" s="1"/>
  <c r="R930" i="1"/>
  <c r="X929" i="1"/>
  <c r="T929" i="1"/>
  <c r="R929" i="1"/>
  <c r="T928" i="1"/>
  <c r="Y928" i="1" s="1"/>
  <c r="R928" i="1"/>
  <c r="T927" i="1"/>
  <c r="Y927" i="1" s="1"/>
  <c r="R927" i="1"/>
  <c r="T926" i="1"/>
  <c r="Y926" i="1" s="1"/>
  <c r="R926" i="1"/>
  <c r="X925" i="1"/>
  <c r="T925" i="1"/>
  <c r="R925" i="1"/>
  <c r="U925" i="1" s="1"/>
  <c r="V925" i="1" s="1"/>
  <c r="N925" i="1"/>
  <c r="T924" i="1"/>
  <c r="Y924" i="1" s="1"/>
  <c r="R924" i="1"/>
  <c r="N924" i="1"/>
  <c r="T923" i="1"/>
  <c r="Y923" i="1" s="1"/>
  <c r="R923" i="1"/>
  <c r="N923" i="1"/>
  <c r="X922" i="1"/>
  <c r="T922" i="1"/>
  <c r="R922" i="1"/>
  <c r="N922" i="1"/>
  <c r="T921" i="1"/>
  <c r="Y921" i="1" s="1"/>
  <c r="R921" i="1"/>
  <c r="N921" i="1"/>
  <c r="T920" i="1"/>
  <c r="R920" i="1"/>
  <c r="N920" i="1"/>
  <c r="T919" i="1"/>
  <c r="Y919" i="1" s="1"/>
  <c r="R919" i="1"/>
  <c r="N919" i="1"/>
  <c r="T918" i="1"/>
  <c r="Y918" i="1" s="1"/>
  <c r="R918" i="1"/>
  <c r="N918" i="1"/>
  <c r="T917" i="1"/>
  <c r="Y917" i="1" s="1"/>
  <c r="R917" i="1"/>
  <c r="N917" i="1"/>
  <c r="T916" i="1"/>
  <c r="Y916" i="1" s="1"/>
  <c r="R916" i="1"/>
  <c r="N916" i="1"/>
  <c r="T915" i="1"/>
  <c r="Y915" i="1" s="1"/>
  <c r="R915" i="1"/>
  <c r="N915" i="1"/>
  <c r="T914" i="1"/>
  <c r="R914" i="1"/>
  <c r="N914" i="1"/>
  <c r="T913" i="1"/>
  <c r="Y913" i="1" s="1"/>
  <c r="R913" i="1"/>
  <c r="N913" i="1"/>
  <c r="T912" i="1"/>
  <c r="Y912" i="1" s="1"/>
  <c r="R912" i="1"/>
  <c r="N912" i="1"/>
  <c r="T911" i="1"/>
  <c r="Y911" i="1" s="1"/>
  <c r="R911" i="1"/>
  <c r="N911" i="1"/>
  <c r="T910" i="1"/>
  <c r="Y910" i="1" s="1"/>
  <c r="R910" i="1"/>
  <c r="N910" i="1"/>
  <c r="T909" i="1"/>
  <c r="Y909" i="1" s="1"/>
  <c r="R909" i="1"/>
  <c r="N909" i="1"/>
  <c r="T908" i="1"/>
  <c r="Y908" i="1" s="1"/>
  <c r="R908" i="1"/>
  <c r="N908" i="1"/>
  <c r="T907" i="1"/>
  <c r="Y907" i="1" s="1"/>
  <c r="R907" i="1"/>
  <c r="N907" i="1"/>
  <c r="T906" i="1"/>
  <c r="Y906" i="1" s="1"/>
  <c r="R906" i="1"/>
  <c r="N906" i="1"/>
  <c r="T905" i="1"/>
  <c r="Y905" i="1" s="1"/>
  <c r="R905" i="1"/>
  <c r="N905" i="1"/>
  <c r="T904" i="1"/>
  <c r="Y904" i="1" s="1"/>
  <c r="R904" i="1"/>
  <c r="N904" i="1"/>
  <c r="T903" i="1"/>
  <c r="Y903" i="1" s="1"/>
  <c r="R903" i="1"/>
  <c r="N903" i="1"/>
  <c r="T902" i="1"/>
  <c r="Y902" i="1" s="1"/>
  <c r="R902" i="1"/>
  <c r="N902" i="1"/>
  <c r="T901" i="1"/>
  <c r="Y901" i="1" s="1"/>
  <c r="R901" i="1"/>
  <c r="N901" i="1"/>
  <c r="T900" i="1"/>
  <c r="Y900" i="1" s="1"/>
  <c r="R900" i="1"/>
  <c r="N900" i="1"/>
  <c r="T899" i="1"/>
  <c r="Y899" i="1" s="1"/>
  <c r="R899" i="1"/>
  <c r="N899" i="1"/>
  <c r="T898" i="1"/>
  <c r="Y898" i="1" s="1"/>
  <c r="R898" i="1"/>
  <c r="N898" i="1"/>
  <c r="T897" i="1"/>
  <c r="Y897" i="1" s="1"/>
  <c r="R897" i="1"/>
  <c r="N897" i="1"/>
  <c r="T896" i="1"/>
  <c r="Y896" i="1" s="1"/>
  <c r="R896" i="1"/>
  <c r="N896" i="1"/>
  <c r="T895" i="1"/>
  <c r="Y895" i="1" s="1"/>
  <c r="R895" i="1"/>
  <c r="N895" i="1"/>
  <c r="T894" i="1"/>
  <c r="Y894" i="1" s="1"/>
  <c r="R894" i="1"/>
  <c r="N894" i="1"/>
  <c r="X893" i="1"/>
  <c r="T893" i="1"/>
  <c r="R893" i="1"/>
  <c r="N893" i="1"/>
  <c r="T892" i="1"/>
  <c r="Y892" i="1" s="1"/>
  <c r="R892" i="1"/>
  <c r="N892" i="1"/>
  <c r="T891" i="1"/>
  <c r="Y891" i="1" s="1"/>
  <c r="R891" i="1"/>
  <c r="N891" i="1"/>
  <c r="T890" i="1"/>
  <c r="Y890" i="1" s="1"/>
  <c r="R890" i="1"/>
  <c r="N890" i="1"/>
  <c r="T889" i="1"/>
  <c r="R889" i="1"/>
  <c r="N889" i="1"/>
  <c r="T888" i="1"/>
  <c r="R888" i="1"/>
  <c r="N888" i="1"/>
  <c r="T887" i="1"/>
  <c r="Y887" i="1" s="1"/>
  <c r="R887" i="1"/>
  <c r="N887" i="1"/>
  <c r="T886" i="1"/>
  <c r="Y886" i="1" s="1"/>
  <c r="R886" i="1"/>
  <c r="N886" i="1"/>
  <c r="T885" i="1"/>
  <c r="Y885" i="1" s="1"/>
  <c r="R885" i="1"/>
  <c r="N885" i="1"/>
  <c r="T884" i="1"/>
  <c r="Y884" i="1" s="1"/>
  <c r="R884" i="1"/>
  <c r="N884" i="1"/>
  <c r="T883" i="1"/>
  <c r="Y883" i="1" s="1"/>
  <c r="R883" i="1"/>
  <c r="N883" i="1"/>
  <c r="T882" i="1"/>
  <c r="Y882" i="1" s="1"/>
  <c r="R882" i="1"/>
  <c r="N882" i="1"/>
  <c r="T881" i="1"/>
  <c r="Y881" i="1" s="1"/>
  <c r="R881" i="1"/>
  <c r="U881" i="1" s="1"/>
  <c r="V881" i="1" s="1"/>
  <c r="N881" i="1"/>
  <c r="T880" i="1"/>
  <c r="Y880" i="1" s="1"/>
  <c r="R880" i="1"/>
  <c r="N880" i="1"/>
  <c r="T879" i="1"/>
  <c r="Y879" i="1" s="1"/>
  <c r="R879" i="1"/>
  <c r="N879" i="1"/>
  <c r="T878" i="1"/>
  <c r="Y878" i="1" s="1"/>
  <c r="R878" i="1"/>
  <c r="N878" i="1"/>
  <c r="T877" i="1"/>
  <c r="Y877" i="1" s="1"/>
  <c r="R877" i="1"/>
  <c r="N877" i="1"/>
  <c r="T876" i="1"/>
  <c r="Y876" i="1" s="1"/>
  <c r="R876" i="1"/>
  <c r="N876" i="1"/>
  <c r="T875" i="1"/>
  <c r="Y875" i="1" s="1"/>
  <c r="R875" i="1"/>
  <c r="N875" i="1"/>
  <c r="T874" i="1"/>
  <c r="Y874" i="1" s="1"/>
  <c r="R874" i="1"/>
  <c r="N874" i="1"/>
  <c r="T873" i="1"/>
  <c r="Y873" i="1" s="1"/>
  <c r="R873" i="1"/>
  <c r="U873" i="1" s="1"/>
  <c r="V873" i="1" s="1"/>
  <c r="N873" i="1"/>
  <c r="T872" i="1"/>
  <c r="Y872" i="1" s="1"/>
  <c r="R872" i="1"/>
  <c r="N872" i="1"/>
  <c r="X871" i="1"/>
  <c r="T871" i="1"/>
  <c r="R871" i="1"/>
  <c r="N871" i="1"/>
  <c r="T870" i="1"/>
  <c r="Y870" i="1" s="1"/>
  <c r="R870" i="1"/>
  <c r="N870" i="1"/>
  <c r="X869" i="1"/>
  <c r="T869" i="1"/>
  <c r="R869" i="1"/>
  <c r="N869" i="1"/>
  <c r="X868" i="1"/>
  <c r="T868" i="1"/>
  <c r="R868" i="1"/>
  <c r="N868" i="1"/>
  <c r="X867" i="1"/>
  <c r="T867" i="1"/>
  <c r="R867" i="1"/>
  <c r="N867" i="1"/>
  <c r="T866" i="1"/>
  <c r="Y866" i="1" s="1"/>
  <c r="R866" i="1"/>
  <c r="N866" i="1"/>
  <c r="X865" i="1"/>
  <c r="T865" i="1"/>
  <c r="R865" i="1"/>
  <c r="N865" i="1"/>
  <c r="T864" i="1"/>
  <c r="Y864" i="1" s="1"/>
  <c r="R864" i="1"/>
  <c r="N864" i="1"/>
  <c r="T863" i="1"/>
  <c r="Y863" i="1" s="1"/>
  <c r="R863" i="1"/>
  <c r="N863" i="1"/>
  <c r="T862" i="1"/>
  <c r="Y862" i="1" s="1"/>
  <c r="R862" i="1"/>
  <c r="N862" i="1"/>
  <c r="X861" i="1"/>
  <c r="T861" i="1"/>
  <c r="R861" i="1"/>
  <c r="N861" i="1"/>
  <c r="T860" i="1"/>
  <c r="Y860" i="1" s="1"/>
  <c r="R860" i="1"/>
  <c r="N860" i="1"/>
  <c r="X859" i="1"/>
  <c r="T859" i="1"/>
  <c r="R859" i="1"/>
  <c r="N859" i="1"/>
  <c r="T858" i="1"/>
  <c r="Y858" i="1" s="1"/>
  <c r="R858" i="1"/>
  <c r="N858" i="1"/>
  <c r="X857" i="1"/>
  <c r="T857" i="1"/>
  <c r="R857" i="1"/>
  <c r="N857" i="1"/>
  <c r="T856" i="1"/>
  <c r="Y856" i="1" s="1"/>
  <c r="R856" i="1"/>
  <c r="N856" i="1"/>
  <c r="T855" i="1"/>
  <c r="Y855" i="1" s="1"/>
  <c r="R855" i="1"/>
  <c r="N855" i="1"/>
  <c r="T854" i="1"/>
  <c r="Y854" i="1" s="1"/>
  <c r="R854" i="1"/>
  <c r="N854" i="1"/>
  <c r="T853" i="1"/>
  <c r="R853" i="1"/>
  <c r="N853" i="1"/>
  <c r="T852" i="1"/>
  <c r="R852" i="1"/>
  <c r="N852" i="1"/>
  <c r="T851" i="1"/>
  <c r="Y851" i="1" s="1"/>
  <c r="R851" i="1"/>
  <c r="T850" i="1"/>
  <c r="Y850" i="1" s="1"/>
  <c r="R850" i="1"/>
  <c r="T849" i="1"/>
  <c r="Y849" i="1" s="1"/>
  <c r="R849" i="1"/>
  <c r="T848" i="1"/>
  <c r="Y848" i="1" s="1"/>
  <c r="R848" i="1"/>
  <c r="U848" i="1" s="1"/>
  <c r="T847" i="1"/>
  <c r="Y847" i="1" s="1"/>
  <c r="R847" i="1"/>
  <c r="T846" i="1"/>
  <c r="Y846" i="1" s="1"/>
  <c r="R846" i="1"/>
  <c r="T845" i="1"/>
  <c r="Y845" i="1" s="1"/>
  <c r="R845" i="1"/>
  <c r="T844" i="1"/>
  <c r="Y844" i="1" s="1"/>
  <c r="R844" i="1"/>
  <c r="T843" i="1"/>
  <c r="Y843" i="1" s="1"/>
  <c r="R843" i="1"/>
  <c r="T842" i="1"/>
  <c r="Y842" i="1" s="1"/>
  <c r="R842" i="1"/>
  <c r="T841" i="1"/>
  <c r="Y841" i="1" s="1"/>
  <c r="R841" i="1"/>
  <c r="T840" i="1"/>
  <c r="Y840" i="1" s="1"/>
  <c r="R840" i="1"/>
  <c r="U840" i="1" s="1"/>
  <c r="T839" i="1"/>
  <c r="Y839" i="1" s="1"/>
  <c r="R839" i="1"/>
  <c r="T838" i="1"/>
  <c r="Y838" i="1" s="1"/>
  <c r="R838" i="1"/>
  <c r="X837" i="1"/>
  <c r="T837" i="1"/>
  <c r="R837" i="1"/>
  <c r="T836" i="1"/>
  <c r="Y836" i="1" s="1"/>
  <c r="R836" i="1"/>
  <c r="X835" i="1"/>
  <c r="T835" i="1"/>
  <c r="R835" i="1"/>
  <c r="T834" i="1"/>
  <c r="Y834" i="1" s="1"/>
  <c r="R834" i="1"/>
  <c r="T833" i="1"/>
  <c r="Y833" i="1" s="1"/>
  <c r="R833" i="1"/>
  <c r="T832" i="1"/>
  <c r="Y832" i="1" s="1"/>
  <c r="R832" i="1"/>
  <c r="T831" i="1"/>
  <c r="Y831" i="1" s="1"/>
  <c r="R831" i="1"/>
  <c r="T830" i="1"/>
  <c r="Y830" i="1" s="1"/>
  <c r="R830" i="1"/>
  <c r="T829" i="1"/>
  <c r="Y829" i="1" s="1"/>
  <c r="R829" i="1"/>
  <c r="T828" i="1"/>
  <c r="Y828" i="1" s="1"/>
  <c r="R828" i="1"/>
  <c r="T827" i="1"/>
  <c r="Y827" i="1" s="1"/>
  <c r="R827" i="1"/>
  <c r="T826" i="1"/>
  <c r="Y826" i="1" s="1"/>
  <c r="R826" i="1"/>
  <c r="T825" i="1"/>
  <c r="Y825" i="1" s="1"/>
  <c r="R825" i="1"/>
  <c r="T824" i="1"/>
  <c r="Y824" i="1" s="1"/>
  <c r="R824" i="1"/>
  <c r="T823" i="1"/>
  <c r="Y823" i="1" s="1"/>
  <c r="R823" i="1"/>
  <c r="T822" i="1"/>
  <c r="Y822" i="1" s="1"/>
  <c r="R822" i="1"/>
  <c r="T821" i="1"/>
  <c r="Y821" i="1" s="1"/>
  <c r="R821" i="1"/>
  <c r="T820" i="1"/>
  <c r="Y820" i="1" s="1"/>
  <c r="R820" i="1"/>
  <c r="X819" i="1"/>
  <c r="T819" i="1"/>
  <c r="R819" i="1"/>
  <c r="X818" i="1"/>
  <c r="T818" i="1"/>
  <c r="R818" i="1"/>
  <c r="T817" i="1"/>
  <c r="Y817" i="1" s="1"/>
  <c r="R817" i="1"/>
  <c r="T816" i="1"/>
  <c r="Y816" i="1" s="1"/>
  <c r="R816" i="1"/>
  <c r="X815" i="1"/>
  <c r="T815" i="1"/>
  <c r="R815" i="1"/>
  <c r="T814" i="1"/>
  <c r="Y814" i="1" s="1"/>
  <c r="R814" i="1"/>
  <c r="T813" i="1"/>
  <c r="R813" i="1"/>
  <c r="T812" i="1"/>
  <c r="Y812" i="1" s="1"/>
  <c r="R812" i="1"/>
  <c r="T811" i="1"/>
  <c r="Y811" i="1" s="1"/>
  <c r="R811" i="1"/>
  <c r="T810" i="1"/>
  <c r="Y810" i="1" s="1"/>
  <c r="R810" i="1"/>
  <c r="T809" i="1"/>
  <c r="Y809" i="1" s="1"/>
  <c r="R809" i="1"/>
  <c r="T808" i="1"/>
  <c r="Y808" i="1" s="1"/>
  <c r="R808" i="1"/>
  <c r="T807" i="1"/>
  <c r="Y807" i="1" s="1"/>
  <c r="R807" i="1"/>
  <c r="T806" i="1"/>
  <c r="Y806" i="1" s="1"/>
  <c r="R806" i="1"/>
  <c r="X805" i="1"/>
  <c r="T805" i="1"/>
  <c r="R805" i="1"/>
  <c r="T804" i="1"/>
  <c r="Y804" i="1" s="1"/>
  <c r="R804" i="1"/>
  <c r="X803" i="1"/>
  <c r="T803" i="1"/>
  <c r="R803" i="1"/>
  <c r="T802" i="1"/>
  <c r="Y802" i="1" s="1"/>
  <c r="R802" i="1"/>
  <c r="X801" i="1"/>
  <c r="T801" i="1"/>
  <c r="R801" i="1"/>
  <c r="X800" i="1"/>
  <c r="T800" i="1"/>
  <c r="R800" i="1"/>
  <c r="X799" i="1"/>
  <c r="T799" i="1"/>
  <c r="R799" i="1"/>
  <c r="X798" i="1"/>
  <c r="T798" i="1"/>
  <c r="R798" i="1"/>
  <c r="X797" i="1"/>
  <c r="T797" i="1"/>
  <c r="R797" i="1"/>
  <c r="T796" i="1"/>
  <c r="R796" i="1"/>
  <c r="T795" i="1"/>
  <c r="Y795" i="1" s="1"/>
  <c r="R795" i="1"/>
  <c r="T794" i="1"/>
  <c r="Y794" i="1" s="1"/>
  <c r="R794" i="1"/>
  <c r="T793" i="1"/>
  <c r="Y793" i="1" s="1"/>
  <c r="R793" i="1"/>
  <c r="T792" i="1"/>
  <c r="Y792" i="1" s="1"/>
  <c r="R792" i="1"/>
  <c r="T791" i="1"/>
  <c r="Y791" i="1" s="1"/>
  <c r="R791" i="1"/>
  <c r="T790" i="1"/>
  <c r="Y790" i="1" s="1"/>
  <c r="R790" i="1"/>
  <c r="T789" i="1"/>
  <c r="Y789" i="1" s="1"/>
  <c r="R789" i="1"/>
  <c r="T788" i="1"/>
  <c r="R788" i="1"/>
  <c r="T787" i="1"/>
  <c r="Y787" i="1" s="1"/>
  <c r="R787" i="1"/>
  <c r="T786" i="1"/>
  <c r="Y786" i="1" s="1"/>
  <c r="R786" i="1"/>
  <c r="T785" i="1"/>
  <c r="Y785" i="1" s="1"/>
  <c r="R785" i="1"/>
  <c r="T784" i="1"/>
  <c r="Y784" i="1" s="1"/>
  <c r="R784" i="1"/>
  <c r="T783" i="1"/>
  <c r="Y783" i="1" s="1"/>
  <c r="R783" i="1"/>
  <c r="T782" i="1"/>
  <c r="Y782" i="1" s="1"/>
  <c r="R782" i="1"/>
  <c r="T781" i="1"/>
  <c r="Y781" i="1" s="1"/>
  <c r="R781" i="1"/>
  <c r="T780" i="1"/>
  <c r="R780" i="1"/>
  <c r="T779" i="1"/>
  <c r="Y779" i="1" s="1"/>
  <c r="R779" i="1"/>
  <c r="T778" i="1"/>
  <c r="Y778" i="1" s="1"/>
  <c r="R778" i="1"/>
  <c r="T777" i="1"/>
  <c r="R777" i="1"/>
  <c r="T776" i="1"/>
  <c r="Y776" i="1" s="1"/>
  <c r="R776" i="1"/>
  <c r="T775" i="1"/>
  <c r="Y775" i="1" s="1"/>
  <c r="R775" i="1"/>
  <c r="T774" i="1"/>
  <c r="Y774" i="1" s="1"/>
  <c r="R774" i="1"/>
  <c r="T773" i="1"/>
  <c r="Y773" i="1" s="1"/>
  <c r="R773" i="1"/>
  <c r="T772" i="1"/>
  <c r="R772" i="1"/>
  <c r="T771" i="1"/>
  <c r="Y771" i="1" s="1"/>
  <c r="R771" i="1"/>
  <c r="T770" i="1"/>
  <c r="R770" i="1"/>
  <c r="T769" i="1"/>
  <c r="Y769" i="1" s="1"/>
  <c r="R769" i="1"/>
  <c r="T768" i="1"/>
  <c r="Y768" i="1" s="1"/>
  <c r="R768" i="1"/>
  <c r="T767" i="1"/>
  <c r="Y767" i="1" s="1"/>
  <c r="R767" i="1"/>
  <c r="T766" i="1"/>
  <c r="Y766" i="1" s="1"/>
  <c r="R766" i="1"/>
  <c r="T765" i="1"/>
  <c r="Y765" i="1" s="1"/>
  <c r="R765" i="1"/>
  <c r="T764" i="1"/>
  <c r="R764" i="1"/>
  <c r="T763" i="1"/>
  <c r="Y763" i="1" s="1"/>
  <c r="R763" i="1"/>
  <c r="T762" i="1"/>
  <c r="Y762" i="1" s="1"/>
  <c r="R762" i="1"/>
  <c r="T761" i="1"/>
  <c r="Y761" i="1" s="1"/>
  <c r="R761" i="1"/>
  <c r="T760" i="1"/>
  <c r="Y760" i="1" s="1"/>
  <c r="R760" i="1"/>
  <c r="T759" i="1"/>
  <c r="Y759" i="1" s="1"/>
  <c r="R759" i="1"/>
  <c r="T758" i="1"/>
  <c r="Y758" i="1" s="1"/>
  <c r="R758" i="1"/>
  <c r="T757" i="1"/>
  <c r="Y757" i="1" s="1"/>
  <c r="R757" i="1"/>
  <c r="T756" i="1"/>
  <c r="R756" i="1"/>
  <c r="X755" i="1"/>
  <c r="T755" i="1"/>
  <c r="R755" i="1"/>
  <c r="T754" i="1"/>
  <c r="Y754" i="1" s="1"/>
  <c r="R754" i="1"/>
  <c r="T753" i="1"/>
  <c r="R753" i="1"/>
  <c r="T752" i="1"/>
  <c r="Y752" i="1" s="1"/>
  <c r="R752" i="1"/>
  <c r="T751" i="1"/>
  <c r="Y751" i="1" s="1"/>
  <c r="R751" i="1"/>
  <c r="T750" i="1"/>
  <c r="Y750" i="1" s="1"/>
  <c r="R750" i="1"/>
  <c r="T749" i="1"/>
  <c r="Y749" i="1" s="1"/>
  <c r="R749" i="1"/>
  <c r="T748" i="1"/>
  <c r="Y748" i="1" s="1"/>
  <c r="R748" i="1"/>
  <c r="T747" i="1"/>
  <c r="Y747" i="1" s="1"/>
  <c r="R747" i="1"/>
  <c r="T746" i="1"/>
  <c r="Y746" i="1" s="1"/>
  <c r="R746" i="1"/>
  <c r="T745" i="1"/>
  <c r="R745" i="1"/>
  <c r="T744" i="1"/>
  <c r="Y744" i="1" s="1"/>
  <c r="R744" i="1"/>
  <c r="T743" i="1"/>
  <c r="Y743" i="1" s="1"/>
  <c r="R743" i="1"/>
  <c r="T742" i="1"/>
  <c r="Y742" i="1" s="1"/>
  <c r="R742" i="1"/>
  <c r="T741" i="1"/>
  <c r="R741" i="1"/>
  <c r="T740" i="1"/>
  <c r="Y740" i="1" s="1"/>
  <c r="R740" i="1"/>
  <c r="X739" i="1"/>
  <c r="T739" i="1"/>
  <c r="R739" i="1"/>
  <c r="T738" i="1"/>
  <c r="Y738" i="1" s="1"/>
  <c r="R738" i="1"/>
  <c r="T737" i="1"/>
  <c r="Y737" i="1" s="1"/>
  <c r="R737" i="1"/>
  <c r="U737" i="1" s="1"/>
  <c r="V737" i="1" s="1"/>
  <c r="X736" i="1"/>
  <c r="T736" i="1"/>
  <c r="R736" i="1"/>
  <c r="T735" i="1"/>
  <c r="Y735" i="1" s="1"/>
  <c r="R735" i="1"/>
  <c r="T734" i="1"/>
  <c r="Y734" i="1" s="1"/>
  <c r="R734" i="1"/>
  <c r="T733" i="1"/>
  <c r="Y733" i="1" s="1"/>
  <c r="R733" i="1"/>
  <c r="T732" i="1"/>
  <c r="R732" i="1"/>
  <c r="T731" i="1"/>
  <c r="Y731" i="1" s="1"/>
  <c r="R731" i="1"/>
  <c r="T730" i="1"/>
  <c r="Y730" i="1" s="1"/>
  <c r="R730" i="1"/>
  <c r="T729" i="1"/>
  <c r="Y729" i="1" s="1"/>
  <c r="R729" i="1"/>
  <c r="T728" i="1"/>
  <c r="Y728" i="1" s="1"/>
  <c r="R728" i="1"/>
  <c r="T727" i="1"/>
  <c r="Y727" i="1" s="1"/>
  <c r="R727" i="1"/>
  <c r="X726" i="1"/>
  <c r="T726" i="1"/>
  <c r="R726" i="1"/>
  <c r="T725" i="1"/>
  <c r="Y725" i="1" s="1"/>
  <c r="R725" i="1"/>
  <c r="T724" i="1"/>
  <c r="Y724" i="1" s="1"/>
  <c r="R724" i="1"/>
  <c r="U724" i="1" s="1"/>
  <c r="X723" i="1"/>
  <c r="T723" i="1"/>
  <c r="R723" i="1"/>
  <c r="T722" i="1"/>
  <c r="Y722" i="1" s="1"/>
  <c r="R722" i="1"/>
  <c r="X721" i="1"/>
  <c r="T721" i="1"/>
  <c r="R721" i="1"/>
  <c r="U721" i="1" s="1"/>
  <c r="T720" i="1"/>
  <c r="Y720" i="1" s="1"/>
  <c r="R720" i="1"/>
  <c r="X719" i="1"/>
  <c r="T719" i="1"/>
  <c r="R719" i="1"/>
  <c r="T718" i="1"/>
  <c r="Y718" i="1" s="1"/>
  <c r="R718" i="1"/>
  <c r="T717" i="1"/>
  <c r="Y717" i="1" s="1"/>
  <c r="R717" i="1"/>
  <c r="T716" i="1"/>
  <c r="Y716" i="1" s="1"/>
  <c r="R716" i="1"/>
  <c r="X715" i="1"/>
  <c r="T715" i="1"/>
  <c r="R715" i="1"/>
  <c r="T714" i="1"/>
  <c r="Y714" i="1" s="1"/>
  <c r="R714" i="1"/>
  <c r="U714" i="1" s="1"/>
  <c r="V714" i="1" s="1"/>
  <c r="W714" i="1" s="1"/>
  <c r="X713" i="1"/>
  <c r="T713" i="1"/>
  <c r="R713" i="1"/>
  <c r="T712" i="1"/>
  <c r="Y712" i="1" s="1"/>
  <c r="R712" i="1"/>
  <c r="X711" i="1"/>
  <c r="T711" i="1"/>
  <c r="R711" i="1"/>
  <c r="U711" i="1" s="1"/>
  <c r="X710" i="1"/>
  <c r="T710" i="1"/>
  <c r="R710" i="1"/>
  <c r="T709" i="1"/>
  <c r="Y709" i="1" s="1"/>
  <c r="R709" i="1"/>
  <c r="T708" i="1"/>
  <c r="Y708" i="1" s="1"/>
  <c r="R708" i="1"/>
  <c r="T707" i="1"/>
  <c r="Y707" i="1" s="1"/>
  <c r="R707" i="1"/>
  <c r="T706" i="1"/>
  <c r="Y706" i="1" s="1"/>
  <c r="R706" i="1"/>
  <c r="X705" i="1"/>
  <c r="T705" i="1"/>
  <c r="R705" i="1"/>
  <c r="T704" i="1"/>
  <c r="Y704" i="1" s="1"/>
  <c r="R704" i="1"/>
  <c r="U704" i="1" s="1"/>
  <c r="V704" i="1" s="1"/>
  <c r="W704" i="1" s="1"/>
  <c r="T703" i="1"/>
  <c r="Y703" i="1" s="1"/>
  <c r="R703" i="1"/>
  <c r="U703" i="1" s="1"/>
  <c r="T702" i="1"/>
  <c r="Y702" i="1" s="1"/>
  <c r="R702" i="1"/>
  <c r="T701" i="1"/>
  <c r="Y701" i="1" s="1"/>
  <c r="R701" i="1"/>
  <c r="T700" i="1"/>
  <c r="Y700" i="1" s="1"/>
  <c r="R700" i="1"/>
  <c r="U700" i="1" s="1"/>
  <c r="T699" i="1"/>
  <c r="Y699" i="1" s="1"/>
  <c r="R699" i="1"/>
  <c r="T698" i="1"/>
  <c r="Y698" i="1" s="1"/>
  <c r="R698" i="1"/>
  <c r="T697" i="1"/>
  <c r="Y697" i="1" s="1"/>
  <c r="R697" i="1"/>
  <c r="T696" i="1"/>
  <c r="Y696" i="1" s="1"/>
  <c r="R696" i="1"/>
  <c r="U696" i="1" s="1"/>
  <c r="T695" i="1"/>
  <c r="Y695" i="1" s="1"/>
  <c r="R695" i="1"/>
  <c r="T694" i="1"/>
  <c r="Y694" i="1" s="1"/>
  <c r="R694" i="1"/>
  <c r="T693" i="1"/>
  <c r="Y693" i="1" s="1"/>
  <c r="R693" i="1"/>
  <c r="T692" i="1"/>
  <c r="Y692" i="1" s="1"/>
  <c r="R692" i="1"/>
  <c r="U692" i="1" s="1"/>
  <c r="T691" i="1"/>
  <c r="Y691" i="1" s="1"/>
  <c r="R691" i="1"/>
  <c r="T690" i="1"/>
  <c r="Y690" i="1" s="1"/>
  <c r="R690" i="1"/>
  <c r="T689" i="1"/>
  <c r="Y689" i="1" s="1"/>
  <c r="R689" i="1"/>
  <c r="T688" i="1"/>
  <c r="Y688" i="1" s="1"/>
  <c r="R688" i="1"/>
  <c r="T687" i="1"/>
  <c r="Y687" i="1" s="1"/>
  <c r="R687" i="1"/>
  <c r="T686" i="1"/>
  <c r="Y686" i="1" s="1"/>
  <c r="R686" i="1"/>
  <c r="T685" i="1"/>
  <c r="Y685" i="1" s="1"/>
  <c r="R685" i="1"/>
  <c r="T684" i="1"/>
  <c r="Y684" i="1" s="1"/>
  <c r="R684" i="1"/>
  <c r="T683" i="1"/>
  <c r="Y683" i="1" s="1"/>
  <c r="R683" i="1"/>
  <c r="T682" i="1"/>
  <c r="Y682" i="1" s="1"/>
  <c r="R682" i="1"/>
  <c r="T681" i="1"/>
  <c r="Y681" i="1" s="1"/>
  <c r="R681" i="1"/>
  <c r="T680" i="1"/>
  <c r="Y680" i="1" s="1"/>
  <c r="R680" i="1"/>
  <c r="T679" i="1"/>
  <c r="Y679" i="1" s="1"/>
  <c r="R679" i="1"/>
  <c r="T678" i="1"/>
  <c r="Y678" i="1" s="1"/>
  <c r="R678" i="1"/>
  <c r="T677" i="1"/>
  <c r="Y677" i="1" s="1"/>
  <c r="R677" i="1"/>
  <c r="T676" i="1"/>
  <c r="Y676" i="1" s="1"/>
  <c r="R676" i="1"/>
  <c r="T675" i="1"/>
  <c r="Y675" i="1" s="1"/>
  <c r="R675" i="1"/>
  <c r="T674" i="1"/>
  <c r="Y674" i="1" s="1"/>
  <c r="R674" i="1"/>
  <c r="T673" i="1"/>
  <c r="Y673" i="1" s="1"/>
  <c r="R673" i="1"/>
  <c r="T672" i="1"/>
  <c r="Y672" i="1" s="1"/>
  <c r="R672" i="1"/>
  <c r="T671" i="1"/>
  <c r="Y671" i="1" s="1"/>
  <c r="R671" i="1"/>
  <c r="T670" i="1"/>
  <c r="Y670" i="1" s="1"/>
  <c r="R670" i="1"/>
  <c r="T669" i="1"/>
  <c r="Y669" i="1" s="1"/>
  <c r="R669" i="1"/>
  <c r="X668" i="1"/>
  <c r="T668" i="1"/>
  <c r="R668" i="1"/>
  <c r="T667" i="1"/>
  <c r="R667" i="1"/>
  <c r="X666" i="1"/>
  <c r="T666" i="1"/>
  <c r="R666" i="1"/>
  <c r="X665" i="1"/>
  <c r="T665" i="1"/>
  <c r="R665" i="1"/>
  <c r="T664" i="1"/>
  <c r="Y664" i="1" s="1"/>
  <c r="R664" i="1"/>
  <c r="T663" i="1"/>
  <c r="Y663" i="1" s="1"/>
  <c r="R663" i="1"/>
  <c r="T662" i="1"/>
  <c r="Y662" i="1" s="1"/>
  <c r="R662" i="1"/>
  <c r="T661" i="1"/>
  <c r="Y661" i="1" s="1"/>
  <c r="R661" i="1"/>
  <c r="T660" i="1"/>
  <c r="Y660" i="1" s="1"/>
  <c r="R660" i="1"/>
  <c r="X659" i="1"/>
  <c r="T659" i="1"/>
  <c r="R659" i="1"/>
  <c r="T658" i="1"/>
  <c r="Y658" i="1" s="1"/>
  <c r="R658" i="1"/>
  <c r="X657" i="1"/>
  <c r="T657" i="1"/>
  <c r="R657" i="1"/>
  <c r="X656" i="1"/>
  <c r="T656" i="1"/>
  <c r="R656" i="1"/>
  <c r="T655" i="1"/>
  <c r="Y655" i="1" s="1"/>
  <c r="R655" i="1"/>
  <c r="T654" i="1"/>
  <c r="Y654" i="1" s="1"/>
  <c r="R654" i="1"/>
  <c r="X653" i="1"/>
  <c r="T653" i="1"/>
  <c r="R653" i="1"/>
  <c r="X652" i="1"/>
  <c r="T652" i="1"/>
  <c r="R652" i="1"/>
  <c r="X651" i="1"/>
  <c r="T651" i="1"/>
  <c r="R651" i="1"/>
  <c r="X650" i="1"/>
  <c r="T650" i="1"/>
  <c r="R650" i="1"/>
  <c r="T649" i="1"/>
  <c r="Y649" i="1" s="1"/>
  <c r="R649" i="1"/>
  <c r="T648" i="1"/>
  <c r="Y648" i="1" s="1"/>
  <c r="R648" i="1"/>
  <c r="T647" i="1"/>
  <c r="Y647" i="1" s="1"/>
  <c r="R647" i="1"/>
  <c r="T646" i="1"/>
  <c r="Y646" i="1" s="1"/>
  <c r="R646" i="1"/>
  <c r="T645" i="1"/>
  <c r="Y645" i="1" s="1"/>
  <c r="R645" i="1"/>
  <c r="T644" i="1"/>
  <c r="Y644" i="1" s="1"/>
  <c r="R644" i="1"/>
  <c r="T643" i="1"/>
  <c r="Y643" i="1" s="1"/>
  <c r="R643" i="1"/>
  <c r="T642" i="1"/>
  <c r="R642" i="1"/>
  <c r="T641" i="1"/>
  <c r="Y641" i="1" s="1"/>
  <c r="R641" i="1"/>
  <c r="T640" i="1"/>
  <c r="Y640" i="1" s="1"/>
  <c r="R640" i="1"/>
  <c r="T639" i="1"/>
  <c r="Y639" i="1" s="1"/>
  <c r="R639" i="1"/>
  <c r="T638" i="1"/>
  <c r="Y638" i="1" s="1"/>
  <c r="R638" i="1"/>
  <c r="T637" i="1"/>
  <c r="Y637" i="1" s="1"/>
  <c r="R637" i="1"/>
  <c r="T636" i="1"/>
  <c r="Y636" i="1" s="1"/>
  <c r="R636" i="1"/>
  <c r="T635" i="1"/>
  <c r="Y635" i="1" s="1"/>
  <c r="R635" i="1"/>
  <c r="T634" i="1"/>
  <c r="R634" i="1"/>
  <c r="T633" i="1"/>
  <c r="Y633" i="1" s="1"/>
  <c r="R633" i="1"/>
  <c r="T632" i="1"/>
  <c r="Y632" i="1" s="1"/>
  <c r="R632" i="1"/>
  <c r="T631" i="1"/>
  <c r="Y631" i="1" s="1"/>
  <c r="R631" i="1"/>
  <c r="U631" i="1" s="1"/>
  <c r="V631" i="1" s="1"/>
  <c r="W631" i="1" s="1"/>
  <c r="T630" i="1"/>
  <c r="Y630" i="1" s="1"/>
  <c r="R630" i="1"/>
  <c r="T629" i="1"/>
  <c r="Y629" i="1" s="1"/>
  <c r="R629" i="1"/>
  <c r="T628" i="1"/>
  <c r="Y628" i="1" s="1"/>
  <c r="R628" i="1"/>
  <c r="T627" i="1"/>
  <c r="Y627" i="1" s="1"/>
  <c r="R627" i="1"/>
  <c r="U627" i="1" s="1"/>
  <c r="T626" i="1"/>
  <c r="Y626" i="1" s="1"/>
  <c r="R626" i="1"/>
  <c r="T625" i="1"/>
  <c r="Y625" i="1" s="1"/>
  <c r="R625" i="1"/>
  <c r="T624" i="1"/>
  <c r="Y624" i="1" s="1"/>
  <c r="R624" i="1"/>
  <c r="T623" i="1"/>
  <c r="Y623" i="1" s="1"/>
  <c r="R623" i="1"/>
  <c r="U623" i="1" s="1"/>
  <c r="T622" i="1"/>
  <c r="Y622" i="1" s="1"/>
  <c r="R622" i="1"/>
  <c r="X621" i="1"/>
  <c r="T621" i="1"/>
  <c r="R621" i="1"/>
  <c r="T620" i="1"/>
  <c r="Y620" i="1" s="1"/>
  <c r="R620" i="1"/>
  <c r="T619" i="1"/>
  <c r="Y619" i="1" s="1"/>
  <c r="R619" i="1"/>
  <c r="T618" i="1"/>
  <c r="Y618" i="1" s="1"/>
  <c r="R618" i="1"/>
  <c r="T617" i="1"/>
  <c r="Y617" i="1" s="1"/>
  <c r="R617" i="1"/>
  <c r="T616" i="1"/>
  <c r="Y616" i="1" s="1"/>
  <c r="R616" i="1"/>
  <c r="T615" i="1"/>
  <c r="Y615" i="1" s="1"/>
  <c r="R615" i="1"/>
  <c r="T614" i="1"/>
  <c r="Y614" i="1" s="1"/>
  <c r="R614" i="1"/>
  <c r="T613" i="1"/>
  <c r="Y613" i="1" s="1"/>
  <c r="R613" i="1"/>
  <c r="T612" i="1"/>
  <c r="Y612" i="1" s="1"/>
  <c r="R612" i="1"/>
  <c r="T611" i="1"/>
  <c r="Y611" i="1" s="1"/>
  <c r="R611" i="1"/>
  <c r="T610" i="1"/>
  <c r="Y610" i="1" s="1"/>
  <c r="R610" i="1"/>
  <c r="T609" i="1"/>
  <c r="Y609" i="1" s="1"/>
  <c r="R609" i="1"/>
  <c r="T608" i="1"/>
  <c r="Y608" i="1" s="1"/>
  <c r="R608" i="1"/>
  <c r="T607" i="1"/>
  <c r="Y607" i="1" s="1"/>
  <c r="R607" i="1"/>
  <c r="T606" i="1"/>
  <c r="Y606" i="1" s="1"/>
  <c r="R606" i="1"/>
  <c r="T605" i="1"/>
  <c r="Y605" i="1" s="1"/>
  <c r="R605" i="1"/>
  <c r="T604" i="1"/>
  <c r="Y604" i="1" s="1"/>
  <c r="R604" i="1"/>
  <c r="T603" i="1"/>
  <c r="Y603" i="1" s="1"/>
  <c r="R603" i="1"/>
  <c r="X602" i="1"/>
  <c r="T602" i="1"/>
  <c r="R602" i="1"/>
  <c r="T601" i="1"/>
  <c r="Y601" i="1" s="1"/>
  <c r="R601" i="1"/>
  <c r="T600" i="1"/>
  <c r="Y600" i="1" s="1"/>
  <c r="R600" i="1"/>
  <c r="U600" i="1" s="1"/>
  <c r="T599" i="1"/>
  <c r="Y599" i="1" s="1"/>
  <c r="R599" i="1"/>
  <c r="T598" i="1"/>
  <c r="Y598" i="1" s="1"/>
  <c r="R598" i="1"/>
  <c r="T597" i="1"/>
  <c r="Y597" i="1" s="1"/>
  <c r="R597" i="1"/>
  <c r="T596" i="1"/>
  <c r="Y596" i="1" s="1"/>
  <c r="R596" i="1"/>
  <c r="U596" i="1" s="1"/>
  <c r="T595" i="1"/>
  <c r="Y595" i="1" s="1"/>
  <c r="R595" i="1"/>
  <c r="T594" i="1"/>
  <c r="Y594" i="1" s="1"/>
  <c r="R594" i="1"/>
  <c r="T593" i="1"/>
  <c r="Y593" i="1" s="1"/>
  <c r="R593" i="1"/>
  <c r="T592" i="1"/>
  <c r="Y592" i="1" s="1"/>
  <c r="R592" i="1"/>
  <c r="T591" i="1"/>
  <c r="Y591" i="1" s="1"/>
  <c r="R591" i="1"/>
  <c r="T590" i="1"/>
  <c r="Y590" i="1" s="1"/>
  <c r="R590" i="1"/>
  <c r="T589" i="1"/>
  <c r="Y589" i="1" s="1"/>
  <c r="R589" i="1"/>
  <c r="T588" i="1"/>
  <c r="Y588" i="1" s="1"/>
  <c r="R588" i="1"/>
  <c r="U588" i="1" s="1"/>
  <c r="T587" i="1"/>
  <c r="Y587" i="1" s="1"/>
  <c r="R587" i="1"/>
  <c r="X586" i="1"/>
  <c r="T586" i="1"/>
  <c r="R586" i="1"/>
  <c r="T585" i="1"/>
  <c r="Y585" i="1" s="1"/>
  <c r="R585" i="1"/>
  <c r="T584" i="1"/>
  <c r="Y584" i="1" s="1"/>
  <c r="R584" i="1"/>
  <c r="T583" i="1"/>
  <c r="R583" i="1"/>
  <c r="X582" i="1"/>
  <c r="T582" i="1"/>
  <c r="R582" i="1"/>
  <c r="U582" i="1" s="1"/>
  <c r="V582" i="1" s="1"/>
  <c r="T581" i="1"/>
  <c r="Y581" i="1" s="1"/>
  <c r="R581" i="1"/>
  <c r="T580" i="1"/>
  <c r="Y580" i="1" s="1"/>
  <c r="R580" i="1"/>
  <c r="T579" i="1"/>
  <c r="Y579" i="1" s="1"/>
  <c r="R579" i="1"/>
  <c r="T578" i="1"/>
  <c r="Y578" i="1" s="1"/>
  <c r="R578" i="1"/>
  <c r="U578" i="1" s="1"/>
  <c r="T577" i="1"/>
  <c r="Y577" i="1" s="1"/>
  <c r="R577" i="1"/>
  <c r="X576" i="1"/>
  <c r="T576" i="1"/>
  <c r="R576" i="1"/>
  <c r="X575" i="1"/>
  <c r="T575" i="1"/>
  <c r="R575" i="1"/>
  <c r="U575" i="1" s="1"/>
  <c r="V575" i="1" s="1"/>
  <c r="T574" i="1"/>
  <c r="Y574" i="1" s="1"/>
  <c r="R574" i="1"/>
  <c r="T573" i="1"/>
  <c r="Y573" i="1" s="1"/>
  <c r="R573" i="1"/>
  <c r="X572" i="1"/>
  <c r="T572" i="1"/>
  <c r="R572" i="1"/>
  <c r="X571" i="1"/>
  <c r="T571" i="1"/>
  <c r="R571" i="1"/>
  <c r="T570" i="1"/>
  <c r="Y570" i="1" s="1"/>
  <c r="R570" i="1"/>
  <c r="X569" i="1"/>
  <c r="T569" i="1"/>
  <c r="R569" i="1"/>
  <c r="T568" i="1"/>
  <c r="Y568" i="1" s="1"/>
  <c r="R568" i="1"/>
  <c r="X567" i="1"/>
  <c r="T567" i="1"/>
  <c r="R567" i="1"/>
  <c r="T566" i="1"/>
  <c r="Y566" i="1" s="1"/>
  <c r="R566" i="1"/>
  <c r="T565" i="1"/>
  <c r="Y565" i="1" s="1"/>
  <c r="R565" i="1"/>
  <c r="U565" i="1" s="1"/>
  <c r="T564" i="1"/>
  <c r="Y564" i="1" s="1"/>
  <c r="R564" i="1"/>
  <c r="T563" i="1"/>
  <c r="Y563" i="1" s="1"/>
  <c r="R563" i="1"/>
  <c r="T562" i="1"/>
  <c r="Y562" i="1" s="1"/>
  <c r="R562" i="1"/>
  <c r="T561" i="1"/>
  <c r="Y561" i="1" s="1"/>
  <c r="R561" i="1"/>
  <c r="T560" i="1"/>
  <c r="Y560" i="1" s="1"/>
  <c r="R560" i="1"/>
  <c r="T559" i="1"/>
  <c r="Y559" i="1" s="1"/>
  <c r="R559" i="1"/>
  <c r="T558" i="1"/>
  <c r="Y558" i="1" s="1"/>
  <c r="R558" i="1"/>
  <c r="T557" i="1"/>
  <c r="Y557" i="1" s="1"/>
  <c r="R557" i="1"/>
  <c r="T556" i="1"/>
  <c r="Y556" i="1" s="1"/>
  <c r="R556" i="1"/>
  <c r="T555" i="1"/>
  <c r="Y555" i="1" s="1"/>
  <c r="R555" i="1"/>
  <c r="T554" i="1"/>
  <c r="Y554" i="1" s="1"/>
  <c r="R554" i="1"/>
  <c r="T553" i="1"/>
  <c r="Y553" i="1" s="1"/>
  <c r="R553" i="1"/>
  <c r="U553" i="1" s="1"/>
  <c r="T552" i="1"/>
  <c r="Y552" i="1" s="1"/>
  <c r="R552" i="1"/>
  <c r="T551" i="1"/>
  <c r="Y551" i="1" s="1"/>
  <c r="R551" i="1"/>
  <c r="T550" i="1"/>
  <c r="Y550" i="1" s="1"/>
  <c r="R550" i="1"/>
  <c r="T549" i="1"/>
  <c r="Y549" i="1" s="1"/>
  <c r="R549" i="1"/>
  <c r="U549" i="1" s="1"/>
  <c r="T548" i="1"/>
  <c r="Y548" i="1" s="1"/>
  <c r="R548" i="1"/>
  <c r="T547" i="1"/>
  <c r="Y547" i="1" s="1"/>
  <c r="R547" i="1"/>
  <c r="T546" i="1"/>
  <c r="Y546" i="1" s="1"/>
  <c r="R546" i="1"/>
  <c r="X545" i="1"/>
  <c r="T545" i="1"/>
  <c r="R545" i="1"/>
  <c r="T544" i="1"/>
  <c r="Y544" i="1" s="1"/>
  <c r="R544" i="1"/>
  <c r="T543" i="1"/>
  <c r="Y543" i="1" s="1"/>
  <c r="R543" i="1"/>
  <c r="T542" i="1"/>
  <c r="Y542" i="1" s="1"/>
  <c r="R542" i="1"/>
  <c r="T541" i="1"/>
  <c r="Y541" i="1" s="1"/>
  <c r="R541" i="1"/>
  <c r="T540" i="1"/>
  <c r="Y540" i="1" s="1"/>
  <c r="R540" i="1"/>
  <c r="T539" i="1"/>
  <c r="R539" i="1"/>
  <c r="T538" i="1"/>
  <c r="Y538" i="1" s="1"/>
  <c r="R538" i="1"/>
  <c r="T537" i="1"/>
  <c r="Y537" i="1" s="1"/>
  <c r="R537" i="1"/>
  <c r="X536" i="1"/>
  <c r="T536" i="1"/>
  <c r="R536" i="1"/>
  <c r="T535" i="1"/>
  <c r="Y535" i="1" s="1"/>
  <c r="R535" i="1"/>
  <c r="T534" i="1"/>
  <c r="Y534" i="1" s="1"/>
  <c r="R534" i="1"/>
  <c r="T533" i="1"/>
  <c r="Y533" i="1" s="1"/>
  <c r="R533" i="1"/>
  <c r="T532" i="1"/>
  <c r="Y532" i="1" s="1"/>
  <c r="R532" i="1"/>
  <c r="T531" i="1"/>
  <c r="Y531" i="1" s="1"/>
  <c r="R531" i="1"/>
  <c r="T530" i="1"/>
  <c r="Y530" i="1" s="1"/>
  <c r="R530" i="1"/>
  <c r="T529" i="1"/>
  <c r="Y529" i="1" s="1"/>
  <c r="R529" i="1"/>
  <c r="T528" i="1"/>
  <c r="Y528" i="1" s="1"/>
  <c r="R528" i="1"/>
  <c r="X527" i="1"/>
  <c r="T527" i="1"/>
  <c r="R527" i="1"/>
  <c r="T526" i="1"/>
  <c r="R526" i="1"/>
  <c r="X525" i="1"/>
  <c r="T525" i="1"/>
  <c r="R525" i="1"/>
  <c r="T524" i="1"/>
  <c r="Y524" i="1" s="1"/>
  <c r="R524" i="1"/>
  <c r="T523" i="1"/>
  <c r="Y523" i="1" s="1"/>
  <c r="R523" i="1"/>
  <c r="U523" i="1" s="1"/>
  <c r="T522" i="1"/>
  <c r="Y522" i="1" s="1"/>
  <c r="R522" i="1"/>
  <c r="X521" i="1"/>
  <c r="T521" i="1"/>
  <c r="R521" i="1"/>
  <c r="T520" i="1"/>
  <c r="Y520" i="1" s="1"/>
  <c r="R520" i="1"/>
  <c r="T519" i="1"/>
  <c r="Y519" i="1" s="1"/>
  <c r="R519" i="1"/>
  <c r="X518" i="1"/>
  <c r="T518" i="1"/>
  <c r="R518" i="1"/>
  <c r="X517" i="1"/>
  <c r="T517" i="1"/>
  <c r="R517" i="1"/>
  <c r="X516" i="1"/>
  <c r="T516" i="1"/>
  <c r="R516" i="1"/>
  <c r="T515" i="1"/>
  <c r="Y515" i="1" s="1"/>
  <c r="R515" i="1"/>
  <c r="T514" i="1"/>
  <c r="Y514" i="1" s="1"/>
  <c r="R514" i="1"/>
  <c r="T513" i="1"/>
  <c r="Y513" i="1" s="1"/>
  <c r="R513" i="1"/>
  <c r="T512" i="1"/>
  <c r="Y512" i="1" s="1"/>
  <c r="R512" i="1"/>
  <c r="T511" i="1"/>
  <c r="Y511" i="1" s="1"/>
  <c r="R511" i="1"/>
  <c r="T510" i="1"/>
  <c r="Y510" i="1" s="1"/>
  <c r="R510" i="1"/>
  <c r="X509" i="1"/>
  <c r="T509" i="1"/>
  <c r="R509" i="1"/>
  <c r="T508" i="1"/>
  <c r="Y508" i="1" s="1"/>
  <c r="R508" i="1"/>
  <c r="T507" i="1"/>
  <c r="R507" i="1"/>
  <c r="T506" i="1"/>
  <c r="Y506" i="1" s="1"/>
  <c r="R506" i="1"/>
  <c r="T505" i="1"/>
  <c r="Y505" i="1" s="1"/>
  <c r="R505" i="1"/>
  <c r="T504" i="1"/>
  <c r="Y504" i="1" s="1"/>
  <c r="R504" i="1"/>
  <c r="X503" i="1"/>
  <c r="T503" i="1"/>
  <c r="R503" i="1"/>
  <c r="T502" i="1"/>
  <c r="Y502" i="1" s="1"/>
  <c r="R502" i="1"/>
  <c r="U502" i="1" s="1"/>
  <c r="T501" i="1"/>
  <c r="Y501" i="1" s="1"/>
  <c r="R501" i="1"/>
  <c r="X500" i="1"/>
  <c r="T500" i="1"/>
  <c r="R500" i="1"/>
  <c r="T499" i="1"/>
  <c r="Y499" i="1" s="1"/>
  <c r="R499" i="1"/>
  <c r="T498" i="1"/>
  <c r="R498" i="1"/>
  <c r="T497" i="1"/>
  <c r="Y497" i="1" s="1"/>
  <c r="R497" i="1"/>
  <c r="X496" i="1"/>
  <c r="T496" i="1"/>
  <c r="R496" i="1"/>
  <c r="X495" i="1"/>
  <c r="T495" i="1"/>
  <c r="R495" i="1"/>
  <c r="T494" i="1"/>
  <c r="Y494" i="1" s="1"/>
  <c r="R494" i="1"/>
  <c r="T493" i="1"/>
  <c r="R493" i="1"/>
  <c r="X492" i="1"/>
  <c r="T492" i="1"/>
  <c r="R492" i="1"/>
  <c r="T491" i="1"/>
  <c r="Y491" i="1" s="1"/>
  <c r="R491" i="1"/>
  <c r="T490" i="1"/>
  <c r="Y490" i="1" s="1"/>
  <c r="R490" i="1"/>
  <c r="T489" i="1"/>
  <c r="Y489" i="1" s="1"/>
  <c r="R489" i="1"/>
  <c r="T488" i="1"/>
  <c r="Y488" i="1" s="1"/>
  <c r="R488" i="1"/>
  <c r="T487" i="1"/>
  <c r="Y487" i="1" s="1"/>
  <c r="R487" i="1"/>
  <c r="T486" i="1"/>
  <c r="Y486" i="1" s="1"/>
  <c r="R486" i="1"/>
  <c r="T485" i="1"/>
  <c r="Y485" i="1" s="1"/>
  <c r="R485" i="1"/>
  <c r="T484" i="1"/>
  <c r="Y484" i="1" s="1"/>
  <c r="R484" i="1"/>
  <c r="T483" i="1"/>
  <c r="Y483" i="1" s="1"/>
  <c r="R483" i="1"/>
  <c r="T482" i="1"/>
  <c r="Y482" i="1" s="1"/>
  <c r="R482" i="1"/>
  <c r="T481" i="1"/>
  <c r="Y481" i="1" s="1"/>
  <c r="R481" i="1"/>
  <c r="X480" i="1"/>
  <c r="T480" i="1"/>
  <c r="R480" i="1"/>
  <c r="T479" i="1"/>
  <c r="Y479" i="1" s="1"/>
  <c r="R479" i="1"/>
  <c r="T478" i="1"/>
  <c r="Y478" i="1" s="1"/>
  <c r="R478" i="1"/>
  <c r="T477" i="1"/>
  <c r="Y477" i="1" s="1"/>
  <c r="R477" i="1"/>
  <c r="T476" i="1"/>
  <c r="R476" i="1"/>
  <c r="T475" i="1"/>
  <c r="Y475" i="1" s="1"/>
  <c r="R475" i="1"/>
  <c r="T474" i="1"/>
  <c r="Y474" i="1" s="1"/>
  <c r="R474" i="1"/>
  <c r="T473" i="1"/>
  <c r="Y473" i="1" s="1"/>
  <c r="R473" i="1"/>
  <c r="T472" i="1"/>
  <c r="Y472" i="1" s="1"/>
  <c r="R472" i="1"/>
  <c r="T471" i="1"/>
  <c r="Y471" i="1" s="1"/>
  <c r="R471" i="1"/>
  <c r="T470" i="1"/>
  <c r="Y470" i="1" s="1"/>
  <c r="R470" i="1"/>
  <c r="T469" i="1"/>
  <c r="Y469" i="1" s="1"/>
  <c r="R469" i="1"/>
  <c r="T468" i="1"/>
  <c r="R468" i="1"/>
  <c r="T467" i="1"/>
  <c r="Y467" i="1" s="1"/>
  <c r="R467" i="1"/>
  <c r="T466" i="1"/>
  <c r="Y466" i="1" s="1"/>
  <c r="R466" i="1"/>
  <c r="T465" i="1"/>
  <c r="Y465" i="1" s="1"/>
  <c r="R465" i="1"/>
  <c r="T464" i="1"/>
  <c r="R464" i="1"/>
  <c r="T463" i="1"/>
  <c r="Y463" i="1" s="1"/>
  <c r="R463" i="1"/>
  <c r="T462" i="1"/>
  <c r="Y462" i="1" s="1"/>
  <c r="R462" i="1"/>
  <c r="T461" i="1"/>
  <c r="Y461" i="1" s="1"/>
  <c r="R461" i="1"/>
  <c r="X460" i="1"/>
  <c r="T460" i="1"/>
  <c r="R460" i="1"/>
  <c r="T459" i="1"/>
  <c r="Y459" i="1" s="1"/>
  <c r="R459" i="1"/>
  <c r="T458" i="1"/>
  <c r="Y458" i="1" s="1"/>
  <c r="R458" i="1"/>
  <c r="T457" i="1"/>
  <c r="Y457" i="1" s="1"/>
  <c r="R457" i="1"/>
  <c r="X456" i="1"/>
  <c r="T456" i="1"/>
  <c r="R456" i="1"/>
  <c r="T455" i="1"/>
  <c r="Y455" i="1" s="1"/>
  <c r="R455" i="1"/>
  <c r="T454" i="1"/>
  <c r="Y454" i="1" s="1"/>
  <c r="R454" i="1"/>
  <c r="T453" i="1"/>
  <c r="Y453" i="1" s="1"/>
  <c r="R453" i="1"/>
  <c r="T452" i="1"/>
  <c r="Y452" i="1" s="1"/>
  <c r="R452" i="1"/>
  <c r="T451" i="1"/>
  <c r="R451" i="1"/>
  <c r="X450" i="1"/>
  <c r="T450" i="1"/>
  <c r="R450" i="1"/>
  <c r="T449" i="1"/>
  <c r="Y449" i="1" s="1"/>
  <c r="R449" i="1"/>
  <c r="X448" i="1"/>
  <c r="T448" i="1"/>
  <c r="R448" i="1"/>
  <c r="T447" i="1"/>
  <c r="Y447" i="1" s="1"/>
  <c r="R447" i="1"/>
  <c r="T446" i="1"/>
  <c r="R446" i="1"/>
  <c r="T445" i="1"/>
  <c r="Y445" i="1" s="1"/>
  <c r="R445" i="1"/>
  <c r="T444" i="1"/>
  <c r="Y444" i="1" s="1"/>
  <c r="R444" i="1"/>
  <c r="T443" i="1"/>
  <c r="Y443" i="1" s="1"/>
  <c r="R443" i="1"/>
  <c r="T442" i="1"/>
  <c r="Y442" i="1" s="1"/>
  <c r="R442" i="1"/>
  <c r="X441" i="1"/>
  <c r="T441" i="1"/>
  <c r="R441" i="1"/>
  <c r="T440" i="1"/>
  <c r="Y440" i="1" s="1"/>
  <c r="R440" i="1"/>
  <c r="T439" i="1"/>
  <c r="Y439" i="1" s="1"/>
  <c r="R439" i="1"/>
  <c r="X438" i="1"/>
  <c r="T438" i="1"/>
  <c r="R438" i="1"/>
  <c r="X437" i="1"/>
  <c r="T437" i="1"/>
  <c r="R437" i="1"/>
  <c r="T436" i="1"/>
  <c r="Y436" i="1" s="1"/>
  <c r="R436" i="1"/>
  <c r="X435" i="1"/>
  <c r="T435" i="1"/>
  <c r="R435" i="1"/>
  <c r="T434" i="1"/>
  <c r="Y434" i="1" s="1"/>
  <c r="R434" i="1"/>
  <c r="U434" i="1" s="1"/>
  <c r="T433" i="1"/>
  <c r="Y433" i="1" s="1"/>
  <c r="R433" i="1"/>
  <c r="X432" i="1"/>
  <c r="T432" i="1"/>
  <c r="R432" i="1"/>
  <c r="X431" i="1"/>
  <c r="T431" i="1"/>
  <c r="R431" i="1"/>
  <c r="T430" i="1"/>
  <c r="Y430" i="1" s="1"/>
  <c r="R430" i="1"/>
  <c r="T429" i="1"/>
  <c r="Y429" i="1" s="1"/>
  <c r="R429" i="1"/>
  <c r="T428" i="1"/>
  <c r="Y428" i="1" s="1"/>
  <c r="R428" i="1"/>
  <c r="T427" i="1"/>
  <c r="R427" i="1"/>
  <c r="T426" i="1"/>
  <c r="Y426" i="1" s="1"/>
  <c r="R426" i="1"/>
  <c r="T425" i="1"/>
  <c r="Y425" i="1" s="1"/>
  <c r="R425" i="1"/>
  <c r="T424" i="1"/>
  <c r="Y424" i="1" s="1"/>
  <c r="R424" i="1"/>
  <c r="T423" i="1"/>
  <c r="Y423" i="1" s="1"/>
  <c r="R423" i="1"/>
  <c r="T422" i="1"/>
  <c r="Y422" i="1" s="1"/>
  <c r="R422" i="1"/>
  <c r="T421" i="1"/>
  <c r="Y421" i="1" s="1"/>
  <c r="R421" i="1"/>
  <c r="T420" i="1"/>
  <c r="Y420" i="1" s="1"/>
  <c r="R420" i="1"/>
  <c r="T419" i="1"/>
  <c r="R419" i="1"/>
  <c r="T418" i="1"/>
  <c r="Y418" i="1" s="1"/>
  <c r="R418" i="1"/>
  <c r="T417" i="1"/>
  <c r="Y417" i="1" s="1"/>
  <c r="R417" i="1"/>
  <c r="T416" i="1"/>
  <c r="Y416" i="1" s="1"/>
  <c r="R416" i="1"/>
  <c r="T415" i="1"/>
  <c r="Y415" i="1" s="1"/>
  <c r="R415" i="1"/>
  <c r="T414" i="1"/>
  <c r="Y414" i="1" s="1"/>
  <c r="R414" i="1"/>
  <c r="T413" i="1"/>
  <c r="Y413" i="1" s="1"/>
  <c r="R413" i="1"/>
  <c r="T412" i="1"/>
  <c r="Y412" i="1" s="1"/>
  <c r="R412" i="1"/>
  <c r="T411" i="1"/>
  <c r="R411" i="1"/>
  <c r="T410" i="1"/>
  <c r="Y410" i="1" s="1"/>
  <c r="R410" i="1"/>
  <c r="T409" i="1"/>
  <c r="Y409" i="1" s="1"/>
  <c r="R409" i="1"/>
  <c r="X408" i="1"/>
  <c r="T408" i="1"/>
  <c r="R408" i="1"/>
  <c r="T407" i="1"/>
  <c r="Y407" i="1" s="1"/>
  <c r="R407" i="1"/>
  <c r="T406" i="1"/>
  <c r="Y406" i="1" s="1"/>
  <c r="R406" i="1"/>
  <c r="T405" i="1"/>
  <c r="Y405" i="1" s="1"/>
  <c r="R405" i="1"/>
  <c r="T404" i="1"/>
  <c r="Y404" i="1" s="1"/>
  <c r="R404" i="1"/>
  <c r="X403" i="1"/>
  <c r="T403" i="1"/>
  <c r="R403" i="1"/>
  <c r="T402" i="1"/>
  <c r="Y402" i="1" s="1"/>
  <c r="R402" i="1"/>
  <c r="T401" i="1"/>
  <c r="Y401" i="1" s="1"/>
  <c r="R401" i="1"/>
  <c r="T400" i="1"/>
  <c r="Y400" i="1" s="1"/>
  <c r="R400" i="1"/>
  <c r="T399" i="1"/>
  <c r="Y399" i="1" s="1"/>
  <c r="R399" i="1"/>
  <c r="T398" i="1"/>
  <c r="R398" i="1"/>
  <c r="X397" i="1"/>
  <c r="T397" i="1"/>
  <c r="R397" i="1"/>
  <c r="X396" i="1"/>
  <c r="T396" i="1"/>
  <c r="R396" i="1"/>
  <c r="T395" i="1"/>
  <c r="Y395" i="1" s="1"/>
  <c r="R395" i="1"/>
  <c r="T394" i="1"/>
  <c r="Y394" i="1" s="1"/>
  <c r="R394" i="1"/>
  <c r="T393" i="1"/>
  <c r="Y393" i="1" s="1"/>
  <c r="R393" i="1"/>
  <c r="T392" i="1"/>
  <c r="Y392" i="1" s="1"/>
  <c r="R392" i="1"/>
  <c r="T391" i="1"/>
  <c r="Y391" i="1" s="1"/>
  <c r="R391" i="1"/>
  <c r="T390" i="1"/>
  <c r="Y390" i="1" s="1"/>
  <c r="R390" i="1"/>
  <c r="T389" i="1"/>
  <c r="R389" i="1"/>
  <c r="T388" i="1"/>
  <c r="Y388" i="1" s="1"/>
  <c r="R388" i="1"/>
  <c r="T387" i="1"/>
  <c r="Y387" i="1" s="1"/>
  <c r="R387" i="1"/>
  <c r="X386" i="1"/>
  <c r="T386" i="1"/>
  <c r="R386" i="1"/>
  <c r="X385" i="1"/>
  <c r="T385" i="1"/>
  <c r="R385" i="1"/>
  <c r="T384" i="1"/>
  <c r="Y384" i="1" s="1"/>
  <c r="R384" i="1"/>
  <c r="T383" i="1"/>
  <c r="Y383" i="1" s="1"/>
  <c r="R383" i="1"/>
  <c r="T382" i="1"/>
  <c r="Y382" i="1" s="1"/>
  <c r="R382" i="1"/>
  <c r="X381" i="1"/>
  <c r="T381" i="1"/>
  <c r="R381" i="1"/>
  <c r="X380" i="1"/>
  <c r="T380" i="1"/>
  <c r="R380" i="1"/>
  <c r="X379" i="1"/>
  <c r="T379" i="1"/>
  <c r="R379" i="1"/>
  <c r="T378" i="1"/>
  <c r="Y378" i="1" s="1"/>
  <c r="R378" i="1"/>
  <c r="T377" i="1"/>
  <c r="Y377" i="1" s="1"/>
  <c r="R377" i="1"/>
  <c r="U377" i="1" s="1"/>
  <c r="X376" i="1"/>
  <c r="T376" i="1"/>
  <c r="R376" i="1"/>
  <c r="X375" i="1"/>
  <c r="T375" i="1"/>
  <c r="R375" i="1"/>
  <c r="T374" i="1"/>
  <c r="Y374" i="1" s="1"/>
  <c r="R374" i="1"/>
  <c r="U374" i="1" s="1"/>
  <c r="V374" i="1" s="1"/>
  <c r="W374" i="1" s="1"/>
  <c r="T373" i="1"/>
  <c r="Y373" i="1" s="1"/>
  <c r="R373" i="1"/>
  <c r="X372" i="1"/>
  <c r="T372" i="1"/>
  <c r="R372" i="1"/>
  <c r="X371" i="1"/>
  <c r="T371" i="1"/>
  <c r="R371" i="1"/>
  <c r="U371" i="1" s="1"/>
  <c r="X370" i="1"/>
  <c r="T370" i="1"/>
  <c r="R370" i="1"/>
  <c r="T369" i="1"/>
  <c r="Y369" i="1" s="1"/>
  <c r="R369" i="1"/>
  <c r="T368" i="1"/>
  <c r="R368" i="1"/>
  <c r="T367" i="1"/>
  <c r="Y367" i="1" s="1"/>
  <c r="R367" i="1"/>
  <c r="T366" i="1"/>
  <c r="Y366" i="1" s="1"/>
  <c r="R366" i="1"/>
  <c r="T365" i="1"/>
  <c r="Y365" i="1" s="1"/>
  <c r="R365" i="1"/>
  <c r="T364" i="1"/>
  <c r="Y364" i="1" s="1"/>
  <c r="R364" i="1"/>
  <c r="X363" i="1"/>
  <c r="T363" i="1"/>
  <c r="R363" i="1"/>
  <c r="T362" i="1"/>
  <c r="Y362" i="1" s="1"/>
  <c r="R362" i="1"/>
  <c r="T361" i="1"/>
  <c r="Y361" i="1" s="1"/>
  <c r="R361" i="1"/>
  <c r="T360" i="1"/>
  <c r="Y360" i="1" s="1"/>
  <c r="R360" i="1"/>
  <c r="T359" i="1"/>
  <c r="Y359" i="1" s="1"/>
  <c r="R359" i="1"/>
  <c r="T358" i="1"/>
  <c r="Y358" i="1" s="1"/>
  <c r="R358" i="1"/>
  <c r="T357" i="1"/>
  <c r="Y357" i="1" s="1"/>
  <c r="R357" i="1"/>
  <c r="T356" i="1"/>
  <c r="Y356" i="1" s="1"/>
  <c r="R356" i="1"/>
  <c r="T355" i="1"/>
  <c r="Y355" i="1" s="1"/>
  <c r="R355" i="1"/>
  <c r="X354" i="1"/>
  <c r="T354" i="1"/>
  <c r="R354" i="1"/>
  <c r="T353" i="1"/>
  <c r="Y353" i="1" s="1"/>
  <c r="R353" i="1"/>
  <c r="T352" i="1"/>
  <c r="Y352" i="1" s="1"/>
  <c r="R352" i="1"/>
  <c r="T351" i="1"/>
  <c r="R351" i="1"/>
  <c r="T350" i="1"/>
  <c r="Y350" i="1" s="1"/>
  <c r="R350" i="1"/>
  <c r="T349" i="1"/>
  <c r="Y349" i="1" s="1"/>
  <c r="R349" i="1"/>
  <c r="T348" i="1"/>
  <c r="Y348" i="1" s="1"/>
  <c r="R348" i="1"/>
  <c r="T347" i="1"/>
  <c r="Y347" i="1" s="1"/>
  <c r="R347" i="1"/>
  <c r="T346" i="1"/>
  <c r="Y346" i="1" s="1"/>
  <c r="R346" i="1"/>
  <c r="T345" i="1"/>
  <c r="R345" i="1"/>
  <c r="T344" i="1"/>
  <c r="Y344" i="1" s="1"/>
  <c r="R344" i="1"/>
  <c r="T343" i="1"/>
  <c r="R343" i="1"/>
  <c r="T342" i="1"/>
  <c r="Y342" i="1" s="1"/>
  <c r="R342" i="1"/>
  <c r="T341" i="1"/>
  <c r="Y341" i="1" s="1"/>
  <c r="R341" i="1"/>
  <c r="T340" i="1"/>
  <c r="Y340" i="1" s="1"/>
  <c r="R340" i="1"/>
  <c r="T339" i="1"/>
  <c r="Y339" i="1" s="1"/>
  <c r="R339" i="1"/>
  <c r="T338" i="1"/>
  <c r="Y338" i="1" s="1"/>
  <c r="R338" i="1"/>
  <c r="T337" i="1"/>
  <c r="Y337" i="1" s="1"/>
  <c r="R337" i="1"/>
  <c r="T336" i="1"/>
  <c r="Y336" i="1" s="1"/>
  <c r="R336" i="1"/>
  <c r="T335" i="1"/>
  <c r="R335" i="1"/>
  <c r="T334" i="1"/>
  <c r="Y334" i="1" s="1"/>
  <c r="R334" i="1"/>
  <c r="X333" i="1"/>
  <c r="T333" i="1"/>
  <c r="R333" i="1"/>
  <c r="U333" i="1" s="1"/>
  <c r="T332" i="1"/>
  <c r="Y332" i="1" s="1"/>
  <c r="R332" i="1"/>
  <c r="T331" i="1"/>
  <c r="Y331" i="1" s="1"/>
  <c r="R331" i="1"/>
  <c r="T330" i="1"/>
  <c r="Y330" i="1" s="1"/>
  <c r="R330" i="1"/>
  <c r="T329" i="1"/>
  <c r="Y329" i="1" s="1"/>
  <c r="R329" i="1"/>
  <c r="T328" i="1"/>
  <c r="Y328" i="1" s="1"/>
  <c r="R328" i="1"/>
  <c r="X327" i="1"/>
  <c r="T327" i="1"/>
  <c r="R327" i="1"/>
  <c r="X326" i="1"/>
  <c r="T326" i="1"/>
  <c r="R326" i="1"/>
  <c r="X325" i="1"/>
  <c r="T325" i="1"/>
  <c r="R325" i="1"/>
  <c r="T324" i="1"/>
  <c r="Y324" i="1" s="1"/>
  <c r="R324" i="1"/>
  <c r="T323" i="1"/>
  <c r="Y323" i="1" s="1"/>
  <c r="R323" i="1"/>
  <c r="T322" i="1"/>
  <c r="Y322" i="1" s="1"/>
  <c r="R322" i="1"/>
  <c r="T321" i="1"/>
  <c r="Y321" i="1" s="1"/>
  <c r="R321" i="1"/>
  <c r="X320" i="1"/>
  <c r="T320" i="1"/>
  <c r="R320" i="1"/>
  <c r="U320" i="1" s="1"/>
  <c r="X319" i="1"/>
  <c r="T319" i="1"/>
  <c r="R319" i="1"/>
  <c r="T318" i="1"/>
  <c r="Y318" i="1" s="1"/>
  <c r="R318" i="1"/>
  <c r="X317" i="1"/>
  <c r="T317" i="1"/>
  <c r="R317" i="1"/>
  <c r="X316" i="1"/>
  <c r="T316" i="1"/>
  <c r="R316" i="1"/>
  <c r="X315" i="1"/>
  <c r="T315" i="1"/>
  <c r="R315" i="1"/>
  <c r="T314" i="1"/>
  <c r="Y314" i="1" s="1"/>
  <c r="R314" i="1"/>
  <c r="X313" i="1"/>
  <c r="T313" i="1"/>
  <c r="Y313" i="1" s="1"/>
  <c r="R313" i="1"/>
  <c r="X312" i="1"/>
  <c r="T312" i="1"/>
  <c r="R312" i="1"/>
  <c r="X311" i="1"/>
  <c r="T311" i="1"/>
  <c r="R311" i="1"/>
  <c r="T310" i="1"/>
  <c r="Y310" i="1" s="1"/>
  <c r="R310" i="1"/>
  <c r="T309" i="1"/>
  <c r="R309" i="1"/>
  <c r="T308" i="1"/>
  <c r="Y308" i="1" s="1"/>
  <c r="R308" i="1"/>
  <c r="T307" i="1"/>
  <c r="Y307" i="1" s="1"/>
  <c r="R307" i="1"/>
  <c r="T306" i="1"/>
  <c r="Y306" i="1" s="1"/>
  <c r="R306" i="1"/>
  <c r="T305" i="1"/>
  <c r="Y305" i="1" s="1"/>
  <c r="R305" i="1"/>
  <c r="T304" i="1"/>
  <c r="Y304" i="1" s="1"/>
  <c r="R304" i="1"/>
  <c r="T303" i="1"/>
  <c r="Y303" i="1" s="1"/>
  <c r="R303" i="1"/>
  <c r="T302" i="1"/>
  <c r="Y302" i="1" s="1"/>
  <c r="R302" i="1"/>
  <c r="T301" i="1"/>
  <c r="Y301" i="1" s="1"/>
  <c r="R301" i="1"/>
  <c r="T300" i="1"/>
  <c r="Y300" i="1" s="1"/>
  <c r="R300" i="1"/>
  <c r="X299" i="1"/>
  <c r="T299" i="1"/>
  <c r="R299" i="1"/>
  <c r="T298" i="1"/>
  <c r="Y298" i="1" s="1"/>
  <c r="R298" i="1"/>
  <c r="T297" i="1"/>
  <c r="Y297" i="1" s="1"/>
  <c r="R297" i="1"/>
  <c r="T296" i="1"/>
  <c r="Y296" i="1" s="1"/>
  <c r="R296" i="1"/>
  <c r="U296" i="1" s="1"/>
  <c r="T295" i="1"/>
  <c r="Y295" i="1" s="1"/>
  <c r="R295" i="1"/>
  <c r="T294" i="1"/>
  <c r="Y294" i="1" s="1"/>
  <c r="R294" i="1"/>
  <c r="T293" i="1"/>
  <c r="Y293" i="1" s="1"/>
  <c r="R293" i="1"/>
  <c r="T292" i="1"/>
  <c r="Y292" i="1" s="1"/>
  <c r="R292" i="1"/>
  <c r="T291" i="1"/>
  <c r="Y291" i="1" s="1"/>
  <c r="R291" i="1"/>
  <c r="T290" i="1"/>
  <c r="Y290" i="1" s="1"/>
  <c r="R290" i="1"/>
  <c r="T289" i="1"/>
  <c r="Y289" i="1" s="1"/>
  <c r="R289" i="1"/>
  <c r="T288" i="1"/>
  <c r="Y288" i="1" s="1"/>
  <c r="R288" i="1"/>
  <c r="U288" i="1" s="1"/>
  <c r="T287" i="1"/>
  <c r="Y287" i="1" s="1"/>
  <c r="R287" i="1"/>
  <c r="T286" i="1"/>
  <c r="Y286" i="1" s="1"/>
  <c r="R286" i="1"/>
  <c r="T285" i="1"/>
  <c r="Y285" i="1" s="1"/>
  <c r="R285" i="1"/>
  <c r="T284" i="1"/>
  <c r="Y284" i="1" s="1"/>
  <c r="R284" i="1"/>
  <c r="T283" i="1"/>
  <c r="Y283" i="1" s="1"/>
  <c r="R283" i="1"/>
  <c r="T282" i="1"/>
  <c r="Y282" i="1" s="1"/>
  <c r="R282" i="1"/>
  <c r="T281" i="1"/>
  <c r="Y281" i="1" s="1"/>
  <c r="R281" i="1"/>
  <c r="T280" i="1"/>
  <c r="Y280" i="1" s="1"/>
  <c r="R280" i="1"/>
  <c r="X279" i="1"/>
  <c r="T279" i="1"/>
  <c r="R279" i="1"/>
  <c r="T278" i="1"/>
  <c r="Y278" i="1" s="1"/>
  <c r="R278" i="1"/>
  <c r="T277" i="1"/>
  <c r="Y277" i="1" s="1"/>
  <c r="R277" i="1"/>
  <c r="T276" i="1"/>
  <c r="R276" i="1"/>
  <c r="X275" i="1"/>
  <c r="T275" i="1"/>
  <c r="R275" i="1"/>
  <c r="T274" i="1"/>
  <c r="Y274" i="1" s="1"/>
  <c r="R274" i="1"/>
  <c r="T273" i="1"/>
  <c r="Y273" i="1" s="1"/>
  <c r="R273" i="1"/>
  <c r="T272" i="1"/>
  <c r="Y272" i="1" s="1"/>
  <c r="R272" i="1"/>
  <c r="T271" i="1"/>
  <c r="Y271" i="1" s="1"/>
  <c r="R271" i="1"/>
  <c r="T270" i="1"/>
  <c r="Y270" i="1" s="1"/>
  <c r="R270" i="1"/>
  <c r="T269" i="1"/>
  <c r="Y269" i="1" s="1"/>
  <c r="R269" i="1"/>
  <c r="T268" i="1"/>
  <c r="Y268" i="1" s="1"/>
  <c r="R268" i="1"/>
  <c r="T267" i="1"/>
  <c r="Y267" i="1" s="1"/>
  <c r="R267" i="1"/>
  <c r="T266" i="1"/>
  <c r="Y266" i="1" s="1"/>
  <c r="R266" i="1"/>
  <c r="T265" i="1"/>
  <c r="Y265" i="1" s="1"/>
  <c r="R265" i="1"/>
  <c r="T264" i="1"/>
  <c r="Y264" i="1" s="1"/>
  <c r="R264" i="1"/>
  <c r="T263" i="1"/>
  <c r="Y263" i="1" s="1"/>
  <c r="R263" i="1"/>
  <c r="T262" i="1"/>
  <c r="Y262" i="1" s="1"/>
  <c r="R262" i="1"/>
  <c r="X261" i="1"/>
  <c r="T261" i="1"/>
  <c r="R261" i="1"/>
  <c r="T260" i="1"/>
  <c r="Y260" i="1" s="1"/>
  <c r="R260" i="1"/>
  <c r="X259" i="1"/>
  <c r="T259" i="1"/>
  <c r="R259" i="1"/>
  <c r="X258" i="1"/>
  <c r="T258" i="1"/>
  <c r="R258" i="1"/>
  <c r="X257" i="1"/>
  <c r="T257" i="1"/>
  <c r="R257" i="1"/>
  <c r="T256" i="1"/>
  <c r="Y256" i="1" s="1"/>
  <c r="R256" i="1"/>
  <c r="T255" i="1"/>
  <c r="Y255" i="1" s="1"/>
  <c r="R255" i="1"/>
  <c r="T254" i="1"/>
  <c r="Y254" i="1" s="1"/>
  <c r="R254" i="1"/>
  <c r="X253" i="1"/>
  <c r="T253" i="1"/>
  <c r="R253" i="1"/>
  <c r="X252" i="1"/>
  <c r="T252" i="1"/>
  <c r="R252" i="1"/>
  <c r="T251" i="1"/>
  <c r="Y251" i="1" s="1"/>
  <c r="R251" i="1"/>
  <c r="X250" i="1"/>
  <c r="T250" i="1"/>
  <c r="R250" i="1"/>
  <c r="T249" i="1"/>
  <c r="Y249" i="1" s="1"/>
  <c r="R249" i="1"/>
  <c r="X248" i="1"/>
  <c r="T248" i="1"/>
  <c r="R248" i="1"/>
  <c r="T247" i="1"/>
  <c r="Y247" i="1" s="1"/>
  <c r="R247" i="1"/>
  <c r="T246" i="1"/>
  <c r="Y246" i="1" s="1"/>
  <c r="R246" i="1"/>
  <c r="X245" i="1"/>
  <c r="T245" i="1"/>
  <c r="R245" i="1"/>
  <c r="T244" i="1"/>
  <c r="Y244" i="1" s="1"/>
  <c r="R244" i="1"/>
  <c r="X243" i="1"/>
  <c r="T243" i="1"/>
  <c r="R243" i="1"/>
  <c r="X242" i="1"/>
  <c r="T242" i="1"/>
  <c r="R242" i="1"/>
  <c r="X241" i="1"/>
  <c r="T241" i="1"/>
  <c r="R241" i="1"/>
  <c r="T240" i="1"/>
  <c r="Y240" i="1" s="1"/>
  <c r="R240" i="1"/>
  <c r="T239" i="1"/>
  <c r="Y239" i="1" s="1"/>
  <c r="R239" i="1"/>
  <c r="T238" i="1"/>
  <c r="Y238" i="1" s="1"/>
  <c r="R238" i="1"/>
  <c r="U238" i="1" s="1"/>
  <c r="T237" i="1"/>
  <c r="Y237" i="1" s="1"/>
  <c r="R237" i="1"/>
  <c r="T236" i="1"/>
  <c r="Y236" i="1" s="1"/>
  <c r="R236" i="1"/>
  <c r="T235" i="1"/>
  <c r="Y235" i="1" s="1"/>
  <c r="R235" i="1"/>
  <c r="U235" i="1" s="1"/>
  <c r="V235" i="1" s="1"/>
  <c r="T234" i="1"/>
  <c r="Y234" i="1" s="1"/>
  <c r="R234" i="1"/>
  <c r="U234" i="1" s="1"/>
  <c r="V234" i="1" s="1"/>
  <c r="T233" i="1"/>
  <c r="Y233" i="1" s="1"/>
  <c r="R233" i="1"/>
  <c r="T232" i="1"/>
  <c r="Y232" i="1" s="1"/>
  <c r="R232" i="1"/>
  <c r="T231" i="1"/>
  <c r="Y231" i="1" s="1"/>
  <c r="R231" i="1"/>
  <c r="U231" i="1" s="1"/>
  <c r="V231" i="1" s="1"/>
  <c r="T230" i="1"/>
  <c r="Y230" i="1" s="1"/>
  <c r="R230" i="1"/>
  <c r="U230" i="1" s="1"/>
  <c r="X229" i="1"/>
  <c r="T229" i="1"/>
  <c r="R229" i="1"/>
  <c r="T228" i="1"/>
  <c r="Y228" i="1" s="1"/>
  <c r="R228" i="1"/>
  <c r="T227" i="1"/>
  <c r="Y227" i="1" s="1"/>
  <c r="R227" i="1"/>
  <c r="T226" i="1"/>
  <c r="Y226" i="1" s="1"/>
  <c r="R226" i="1"/>
  <c r="T225" i="1"/>
  <c r="Y225" i="1" s="1"/>
  <c r="R225" i="1"/>
  <c r="T224" i="1"/>
  <c r="Y224" i="1" s="1"/>
  <c r="R224" i="1"/>
  <c r="T223" i="1"/>
  <c r="Y223" i="1" s="1"/>
  <c r="R223" i="1"/>
  <c r="T222" i="1"/>
  <c r="Y222" i="1" s="1"/>
  <c r="R222" i="1"/>
  <c r="T221" i="1"/>
  <c r="R221" i="1"/>
  <c r="T220" i="1"/>
  <c r="Y220" i="1" s="1"/>
  <c r="R220" i="1"/>
  <c r="T219" i="1"/>
  <c r="Y219" i="1" s="1"/>
  <c r="R219" i="1"/>
  <c r="T218" i="1"/>
  <c r="Y218" i="1" s="1"/>
  <c r="R218" i="1"/>
  <c r="T217" i="1"/>
  <c r="Y217" i="1" s="1"/>
  <c r="R217" i="1"/>
  <c r="T216" i="1"/>
  <c r="Y216" i="1" s="1"/>
  <c r="R216" i="1"/>
  <c r="T215" i="1"/>
  <c r="R215" i="1"/>
  <c r="T214" i="1"/>
  <c r="Y214" i="1" s="1"/>
  <c r="R214" i="1"/>
  <c r="T213" i="1"/>
  <c r="R213" i="1"/>
  <c r="T212" i="1"/>
  <c r="Y212" i="1" s="1"/>
  <c r="R212" i="1"/>
  <c r="T211" i="1"/>
  <c r="Y211" i="1" s="1"/>
  <c r="R211" i="1"/>
  <c r="T210" i="1"/>
  <c r="Y210" i="1" s="1"/>
  <c r="R210" i="1"/>
  <c r="T209" i="1"/>
  <c r="Y209" i="1" s="1"/>
  <c r="R209" i="1"/>
  <c r="T208" i="1"/>
  <c r="Y208" i="1" s="1"/>
  <c r="R208" i="1"/>
  <c r="T207" i="1"/>
  <c r="Y207" i="1" s="1"/>
  <c r="R207" i="1"/>
  <c r="T206" i="1"/>
  <c r="Y206" i="1" s="1"/>
  <c r="R206" i="1"/>
  <c r="T205" i="1"/>
  <c r="R205" i="1"/>
  <c r="T204" i="1"/>
  <c r="Y204" i="1" s="1"/>
  <c r="R204" i="1"/>
  <c r="X203" i="1"/>
  <c r="T203" i="1"/>
  <c r="R203" i="1"/>
  <c r="U203" i="1" s="1"/>
  <c r="T202" i="1"/>
  <c r="Y202" i="1" s="1"/>
  <c r="R202" i="1"/>
  <c r="T201" i="1"/>
  <c r="Y201" i="1" s="1"/>
  <c r="R201" i="1"/>
  <c r="T200" i="1"/>
  <c r="Y200" i="1" s="1"/>
  <c r="R200" i="1"/>
  <c r="X199" i="1"/>
  <c r="T199" i="1"/>
  <c r="R199" i="1"/>
  <c r="X198" i="1"/>
  <c r="T198" i="1"/>
  <c r="R198" i="1"/>
  <c r="T197" i="1"/>
  <c r="Y197" i="1" s="1"/>
  <c r="R197" i="1"/>
  <c r="T196" i="1"/>
  <c r="Y196" i="1" s="1"/>
  <c r="R196" i="1"/>
  <c r="T195" i="1"/>
  <c r="Y195" i="1" s="1"/>
  <c r="R195" i="1"/>
  <c r="T194" i="1"/>
  <c r="Y194" i="1" s="1"/>
  <c r="R194" i="1"/>
  <c r="T193" i="1"/>
  <c r="Y193" i="1" s="1"/>
  <c r="R193" i="1"/>
  <c r="T192" i="1"/>
  <c r="Y192" i="1" s="1"/>
  <c r="R192" i="1"/>
  <c r="X191" i="1"/>
  <c r="T191" i="1"/>
  <c r="R191" i="1"/>
  <c r="X190" i="1"/>
  <c r="T190" i="1"/>
  <c r="R190" i="1"/>
  <c r="X189" i="1"/>
  <c r="T189" i="1"/>
  <c r="Y189" i="1" s="1"/>
  <c r="R189" i="1"/>
  <c r="T188" i="1"/>
  <c r="Y188" i="1" s="1"/>
  <c r="R188" i="1"/>
  <c r="T187" i="1"/>
  <c r="Y187" i="1" s="1"/>
  <c r="R187" i="1"/>
  <c r="X186" i="1"/>
  <c r="T186" i="1"/>
  <c r="R186" i="1"/>
  <c r="T185" i="1"/>
  <c r="Y185" i="1" s="1"/>
  <c r="R185" i="1"/>
  <c r="T184" i="1"/>
  <c r="Y184" i="1" s="1"/>
  <c r="R184" i="1"/>
  <c r="X183" i="1"/>
  <c r="T183" i="1"/>
  <c r="R183" i="1"/>
  <c r="T182" i="1"/>
  <c r="Y182" i="1" s="1"/>
  <c r="R182" i="1"/>
  <c r="X181" i="1"/>
  <c r="T181" i="1"/>
  <c r="R181" i="1"/>
  <c r="X180" i="1"/>
  <c r="T180" i="1"/>
  <c r="Y180" i="1" s="1"/>
  <c r="R180" i="1"/>
  <c r="X179" i="1"/>
  <c r="T179" i="1"/>
  <c r="R179" i="1"/>
  <c r="T178" i="1"/>
  <c r="Y178" i="1" s="1"/>
  <c r="R178" i="1"/>
  <c r="T177" i="1"/>
  <c r="Y177" i="1" s="1"/>
  <c r="R177" i="1"/>
  <c r="U177" i="1" s="1"/>
  <c r="T176" i="1"/>
  <c r="Y176" i="1" s="1"/>
  <c r="R176" i="1"/>
  <c r="T175" i="1"/>
  <c r="Y175" i="1" s="1"/>
  <c r="R175" i="1"/>
  <c r="T174" i="1"/>
  <c r="Y174" i="1" s="1"/>
  <c r="R174" i="1"/>
  <c r="T173" i="1"/>
  <c r="Y173" i="1" s="1"/>
  <c r="R173" i="1"/>
  <c r="T172" i="1"/>
  <c r="Y172" i="1" s="1"/>
  <c r="R172" i="1"/>
  <c r="T171" i="1"/>
  <c r="Y171" i="1" s="1"/>
  <c r="R171" i="1"/>
  <c r="T170" i="1"/>
  <c r="Y170" i="1" s="1"/>
  <c r="R170" i="1"/>
  <c r="X169" i="1"/>
  <c r="T169" i="1"/>
  <c r="R169" i="1"/>
  <c r="X168" i="1"/>
  <c r="T168" i="1"/>
  <c r="R168" i="1"/>
  <c r="X167" i="1"/>
  <c r="T167" i="1"/>
  <c r="R167" i="1"/>
  <c r="X166" i="1"/>
  <c r="T166" i="1"/>
  <c r="R166" i="1"/>
  <c r="T165" i="1"/>
  <c r="Y165" i="1" s="1"/>
  <c r="R165" i="1"/>
  <c r="T164" i="1"/>
  <c r="Y164" i="1" s="1"/>
  <c r="R164" i="1"/>
  <c r="X163" i="1"/>
  <c r="T163" i="1"/>
  <c r="R163" i="1"/>
  <c r="X162" i="1"/>
  <c r="T162" i="1"/>
  <c r="R162" i="1"/>
  <c r="T161" i="1"/>
  <c r="Y161" i="1" s="1"/>
  <c r="R161" i="1"/>
  <c r="T160" i="1"/>
  <c r="Y160" i="1" s="1"/>
  <c r="R160" i="1"/>
  <c r="T159" i="1"/>
  <c r="Y159" i="1" s="1"/>
  <c r="R159" i="1"/>
  <c r="T158" i="1"/>
  <c r="Y158" i="1" s="1"/>
  <c r="R158" i="1"/>
  <c r="T157" i="1"/>
  <c r="Y157" i="1" s="1"/>
  <c r="R157" i="1"/>
  <c r="T156" i="1"/>
  <c r="Y156" i="1" s="1"/>
  <c r="R156" i="1"/>
  <c r="T155" i="1"/>
  <c r="Y155" i="1" s="1"/>
  <c r="R155" i="1"/>
  <c r="T154" i="1"/>
  <c r="Y154" i="1" s="1"/>
  <c r="R154" i="1"/>
  <c r="T153" i="1"/>
  <c r="Y153" i="1" s="1"/>
  <c r="R153" i="1"/>
  <c r="T152" i="1"/>
  <c r="Y152" i="1" s="1"/>
  <c r="R152" i="1"/>
  <c r="T151" i="1"/>
  <c r="Y151" i="1" s="1"/>
  <c r="R151" i="1"/>
  <c r="T150" i="1"/>
  <c r="Y150" i="1" s="1"/>
  <c r="R150" i="1"/>
  <c r="T149" i="1"/>
  <c r="Y149" i="1" s="1"/>
  <c r="R149" i="1"/>
  <c r="T148" i="1"/>
  <c r="Y148" i="1" s="1"/>
  <c r="R148" i="1"/>
  <c r="T147" i="1"/>
  <c r="Y147" i="1" s="1"/>
  <c r="R147" i="1"/>
  <c r="T146" i="1"/>
  <c r="Y146" i="1" s="1"/>
  <c r="R146" i="1"/>
  <c r="T145" i="1"/>
  <c r="Y145" i="1" s="1"/>
  <c r="R145" i="1"/>
  <c r="T144" i="1"/>
  <c r="Y144" i="1" s="1"/>
  <c r="R144" i="1"/>
  <c r="T143" i="1"/>
  <c r="Y143" i="1" s="1"/>
  <c r="R143" i="1"/>
  <c r="T142" i="1"/>
  <c r="Y142" i="1" s="1"/>
  <c r="R142" i="1"/>
  <c r="T141" i="1"/>
  <c r="Y141" i="1" s="1"/>
  <c r="R141" i="1"/>
  <c r="T140" i="1"/>
  <c r="Y140" i="1" s="1"/>
  <c r="R140" i="1"/>
  <c r="T139" i="1"/>
  <c r="Y139" i="1" s="1"/>
  <c r="R139" i="1"/>
  <c r="T138" i="1"/>
  <c r="Y138" i="1" s="1"/>
  <c r="R138" i="1"/>
  <c r="T137" i="1"/>
  <c r="Y137" i="1" s="1"/>
  <c r="R137" i="1"/>
  <c r="T136" i="1"/>
  <c r="Y136" i="1" s="1"/>
  <c r="R136" i="1"/>
  <c r="T135" i="1"/>
  <c r="Y135" i="1" s="1"/>
  <c r="R135" i="1"/>
  <c r="T134" i="1"/>
  <c r="Y134" i="1" s="1"/>
  <c r="R134" i="1"/>
  <c r="T133" i="1"/>
  <c r="Y133" i="1" s="1"/>
  <c r="R133" i="1"/>
  <c r="T132" i="1"/>
  <c r="Y132" i="1" s="1"/>
  <c r="R132" i="1"/>
  <c r="T131" i="1"/>
  <c r="Y131" i="1" s="1"/>
  <c r="R131" i="1"/>
  <c r="T130" i="1"/>
  <c r="Y130" i="1" s="1"/>
  <c r="R130" i="1"/>
  <c r="X129" i="1"/>
  <c r="T129" i="1"/>
  <c r="R129" i="1"/>
  <c r="T128" i="1"/>
  <c r="Y128" i="1" s="1"/>
  <c r="R128" i="1"/>
  <c r="T127" i="1"/>
  <c r="Y127" i="1" s="1"/>
  <c r="R127" i="1"/>
  <c r="T126" i="1"/>
  <c r="Y126" i="1" s="1"/>
  <c r="R126" i="1"/>
  <c r="T125" i="1"/>
  <c r="Y125" i="1" s="1"/>
  <c r="R125" i="1"/>
  <c r="X124" i="1"/>
  <c r="T124" i="1"/>
  <c r="R124" i="1"/>
  <c r="X123" i="1"/>
  <c r="T123" i="1"/>
  <c r="R123" i="1"/>
  <c r="T122" i="1"/>
  <c r="Y122" i="1" s="1"/>
  <c r="R122" i="1"/>
  <c r="X121" i="1"/>
  <c r="T121" i="1"/>
  <c r="R121" i="1"/>
  <c r="X120" i="1"/>
  <c r="T120" i="1"/>
  <c r="R120" i="1"/>
  <c r="T119" i="1"/>
  <c r="Y119" i="1" s="1"/>
  <c r="R119" i="1"/>
  <c r="X118" i="1"/>
  <c r="T118" i="1"/>
  <c r="R118" i="1"/>
  <c r="T117" i="1"/>
  <c r="Y117" i="1" s="1"/>
  <c r="R117" i="1"/>
  <c r="X116" i="1"/>
  <c r="T116" i="1"/>
  <c r="R116" i="1"/>
  <c r="X115" i="1"/>
  <c r="T115" i="1"/>
  <c r="R115" i="1"/>
  <c r="T114" i="1"/>
  <c r="Y114" i="1" s="1"/>
  <c r="R114" i="1"/>
  <c r="T113" i="1"/>
  <c r="Y113" i="1" s="1"/>
  <c r="R113" i="1"/>
  <c r="T112" i="1"/>
  <c r="Y112" i="1" s="1"/>
  <c r="R112" i="1"/>
  <c r="T111" i="1"/>
  <c r="Y111" i="1" s="1"/>
  <c r="R111" i="1"/>
  <c r="T110" i="1"/>
  <c r="Y110" i="1" s="1"/>
  <c r="R110" i="1"/>
  <c r="T109" i="1"/>
  <c r="Y109" i="1" s="1"/>
  <c r="R109" i="1"/>
  <c r="T108" i="1"/>
  <c r="Y108" i="1" s="1"/>
  <c r="R108" i="1"/>
  <c r="T107" i="1"/>
  <c r="Y107" i="1" s="1"/>
  <c r="R107" i="1"/>
  <c r="T106" i="1"/>
  <c r="Y106" i="1" s="1"/>
  <c r="R106" i="1"/>
  <c r="X105" i="1"/>
  <c r="T105" i="1"/>
  <c r="R105" i="1"/>
  <c r="T104" i="1"/>
  <c r="Y104" i="1" s="1"/>
  <c r="R104" i="1"/>
  <c r="T103" i="1"/>
  <c r="Y103" i="1" s="1"/>
  <c r="R103" i="1"/>
  <c r="X102" i="1"/>
  <c r="T102" i="1"/>
  <c r="R102" i="1"/>
  <c r="T101" i="1"/>
  <c r="Y101" i="1" s="1"/>
  <c r="R101" i="1"/>
  <c r="T100" i="1"/>
  <c r="Y100" i="1" s="1"/>
  <c r="R100" i="1"/>
  <c r="X99" i="1"/>
  <c r="T99" i="1"/>
  <c r="R99" i="1"/>
  <c r="T98" i="1"/>
  <c r="Y98" i="1" s="1"/>
  <c r="R98" i="1"/>
  <c r="T97" i="1"/>
  <c r="Y97" i="1" s="1"/>
  <c r="R97" i="1"/>
  <c r="X96" i="1"/>
  <c r="T96" i="1"/>
  <c r="R96" i="1"/>
  <c r="X95" i="1"/>
  <c r="T95" i="1"/>
  <c r="R95" i="1"/>
  <c r="X94" i="1"/>
  <c r="T94" i="1"/>
  <c r="R94" i="1"/>
  <c r="X93" i="1"/>
  <c r="T93" i="1"/>
  <c r="R93" i="1"/>
  <c r="T92" i="1"/>
  <c r="Y92" i="1" s="1"/>
  <c r="R92" i="1"/>
  <c r="X91" i="1"/>
  <c r="T91" i="1"/>
  <c r="R91" i="1"/>
  <c r="T90" i="1"/>
  <c r="Y90" i="1" s="1"/>
  <c r="R90" i="1"/>
  <c r="X89" i="1"/>
  <c r="T89" i="1"/>
  <c r="R89" i="1"/>
  <c r="X88" i="1"/>
  <c r="T88" i="1"/>
  <c r="R88" i="1"/>
  <c r="X87" i="1"/>
  <c r="T87" i="1"/>
  <c r="R87" i="1"/>
  <c r="T86" i="1"/>
  <c r="Y86" i="1" s="1"/>
  <c r="R86" i="1"/>
  <c r="T85" i="1"/>
  <c r="Y85" i="1" s="1"/>
  <c r="R85" i="1"/>
  <c r="T84" i="1"/>
  <c r="Y84" i="1" s="1"/>
  <c r="R84" i="1"/>
  <c r="T83" i="1"/>
  <c r="Y83" i="1" s="1"/>
  <c r="R83" i="1"/>
  <c r="T82" i="1"/>
  <c r="Y82" i="1" s="1"/>
  <c r="R82" i="1"/>
  <c r="T81" i="1"/>
  <c r="Y81" i="1" s="1"/>
  <c r="R81" i="1"/>
  <c r="T80" i="1"/>
  <c r="Y80" i="1" s="1"/>
  <c r="R80" i="1"/>
  <c r="T79" i="1"/>
  <c r="R79" i="1"/>
  <c r="T78" i="1"/>
  <c r="Y78" i="1" s="1"/>
  <c r="R78" i="1"/>
  <c r="T77" i="1"/>
  <c r="Y77" i="1" s="1"/>
  <c r="R77" i="1"/>
  <c r="T76" i="1"/>
  <c r="Y76" i="1" s="1"/>
  <c r="R76" i="1"/>
  <c r="T75" i="1"/>
  <c r="Y75" i="1" s="1"/>
  <c r="R75" i="1"/>
  <c r="T74" i="1"/>
  <c r="Y74" i="1" s="1"/>
  <c r="R74" i="1"/>
  <c r="T73" i="1"/>
  <c r="Y73" i="1" s="1"/>
  <c r="R73" i="1"/>
  <c r="T72" i="1"/>
  <c r="Y72" i="1" s="1"/>
  <c r="R72" i="1"/>
  <c r="T71" i="1"/>
  <c r="Y71" i="1" s="1"/>
  <c r="R71" i="1"/>
  <c r="T70" i="1"/>
  <c r="Y70" i="1" s="1"/>
  <c r="R70" i="1"/>
  <c r="T69" i="1"/>
  <c r="Y69" i="1" s="1"/>
  <c r="R69" i="1"/>
  <c r="T68" i="1"/>
  <c r="Y68" i="1" s="1"/>
  <c r="R68" i="1"/>
  <c r="T67" i="1"/>
  <c r="Y67" i="1" s="1"/>
  <c r="R67" i="1"/>
  <c r="T66" i="1"/>
  <c r="Y66" i="1" s="1"/>
  <c r="R66" i="1"/>
  <c r="T65" i="1"/>
  <c r="Y65" i="1" s="1"/>
  <c r="R65" i="1"/>
  <c r="T64" i="1"/>
  <c r="Y64" i="1" s="1"/>
  <c r="R64" i="1"/>
  <c r="T63" i="1"/>
  <c r="Y63" i="1" s="1"/>
  <c r="R63" i="1"/>
  <c r="T62" i="1"/>
  <c r="Y62" i="1" s="1"/>
  <c r="R62" i="1"/>
  <c r="T61" i="1"/>
  <c r="Y61" i="1" s="1"/>
  <c r="R61" i="1"/>
  <c r="T60" i="1"/>
  <c r="Y60" i="1" s="1"/>
  <c r="R60" i="1"/>
  <c r="T59" i="1"/>
  <c r="Y59" i="1" s="1"/>
  <c r="R59" i="1"/>
  <c r="T58" i="1"/>
  <c r="Y58" i="1" s="1"/>
  <c r="R58" i="1"/>
  <c r="T57" i="1"/>
  <c r="Y57" i="1" s="1"/>
  <c r="R57" i="1"/>
  <c r="X56" i="1"/>
  <c r="T56" i="1"/>
  <c r="R56" i="1"/>
  <c r="T55" i="1"/>
  <c r="Y55" i="1" s="1"/>
  <c r="R55" i="1"/>
  <c r="X54" i="1"/>
  <c r="T54" i="1"/>
  <c r="R54" i="1"/>
  <c r="T53" i="1"/>
  <c r="Y53" i="1" s="1"/>
  <c r="R53" i="1"/>
  <c r="T52" i="1"/>
  <c r="Y52" i="1" s="1"/>
  <c r="R52" i="1"/>
  <c r="T51" i="1"/>
  <c r="Y51" i="1" s="1"/>
  <c r="R51" i="1"/>
  <c r="T50" i="1"/>
  <c r="R50" i="1"/>
  <c r="T49" i="1"/>
  <c r="Y49" i="1" s="1"/>
  <c r="R49" i="1"/>
  <c r="T48" i="1"/>
  <c r="Y48" i="1" s="1"/>
  <c r="R48" i="1"/>
  <c r="T47" i="1"/>
  <c r="Y47" i="1" s="1"/>
  <c r="R47" i="1"/>
  <c r="T46" i="1"/>
  <c r="Y46" i="1" s="1"/>
  <c r="R46" i="1"/>
  <c r="T45" i="1"/>
  <c r="Y45" i="1" s="1"/>
  <c r="R45" i="1"/>
  <c r="T44" i="1"/>
  <c r="Y44" i="1" s="1"/>
  <c r="R44" i="1"/>
  <c r="T43" i="1"/>
  <c r="Y43" i="1" s="1"/>
  <c r="R43" i="1"/>
  <c r="T42" i="1"/>
  <c r="R42" i="1"/>
  <c r="T41" i="1"/>
  <c r="Y41" i="1" s="1"/>
  <c r="R41" i="1"/>
  <c r="T40" i="1"/>
  <c r="Y40" i="1" s="1"/>
  <c r="R40" i="1"/>
  <c r="T39" i="1"/>
  <c r="Y39" i="1" s="1"/>
  <c r="R39" i="1"/>
  <c r="T38" i="1"/>
  <c r="Y38" i="1" s="1"/>
  <c r="R38" i="1"/>
  <c r="T37" i="1"/>
  <c r="Y37" i="1" s="1"/>
  <c r="R37" i="1"/>
  <c r="T36" i="1"/>
  <c r="Y36" i="1" s="1"/>
  <c r="R36" i="1"/>
  <c r="X35" i="1"/>
  <c r="T35" i="1"/>
  <c r="R35" i="1"/>
  <c r="T34" i="1"/>
  <c r="Y34" i="1" s="1"/>
  <c r="R34" i="1"/>
  <c r="T33" i="1"/>
  <c r="Y33" i="1" s="1"/>
  <c r="R33" i="1"/>
  <c r="T32" i="1"/>
  <c r="Y32" i="1" s="1"/>
  <c r="R32" i="1"/>
  <c r="T31" i="1"/>
  <c r="Y31" i="1" s="1"/>
  <c r="R31" i="1"/>
  <c r="T30" i="1"/>
  <c r="Y30" i="1" s="1"/>
  <c r="R30" i="1"/>
  <c r="T29" i="1"/>
  <c r="Y29" i="1" s="1"/>
  <c r="R29" i="1"/>
  <c r="T28" i="1"/>
  <c r="Y28" i="1" s="1"/>
  <c r="R28" i="1"/>
  <c r="T27" i="1"/>
  <c r="Y27" i="1" s="1"/>
  <c r="R27" i="1"/>
  <c r="X26" i="1"/>
  <c r="T26" i="1"/>
  <c r="R26" i="1"/>
  <c r="T25" i="1"/>
  <c r="R25" i="1"/>
  <c r="X24" i="1"/>
  <c r="T24" i="1"/>
  <c r="R24" i="1"/>
  <c r="T23" i="1"/>
  <c r="Y23" i="1" s="1"/>
  <c r="R23" i="1"/>
  <c r="T22" i="1"/>
  <c r="Y22" i="1" s="1"/>
  <c r="R22" i="1"/>
  <c r="X21" i="1"/>
  <c r="T21" i="1"/>
  <c r="R21" i="1"/>
  <c r="T20" i="1"/>
  <c r="R20" i="1"/>
  <c r="T19" i="1"/>
  <c r="Y19" i="1" s="1"/>
  <c r="R19" i="1"/>
  <c r="T18" i="1"/>
  <c r="Y18" i="1" s="1"/>
  <c r="R18" i="1"/>
  <c r="T17" i="1"/>
  <c r="Y17" i="1" s="1"/>
  <c r="R17" i="1"/>
  <c r="T16" i="1"/>
  <c r="Y16" i="1" s="1"/>
  <c r="R16" i="1"/>
  <c r="T15" i="1"/>
  <c r="Y15" i="1" s="1"/>
  <c r="R15" i="1"/>
  <c r="T14" i="1"/>
  <c r="Y14" i="1" s="1"/>
  <c r="R14" i="1"/>
  <c r="T13" i="1"/>
  <c r="Y13" i="1" s="1"/>
  <c r="R13" i="1"/>
  <c r="X12" i="1"/>
  <c r="T12" i="1"/>
  <c r="R12" i="1"/>
  <c r="T11" i="1"/>
  <c r="Y11" i="1" s="1"/>
  <c r="R11" i="1"/>
  <c r="T10" i="1"/>
  <c r="Y10" i="1" s="1"/>
  <c r="R10" i="1"/>
  <c r="T9" i="1"/>
  <c r="Y9" i="1" s="1"/>
  <c r="R9" i="1"/>
  <c r="T8" i="1"/>
  <c r="Y8" i="1" s="1"/>
  <c r="R8" i="1"/>
  <c r="X7" i="1"/>
  <c r="T7" i="1"/>
  <c r="R7" i="1"/>
  <c r="X6" i="1"/>
  <c r="T6" i="1"/>
  <c r="R6" i="1"/>
  <c r="X5" i="1"/>
  <c r="T5" i="1"/>
  <c r="R5" i="1"/>
  <c r="X4" i="1"/>
  <c r="T4" i="1"/>
  <c r="R4" i="1"/>
  <c r="T3" i="1"/>
  <c r="Y3" i="1" s="1"/>
  <c r="R3" i="1"/>
  <c r="X2" i="1"/>
  <c r="T2" i="1"/>
  <c r="R2" i="1"/>
  <c r="U124" i="1" l="1"/>
  <c r="U147" i="1"/>
  <c r="U635" i="1"/>
  <c r="V635" i="1" s="1"/>
  <c r="W635" i="1" s="1"/>
  <c r="U1756" i="1"/>
  <c r="U1813" i="1"/>
  <c r="U1848" i="1"/>
  <c r="V1848" i="1" s="1"/>
  <c r="U1939" i="1"/>
  <c r="Y261" i="1"/>
  <c r="U488" i="1"/>
  <c r="U557" i="1"/>
  <c r="V557" i="1" s="1"/>
  <c r="U861" i="1"/>
  <c r="U1240" i="1"/>
  <c r="U782" i="1"/>
  <c r="U1431" i="1"/>
  <c r="V1431" i="1" s="1"/>
  <c r="W1431" i="1" s="1"/>
  <c r="Y169" i="1"/>
  <c r="U1174" i="1"/>
  <c r="U324" i="1"/>
  <c r="U338" i="1"/>
  <c r="U365" i="1"/>
  <c r="U369" i="1"/>
  <c r="U372" i="1"/>
  <c r="Y375" i="1"/>
  <c r="U454" i="1"/>
  <c r="V454" i="1" s="1"/>
  <c r="W454" i="1" s="1"/>
  <c r="U473" i="1"/>
  <c r="V473" i="1" s="1"/>
  <c r="U477" i="1"/>
  <c r="U1369" i="1"/>
  <c r="U1374" i="1"/>
  <c r="U1408" i="1"/>
  <c r="U1416" i="1"/>
  <c r="U1469" i="1"/>
  <c r="V1469" i="1" s="1"/>
  <c r="Y1575" i="1"/>
  <c r="U1583" i="1"/>
  <c r="V1583" i="1" s="1"/>
  <c r="U1645" i="1"/>
  <c r="U1679" i="1"/>
  <c r="V1679" i="1" s="1"/>
  <c r="W1679" i="1" s="1"/>
  <c r="U1683" i="1"/>
  <c r="V1683" i="1" s="1"/>
  <c r="W1683" i="1" s="1"/>
  <c r="U1687" i="1"/>
  <c r="U1711" i="1"/>
  <c r="Y1446" i="1"/>
  <c r="U1572" i="1"/>
  <c r="V1572" i="1" s="1"/>
  <c r="W1572" i="1" s="1"/>
  <c r="U1672" i="1"/>
  <c r="U7" i="1"/>
  <c r="Y162" i="1"/>
  <c r="U182" i="1"/>
  <c r="U206" i="1"/>
  <c r="V206" i="1" s="1"/>
  <c r="U210" i="1"/>
  <c r="V210" i="1" s="1"/>
  <c r="W210" i="1" s="1"/>
  <c r="U214" i="1"/>
  <c r="V214" i="1" s="1"/>
  <c r="U316" i="1"/>
  <c r="V316" i="1" s="1"/>
  <c r="W316" i="1" s="1"/>
  <c r="U319" i="1"/>
  <c r="V319" i="1" s="1"/>
  <c r="U322" i="1"/>
  <c r="V322" i="1" s="1"/>
  <c r="W322" i="1" s="1"/>
  <c r="U336" i="1"/>
  <c r="V336" i="1" s="1"/>
  <c r="U344" i="1"/>
  <c r="U352" i="1"/>
  <c r="V352" i="1" s="1"/>
  <c r="U380" i="1"/>
  <c r="V380" i="1" s="1"/>
  <c r="W380" i="1" s="1"/>
  <c r="U383" i="1"/>
  <c r="V383" i="1" s="1"/>
  <c r="U438" i="1"/>
  <c r="V438" i="1" s="1"/>
  <c r="W438" i="1" s="1"/>
  <c r="U445" i="1"/>
  <c r="V445" i="1" s="1"/>
  <c r="W445" i="1" s="1"/>
  <c r="U452" i="1"/>
  <c r="U463" i="1"/>
  <c r="Y536" i="1"/>
  <c r="U540" i="1"/>
  <c r="U544" i="1"/>
  <c r="U584" i="1"/>
  <c r="Y656" i="1"/>
  <c r="U744" i="1"/>
  <c r="V744" i="1" s="1"/>
  <c r="W744" i="1" s="1"/>
  <c r="U808" i="1"/>
  <c r="U812" i="1"/>
  <c r="U1034" i="1"/>
  <c r="V1034" i="1" s="1"/>
  <c r="W1034" i="1" s="1"/>
  <c r="U1038" i="1"/>
  <c r="U1144" i="1"/>
  <c r="U1148" i="1"/>
  <c r="U1166" i="1"/>
  <c r="V1166" i="1" s="1"/>
  <c r="W1166" i="1" s="1"/>
  <c r="U1169" i="1"/>
  <c r="V1169" i="1" s="1"/>
  <c r="W1169" i="1" s="1"/>
  <c r="U1304" i="1"/>
  <c r="V1304" i="1" s="1"/>
  <c r="U1308" i="1"/>
  <c r="U1312" i="1"/>
  <c r="U1316" i="1"/>
  <c r="V1316" i="1" s="1"/>
  <c r="W1316" i="1" s="1"/>
  <c r="U1320" i="1"/>
  <c r="U1326" i="1"/>
  <c r="U1353" i="1"/>
  <c r="V1353" i="1" s="1"/>
  <c r="W1353" i="1" s="1"/>
  <c r="Y1632" i="1"/>
  <c r="U1643" i="1"/>
  <c r="V1643" i="1" s="1"/>
  <c r="W1643" i="1" s="1"/>
  <c r="U1647" i="1"/>
  <c r="V1647" i="1" s="1"/>
  <c r="W1647" i="1" s="1"/>
  <c r="U1651" i="1"/>
  <c r="V1651" i="1" s="1"/>
  <c r="U1685" i="1"/>
  <c r="U1689" i="1"/>
  <c r="U1863" i="1"/>
  <c r="V1863" i="1" s="1"/>
  <c r="U1867" i="1"/>
  <c r="V1867" i="1" s="1"/>
  <c r="W1867" i="1" s="1"/>
  <c r="U1938" i="1"/>
  <c r="U1477" i="1"/>
  <c r="U109" i="1"/>
  <c r="Y116" i="1"/>
  <c r="U1104" i="1"/>
  <c r="U1158" i="1"/>
  <c r="U1190" i="1"/>
  <c r="U192" i="1"/>
  <c r="V192" i="1" s="1"/>
  <c r="W192" i="1" s="1"/>
  <c r="U248" i="1"/>
  <c r="V248" i="1" s="1"/>
  <c r="U61" i="1"/>
  <c r="U1578" i="1"/>
  <c r="U1935" i="1"/>
  <c r="U140" i="1"/>
  <c r="V140" i="1" s="1"/>
  <c r="U252" i="1"/>
  <c r="V252" i="1" s="1"/>
  <c r="W252" i="1" s="1"/>
  <c r="U273" i="1"/>
  <c r="V273" i="1" s="1"/>
  <c r="U1103" i="1"/>
  <c r="U1164" i="1"/>
  <c r="V1164" i="1" s="1"/>
  <c r="W1164" i="1" s="1"/>
  <c r="U1189" i="1"/>
  <c r="V1189" i="1" s="1"/>
  <c r="U1200" i="1"/>
  <c r="U1208" i="1"/>
  <c r="U1212" i="1"/>
  <c r="U1659" i="1"/>
  <c r="U2071" i="1"/>
  <c r="V2071" i="1" s="1"/>
  <c r="W2071" i="1" s="1"/>
  <c r="U342" i="1"/>
  <c r="V342" i="1" s="1"/>
  <c r="W342" i="1" s="1"/>
  <c r="U1998" i="1"/>
  <c r="V1998" i="1" s="1"/>
  <c r="W1998" i="1" s="1"/>
  <c r="U390" i="1"/>
  <c r="V390" i="1" s="1"/>
  <c r="U467" i="1"/>
  <c r="V467" i="1" s="1"/>
  <c r="U603" i="1"/>
  <c r="U752" i="1"/>
  <c r="U1345" i="1"/>
  <c r="U186" i="1"/>
  <c r="V186" i="1" s="1"/>
  <c r="W186" i="1" s="1"/>
  <c r="Y279" i="1"/>
  <c r="U283" i="1"/>
  <c r="V283" i="1" s="1"/>
  <c r="W283" i="1" s="1"/>
  <c r="U643" i="1"/>
  <c r="V643" i="1" s="1"/>
  <c r="U647" i="1"/>
  <c r="V647" i="1" s="1"/>
  <c r="U674" i="1"/>
  <c r="U682" i="1"/>
  <c r="U1763" i="1"/>
  <c r="U1875" i="1"/>
  <c r="V1875" i="1" s="1"/>
  <c r="W1875" i="1" s="1"/>
  <c r="U2107" i="1"/>
  <c r="V2107" i="1" s="1"/>
  <c r="W2107" i="1" s="1"/>
  <c r="U2130" i="1"/>
  <c r="V2130" i="1" s="1"/>
  <c r="W2130" i="1" s="1"/>
  <c r="U2134" i="1"/>
  <c r="V2134" i="1" s="1"/>
  <c r="W2134" i="1" s="1"/>
  <c r="U2142" i="1"/>
  <c r="V2142" i="1" s="1"/>
  <c r="U691" i="1"/>
  <c r="U695" i="1"/>
  <c r="U1016" i="1"/>
  <c r="U1043" i="1"/>
  <c r="V1043" i="1" s="1"/>
  <c r="W1043" i="1" s="1"/>
  <c r="U1107" i="1"/>
  <c r="V1107" i="1" s="1"/>
  <c r="U1110" i="1"/>
  <c r="U1118" i="1"/>
  <c r="U1244" i="1"/>
  <c r="U1248" i="1"/>
  <c r="U1341" i="1"/>
  <c r="U1663" i="1"/>
  <c r="V1663" i="1" s="1"/>
  <c r="U1667" i="1"/>
  <c r="V1667" i="1" s="1"/>
  <c r="W1667" i="1" s="1"/>
  <c r="U1671" i="1"/>
  <c r="V1671" i="1" s="1"/>
  <c r="U1700" i="1"/>
  <c r="V1700" i="1" s="1"/>
  <c r="U2020" i="1"/>
  <c r="Y6" i="1"/>
  <c r="U66" i="1"/>
  <c r="V66" i="1" s="1"/>
  <c r="U70" i="1"/>
  <c r="U89" i="1"/>
  <c r="U95" i="1"/>
  <c r="V95" i="1" s="1"/>
  <c r="W95" i="1" s="1"/>
  <c r="U98" i="1"/>
  <c r="V98" i="1" s="1"/>
  <c r="W98" i="1" s="1"/>
  <c r="U465" i="1"/>
  <c r="V465" i="1" s="1"/>
  <c r="W465" i="1" s="1"/>
  <c r="U1427" i="1"/>
  <c r="Y1605" i="1"/>
  <c r="U181" i="1"/>
  <c r="U184" i="1"/>
  <c r="U201" i="1"/>
  <c r="U246" i="1"/>
  <c r="V246" i="1" s="1"/>
  <c r="W246" i="1" s="1"/>
  <c r="U262" i="1"/>
  <c r="V262" i="1" s="1"/>
  <c r="U266" i="1"/>
  <c r="U281" i="1"/>
  <c r="U285" i="1"/>
  <c r="U293" i="1"/>
  <c r="U297" i="1"/>
  <c r="U312" i="1"/>
  <c r="U315" i="1"/>
  <c r="V315" i="1" s="1"/>
  <c r="Y572" i="1"/>
  <c r="U579" i="1"/>
  <c r="V579" i="1" s="1"/>
  <c r="U598" i="1"/>
  <c r="Y621" i="1"/>
  <c r="U645" i="1"/>
  <c r="V645" i="1" s="1"/>
  <c r="U649" i="1"/>
  <c r="U652" i="1"/>
  <c r="U658" i="1"/>
  <c r="V658" i="1" s="1"/>
  <c r="W658" i="1" s="1"/>
  <c r="Y665" i="1"/>
  <c r="U676" i="1"/>
  <c r="V676" i="1" s="1"/>
  <c r="W676" i="1" s="1"/>
  <c r="U680" i="1"/>
  <c r="U684" i="1"/>
  <c r="U688" i="1"/>
  <c r="U774" i="1"/>
  <c r="U778" i="1"/>
  <c r="V778" i="1" s="1"/>
  <c r="W778" i="1" s="1"/>
  <c r="U818" i="1"/>
  <c r="V818" i="1" s="1"/>
  <c r="U829" i="1"/>
  <c r="V829" i="1" s="1"/>
  <c r="U857" i="1"/>
  <c r="V857" i="1" s="1"/>
  <c r="W857" i="1" s="1"/>
  <c r="U902" i="1"/>
  <c r="U973" i="1"/>
  <c r="U1194" i="1"/>
  <c r="U1803" i="1"/>
  <c r="U1910" i="1"/>
  <c r="V1910" i="1" s="1"/>
  <c r="W1910" i="1" s="1"/>
  <c r="U2017" i="1"/>
  <c r="V2017" i="1" s="1"/>
  <c r="U2021" i="1"/>
  <c r="V2021" i="1" s="1"/>
  <c r="U2105" i="1"/>
  <c r="V2105" i="1" s="1"/>
  <c r="W2105" i="1" s="1"/>
  <c r="U28" i="1"/>
  <c r="U243" i="1"/>
  <c r="V243" i="1" s="1"/>
  <c r="W243" i="1" s="1"/>
  <c r="U844" i="1"/>
  <c r="U1165" i="1"/>
  <c r="V1165" i="1" s="1"/>
  <c r="W1165" i="1" s="1"/>
  <c r="Y496" i="1"/>
  <c r="U1769" i="1"/>
  <c r="V1769" i="1" s="1"/>
  <c r="W1769" i="1" s="1"/>
  <c r="U1792" i="1"/>
  <c r="V1792" i="1" s="1"/>
  <c r="W1792" i="1" s="1"/>
  <c r="U161" i="1"/>
  <c r="V161" i="1" s="1"/>
  <c r="U259" i="1"/>
  <c r="U2029" i="1"/>
  <c r="V2029" i="1" s="1"/>
  <c r="Y2093" i="1"/>
  <c r="U59" i="1"/>
  <c r="V59" i="1" s="1"/>
  <c r="W59" i="1" s="1"/>
  <c r="U1850" i="1"/>
  <c r="V1850" i="1" s="1"/>
  <c r="W1850" i="1" s="1"/>
  <c r="U4" i="1"/>
  <c r="V4" i="1" s="1"/>
  <c r="W4" i="1" s="1"/>
  <c r="U137" i="1"/>
  <c r="V137" i="1" s="1"/>
  <c r="U149" i="1"/>
  <c r="V149" i="1" s="1"/>
  <c r="W149" i="1" s="1"/>
  <c r="U153" i="1"/>
  <c r="U157" i="1"/>
  <c r="V157" i="1" s="1"/>
  <c r="W157" i="1" s="1"/>
  <c r="U164" i="1"/>
  <c r="V164" i="1" s="1"/>
  <c r="U790" i="1"/>
  <c r="V790" i="1" s="1"/>
  <c r="W790" i="1" s="1"/>
  <c r="U1044" i="1"/>
  <c r="V1044" i="1" s="1"/>
  <c r="W1044" i="1" s="1"/>
  <c r="U1233" i="1"/>
  <c r="V1233" i="1" s="1"/>
  <c r="W1233" i="1" s="1"/>
  <c r="U1261" i="1"/>
  <c r="V1261" i="1" s="1"/>
  <c r="W1261" i="1" s="1"/>
  <c r="U63" i="1"/>
  <c r="V63" i="1" s="1"/>
  <c r="W63" i="1" s="1"/>
  <c r="U576" i="1"/>
  <c r="U610" i="1"/>
  <c r="V610" i="1" s="1"/>
  <c r="W610" i="1" s="1"/>
  <c r="U708" i="1"/>
  <c r="Y711" i="1"/>
  <c r="U718" i="1"/>
  <c r="V718" i="1" s="1"/>
  <c r="W718" i="1" s="1"/>
  <c r="U798" i="1"/>
  <c r="V798" i="1" s="1"/>
  <c r="W798" i="1" s="1"/>
  <c r="U811" i="1"/>
  <c r="V811" i="1" s="1"/>
  <c r="W811" i="1" s="1"/>
  <c r="U913" i="1"/>
  <c r="V913" i="1" s="1"/>
  <c r="W913" i="1" s="1"/>
  <c r="U1003" i="1"/>
  <c r="U1268" i="1"/>
  <c r="U1271" i="1"/>
  <c r="U1275" i="1"/>
  <c r="V1275" i="1" s="1"/>
  <c r="W1275" i="1" s="1"/>
  <c r="U1281" i="1"/>
  <c r="V1281" i="1" s="1"/>
  <c r="W1281" i="1" s="1"/>
  <c r="U1337" i="1"/>
  <c r="V1337" i="1" s="1"/>
  <c r="U1785" i="1"/>
  <c r="V1785" i="1" s="1"/>
  <c r="W1785" i="1" s="1"/>
  <c r="U1862" i="1"/>
  <c r="V1862" i="1" s="1"/>
  <c r="W1862" i="1" s="1"/>
  <c r="U71" i="1"/>
  <c r="V71" i="1" s="1"/>
  <c r="W71" i="1" s="1"/>
  <c r="U1319" i="1"/>
  <c r="V1319" i="1" s="1"/>
  <c r="U1736" i="1"/>
  <c r="V1736" i="1" s="1"/>
  <c r="W1736" i="1" s="1"/>
  <c r="U11" i="1"/>
  <c r="V11" i="1" s="1"/>
  <c r="W11" i="1" s="1"/>
  <c r="U33" i="1"/>
  <c r="V33" i="1" s="1"/>
  <c r="U1365" i="1"/>
  <c r="V1365" i="1" s="1"/>
  <c r="W1365" i="1" s="1"/>
  <c r="U1375" i="1"/>
  <c r="V1375" i="1" s="1"/>
  <c r="W1375" i="1" s="1"/>
  <c r="U1404" i="1"/>
  <c r="V1404" i="1" s="1"/>
  <c r="W1404" i="1" s="1"/>
  <c r="U1421" i="1"/>
  <c r="V1421" i="1" s="1"/>
  <c r="U1432" i="1"/>
  <c r="U1482" i="1"/>
  <c r="V1482" i="1" s="1"/>
  <c r="W1482" i="1" s="1"/>
  <c r="U1490" i="1"/>
  <c r="V1490" i="1" s="1"/>
  <c r="W1490" i="1" s="1"/>
  <c r="U1494" i="1"/>
  <c r="V1494" i="1" s="1"/>
  <c r="W1494" i="1" s="1"/>
  <c r="U1599" i="1"/>
  <c r="V1599" i="1" s="1"/>
  <c r="W1599" i="1" s="1"/>
  <c r="U1692" i="1"/>
  <c r="V1692" i="1" s="1"/>
  <c r="U1702" i="1"/>
  <c r="U1720" i="1"/>
  <c r="U1728" i="1"/>
  <c r="V1728" i="1" s="1"/>
  <c r="W1728" i="1" s="1"/>
  <c r="U37" i="1"/>
  <c r="U41" i="1"/>
  <c r="V41" i="1" s="1"/>
  <c r="W41" i="1" s="1"/>
  <c r="U49" i="1"/>
  <c r="V49" i="1" s="1"/>
  <c r="W49" i="1" s="1"/>
  <c r="U53" i="1"/>
  <c r="V53" i="1" s="1"/>
  <c r="W53" i="1" s="1"/>
  <c r="Y56" i="1"/>
  <c r="U60" i="1"/>
  <c r="V60" i="1" s="1"/>
  <c r="W60" i="1" s="1"/>
  <c r="U64" i="1"/>
  <c r="Y315" i="1"/>
  <c r="U515" i="1"/>
  <c r="V515" i="1" s="1"/>
  <c r="U532" i="1"/>
  <c r="V532" i="1" s="1"/>
  <c r="W532" i="1" s="1"/>
  <c r="U547" i="1"/>
  <c r="V547" i="1" s="1"/>
  <c r="W547" i="1" s="1"/>
  <c r="U551" i="1"/>
  <c r="V551" i="1" s="1"/>
  <c r="U559" i="1"/>
  <c r="V559" i="1" s="1"/>
  <c r="W559" i="1" s="1"/>
  <c r="U563" i="1"/>
  <c r="V563" i="1" s="1"/>
  <c r="W563" i="1" s="1"/>
  <c r="U567" i="1"/>
  <c r="V567" i="1" s="1"/>
  <c r="W567" i="1" s="1"/>
  <c r="U573" i="1"/>
  <c r="V573" i="1" s="1"/>
  <c r="U591" i="1"/>
  <c r="U595" i="1"/>
  <c r="V595" i="1" s="1"/>
  <c r="U626" i="1"/>
  <c r="V626" i="1" s="1"/>
  <c r="U638" i="1"/>
  <c r="V638" i="1" s="1"/>
  <c r="W638" i="1" s="1"/>
  <c r="U650" i="1"/>
  <c r="V650" i="1" s="1"/>
  <c r="W650" i="1" s="1"/>
  <c r="U659" i="1"/>
  <c r="V659" i="1" s="1"/>
  <c r="W659" i="1" s="1"/>
  <c r="U666" i="1"/>
  <c r="V666" i="1" s="1"/>
  <c r="U669" i="1"/>
  <c r="V669" i="1" s="1"/>
  <c r="U701" i="1"/>
  <c r="V701" i="1" s="1"/>
  <c r="W701" i="1" s="1"/>
  <c r="Y755" i="1"/>
  <c r="U763" i="1"/>
  <c r="V763" i="1" s="1"/>
  <c r="W763" i="1" s="1"/>
  <c r="U771" i="1"/>
  <c r="V771" i="1" s="1"/>
  <c r="W771" i="1" s="1"/>
  <c r="U804" i="1"/>
  <c r="V804" i="1" s="1"/>
  <c r="U822" i="1"/>
  <c r="V822" i="1" s="1"/>
  <c r="W822" i="1" s="1"/>
  <c r="U834" i="1"/>
  <c r="V834" i="1" s="1"/>
  <c r="W834" i="1" s="1"/>
  <c r="U974" i="1"/>
  <c r="V974" i="1" s="1"/>
  <c r="U978" i="1"/>
  <c r="V978" i="1" s="1"/>
  <c r="U989" i="1"/>
  <c r="V989" i="1" s="1"/>
  <c r="U993" i="1"/>
  <c r="V993" i="1" s="1"/>
  <c r="W993" i="1" s="1"/>
  <c r="U1124" i="1"/>
  <c r="V1124" i="1" s="1"/>
  <c r="W1124" i="1" s="1"/>
  <c r="U1155" i="1"/>
  <c r="V1155" i="1" s="1"/>
  <c r="W1155" i="1" s="1"/>
  <c r="U1172" i="1"/>
  <c r="V1172" i="1" s="1"/>
  <c r="W1172" i="1" s="1"/>
  <c r="U1176" i="1"/>
  <c r="V1176" i="1" s="1"/>
  <c r="W1176" i="1" s="1"/>
  <c r="U1202" i="1"/>
  <c r="V1202" i="1" s="1"/>
  <c r="W1202" i="1" s="1"/>
  <c r="U1210" i="1"/>
  <c r="V1210" i="1" s="1"/>
  <c r="W1210" i="1" s="1"/>
  <c r="U1230" i="1"/>
  <c r="V1230" i="1" s="1"/>
  <c r="U1250" i="1"/>
  <c r="V1250" i="1" s="1"/>
  <c r="W1250" i="1" s="1"/>
  <c r="U1328" i="1"/>
  <c r="V1328" i="1" s="1"/>
  <c r="W1328" i="1" s="1"/>
  <c r="Y1367" i="1"/>
  <c r="U1393" i="1"/>
  <c r="V1393" i="1" s="1"/>
  <c r="W1393" i="1" s="1"/>
  <c r="U1414" i="1"/>
  <c r="U1517" i="1"/>
  <c r="V1517" i="1" s="1"/>
  <c r="U1550" i="1"/>
  <c r="V1550" i="1" s="1"/>
  <c r="W1550" i="1" s="1"/>
  <c r="U1610" i="1"/>
  <c r="V1610" i="1" s="1"/>
  <c r="W1610" i="1" s="1"/>
  <c r="U1620" i="1"/>
  <c r="V1620" i="1" s="1"/>
  <c r="W1620" i="1" s="1"/>
  <c r="U1635" i="1"/>
  <c r="V1635" i="1" s="1"/>
  <c r="W1635" i="1" s="1"/>
  <c r="U1784" i="1"/>
  <c r="V1784" i="1" s="1"/>
  <c r="W1784" i="1" s="1"/>
  <c r="U1818" i="1"/>
  <c r="V1818" i="1" s="1"/>
  <c r="U1822" i="1"/>
  <c r="V1822" i="1" s="1"/>
  <c r="W1822" i="1" s="1"/>
  <c r="Y1894" i="1"/>
  <c r="U1898" i="1"/>
  <c r="V1898" i="1" s="1"/>
  <c r="U1936" i="1"/>
  <c r="V1936" i="1" s="1"/>
  <c r="W1936" i="1" s="1"/>
  <c r="U1940" i="1"/>
  <c r="V1940" i="1" s="1"/>
  <c r="W1940" i="1" s="1"/>
  <c r="U1972" i="1"/>
  <c r="V1972" i="1" s="1"/>
  <c r="W1972" i="1" s="1"/>
  <c r="U1976" i="1"/>
  <c r="V1976" i="1" s="1"/>
  <c r="W1976" i="1" s="1"/>
  <c r="U1980" i="1"/>
  <c r="V1980" i="1" s="1"/>
  <c r="W1980" i="1" s="1"/>
  <c r="U1988" i="1"/>
  <c r="V1988" i="1" s="1"/>
  <c r="W1988" i="1" s="1"/>
  <c r="Y1991" i="1"/>
  <c r="U1997" i="1"/>
  <c r="U2052" i="1"/>
  <c r="V2052" i="1" s="1"/>
  <c r="W2052" i="1" s="1"/>
  <c r="U2056" i="1"/>
  <c r="V2056" i="1" s="1"/>
  <c r="W2056" i="1" s="1"/>
  <c r="U1325" i="1"/>
  <c r="V1325" i="1" s="1"/>
  <c r="W1325" i="1" s="1"/>
  <c r="Y1736" i="1"/>
  <c r="U94" i="1"/>
  <c r="V94" i="1" s="1"/>
  <c r="W94" i="1" s="1"/>
  <c r="U107" i="1"/>
  <c r="V107" i="1" s="1"/>
  <c r="U111" i="1"/>
  <c r="V111" i="1" s="1"/>
  <c r="W111" i="1" s="1"/>
  <c r="U577" i="1"/>
  <c r="V577" i="1" s="1"/>
  <c r="U945" i="1"/>
  <c r="V945" i="1" s="1"/>
  <c r="W945" i="1" s="1"/>
  <c r="U986" i="1"/>
  <c r="V986" i="1" s="1"/>
  <c r="W986" i="1" s="1"/>
  <c r="U990" i="1"/>
  <c r="V990" i="1" s="1"/>
  <c r="U1015" i="1"/>
  <c r="V1015" i="1" s="1"/>
  <c r="W1015" i="1" s="1"/>
  <c r="U1023" i="1"/>
  <c r="V1023" i="1" s="1"/>
  <c r="W1023" i="1" s="1"/>
  <c r="U1121" i="1"/>
  <c r="U1160" i="1"/>
  <c r="V1160" i="1" s="1"/>
  <c r="W1160" i="1" s="1"/>
  <c r="U1251" i="1"/>
  <c r="V1251" i="1" s="1"/>
  <c r="W1251" i="1" s="1"/>
  <c r="U1259" i="1"/>
  <c r="V1259" i="1" s="1"/>
  <c r="W1259" i="1" s="1"/>
  <c r="Y1269" i="1"/>
  <c r="Y1276" i="1"/>
  <c r="Y1279" i="1"/>
  <c r="U1286" i="1"/>
  <c r="V1286" i="1" s="1"/>
  <c r="W1286" i="1" s="1"/>
  <c r="U1297" i="1"/>
  <c r="V1297" i="1" s="1"/>
  <c r="W1297" i="1" s="1"/>
  <c r="U1301" i="1"/>
  <c r="V1301" i="1" s="1"/>
  <c r="W1301" i="1" s="1"/>
  <c r="Y1333" i="1"/>
  <c r="U1348" i="1"/>
  <c r="V1348" i="1" s="1"/>
  <c r="W1348" i="1" s="1"/>
  <c r="U1363" i="1"/>
  <c r="V1363" i="1" s="1"/>
  <c r="W1363" i="1" s="1"/>
  <c r="U1386" i="1"/>
  <c r="V1386" i="1" s="1"/>
  <c r="U1391" i="1"/>
  <c r="V1391" i="1" s="1"/>
  <c r="W1391" i="1" s="1"/>
  <c r="U1399" i="1"/>
  <c r="V1399" i="1" s="1"/>
  <c r="W1399" i="1" s="1"/>
  <c r="U1463" i="1"/>
  <c r="V1463" i="1" s="1"/>
  <c r="W1463" i="1" s="1"/>
  <c r="U1471" i="1"/>
  <c r="V1471" i="1" s="1"/>
  <c r="U24" i="1"/>
  <c r="V24" i="1" s="1"/>
  <c r="W24" i="1" s="1"/>
  <c r="U31" i="1"/>
  <c r="V31" i="1" s="1"/>
  <c r="U77" i="1"/>
  <c r="V77" i="1" s="1"/>
  <c r="W77" i="1" s="1"/>
  <c r="U104" i="1"/>
  <c r="V104" i="1" s="1"/>
  <c r="W104" i="1" s="1"/>
  <c r="Y115" i="1"/>
  <c r="U442" i="1"/>
  <c r="V442" i="1" s="1"/>
  <c r="W442" i="1" s="1"/>
  <c r="U495" i="1"/>
  <c r="U505" i="1"/>
  <c r="V505" i="1" s="1"/>
  <c r="W505" i="1" s="1"/>
  <c r="U519" i="1"/>
  <c r="V519" i="1" s="1"/>
  <c r="W519" i="1" s="1"/>
  <c r="U585" i="1"/>
  <c r="V585" i="1" s="1"/>
  <c r="W585" i="1" s="1"/>
  <c r="U608" i="1"/>
  <c r="V608" i="1" s="1"/>
  <c r="W608" i="1" s="1"/>
  <c r="U612" i="1"/>
  <c r="V612" i="1" s="1"/>
  <c r="W612" i="1" s="1"/>
  <c r="Y726" i="1"/>
  <c r="Y942" i="1"/>
  <c r="U968" i="1"/>
  <c r="V968" i="1" s="1"/>
  <c r="U1062" i="1"/>
  <c r="V1062" i="1" s="1"/>
  <c r="W1062" i="1" s="1"/>
  <c r="U1141" i="1"/>
  <c r="V1141" i="1" s="1"/>
  <c r="W1141" i="1" s="1"/>
  <c r="U1290" i="1"/>
  <c r="V1290" i="1" s="1"/>
  <c r="W1290" i="1" s="1"/>
  <c r="U1309" i="1"/>
  <c r="V1309" i="1" s="1"/>
  <c r="U1317" i="1"/>
  <c r="V1317" i="1" s="1"/>
  <c r="U1321" i="1"/>
  <c r="V1321" i="1" s="1"/>
  <c r="U1329" i="1"/>
  <c r="V1329" i="1" s="1"/>
  <c r="W1329" i="1" s="1"/>
  <c r="U1338" i="1"/>
  <c r="V1338" i="1" s="1"/>
  <c r="U1351" i="1"/>
  <c r="V1351" i="1" s="1"/>
  <c r="W1351" i="1" s="1"/>
  <c r="U1361" i="1"/>
  <c r="V1361" i="1" s="1"/>
  <c r="U1433" i="1"/>
  <c r="V1433" i="1" s="1"/>
  <c r="W1433" i="1" s="1"/>
  <c r="U1448" i="1"/>
  <c r="V1448" i="1" s="1"/>
  <c r="W1448" i="1" s="1"/>
  <c r="U1452" i="1"/>
  <c r="V1452" i="1" s="1"/>
  <c r="W1452" i="1" s="1"/>
  <c r="U1456" i="1"/>
  <c r="V1456" i="1" s="1"/>
  <c r="W1456" i="1" s="1"/>
  <c r="U1460" i="1"/>
  <c r="V1460" i="1" s="1"/>
  <c r="W1460" i="1" s="1"/>
  <c r="U1479" i="1"/>
  <c r="V1479" i="1" s="1"/>
  <c r="W1479" i="1" s="1"/>
  <c r="U1540" i="1"/>
  <c r="V1540" i="1" s="1"/>
  <c r="U1574" i="1"/>
  <c r="Y1611" i="1"/>
  <c r="U1629" i="1"/>
  <c r="V1629" i="1" s="1"/>
  <c r="W1629" i="1" s="1"/>
  <c r="U1640" i="1"/>
  <c r="V1640" i="1" s="1"/>
  <c r="W1640" i="1" s="1"/>
  <c r="U1658" i="1"/>
  <c r="V1658" i="1" s="1"/>
  <c r="W1658" i="1" s="1"/>
  <c r="U1670" i="1"/>
  <c r="V1670" i="1" s="1"/>
  <c r="W1670" i="1" s="1"/>
  <c r="U1699" i="1"/>
  <c r="V1699" i="1" s="1"/>
  <c r="W1699" i="1" s="1"/>
  <c r="U1703" i="1"/>
  <c r="V1703" i="1" s="1"/>
  <c r="W1703" i="1" s="1"/>
  <c r="Y1706" i="1"/>
  <c r="U1717" i="1"/>
  <c r="V1717" i="1" s="1"/>
  <c r="W1717" i="1" s="1"/>
  <c r="U1725" i="1"/>
  <c r="V1725" i="1" s="1"/>
  <c r="W1725" i="1" s="1"/>
  <c r="U1729" i="1"/>
  <c r="V1729" i="1" s="1"/>
  <c r="W1729" i="1" s="1"/>
  <c r="U1831" i="1"/>
  <c r="V1831" i="1" s="1"/>
  <c r="W1831" i="1" s="1"/>
  <c r="Y96" i="1"/>
  <c r="U481" i="1"/>
  <c r="V481" i="1" s="1"/>
  <c r="W481" i="1" s="1"/>
  <c r="U215" i="1"/>
  <c r="V215" i="1" s="1"/>
  <c r="W215" i="1" s="1"/>
  <c r="Y1108" i="1"/>
  <c r="U1887" i="1"/>
  <c r="V1887" i="1" s="1"/>
  <c r="W1887" i="1" s="1"/>
  <c r="Y4" i="1"/>
  <c r="Y1822" i="1"/>
  <c r="U484" i="1"/>
  <c r="V484" i="1" s="1"/>
  <c r="U896" i="1"/>
  <c r="V896" i="1" s="1"/>
  <c r="W896" i="1" s="1"/>
  <c r="U1047" i="1"/>
  <c r="U1593" i="1"/>
  <c r="V1593" i="1" s="1"/>
  <c r="U1866" i="1"/>
  <c r="V1866" i="1" s="1"/>
  <c r="W1866" i="1" s="1"/>
  <c r="U947" i="1"/>
  <c r="V947" i="1" s="1"/>
  <c r="W947" i="1" s="1"/>
  <c r="U1996" i="1"/>
  <c r="V1996" i="1" s="1"/>
  <c r="Y1993" i="1"/>
  <c r="U835" i="1"/>
  <c r="V835" i="1" s="1"/>
  <c r="U8" i="1"/>
  <c r="V8" i="1" s="1"/>
  <c r="W8" i="1" s="1"/>
  <c r="U12" i="1"/>
  <c r="V12" i="1" s="1"/>
  <c r="W12" i="1" s="1"/>
  <c r="U80" i="1"/>
  <c r="V80" i="1" s="1"/>
  <c r="W80" i="1" s="1"/>
  <c r="U84" i="1"/>
  <c r="V84" i="1" s="1"/>
  <c r="W84" i="1" s="1"/>
  <c r="U90" i="1"/>
  <c r="V90" i="1" s="1"/>
  <c r="Y93" i="1"/>
  <c r="U96" i="1"/>
  <c r="V96" i="1" s="1"/>
  <c r="U142" i="1"/>
  <c r="V142" i="1" s="1"/>
  <c r="U150" i="1"/>
  <c r="V150" i="1" s="1"/>
  <c r="U154" i="1"/>
  <c r="V154" i="1" s="1"/>
  <c r="U195" i="1"/>
  <c r="V195" i="1" s="1"/>
  <c r="U233" i="1"/>
  <c r="U237" i="1"/>
  <c r="V237" i="1" s="1"/>
  <c r="U241" i="1"/>
  <c r="V241" i="1" s="1"/>
  <c r="Y250" i="1"/>
  <c r="U257" i="1"/>
  <c r="V257" i="1" s="1"/>
  <c r="W257" i="1" s="1"/>
  <c r="U271" i="1"/>
  <c r="V271" i="1" s="1"/>
  <c r="W271" i="1" s="1"/>
  <c r="U282" i="1"/>
  <c r="V282" i="1" s="1"/>
  <c r="U286" i="1"/>
  <c r="V286" i="1" s="1"/>
  <c r="U290" i="1"/>
  <c r="V290" i="1" s="1"/>
  <c r="U298" i="1"/>
  <c r="V298" i="1" s="1"/>
  <c r="Y448" i="1"/>
  <c r="U470" i="1"/>
  <c r="V470" i="1" s="1"/>
  <c r="W470" i="1" s="1"/>
  <c r="U474" i="1"/>
  <c r="V474" i="1" s="1"/>
  <c r="W474" i="1" s="1"/>
  <c r="U478" i="1"/>
  <c r="V478" i="1" s="1"/>
  <c r="W478" i="1" s="1"/>
  <c r="U746" i="1"/>
  <c r="V746" i="1" s="1"/>
  <c r="W746" i="1" s="1"/>
  <c r="U854" i="1"/>
  <c r="V854" i="1" s="1"/>
  <c r="W854" i="1" s="1"/>
  <c r="U859" i="1"/>
  <c r="Y861" i="1"/>
  <c r="U866" i="1"/>
  <c r="V866" i="1" s="1"/>
  <c r="W866" i="1" s="1"/>
  <c r="Y868" i="1"/>
  <c r="U878" i="1"/>
  <c r="V878" i="1" s="1"/>
  <c r="W878" i="1" s="1"/>
  <c r="U886" i="1"/>
  <c r="V886" i="1" s="1"/>
  <c r="U899" i="1"/>
  <c r="V899" i="1" s="1"/>
  <c r="W899" i="1" s="1"/>
  <c r="U907" i="1"/>
  <c r="V907" i="1" s="1"/>
  <c r="W907" i="1" s="1"/>
  <c r="U915" i="1"/>
  <c r="V915" i="1" s="1"/>
  <c r="W915" i="1" s="1"/>
  <c r="Y925" i="1"/>
  <c r="U929" i="1"/>
  <c r="V929" i="1" s="1"/>
  <c r="W929" i="1" s="1"/>
  <c r="U943" i="1"/>
  <c r="V943" i="1" s="1"/>
  <c r="W943" i="1" s="1"/>
  <c r="U1013" i="1"/>
  <c r="V1013" i="1" s="1"/>
  <c r="W1013" i="1" s="1"/>
  <c r="U1063" i="1"/>
  <c r="V1063" i="1" s="1"/>
  <c r="W1063" i="1" s="1"/>
  <c r="U1094" i="1"/>
  <c r="V1094" i="1" s="1"/>
  <c r="W1094" i="1" s="1"/>
  <c r="Y1107" i="1"/>
  <c r="U1161" i="1"/>
  <c r="V1161" i="1" s="1"/>
  <c r="W1161" i="1" s="1"/>
  <c r="U1186" i="1"/>
  <c r="V1186" i="1" s="1"/>
  <c r="W1186" i="1" s="1"/>
  <c r="U1197" i="1"/>
  <c r="V1197" i="1" s="1"/>
  <c r="W1197" i="1" s="1"/>
  <c r="U1500" i="1"/>
  <c r="V1500" i="1" s="1"/>
  <c r="W1500" i="1" s="1"/>
  <c r="U1504" i="1"/>
  <c r="V1504" i="1" s="1"/>
  <c r="W1504" i="1" s="1"/>
  <c r="U1508" i="1"/>
  <c r="V1508" i="1" s="1"/>
  <c r="W1508" i="1" s="1"/>
  <c r="U1512" i="1"/>
  <c r="V1512" i="1" s="1"/>
  <c r="W1512" i="1" s="1"/>
  <c r="U1519" i="1"/>
  <c r="V1519" i="1" s="1"/>
  <c r="W1519" i="1" s="1"/>
  <c r="U1522" i="1"/>
  <c r="V1522" i="1" s="1"/>
  <c r="W1522" i="1" s="1"/>
  <c r="U1533" i="1"/>
  <c r="V1533" i="1" s="1"/>
  <c r="W1533" i="1" s="1"/>
  <c r="U1545" i="1"/>
  <c r="V1545" i="1" s="1"/>
  <c r="W1545" i="1" s="1"/>
  <c r="U1590" i="1"/>
  <c r="V1590" i="1" s="1"/>
  <c r="W1590" i="1" s="1"/>
  <c r="U1597" i="1"/>
  <c r="V1597" i="1" s="1"/>
  <c r="W1597" i="1" s="1"/>
  <c r="U1601" i="1"/>
  <c r="V1601" i="1" s="1"/>
  <c r="W1601" i="1" s="1"/>
  <c r="U1605" i="1"/>
  <c r="V1605" i="1" s="1"/>
  <c r="W1605" i="1" s="1"/>
  <c r="U1633" i="1"/>
  <c r="V1633" i="1" s="1"/>
  <c r="W1633" i="1" s="1"/>
  <c r="U1835" i="1"/>
  <c r="V1835" i="1" s="1"/>
  <c r="W1835" i="1" s="1"/>
  <c r="U1843" i="1"/>
  <c r="V1843" i="1" s="1"/>
  <c r="W1843" i="1" s="1"/>
  <c r="U1878" i="1"/>
  <c r="V1878" i="1" s="1"/>
  <c r="U1882" i="1"/>
  <c r="V1882" i="1" s="1"/>
  <c r="W1882" i="1" s="1"/>
  <c r="U1892" i="1"/>
  <c r="V1892" i="1" s="1"/>
  <c r="W1892" i="1" s="1"/>
  <c r="U2098" i="1"/>
  <c r="V2098" i="1" s="1"/>
  <c r="Y956" i="1"/>
  <c r="U6" i="1"/>
  <c r="V6" i="1" s="1"/>
  <c r="W6" i="1" s="1"/>
  <c r="U38" i="1"/>
  <c r="V38" i="1" s="1"/>
  <c r="W38" i="1" s="1"/>
  <c r="U79" i="1"/>
  <c r="V79" i="1" s="1"/>
  <c r="U93" i="1"/>
  <c r="V93" i="1" s="1"/>
  <c r="Y102" i="1"/>
  <c r="U120" i="1"/>
  <c r="V120" i="1" s="1"/>
  <c r="W120" i="1" s="1"/>
  <c r="Y183" i="1"/>
  <c r="U216" i="1"/>
  <c r="V216" i="1" s="1"/>
  <c r="W216" i="1" s="1"/>
  <c r="U220" i="1"/>
  <c r="V220" i="1" s="1"/>
  <c r="U224" i="1"/>
  <c r="V224" i="1" s="1"/>
  <c r="W224" i="1" s="1"/>
  <c r="U249" i="1"/>
  <c r="V249" i="1" s="1"/>
  <c r="W249" i="1" s="1"/>
  <c r="U277" i="1"/>
  <c r="V277" i="1" s="1"/>
  <c r="W277" i="1" s="1"/>
  <c r="Y381" i="1"/>
  <c r="U385" i="1"/>
  <c r="V385" i="1" s="1"/>
  <c r="U396" i="1"/>
  <c r="V396" i="1" s="1"/>
  <c r="W396" i="1" s="1"/>
  <c r="U414" i="1"/>
  <c r="V414" i="1" s="1"/>
  <c r="W414" i="1" s="1"/>
  <c r="U418" i="1"/>
  <c r="V418" i="1" s="1"/>
  <c r="U422" i="1"/>
  <c r="V422" i="1" s="1"/>
  <c r="W422" i="1" s="1"/>
  <c r="U436" i="1"/>
  <c r="V436" i="1" s="1"/>
  <c r="W436" i="1" s="1"/>
  <c r="U450" i="1"/>
  <c r="V450" i="1" s="1"/>
  <c r="W450" i="1" s="1"/>
  <c r="U453" i="1"/>
  <c r="V453" i="1" s="1"/>
  <c r="W453" i="1" s="1"/>
  <c r="U482" i="1"/>
  <c r="V482" i="1" s="1"/>
  <c r="U490" i="1"/>
  <c r="V490" i="1" s="1"/>
  <c r="U511" i="1"/>
  <c r="V511" i="1" s="1"/>
  <c r="W511" i="1" s="1"/>
  <c r="U969" i="1"/>
  <c r="V969" i="1" s="1"/>
  <c r="Y1704" i="1"/>
  <c r="U1352" i="1"/>
  <c r="V1352" i="1" s="1"/>
  <c r="U888" i="1"/>
  <c r="V888" i="1" s="1"/>
  <c r="W888" i="1" s="1"/>
  <c r="U1798" i="1"/>
  <c r="V1798" i="1" s="1"/>
  <c r="W1798" i="1" s="1"/>
  <c r="U1188" i="1"/>
  <c r="V1188" i="1" s="1"/>
  <c r="W1188" i="1" s="1"/>
  <c r="Y1278" i="1"/>
  <c r="Y1733" i="1"/>
  <c r="U21" i="1"/>
  <c r="V21" i="1" s="1"/>
  <c r="W21" i="1" s="1"/>
  <c r="U39" i="1"/>
  <c r="V39" i="1" s="1"/>
  <c r="W39" i="1" s="1"/>
  <c r="U43" i="1"/>
  <c r="V43" i="1" s="1"/>
  <c r="W43" i="1" s="1"/>
  <c r="U47" i="1"/>
  <c r="V47" i="1" s="1"/>
  <c r="W47" i="1" s="1"/>
  <c r="Y123" i="1"/>
  <c r="U188" i="1"/>
  <c r="V188" i="1" s="1"/>
  <c r="W188" i="1" s="1"/>
  <c r="Y198" i="1"/>
  <c r="U217" i="1"/>
  <c r="V217" i="1" s="1"/>
  <c r="W217" i="1" s="1"/>
  <c r="Y243" i="1"/>
  <c r="U250" i="1"/>
  <c r="V250" i="1" s="1"/>
  <c r="W250" i="1" s="1"/>
  <c r="Y312" i="1"/>
  <c r="U382" i="1"/>
  <c r="V382" i="1" s="1"/>
  <c r="W382" i="1" s="1"/>
  <c r="U400" i="1"/>
  <c r="V400" i="1" s="1"/>
  <c r="W400" i="1" s="1"/>
  <c r="U437" i="1"/>
  <c r="V437" i="1" s="1"/>
  <c r="W437" i="1" s="1"/>
  <c r="U440" i="1"/>
  <c r="V440" i="1" s="1"/>
  <c r="W440" i="1" s="1"/>
  <c r="U457" i="1"/>
  <c r="V457" i="1" s="1"/>
  <c r="U468" i="1"/>
  <c r="V468" i="1" s="1"/>
  <c r="W468" i="1" s="1"/>
  <c r="U476" i="1"/>
  <c r="U487" i="1"/>
  <c r="V487" i="1" s="1"/>
  <c r="W487" i="1" s="1"/>
  <c r="U491" i="1"/>
  <c r="V491" i="1" s="1"/>
  <c r="U501" i="1"/>
  <c r="V501" i="1" s="1"/>
  <c r="W501" i="1" s="1"/>
  <c r="U512" i="1"/>
  <c r="V512" i="1" s="1"/>
  <c r="W512" i="1" s="1"/>
  <c r="U516" i="1"/>
  <c r="V516" i="1" s="1"/>
  <c r="W516" i="1" s="1"/>
  <c r="U529" i="1"/>
  <c r="V529" i="1" s="1"/>
  <c r="U533" i="1"/>
  <c r="V533" i="1" s="1"/>
  <c r="W533" i="1" s="1"/>
  <c r="U548" i="1"/>
  <c r="V548" i="1" s="1"/>
  <c r="U1434" i="1"/>
  <c r="V1434" i="1" s="1"/>
  <c r="W1434" i="1" s="1"/>
  <c r="U1438" i="1"/>
  <c r="V1438" i="1" s="1"/>
  <c r="W1438" i="1" s="1"/>
  <c r="U1453" i="1"/>
  <c r="V1453" i="1" s="1"/>
  <c r="W1453" i="1" s="1"/>
  <c r="U1480" i="1"/>
  <c r="V1480" i="1" s="1"/>
  <c r="W1480" i="1" s="1"/>
  <c r="U1521" i="1"/>
  <c r="V1521" i="1" s="1"/>
  <c r="W1521" i="1" s="1"/>
  <c r="U1559" i="1"/>
  <c r="V1559" i="1" s="1"/>
  <c r="U1566" i="1"/>
  <c r="V1566" i="1" s="1"/>
  <c r="U1577" i="1"/>
  <c r="V1577" i="1" s="1"/>
  <c r="W1577" i="1" s="1"/>
  <c r="U1592" i="1"/>
  <c r="V1592" i="1" s="1"/>
  <c r="W1592" i="1" s="1"/>
  <c r="U1607" i="1"/>
  <c r="V1607" i="1" s="1"/>
  <c r="W1607" i="1" s="1"/>
  <c r="U1617" i="1"/>
  <c r="V1617" i="1" s="1"/>
  <c r="W1617" i="1" s="1"/>
  <c r="U1657" i="1"/>
  <c r="V1657" i="1" s="1"/>
  <c r="W1657" i="1" s="1"/>
  <c r="U616" i="1"/>
  <c r="V616" i="1" s="1"/>
  <c r="W616" i="1" s="1"/>
  <c r="Y929" i="1"/>
  <c r="U1911" i="1"/>
  <c r="V1911" i="1" s="1"/>
  <c r="W1911" i="1" s="1"/>
  <c r="U166" i="1"/>
  <c r="V166" i="1" s="1"/>
  <c r="U432" i="1"/>
  <c r="V432" i="1" s="1"/>
  <c r="W432" i="1" s="1"/>
  <c r="U462" i="1"/>
  <c r="V462" i="1" s="1"/>
  <c r="W462" i="1" s="1"/>
  <c r="U667" i="1"/>
  <c r="V667" i="1" s="1"/>
  <c r="U748" i="1"/>
  <c r="V748" i="1" s="1"/>
  <c r="W748" i="1" s="1"/>
  <c r="U1171" i="1"/>
  <c r="V1171" i="1" s="1"/>
  <c r="W1171" i="1" s="1"/>
  <c r="U125" i="1"/>
  <c r="V125" i="1" s="1"/>
  <c r="W125" i="1" s="1"/>
  <c r="U169" i="1"/>
  <c r="V169" i="1" s="1"/>
  <c r="W169" i="1" s="1"/>
  <c r="U183" i="1"/>
  <c r="U223" i="1"/>
  <c r="V223" i="1" s="1"/>
  <c r="W223" i="1" s="1"/>
  <c r="U227" i="1"/>
  <c r="V227" i="1" s="1"/>
  <c r="W227" i="1" s="1"/>
  <c r="U258" i="1"/>
  <c r="V258" i="1" s="1"/>
  <c r="W258" i="1" s="1"/>
  <c r="Y299" i="1"/>
  <c r="U303" i="1"/>
  <c r="V303" i="1" s="1"/>
  <c r="W303" i="1" s="1"/>
  <c r="Y333" i="1"/>
  <c r="U341" i="1"/>
  <c r="V341" i="1" s="1"/>
  <c r="W341" i="1" s="1"/>
  <c r="U349" i="1"/>
  <c r="U353" i="1"/>
  <c r="V353" i="1" s="1"/>
  <c r="W353" i="1" s="1"/>
  <c r="U364" i="1"/>
  <c r="Y371" i="1"/>
  <c r="U524" i="1"/>
  <c r="V524" i="1" s="1"/>
  <c r="W524" i="1" s="1"/>
  <c r="U531" i="1"/>
  <c r="V531" i="1" s="1"/>
  <c r="U546" i="1"/>
  <c r="V546" i="1" s="1"/>
  <c r="U586" i="1"/>
  <c r="V586" i="1" s="1"/>
  <c r="W586" i="1" s="1"/>
  <c r="U621" i="1"/>
  <c r="V621" i="1" s="1"/>
  <c r="U661" i="1"/>
  <c r="V661" i="1" s="1"/>
  <c r="U668" i="1"/>
  <c r="V668" i="1" s="1"/>
  <c r="W668" i="1" s="1"/>
  <c r="U727" i="1"/>
  <c r="V727" i="1" s="1"/>
  <c r="W727" i="1" s="1"/>
  <c r="U731" i="1"/>
  <c r="V731" i="1" s="1"/>
  <c r="W731" i="1" s="1"/>
  <c r="U768" i="1"/>
  <c r="V768" i="1" s="1"/>
  <c r="W768" i="1" s="1"/>
  <c r="U792" i="1"/>
  <c r="V792" i="1" s="1"/>
  <c r="W792" i="1" s="1"/>
  <c r="U805" i="1"/>
  <c r="V805" i="1" s="1"/>
  <c r="W805" i="1" s="1"/>
  <c r="U823" i="1"/>
  <c r="V823" i="1" s="1"/>
  <c r="U827" i="1"/>
  <c r="V827" i="1" s="1"/>
  <c r="W827" i="1" s="1"/>
  <c r="U838" i="1"/>
  <c r="V838" i="1" s="1"/>
  <c r="W838" i="1" s="1"/>
  <c r="U858" i="1"/>
  <c r="V858" i="1" s="1"/>
  <c r="W858" i="1" s="1"/>
  <c r="U877" i="1"/>
  <c r="V877" i="1" s="1"/>
  <c r="W877" i="1" s="1"/>
  <c r="U885" i="1"/>
  <c r="V885" i="1" s="1"/>
  <c r="U924" i="1"/>
  <c r="V924" i="1" s="1"/>
  <c r="W924" i="1" s="1"/>
  <c r="U959" i="1"/>
  <c r="V959" i="1" s="1"/>
  <c r="U1041" i="1"/>
  <c r="V1041" i="1" s="1"/>
  <c r="W1041" i="1" s="1"/>
  <c r="U1045" i="1"/>
  <c r="V1045" i="1" s="1"/>
  <c r="W1045" i="1" s="1"/>
  <c r="U1049" i="1"/>
  <c r="V1049" i="1" s="1"/>
  <c r="Y1179" i="1"/>
  <c r="Y1194" i="1"/>
  <c r="Y1264" i="1"/>
  <c r="U1267" i="1"/>
  <c r="V1267" i="1" s="1"/>
  <c r="W1267" i="1" s="1"/>
  <c r="U1274" i="1"/>
  <c r="V1274" i="1" s="1"/>
  <c r="W1274" i="1" s="1"/>
  <c r="U1291" i="1"/>
  <c r="V1291" i="1" s="1"/>
  <c r="W1291" i="1" s="1"/>
  <c r="U1295" i="1"/>
  <c r="V1295" i="1" s="1"/>
  <c r="W1295" i="1" s="1"/>
  <c r="U1306" i="1"/>
  <c r="V1306" i="1" s="1"/>
  <c r="W1306" i="1" s="1"/>
  <c r="U1310" i="1"/>
  <c r="V1310" i="1" s="1"/>
  <c r="W1310" i="1" s="1"/>
  <c r="U1314" i="1"/>
  <c r="V1314" i="1" s="1"/>
  <c r="W1314" i="1" s="1"/>
  <c r="U1379" i="1"/>
  <c r="V1379" i="1" s="1"/>
  <c r="W1379" i="1" s="1"/>
  <c r="U1387" i="1"/>
  <c r="V1387" i="1" s="1"/>
  <c r="W1387" i="1" s="1"/>
  <c r="U1392" i="1"/>
  <c r="V1392" i="1" s="1"/>
  <c r="W1392" i="1" s="1"/>
  <c r="U1400" i="1"/>
  <c r="V1400" i="1" s="1"/>
  <c r="W1400" i="1" s="1"/>
  <c r="U1413" i="1"/>
  <c r="V1413" i="1" s="1"/>
  <c r="W1413" i="1" s="1"/>
  <c r="U1423" i="1"/>
  <c r="V1423" i="1" s="1"/>
  <c r="U1445" i="1"/>
  <c r="V1445" i="1" s="1"/>
  <c r="W1445" i="1" s="1"/>
  <c r="U1464" i="1"/>
  <c r="V1464" i="1" s="1"/>
  <c r="W1464" i="1" s="1"/>
  <c r="U1468" i="1"/>
  <c r="V1468" i="1" s="1"/>
  <c r="W1468" i="1" s="1"/>
  <c r="U1472" i="1"/>
  <c r="V1472" i="1" s="1"/>
  <c r="W1472" i="1" s="1"/>
  <c r="U1483" i="1"/>
  <c r="V1483" i="1" s="1"/>
  <c r="U1487" i="1"/>
  <c r="V1487" i="1" s="1"/>
  <c r="W1487" i="1" s="1"/>
  <c r="U1499" i="1"/>
  <c r="V1499" i="1" s="1"/>
  <c r="W1499" i="1" s="1"/>
  <c r="U1510" i="1"/>
  <c r="V1510" i="1" s="1"/>
  <c r="W1510" i="1" s="1"/>
  <c r="Y1517" i="1"/>
  <c r="U1613" i="1"/>
  <c r="V1613" i="1" s="1"/>
  <c r="W1613" i="1" s="1"/>
  <c r="Y1616" i="1"/>
  <c r="U1686" i="1"/>
  <c r="V1686" i="1" s="1"/>
  <c r="W1686" i="1" s="1"/>
  <c r="U1693" i="1"/>
  <c r="V1693" i="1" s="1"/>
  <c r="W1693" i="1" s="1"/>
  <c r="U1696" i="1"/>
  <c r="V1696" i="1" s="1"/>
  <c r="U1751" i="1"/>
  <c r="V1751" i="1" s="1"/>
  <c r="W1751" i="1" s="1"/>
  <c r="U1755" i="1"/>
  <c r="V1755" i="1" s="1"/>
  <c r="W1755" i="1" s="1"/>
  <c r="U1766" i="1"/>
  <c r="V1766" i="1" s="1"/>
  <c r="W1766" i="1" s="1"/>
  <c r="Y1811" i="1"/>
  <c r="U1819" i="1"/>
  <c r="V1819" i="1" s="1"/>
  <c r="W1819" i="1" s="1"/>
  <c r="U1955" i="1"/>
  <c r="U1963" i="1"/>
  <c r="V1963" i="1" s="1"/>
  <c r="U1967" i="1"/>
  <c r="V1967" i="1" s="1"/>
  <c r="W1967" i="1" s="1"/>
  <c r="U2000" i="1"/>
  <c r="V2000" i="1" s="1"/>
  <c r="W2000" i="1" s="1"/>
  <c r="U2004" i="1"/>
  <c r="V2004" i="1" s="1"/>
  <c r="W2004" i="1" s="1"/>
  <c r="U2039" i="1"/>
  <c r="V2039" i="1" s="1"/>
  <c r="W2039" i="1" s="1"/>
  <c r="U2043" i="1"/>
  <c r="V2043" i="1" s="1"/>
  <c r="W2043" i="1" s="1"/>
  <c r="U2062" i="1"/>
  <c r="V2062" i="1" s="1"/>
  <c r="U2066" i="1"/>
  <c r="V2066" i="1" s="1"/>
  <c r="W2066" i="1" s="1"/>
  <c r="U2095" i="1"/>
  <c r="V2095" i="1" s="1"/>
  <c r="W2095" i="1" s="1"/>
  <c r="U770" i="1"/>
  <c r="V770" i="1" s="1"/>
  <c r="W770" i="1" s="1"/>
  <c r="U242" i="1"/>
  <c r="V242" i="1" s="1"/>
  <c r="W242" i="1" s="1"/>
  <c r="Y1337" i="1"/>
  <c r="Y5" i="1"/>
  <c r="Y7" i="1"/>
  <c r="U15" i="1"/>
  <c r="V15" i="1" s="1"/>
  <c r="W15" i="1" s="1"/>
  <c r="U19" i="1"/>
  <c r="V19" i="1" s="1"/>
  <c r="W19" i="1" s="1"/>
  <c r="U22" i="1"/>
  <c r="U46" i="1"/>
  <c r="V46" i="1" s="1"/>
  <c r="W46" i="1" s="1"/>
  <c r="Y89" i="1"/>
  <c r="U328" i="1"/>
  <c r="V328" i="1" s="1"/>
  <c r="U355" i="1"/>
  <c r="V355" i="1" s="1"/>
  <c r="W355" i="1" s="1"/>
  <c r="U363" i="1"/>
  <c r="V363" i="1" s="1"/>
  <c r="W363" i="1" s="1"/>
  <c r="U373" i="1"/>
  <c r="V373" i="1" s="1"/>
  <c r="W373" i="1" s="1"/>
  <c r="Y376" i="1"/>
  <c r="U386" i="1"/>
  <c r="V386" i="1" s="1"/>
  <c r="U397" i="1"/>
  <c r="V397" i="1" s="1"/>
  <c r="U404" i="1"/>
  <c r="V404" i="1" s="1"/>
  <c r="U408" i="1"/>
  <c r="V408" i="1" s="1"/>
  <c r="U419" i="1"/>
  <c r="V419" i="1" s="1"/>
  <c r="Y719" i="1"/>
  <c r="U726" i="1"/>
  <c r="V726" i="1" s="1"/>
  <c r="W726" i="1" s="1"/>
  <c r="U747" i="1"/>
  <c r="V747" i="1" s="1"/>
  <c r="W747" i="1" s="1"/>
  <c r="U751" i="1"/>
  <c r="V751" i="1" s="1"/>
  <c r="W751" i="1" s="1"/>
  <c r="U755" i="1"/>
  <c r="U762" i="1"/>
  <c r="V762" i="1" s="1"/>
  <c r="W762" i="1" s="1"/>
  <c r="U800" i="1"/>
  <c r="V800" i="1" s="1"/>
  <c r="W800" i="1" s="1"/>
  <c r="U803" i="1"/>
  <c r="V803" i="1" s="1"/>
  <c r="W803" i="1" s="1"/>
  <c r="U810" i="1"/>
  <c r="V810" i="1" s="1"/>
  <c r="W810" i="1" s="1"/>
  <c r="U836" i="1"/>
  <c r="V836" i="1" s="1"/>
  <c r="W836" i="1" s="1"/>
  <c r="U851" i="1"/>
  <c r="V851" i="1" s="1"/>
  <c r="U856" i="1"/>
  <c r="V856" i="1" s="1"/>
  <c r="W856" i="1" s="1"/>
  <c r="U872" i="1"/>
  <c r="V872" i="1" s="1"/>
  <c r="W872" i="1" s="1"/>
  <c r="U880" i="1"/>
  <c r="V880" i="1" s="1"/>
  <c r="W880" i="1" s="1"/>
  <c r="Y893" i="1"/>
  <c r="U901" i="1"/>
  <c r="V901" i="1" s="1"/>
  <c r="W901" i="1" s="1"/>
  <c r="U931" i="1"/>
  <c r="V931" i="1" s="1"/>
  <c r="W931" i="1" s="1"/>
  <c r="U934" i="1"/>
  <c r="V934" i="1" s="1"/>
  <c r="Y944" i="1"/>
  <c r="U948" i="1"/>
  <c r="V948" i="1" s="1"/>
  <c r="W948" i="1" s="1"/>
  <c r="U952" i="1"/>
  <c r="U1055" i="1"/>
  <c r="V1055" i="1" s="1"/>
  <c r="W1055" i="1" s="1"/>
  <c r="U1059" i="1"/>
  <c r="V1059" i="1" s="1"/>
  <c r="W1059" i="1" s="1"/>
  <c r="U1066" i="1"/>
  <c r="V1066" i="1" s="1"/>
  <c r="U1070" i="1"/>
  <c r="V1070" i="1" s="1"/>
  <c r="U1074" i="1"/>
  <c r="V1074" i="1" s="1"/>
  <c r="W1074" i="1" s="1"/>
  <c r="U1082" i="1"/>
  <c r="V1082" i="1" s="1"/>
  <c r="W1082" i="1" s="1"/>
  <c r="U1516" i="1"/>
  <c r="V1516" i="1" s="1"/>
  <c r="W1516" i="1" s="1"/>
  <c r="U1708" i="1"/>
  <c r="V1708" i="1" s="1"/>
  <c r="U1723" i="1"/>
  <c r="V1723" i="1" s="1"/>
  <c r="U1734" i="1"/>
  <c r="V1734" i="1" s="1"/>
  <c r="W1734" i="1" s="1"/>
  <c r="U1737" i="1"/>
  <c r="V1737" i="1" s="1"/>
  <c r="W1737" i="1" s="1"/>
  <c r="U1869" i="1"/>
  <c r="V1869" i="1" s="1"/>
  <c r="W1869" i="1" s="1"/>
  <c r="U1880" i="1"/>
  <c r="V1880" i="1" s="1"/>
  <c r="U1884" i="1"/>
  <c r="V1884" i="1" s="1"/>
  <c r="W1884" i="1" s="1"/>
  <c r="U1890" i="1"/>
  <c r="V1890" i="1" s="1"/>
  <c r="W1890" i="1" s="1"/>
  <c r="U1894" i="1"/>
  <c r="V1894" i="1" s="1"/>
  <c r="U1905" i="1"/>
  <c r="V1905" i="1" s="1"/>
  <c r="U1912" i="1"/>
  <c r="V1912" i="1" s="1"/>
  <c r="W1912" i="1" s="1"/>
  <c r="U1920" i="1"/>
  <c r="V1920" i="1" s="1"/>
  <c r="W1920" i="1" s="1"/>
  <c r="U1969" i="1"/>
  <c r="V1969" i="1" s="1"/>
  <c r="W1969" i="1" s="1"/>
  <c r="Y800" i="1"/>
  <c r="Y215" i="1"/>
  <c r="U88" i="1"/>
  <c r="V88" i="1" s="1"/>
  <c r="W88" i="1" s="1"/>
  <c r="Y652" i="1"/>
  <c r="U14" i="1"/>
  <c r="V14" i="1" s="1"/>
  <c r="W14" i="1" s="1"/>
  <c r="U18" i="1"/>
  <c r="V18" i="1" s="1"/>
  <c r="W18" i="1" s="1"/>
  <c r="U56" i="1"/>
  <c r="V56" i="1" s="1"/>
  <c r="W56" i="1" s="1"/>
  <c r="U78" i="1"/>
  <c r="V78" i="1" s="1"/>
  <c r="W78" i="1" s="1"/>
  <c r="Y94" i="1"/>
  <c r="Y124" i="1"/>
  <c r="U136" i="1"/>
  <c r="V136" i="1" s="1"/>
  <c r="W136" i="1" s="1"/>
  <c r="Y168" i="1"/>
  <c r="Y354" i="1"/>
  <c r="U358" i="1"/>
  <c r="V358" i="1" s="1"/>
  <c r="W358" i="1" s="1"/>
  <c r="U362" i="1"/>
  <c r="V362" i="1" s="1"/>
  <c r="W362" i="1" s="1"/>
  <c r="Y396" i="1"/>
  <c r="U407" i="1"/>
  <c r="V407" i="1" s="1"/>
  <c r="U443" i="1"/>
  <c r="V443" i="1" s="1"/>
  <c r="W443" i="1" s="1"/>
  <c r="U447" i="1"/>
  <c r="V447" i="1" s="1"/>
  <c r="W447" i="1" s="1"/>
  <c r="U460" i="1"/>
  <c r="V460" i="1" s="1"/>
  <c r="U494" i="1"/>
  <c r="V494" i="1" s="1"/>
  <c r="W494" i="1" s="1"/>
  <c r="U497" i="1"/>
  <c r="V497" i="1" s="1"/>
  <c r="W497" i="1" s="1"/>
  <c r="U504" i="1"/>
  <c r="V504" i="1" s="1"/>
  <c r="W504" i="1" s="1"/>
  <c r="U508" i="1"/>
  <c r="V508" i="1" s="1"/>
  <c r="W508" i="1" s="1"/>
  <c r="U543" i="1"/>
  <c r="V543" i="1" s="1"/>
  <c r="U554" i="1"/>
  <c r="V554" i="1" s="1"/>
  <c r="U569" i="1"/>
  <c r="V569" i="1" s="1"/>
  <c r="W569" i="1" s="1"/>
  <c r="U572" i="1"/>
  <c r="V572" i="1" s="1"/>
  <c r="W572" i="1" s="1"/>
  <c r="Y575" i="1"/>
  <c r="U951" i="1"/>
  <c r="V951" i="1" s="1"/>
  <c r="W951" i="1" s="1"/>
  <c r="U958" i="1"/>
  <c r="V958" i="1" s="1"/>
  <c r="U970" i="1"/>
  <c r="V970" i="1" s="1"/>
  <c r="W970" i="1" s="1"/>
  <c r="U981" i="1"/>
  <c r="V981" i="1" s="1"/>
  <c r="W981" i="1" s="1"/>
  <c r="U999" i="1"/>
  <c r="U1054" i="1"/>
  <c r="V1054" i="1" s="1"/>
  <c r="W1054" i="1" s="1"/>
  <c r="U1058" i="1"/>
  <c r="V1058" i="1" s="1"/>
  <c r="W1058" i="1" s="1"/>
  <c r="Y1065" i="1"/>
  <c r="U1069" i="1"/>
  <c r="V1069" i="1" s="1"/>
  <c r="W1069" i="1" s="1"/>
  <c r="U1077" i="1"/>
  <c r="V1077" i="1" s="1"/>
  <c r="W1077" i="1" s="1"/>
  <c r="U1085" i="1"/>
  <c r="V1085" i="1" s="1"/>
  <c r="W1085" i="1" s="1"/>
  <c r="U1102" i="1"/>
  <c r="V1102" i="1" s="1"/>
  <c r="U1117" i="1"/>
  <c r="V1117" i="1" s="1"/>
  <c r="W1117" i="1" s="1"/>
  <c r="U1136" i="1"/>
  <c r="U1209" i="1"/>
  <c r="V1209" i="1" s="1"/>
  <c r="W1209" i="1" s="1"/>
  <c r="U1548" i="1"/>
  <c r="U1552" i="1"/>
  <c r="V1552" i="1" s="1"/>
  <c r="W1552" i="1" s="1"/>
  <c r="U1953" i="1"/>
  <c r="V1953" i="1" s="1"/>
  <c r="U1957" i="1"/>
  <c r="V1957" i="1" s="1"/>
  <c r="U1961" i="1"/>
  <c r="V1961" i="1" s="1"/>
  <c r="W1961" i="1" s="1"/>
  <c r="Y1994" i="1"/>
  <c r="Y1798" i="1"/>
  <c r="Y248" i="1"/>
  <c r="U1019" i="1"/>
  <c r="V1019" i="1" s="1"/>
  <c r="W1019" i="1" s="1"/>
  <c r="U1142" i="1"/>
  <c r="V1142" i="1" s="1"/>
  <c r="W1142" i="1" s="1"/>
  <c r="Y258" i="1"/>
  <c r="Y571" i="1"/>
  <c r="Y1019" i="1"/>
  <c r="U1140" i="1"/>
  <c r="V1140" i="1" s="1"/>
  <c r="W1140" i="1" s="1"/>
  <c r="Y1140" i="1"/>
  <c r="U671" i="1"/>
  <c r="V671" i="1" s="1"/>
  <c r="W671" i="1" s="1"/>
  <c r="U679" i="1"/>
  <c r="V679" i="1" s="1"/>
  <c r="W679" i="1" s="1"/>
  <c r="U683" i="1"/>
  <c r="V683" i="1" s="1"/>
  <c r="U686" i="1"/>
  <c r="V686" i="1" s="1"/>
  <c r="W686" i="1" s="1"/>
  <c r="U698" i="1"/>
  <c r="V698" i="1" s="1"/>
  <c r="W698" i="1" s="1"/>
  <c r="U702" i="1"/>
  <c r="V702" i="1" s="1"/>
  <c r="W702" i="1" s="1"/>
  <c r="Y705" i="1"/>
  <c r="U709" i="1"/>
  <c r="V709" i="1" s="1"/>
  <c r="W709" i="1" s="1"/>
  <c r="U712" i="1"/>
  <c r="V712" i="1" s="1"/>
  <c r="W712" i="1" s="1"/>
  <c r="Y715" i="1"/>
  <c r="U722" i="1"/>
  <c r="V722" i="1" s="1"/>
  <c r="W722" i="1" s="1"/>
  <c r="U729" i="1"/>
  <c r="V729" i="1" s="1"/>
  <c r="W729" i="1" s="1"/>
  <c r="U733" i="1"/>
  <c r="V733" i="1" s="1"/>
  <c r="W733" i="1" s="1"/>
  <c r="U758" i="1"/>
  <c r="V758" i="1" s="1"/>
  <c r="W758" i="1" s="1"/>
  <c r="U824" i="1"/>
  <c r="V824" i="1" s="1"/>
  <c r="U832" i="1"/>
  <c r="V832" i="1" s="1"/>
  <c r="U843" i="1"/>
  <c r="V843" i="1" s="1"/>
  <c r="W843" i="1" s="1"/>
  <c r="U850" i="1"/>
  <c r="V850" i="1" s="1"/>
  <c r="W850" i="1" s="1"/>
  <c r="U882" i="1"/>
  <c r="V882" i="1" s="1"/>
  <c r="W882" i="1" s="1"/>
  <c r="U903" i="1"/>
  <c r="V903" i="1" s="1"/>
  <c r="W903" i="1" s="1"/>
  <c r="Y933" i="1"/>
  <c r="U957" i="1"/>
  <c r="V957" i="1" s="1"/>
  <c r="W957" i="1" s="1"/>
  <c r="U984" i="1"/>
  <c r="V984" i="1" s="1"/>
  <c r="W984" i="1" s="1"/>
  <c r="U998" i="1"/>
  <c r="V998" i="1" s="1"/>
  <c r="W998" i="1" s="1"/>
  <c r="Y1014" i="1"/>
  <c r="U1035" i="1"/>
  <c r="V1035" i="1" s="1"/>
  <c r="U1050" i="1"/>
  <c r="V1050" i="1" s="1"/>
  <c r="W1050" i="1" s="1"/>
  <c r="U1088" i="1"/>
  <c r="V1088" i="1" s="1"/>
  <c r="W1088" i="1" s="1"/>
  <c r="Y1098" i="1"/>
  <c r="U1135" i="1"/>
  <c r="V1135" i="1" s="1"/>
  <c r="W1135" i="1" s="1"/>
  <c r="U1153" i="1"/>
  <c r="V1153" i="1" s="1"/>
  <c r="U1170" i="1"/>
  <c r="V1170" i="1" s="1"/>
  <c r="U1181" i="1"/>
  <c r="V1181" i="1" s="1"/>
  <c r="W1181" i="1" s="1"/>
  <c r="U1185" i="1"/>
  <c r="V1185" i="1" s="1"/>
  <c r="U1196" i="1"/>
  <c r="V1196" i="1" s="1"/>
  <c r="W1196" i="1" s="1"/>
  <c r="U1279" i="1"/>
  <c r="V1279" i="1" s="1"/>
  <c r="W1279" i="1" s="1"/>
  <c r="U1282" i="1"/>
  <c r="V1282" i="1" s="1"/>
  <c r="U1300" i="1"/>
  <c r="U1307" i="1"/>
  <c r="V1307" i="1" s="1"/>
  <c r="U1315" i="1"/>
  <c r="V1315" i="1" s="1"/>
  <c r="U1332" i="1"/>
  <c r="U1339" i="1"/>
  <c r="V1339" i="1" s="1"/>
  <c r="W1339" i="1" s="1"/>
  <c r="U1357" i="1"/>
  <c r="V1357" i="1" s="1"/>
  <c r="W1357" i="1" s="1"/>
  <c r="U1364" i="1"/>
  <c r="V1364" i="1" s="1"/>
  <c r="W1364" i="1" s="1"/>
  <c r="U1376" i="1"/>
  <c r="U1384" i="1"/>
  <c r="V1384" i="1" s="1"/>
  <c r="U1389" i="1"/>
  <c r="V1389" i="1" s="1"/>
  <c r="W1389" i="1" s="1"/>
  <c r="U1397" i="1"/>
  <c r="V1397" i="1" s="1"/>
  <c r="U1405" i="1"/>
  <c r="V1405" i="1" s="1"/>
  <c r="Y1407" i="1"/>
  <c r="U1429" i="1"/>
  <c r="V1429" i="1" s="1"/>
  <c r="W1429" i="1" s="1"/>
  <c r="U1440" i="1"/>
  <c r="V1440" i="1" s="1"/>
  <c r="W1440" i="1" s="1"/>
  <c r="U1459" i="1"/>
  <c r="V1459" i="1" s="1"/>
  <c r="W1459" i="1" s="1"/>
  <c r="U1466" i="1"/>
  <c r="V1466" i="1" s="1"/>
  <c r="W1466" i="1" s="1"/>
  <c r="U1474" i="1"/>
  <c r="V1474" i="1" s="1"/>
  <c r="W1474" i="1" s="1"/>
  <c r="U1478" i="1"/>
  <c r="V1478" i="1" s="1"/>
  <c r="Y1547" i="1"/>
  <c r="U1551" i="1"/>
  <c r="V1551" i="1" s="1"/>
  <c r="W1551" i="1" s="1"/>
  <c r="U1580" i="1"/>
  <c r="V1580" i="1" s="1"/>
  <c r="U1588" i="1"/>
  <c r="V1588" i="1" s="1"/>
  <c r="U1623" i="1"/>
  <c r="V1623" i="1" s="1"/>
  <c r="U1641" i="1"/>
  <c r="V1641" i="1" s="1"/>
  <c r="W1641" i="1" s="1"/>
  <c r="U1718" i="1"/>
  <c r="V1718" i="1" s="1"/>
  <c r="W1718" i="1" s="1"/>
  <c r="Y1743" i="1"/>
  <c r="U1750" i="1"/>
  <c r="V1750" i="1" s="1"/>
  <c r="W1750" i="1" s="1"/>
  <c r="U1754" i="1"/>
  <c r="V1754" i="1" s="1"/>
  <c r="W1754" i="1" s="1"/>
  <c r="U1794" i="1"/>
  <c r="V1794" i="1" s="1"/>
  <c r="W1794" i="1" s="1"/>
  <c r="U1853" i="1"/>
  <c r="V1853" i="1" s="1"/>
  <c r="W1853" i="1" s="1"/>
  <c r="U1908" i="1"/>
  <c r="V1908" i="1" s="1"/>
  <c r="W1908" i="1" s="1"/>
  <c r="U1915" i="1"/>
  <c r="V1915" i="1" s="1"/>
  <c r="W1915" i="1" s="1"/>
  <c r="U1919" i="1"/>
  <c r="V1919" i="1" s="1"/>
  <c r="W1919" i="1" s="1"/>
  <c r="U1923" i="1"/>
  <c r="V1923" i="1" s="1"/>
  <c r="W1923" i="1" s="1"/>
  <c r="U1949" i="1"/>
  <c r="V1949" i="1" s="1"/>
  <c r="W1949" i="1" s="1"/>
  <c r="U2007" i="1"/>
  <c r="V2007" i="1" s="1"/>
  <c r="W2007" i="1" s="1"/>
  <c r="U2030" i="1"/>
  <c r="V2030" i="1" s="1"/>
  <c r="W2030" i="1" s="1"/>
  <c r="U2034" i="1"/>
  <c r="V2034" i="1" s="1"/>
  <c r="W2034" i="1" s="1"/>
  <c r="U2038" i="1"/>
  <c r="V2038" i="1" s="1"/>
  <c r="W2038" i="1" s="1"/>
  <c r="U2042" i="1"/>
  <c r="V2042" i="1" s="1"/>
  <c r="W2042" i="1" s="1"/>
  <c r="U2069" i="1"/>
  <c r="V2069" i="1" s="1"/>
  <c r="W2069" i="1" s="1"/>
  <c r="U2083" i="1"/>
  <c r="V2083" i="1" s="1"/>
  <c r="W2083" i="1" s="1"/>
  <c r="U2093" i="1"/>
  <c r="V2093" i="1" s="1"/>
  <c r="U2100" i="1"/>
  <c r="V2100" i="1" s="1"/>
  <c r="W2100" i="1" s="1"/>
  <c r="U2145" i="1"/>
  <c r="V2145" i="1" s="1"/>
  <c r="W2145" i="1" s="1"/>
  <c r="U2149" i="1"/>
  <c r="V2149" i="1" s="1"/>
  <c r="W2149" i="1" s="1"/>
  <c r="U2161" i="1"/>
  <c r="V2161" i="1" s="1"/>
  <c r="W2161" i="1" s="1"/>
  <c r="U1759" i="1"/>
  <c r="V1759" i="1" s="1"/>
  <c r="W1759" i="1" s="1"/>
  <c r="U1782" i="1"/>
  <c r="U1789" i="1"/>
  <c r="V1789" i="1" s="1"/>
  <c r="U1796" i="1"/>
  <c r="V1796" i="1" s="1"/>
  <c r="W1796" i="1" s="1"/>
  <c r="U1836" i="1"/>
  <c r="V1836" i="1" s="1"/>
  <c r="W1836" i="1" s="1"/>
  <c r="U1840" i="1"/>
  <c r="V1840" i="1" s="1"/>
  <c r="W1840" i="1" s="1"/>
  <c r="U1855" i="1"/>
  <c r="V1855" i="1" s="1"/>
  <c r="W1855" i="1" s="1"/>
  <c r="Y1888" i="1"/>
  <c r="U1895" i="1"/>
  <c r="V1895" i="1" s="1"/>
  <c r="W1895" i="1" s="1"/>
  <c r="U1921" i="1"/>
  <c r="V1921" i="1" s="1"/>
  <c r="W1921" i="1" s="1"/>
  <c r="U1928" i="1"/>
  <c r="V1928" i="1" s="1"/>
  <c r="W1928" i="1" s="1"/>
  <c r="U1932" i="1"/>
  <c r="V1932" i="1" s="1"/>
  <c r="W1932" i="1" s="1"/>
  <c r="U1943" i="1"/>
  <c r="V1943" i="1" s="1"/>
  <c r="W1943" i="1" s="1"/>
  <c r="U1995" i="1"/>
  <c r="V1995" i="1" s="1"/>
  <c r="W1995" i="1" s="1"/>
  <c r="U2009" i="1"/>
  <c r="V2009" i="1" s="1"/>
  <c r="U2013" i="1"/>
  <c r="V2013" i="1" s="1"/>
  <c r="W2013" i="1" s="1"/>
  <c r="U2032" i="1"/>
  <c r="V2032" i="1" s="1"/>
  <c r="W2032" i="1" s="1"/>
  <c r="U2063" i="1"/>
  <c r="V2063" i="1" s="1"/>
  <c r="W2063" i="1" s="1"/>
  <c r="U2078" i="1"/>
  <c r="V2078" i="1" s="1"/>
  <c r="W2078" i="1" s="1"/>
  <c r="U2082" i="1"/>
  <c r="V2082" i="1" s="1"/>
  <c r="W2082" i="1" s="1"/>
  <c r="U2091" i="1"/>
  <c r="V2091" i="1" s="1"/>
  <c r="W2091" i="1" s="1"/>
  <c r="U2109" i="1"/>
  <c r="V2109" i="1" s="1"/>
  <c r="W2109" i="1" s="1"/>
  <c r="U2120" i="1"/>
  <c r="V2120" i="1" s="1"/>
  <c r="W2120" i="1" s="1"/>
  <c r="U2143" i="1"/>
  <c r="V2143" i="1" s="1"/>
  <c r="W2143" i="1" s="1"/>
  <c r="U2147" i="1"/>
  <c r="V2147" i="1" s="1"/>
  <c r="W2147" i="1" s="1"/>
  <c r="U2151" i="1"/>
  <c r="V2151" i="1" s="1"/>
  <c r="W2151" i="1" s="1"/>
  <c r="U2159" i="1"/>
  <c r="V2159" i="1" s="1"/>
  <c r="U2163" i="1"/>
  <c r="V2163" i="1" s="1"/>
  <c r="W2163" i="1" s="1"/>
  <c r="Y408" i="1"/>
  <c r="Y978" i="1"/>
  <c r="U982" i="1"/>
  <c r="V982" i="1" s="1"/>
  <c r="W982" i="1" s="1"/>
  <c r="U99" i="1"/>
  <c r="V99" i="1" s="1"/>
  <c r="W99" i="1" s="1"/>
  <c r="Y166" i="1"/>
  <c r="Y186" i="1"/>
  <c r="U267" i="1"/>
  <c r="V267" i="1" s="1"/>
  <c r="W267" i="1" s="1"/>
  <c r="U466" i="1"/>
  <c r="V466" i="1" s="1"/>
  <c r="W466" i="1" s="1"/>
  <c r="U620" i="1"/>
  <c r="V620" i="1" s="1"/>
  <c r="W620" i="1" s="1"/>
  <c r="U831" i="1"/>
  <c r="V831" i="1" s="1"/>
  <c r="U845" i="1"/>
  <c r="V845" i="1" s="1"/>
  <c r="W845" i="1" s="1"/>
  <c r="U897" i="1"/>
  <c r="V897" i="1" s="1"/>
  <c r="U921" i="1"/>
  <c r="V921" i="1" s="1"/>
  <c r="W921" i="1" s="1"/>
  <c r="U994" i="1"/>
  <c r="V994" i="1" s="1"/>
  <c r="W994" i="1" s="1"/>
  <c r="U1346" i="1"/>
  <c r="V1346" i="1" s="1"/>
  <c r="W1346" i="1" s="1"/>
  <c r="U1746" i="1"/>
  <c r="V1746" i="1" s="1"/>
  <c r="W1746" i="1" s="1"/>
  <c r="U1760" i="1"/>
  <c r="V1760" i="1" s="1"/>
  <c r="U1767" i="1"/>
  <c r="V1767" i="1" s="1"/>
  <c r="W1767" i="1" s="1"/>
  <c r="U1775" i="1"/>
  <c r="V1775" i="1" s="1"/>
  <c r="W1775" i="1" s="1"/>
  <c r="U1797" i="1"/>
  <c r="V1797" i="1" s="1"/>
  <c r="W1797" i="1" s="1"/>
  <c r="U1823" i="1"/>
  <c r="V1823" i="1" s="1"/>
  <c r="W1823" i="1" s="1"/>
  <c r="U1827" i="1"/>
  <c r="V1827" i="1" s="1"/>
  <c r="W1827" i="1" s="1"/>
  <c r="U1837" i="1"/>
  <c r="V1837" i="1" s="1"/>
  <c r="W1837" i="1" s="1"/>
  <c r="U1896" i="1"/>
  <c r="V1896" i="1" s="1"/>
  <c r="U1903" i="1"/>
  <c r="V1903" i="1" s="1"/>
  <c r="W1903" i="1" s="1"/>
  <c r="U1929" i="1"/>
  <c r="V1929" i="1" s="1"/>
  <c r="W1929" i="1" s="1"/>
  <c r="U1933" i="1"/>
  <c r="V1933" i="1" s="1"/>
  <c r="U1944" i="1"/>
  <c r="V1944" i="1" s="1"/>
  <c r="W1944" i="1" s="1"/>
  <c r="U1990" i="1"/>
  <c r="V1990" i="1" s="1"/>
  <c r="W1990" i="1" s="1"/>
  <c r="U1993" i="1"/>
  <c r="V1993" i="1" s="1"/>
  <c r="Y2006" i="1"/>
  <c r="U2010" i="1"/>
  <c r="U2014" i="1"/>
  <c r="V2014" i="1" s="1"/>
  <c r="W2014" i="1" s="1"/>
  <c r="U2033" i="1"/>
  <c r="V2033" i="1" s="1"/>
  <c r="U2041" i="1"/>
  <c r="V2041" i="1" s="1"/>
  <c r="W2041" i="1" s="1"/>
  <c r="U2079" i="1"/>
  <c r="V2079" i="1" s="1"/>
  <c r="W2079" i="1" s="1"/>
  <c r="U2099" i="1"/>
  <c r="V2099" i="1" s="1"/>
  <c r="W2099" i="1" s="1"/>
  <c r="U2103" i="1"/>
  <c r="V2103" i="1" s="1"/>
  <c r="U2113" i="1"/>
  <c r="V2113" i="1" s="1"/>
  <c r="U2117" i="1"/>
  <c r="U2121" i="1"/>
  <c r="V2121" i="1" s="1"/>
  <c r="W2121" i="1" s="1"/>
  <c r="U2144" i="1"/>
  <c r="V2144" i="1" s="1"/>
  <c r="W2144" i="1" s="1"/>
  <c r="U2152" i="1"/>
  <c r="V2152" i="1" s="1"/>
  <c r="W2152" i="1" s="1"/>
  <c r="U2160" i="1"/>
  <c r="V2160" i="1" s="1"/>
  <c r="W2160" i="1" s="1"/>
  <c r="U2164" i="1"/>
  <c r="V2164" i="1" s="1"/>
  <c r="W2164" i="1" s="1"/>
  <c r="U17" i="1"/>
  <c r="V17" i="1" s="1"/>
  <c r="W17" i="1" s="1"/>
  <c r="U30" i="1"/>
  <c r="V30" i="1" s="1"/>
  <c r="W30" i="1" s="1"/>
  <c r="U34" i="1"/>
  <c r="V34" i="1" s="1"/>
  <c r="U40" i="1"/>
  <c r="U44" i="1"/>
  <c r="V44" i="1" s="1"/>
  <c r="W44" i="1" s="1"/>
  <c r="U51" i="1"/>
  <c r="V51" i="1" s="1"/>
  <c r="W51" i="1" s="1"/>
  <c r="U114" i="1"/>
  <c r="V114" i="1" s="1"/>
  <c r="W114" i="1" s="1"/>
  <c r="U117" i="1"/>
  <c r="V117" i="1" s="1"/>
  <c r="W117" i="1" s="1"/>
  <c r="Y120" i="1"/>
  <c r="U167" i="1"/>
  <c r="V167" i="1" s="1"/>
  <c r="W167" i="1" s="1"/>
  <c r="U187" i="1"/>
  <c r="V187" i="1" s="1"/>
  <c r="W187" i="1" s="1"/>
  <c r="U190" i="1"/>
  <c r="V190" i="1" s="1"/>
  <c r="W190" i="1" s="1"/>
  <c r="U197" i="1"/>
  <c r="V197" i="1" s="1"/>
  <c r="U200" i="1"/>
  <c r="V200" i="1" s="1"/>
  <c r="W200" i="1" s="1"/>
  <c r="Y203" i="1"/>
  <c r="U207" i="1"/>
  <c r="V207" i="1" s="1"/>
  <c r="W207" i="1" s="1"/>
  <c r="U211" i="1"/>
  <c r="V211" i="1" s="1"/>
  <c r="W211" i="1" s="1"/>
  <c r="Y241" i="1"/>
  <c r="Y257" i="1"/>
  <c r="U275" i="1"/>
  <c r="V275" i="1" s="1"/>
  <c r="U279" i="1"/>
  <c r="V279" i="1" s="1"/>
  <c r="W279" i="1" s="1"/>
  <c r="U302" i="1"/>
  <c r="V302" i="1" s="1"/>
  <c r="W302" i="1" s="1"/>
  <c r="U306" i="1"/>
  <c r="V306" i="1" s="1"/>
  <c r="W306" i="1" s="1"/>
  <c r="Y327" i="1"/>
  <c r="U331" i="1"/>
  <c r="V331" i="1" s="1"/>
  <c r="W331" i="1" s="1"/>
  <c r="U357" i="1"/>
  <c r="V357" i="1" s="1"/>
  <c r="U406" i="1"/>
  <c r="V406" i="1" s="1"/>
  <c r="W406" i="1" s="1"/>
  <c r="U413" i="1"/>
  <c r="V413" i="1" s="1"/>
  <c r="W413" i="1" s="1"/>
  <c r="U417" i="1"/>
  <c r="V417" i="1" s="1"/>
  <c r="W417" i="1" s="1"/>
  <c r="U425" i="1"/>
  <c r="V425" i="1" s="1"/>
  <c r="W425" i="1" s="1"/>
  <c r="Y435" i="1"/>
  <c r="Y438" i="1"/>
  <c r="U485" i="1"/>
  <c r="V485" i="1" s="1"/>
  <c r="U489" i="1"/>
  <c r="V489" i="1" s="1"/>
  <c r="U503" i="1"/>
  <c r="U517" i="1"/>
  <c r="V517" i="1" s="1"/>
  <c r="U527" i="1"/>
  <c r="V527" i="1" s="1"/>
  <c r="W527" i="1" s="1"/>
  <c r="U537" i="1"/>
  <c r="V537" i="1" s="1"/>
  <c r="W537" i="1" s="1"/>
  <c r="U545" i="1"/>
  <c r="V545" i="1" s="1"/>
  <c r="W545" i="1" s="1"/>
  <c r="U560" i="1"/>
  <c r="V560" i="1" s="1"/>
  <c r="W560" i="1" s="1"/>
  <c r="U564" i="1"/>
  <c r="V564" i="1" s="1"/>
  <c r="U590" i="1"/>
  <c r="V590" i="1" s="1"/>
  <c r="W590" i="1" s="1"/>
  <c r="U594" i="1"/>
  <c r="U609" i="1"/>
  <c r="V609" i="1" s="1"/>
  <c r="W609" i="1" s="1"/>
  <c r="U613" i="1"/>
  <c r="V613" i="1" s="1"/>
  <c r="U617" i="1"/>
  <c r="V617" i="1" s="1"/>
  <c r="W617" i="1" s="1"/>
  <c r="U624" i="1"/>
  <c r="V624" i="1" s="1"/>
  <c r="U632" i="1"/>
  <c r="V632" i="1" s="1"/>
  <c r="U705" i="1"/>
  <c r="V705" i="1" s="1"/>
  <c r="W705" i="1" s="1"/>
  <c r="U725" i="1"/>
  <c r="V725" i="1" s="1"/>
  <c r="Y739" i="1"/>
  <c r="U743" i="1"/>
  <c r="V743" i="1" s="1"/>
  <c r="W743" i="1" s="1"/>
  <c r="U750" i="1"/>
  <c r="V750" i="1" s="1"/>
  <c r="W750" i="1" s="1"/>
  <c r="U754" i="1"/>
  <c r="V754" i="1" s="1"/>
  <c r="W754" i="1" s="1"/>
  <c r="Y805" i="1"/>
  <c r="U855" i="1"/>
  <c r="V855" i="1" s="1"/>
  <c r="U867" i="1"/>
  <c r="Y871" i="1"/>
  <c r="U887" i="1"/>
  <c r="V887" i="1" s="1"/>
  <c r="W887" i="1" s="1"/>
  <c r="U900" i="1"/>
  <c r="V900" i="1" s="1"/>
  <c r="W900" i="1" s="1"/>
  <c r="U908" i="1"/>
  <c r="V908" i="1" s="1"/>
  <c r="U916" i="1"/>
  <c r="V916" i="1" s="1"/>
  <c r="W916" i="1" s="1"/>
  <c r="U936" i="1"/>
  <c r="V936" i="1" s="1"/>
  <c r="W936" i="1" s="1"/>
  <c r="U940" i="1"/>
  <c r="V940" i="1" s="1"/>
  <c r="W940" i="1" s="1"/>
  <c r="U950" i="1"/>
  <c r="V950" i="1" s="1"/>
  <c r="W950" i="1" s="1"/>
  <c r="U1001" i="1"/>
  <c r="V1001" i="1" s="1"/>
  <c r="W1001" i="1" s="1"/>
  <c r="Y1004" i="1"/>
  <c r="U1014" i="1"/>
  <c r="V1014" i="1" s="1"/>
  <c r="W1014" i="1" s="1"/>
  <c r="U1021" i="1"/>
  <c r="V1021" i="1" s="1"/>
  <c r="W1021" i="1" s="1"/>
  <c r="U1053" i="1"/>
  <c r="V1053" i="1" s="1"/>
  <c r="W1053" i="1" s="1"/>
  <c r="U1057" i="1"/>
  <c r="V1057" i="1" s="1"/>
  <c r="U1095" i="1"/>
  <c r="V1095" i="1" s="1"/>
  <c r="Y1160" i="1"/>
  <c r="U1173" i="1"/>
  <c r="V1173" i="1" s="1"/>
  <c r="W1173" i="1" s="1"/>
  <c r="U1199" i="1"/>
  <c r="V1199" i="1" s="1"/>
  <c r="W1199" i="1" s="1"/>
  <c r="U1215" i="1"/>
  <c r="V1215" i="1" s="1"/>
  <c r="W1215" i="1" s="1"/>
  <c r="U1231" i="1"/>
  <c r="V1231" i="1" s="1"/>
  <c r="W1231" i="1" s="1"/>
  <c r="U1243" i="1"/>
  <c r="V1243" i="1" s="1"/>
  <c r="W1243" i="1" s="1"/>
  <c r="U1288" i="1"/>
  <c r="V1288" i="1" s="1"/>
  <c r="U1344" i="1"/>
  <c r="V1344" i="1" s="1"/>
  <c r="U1359" i="1"/>
  <c r="V1359" i="1" s="1"/>
  <c r="W1359" i="1" s="1"/>
  <c r="U1381" i="1"/>
  <c r="V1381" i="1" s="1"/>
  <c r="U1394" i="1"/>
  <c r="V1394" i="1" s="1"/>
  <c r="W1394" i="1" s="1"/>
  <c r="U1402" i="1"/>
  <c r="V1402" i="1" s="1"/>
  <c r="W1402" i="1" s="1"/>
  <c r="U1484" i="1"/>
  <c r="V1484" i="1" s="1"/>
  <c r="U1488" i="1"/>
  <c r="V1488" i="1" s="1"/>
  <c r="W1488" i="1" s="1"/>
  <c r="U1496" i="1"/>
  <c r="V1496" i="1" s="1"/>
  <c r="W1496" i="1" s="1"/>
  <c r="U1507" i="1"/>
  <c r="V1507" i="1" s="1"/>
  <c r="W1507" i="1" s="1"/>
  <c r="U1511" i="1"/>
  <c r="V1511" i="1" s="1"/>
  <c r="W1511" i="1" s="1"/>
  <c r="U1515" i="1"/>
  <c r="V1515" i="1" s="1"/>
  <c r="U1518" i="1"/>
  <c r="V1518" i="1" s="1"/>
  <c r="W1518" i="1" s="1"/>
  <c r="U1536" i="1"/>
  <c r="V1536" i="1" s="1"/>
  <c r="U1547" i="1"/>
  <c r="V1547" i="1" s="1"/>
  <c r="U1554" i="1"/>
  <c r="V1554" i="1" s="1"/>
  <c r="W1554" i="1" s="1"/>
  <c r="Y1594" i="1"/>
  <c r="U1602" i="1"/>
  <c r="V1602" i="1" s="1"/>
  <c r="W1602" i="1" s="1"/>
  <c r="U1609" i="1"/>
  <c r="V1609" i="1" s="1"/>
  <c r="W1609" i="1" s="1"/>
  <c r="U1626" i="1"/>
  <c r="V1626" i="1" s="1"/>
  <c r="U1637" i="1"/>
  <c r="V1637" i="1" s="1"/>
  <c r="W1637" i="1" s="1"/>
  <c r="U1644" i="1"/>
  <c r="V1644" i="1" s="1"/>
  <c r="W1644" i="1" s="1"/>
  <c r="U1648" i="1"/>
  <c r="U1655" i="1"/>
  <c r="V1655" i="1" s="1"/>
  <c r="W1655" i="1" s="1"/>
  <c r="U1691" i="1"/>
  <c r="V1691" i="1" s="1"/>
  <c r="W1691" i="1" s="1"/>
  <c r="U1704" i="1"/>
  <c r="V1704" i="1" s="1"/>
  <c r="W1704" i="1" s="1"/>
  <c r="U1733" i="1"/>
  <c r="V1733" i="1" s="1"/>
  <c r="U1739" i="1"/>
  <c r="V1739" i="1" s="1"/>
  <c r="W1739" i="1" s="1"/>
  <c r="U1783" i="1"/>
  <c r="V1783" i="1" s="1"/>
  <c r="W1783" i="1" s="1"/>
  <c r="U1812" i="1"/>
  <c r="V1812" i="1" s="1"/>
  <c r="W1812" i="1" s="1"/>
  <c r="U1816" i="1"/>
  <c r="V1816" i="1" s="1"/>
  <c r="W1816" i="1" s="1"/>
  <c r="U1834" i="1"/>
  <c r="V1834" i="1" s="1"/>
  <c r="W1834" i="1" s="1"/>
  <c r="U1860" i="1"/>
  <c r="V1860" i="1" s="1"/>
  <c r="U1868" i="1"/>
  <c r="V1868" i="1" s="1"/>
  <c r="Y1886" i="1"/>
  <c r="U1900" i="1"/>
  <c r="V1900" i="1" s="1"/>
  <c r="W1900" i="1" s="1"/>
  <c r="U1937" i="1"/>
  <c r="V1937" i="1" s="1"/>
  <c r="W1937" i="1" s="1"/>
  <c r="U1952" i="1"/>
  <c r="V1952" i="1" s="1"/>
  <c r="W1952" i="1" s="1"/>
  <c r="U1960" i="1"/>
  <c r="V1960" i="1" s="1"/>
  <c r="W1960" i="1" s="1"/>
  <c r="U1964" i="1"/>
  <c r="V1964" i="1" s="1"/>
  <c r="W1964" i="1" s="1"/>
  <c r="U1968" i="1"/>
  <c r="V1968" i="1" s="1"/>
  <c r="W1968" i="1" s="1"/>
  <c r="U1971" i="1"/>
  <c r="V1971" i="1" s="1"/>
  <c r="U1987" i="1"/>
  <c r="V1987" i="1" s="1"/>
  <c r="U1999" i="1"/>
  <c r="V1999" i="1" s="1"/>
  <c r="U2003" i="1"/>
  <c r="V2003" i="1" s="1"/>
  <c r="W2003" i="1" s="1"/>
  <c r="W2029" i="1"/>
  <c r="U2049" i="1"/>
  <c r="V2049" i="1" s="1"/>
  <c r="W2049" i="1" s="1"/>
  <c r="U2053" i="1"/>
  <c r="V2053" i="1" s="1"/>
  <c r="W2053" i="1" s="1"/>
  <c r="U2086" i="1"/>
  <c r="V2086" i="1" s="1"/>
  <c r="Y2089" i="1"/>
  <c r="Y2110" i="1"/>
  <c r="Y2125" i="1"/>
  <c r="U2133" i="1"/>
  <c r="V2133" i="1" s="1"/>
  <c r="U2137" i="1"/>
  <c r="V2137" i="1" s="1"/>
  <c r="U2141" i="1"/>
  <c r="V2141" i="1" s="1"/>
  <c r="W2141" i="1" s="1"/>
  <c r="V627" i="1"/>
  <c r="W627" i="1" s="1"/>
  <c r="V297" i="1"/>
  <c r="W297" i="1" s="1"/>
  <c r="Y2" i="1"/>
  <c r="Y26" i="1"/>
  <c r="U229" i="1"/>
  <c r="V229" i="1" s="1"/>
  <c r="W229" i="1" s="1"/>
  <c r="U278" i="1"/>
  <c r="V278" i="1" s="1"/>
  <c r="W278" i="1" s="1"/>
  <c r="Y657" i="1"/>
  <c r="Y667" i="1"/>
  <c r="U1007" i="1"/>
  <c r="V1007" i="1" s="1"/>
  <c r="W1007" i="1" s="1"/>
  <c r="U1213" i="1"/>
  <c r="V1213" i="1" s="1"/>
  <c r="Y1352" i="1"/>
  <c r="U2012" i="1"/>
  <c r="V2012" i="1" s="1"/>
  <c r="W2012" i="1" s="1"/>
  <c r="Y229" i="1"/>
  <c r="U552" i="1"/>
  <c r="V552" i="1" s="1"/>
  <c r="W552" i="1" s="1"/>
  <c r="U634" i="1"/>
  <c r="V634" i="1" s="1"/>
  <c r="Y770" i="1"/>
  <c r="U826" i="1"/>
  <c r="V826" i="1" s="1"/>
  <c r="W826" i="1" s="1"/>
  <c r="Y947" i="1"/>
  <c r="Y1099" i="1"/>
  <c r="U1106" i="1"/>
  <c r="V1106" i="1" s="1"/>
  <c r="W1106" i="1" s="1"/>
  <c r="U351" i="1"/>
  <c r="V351" i="1" s="1"/>
  <c r="W351" i="1" s="1"/>
  <c r="U522" i="1"/>
  <c r="V522" i="1" s="1"/>
  <c r="W522" i="1" s="1"/>
  <c r="U932" i="1"/>
  <c r="V932" i="1" s="1"/>
  <c r="Y1106" i="1"/>
  <c r="U1411" i="1"/>
  <c r="V1411" i="1" s="1"/>
  <c r="W1411" i="1" s="1"/>
  <c r="U1476" i="1"/>
  <c r="U1579" i="1"/>
  <c r="V1579" i="1" s="1"/>
  <c r="U1604" i="1"/>
  <c r="V1604" i="1" s="1"/>
  <c r="U1791" i="1"/>
  <c r="V1791" i="1" s="1"/>
  <c r="W1791" i="1" s="1"/>
  <c r="U1859" i="1"/>
  <c r="V1859" i="1" s="1"/>
  <c r="W1859" i="1" s="1"/>
  <c r="Y1911" i="1"/>
  <c r="U1956" i="1"/>
  <c r="V1956" i="1" s="1"/>
  <c r="W1956" i="1" s="1"/>
  <c r="U2126" i="1"/>
  <c r="V2126" i="1" s="1"/>
  <c r="W2126" i="1" s="1"/>
  <c r="U253" i="1"/>
  <c r="V253" i="1" s="1"/>
  <c r="W253" i="1" s="1"/>
  <c r="Y403" i="1"/>
  <c r="U741" i="1"/>
  <c r="V741" i="1" s="1"/>
  <c r="W741" i="1" s="1"/>
  <c r="Y969" i="1"/>
  <c r="U1042" i="1"/>
  <c r="V1042" i="1" s="1"/>
  <c r="W1042" i="1" s="1"/>
  <c r="U1079" i="1"/>
  <c r="V1079" i="1" s="1"/>
  <c r="W1079" i="1" s="1"/>
  <c r="U1276" i="1"/>
  <c r="V1276" i="1" s="1"/>
  <c r="W1276" i="1" s="1"/>
  <c r="U1985" i="1"/>
  <c r="V1985" i="1" s="1"/>
  <c r="W1985" i="1" s="1"/>
  <c r="Y2045" i="1"/>
  <c r="U455" i="1"/>
  <c r="V455" i="1" s="1"/>
  <c r="W455" i="1" s="1"/>
  <c r="U507" i="1"/>
  <c r="V507" i="1" s="1"/>
  <c r="U890" i="1"/>
  <c r="V890" i="1" s="1"/>
  <c r="W890" i="1" s="1"/>
  <c r="Y1042" i="1"/>
  <c r="U1681" i="1"/>
  <c r="V1681" i="1" s="1"/>
  <c r="W1681" i="1" s="1"/>
  <c r="U1773" i="1"/>
  <c r="V1773" i="1" s="1"/>
  <c r="W1773" i="1" s="1"/>
  <c r="U1776" i="1"/>
  <c r="V1776" i="1" s="1"/>
  <c r="W1776" i="1" s="1"/>
  <c r="Y1789" i="1"/>
  <c r="Y1985" i="1"/>
  <c r="Y2086" i="1"/>
  <c r="U29" i="1"/>
  <c r="V29" i="1" s="1"/>
  <c r="W29" i="1" s="1"/>
  <c r="Y35" i="1"/>
  <c r="U48" i="1"/>
  <c r="V48" i="1" s="1"/>
  <c r="W48" i="1" s="1"/>
  <c r="U58" i="1"/>
  <c r="V58" i="1" s="1"/>
  <c r="U65" i="1"/>
  <c r="V65" i="1" s="1"/>
  <c r="W65" i="1" s="1"/>
  <c r="Y91" i="1"/>
  <c r="U100" i="1"/>
  <c r="V100" i="1" s="1"/>
  <c r="W100" i="1" s="1"/>
  <c r="U103" i="1"/>
  <c r="V103" i="1" s="1"/>
  <c r="W103" i="1" s="1"/>
  <c r="U112" i="1"/>
  <c r="V112" i="1" s="1"/>
  <c r="W112" i="1" s="1"/>
  <c r="U138" i="1"/>
  <c r="V138" i="1" s="1"/>
  <c r="U141" i="1"/>
  <c r="V141" i="1" s="1"/>
  <c r="U145" i="1"/>
  <c r="V145" i="1" s="1"/>
  <c r="W145" i="1" s="1"/>
  <c r="U156" i="1"/>
  <c r="V156" i="1" s="1"/>
  <c r="U160" i="1"/>
  <c r="V160" i="1" s="1"/>
  <c r="W160" i="1" s="1"/>
  <c r="U198" i="1"/>
  <c r="V198" i="1" s="1"/>
  <c r="W198" i="1" s="1"/>
  <c r="U245" i="1"/>
  <c r="V245" i="1" s="1"/>
  <c r="W245" i="1" s="1"/>
  <c r="U251" i="1"/>
  <c r="V251" i="1" s="1"/>
  <c r="W251" i="1" s="1"/>
  <c r="U254" i="1"/>
  <c r="V254" i="1" s="1"/>
  <c r="W254" i="1" s="1"/>
  <c r="Y517" i="1"/>
  <c r="W557" i="1"/>
  <c r="U568" i="1"/>
  <c r="Y888" i="1"/>
  <c r="U1257" i="1"/>
  <c r="V1257" i="1" s="1"/>
  <c r="W1257" i="1" s="1"/>
  <c r="Y1559" i="1"/>
  <c r="U1638" i="1"/>
  <c r="V1638" i="1" s="1"/>
  <c r="Y1887" i="1"/>
  <c r="U1947" i="1"/>
  <c r="V1947" i="1" s="1"/>
  <c r="W1947" i="1" s="1"/>
  <c r="W1989" i="1"/>
  <c r="U1883" i="1"/>
  <c r="V1883" i="1" s="1"/>
  <c r="W1883" i="1" s="1"/>
  <c r="Y1883" i="1"/>
  <c r="U83" i="1"/>
  <c r="V83" i="1" s="1"/>
  <c r="W83" i="1" s="1"/>
  <c r="U212" i="1"/>
  <c r="V212" i="1" s="1"/>
  <c r="W212" i="1" s="1"/>
  <c r="Y651" i="1"/>
  <c r="Y953" i="1"/>
  <c r="U1195" i="1"/>
  <c r="V1195" i="1" s="1"/>
  <c r="W1195" i="1" s="1"/>
  <c r="U1422" i="1"/>
  <c r="V1422" i="1" s="1"/>
  <c r="U1646" i="1"/>
  <c r="V1646" i="1" s="1"/>
  <c r="W1646" i="1" s="1"/>
  <c r="U1945" i="1"/>
  <c r="V1945" i="1" s="1"/>
  <c r="W1945" i="1" s="1"/>
  <c r="U2023" i="1"/>
  <c r="V2023" i="1" s="1"/>
  <c r="W2023" i="1" s="1"/>
  <c r="U2102" i="1"/>
  <c r="V2102" i="1" s="1"/>
  <c r="W2102" i="1" s="1"/>
  <c r="U2106" i="1"/>
  <c r="V2106" i="1" s="1"/>
  <c r="Y2106" i="1"/>
  <c r="Y370" i="1"/>
  <c r="W1501" i="1"/>
  <c r="U1931" i="1"/>
  <c r="V1931" i="1" s="1"/>
  <c r="W1931" i="1" s="1"/>
  <c r="Y385" i="1"/>
  <c r="U817" i="1"/>
  <c r="V817" i="1" s="1"/>
  <c r="W817" i="1" s="1"/>
  <c r="Y351" i="1"/>
  <c r="Y982" i="1"/>
  <c r="Y1097" i="1"/>
  <c r="Y1168" i="1"/>
  <c r="Y1579" i="1"/>
  <c r="Y503" i="1"/>
  <c r="U1156" i="1"/>
  <c r="V1156" i="1" s="1"/>
  <c r="W1156" i="1" s="1"/>
  <c r="Y1325" i="1"/>
  <c r="U1451" i="1"/>
  <c r="V1451" i="1" s="1"/>
  <c r="W1451" i="1" s="1"/>
  <c r="Y1520" i="1"/>
  <c r="U2" i="1"/>
  <c r="V2" i="1" s="1"/>
  <c r="W2" i="1" s="1"/>
  <c r="U13" i="1"/>
  <c r="V13" i="1" s="1"/>
  <c r="U26" i="1"/>
  <c r="V26" i="1" s="1"/>
  <c r="W26" i="1" s="1"/>
  <c r="U52" i="1"/>
  <c r="V52" i="1" s="1"/>
  <c r="W52" i="1" s="1"/>
  <c r="U69" i="1"/>
  <c r="V69" i="1" s="1"/>
  <c r="W69" i="1" s="1"/>
  <c r="U72" i="1"/>
  <c r="V72" i="1" s="1"/>
  <c r="U76" i="1"/>
  <c r="V76" i="1" s="1"/>
  <c r="W76" i="1" s="1"/>
  <c r="U86" i="1"/>
  <c r="V86" i="1" s="1"/>
  <c r="W86" i="1" s="1"/>
  <c r="Y88" i="1"/>
  <c r="U97" i="1"/>
  <c r="V97" i="1" s="1"/>
  <c r="W97" i="1" s="1"/>
  <c r="U110" i="1"/>
  <c r="V110" i="1" s="1"/>
  <c r="U116" i="1"/>
  <c r="V116" i="1" s="1"/>
  <c r="U128" i="1"/>
  <c r="V128" i="1" s="1"/>
  <c r="U135" i="1"/>
  <c r="V135" i="1" s="1"/>
  <c r="W135" i="1" s="1"/>
  <c r="U172" i="1"/>
  <c r="V172" i="1" s="1"/>
  <c r="W172" i="1" s="1"/>
  <c r="U176" i="1"/>
  <c r="V176" i="1" s="1"/>
  <c r="Y181" i="1"/>
  <c r="U185" i="1"/>
  <c r="V185" i="1" s="1"/>
  <c r="W185" i="1" s="1"/>
  <c r="U222" i="1"/>
  <c r="V222" i="1" s="1"/>
  <c r="W222" i="1" s="1"/>
  <c r="U232" i="1"/>
  <c r="V232" i="1" s="1"/>
  <c r="W232" i="1" s="1"/>
  <c r="U236" i="1"/>
  <c r="V236" i="1" s="1"/>
  <c r="W236" i="1" s="1"/>
  <c r="U240" i="1"/>
  <c r="V240" i="1" s="1"/>
  <c r="W240" i="1" s="1"/>
  <c r="Y242" i="1"/>
  <c r="Y245" i="1"/>
  <c r="U268" i="1"/>
  <c r="V268" i="1" s="1"/>
  <c r="W268" i="1" s="1"/>
  <c r="U272" i="1"/>
  <c r="V272" i="1" s="1"/>
  <c r="W272" i="1" s="1"/>
  <c r="U284" i="1"/>
  <c r="V284" i="1" s="1"/>
  <c r="W284" i="1" s="1"/>
  <c r="U327" i="1"/>
  <c r="V327" i="1" s="1"/>
  <c r="W327" i="1" s="1"/>
  <c r="U345" i="1"/>
  <c r="V345" i="1" s="1"/>
  <c r="W345" i="1" s="1"/>
  <c r="Y345" i="1"/>
  <c r="U391" i="1"/>
  <c r="V391" i="1" s="1"/>
  <c r="W391" i="1" s="1"/>
  <c r="U395" i="1"/>
  <c r="V395" i="1" s="1"/>
  <c r="W395" i="1" s="1"/>
  <c r="U405" i="1"/>
  <c r="V405" i="1" s="1"/>
  <c r="W405" i="1" s="1"/>
  <c r="U416" i="1"/>
  <c r="V416" i="1" s="1"/>
  <c r="W416" i="1" s="1"/>
  <c r="U424" i="1"/>
  <c r="V424" i="1" s="1"/>
  <c r="U428" i="1"/>
  <c r="V428" i="1" s="1"/>
  <c r="W428" i="1" s="1"/>
  <c r="U441" i="1"/>
  <c r="V441" i="1" s="1"/>
  <c r="W441" i="1" s="1"/>
  <c r="Y586" i="1"/>
  <c r="U601" i="1"/>
  <c r="V601" i="1" s="1"/>
  <c r="W601" i="1" s="1"/>
  <c r="U637" i="1"/>
  <c r="V637" i="1" s="1"/>
  <c r="U657" i="1"/>
  <c r="V657" i="1" s="1"/>
  <c r="W657" i="1" s="1"/>
  <c r="U664" i="1"/>
  <c r="V664" i="1" s="1"/>
  <c r="W664" i="1" s="1"/>
  <c r="U670" i="1"/>
  <c r="V670" i="1" s="1"/>
  <c r="W670" i="1" s="1"/>
  <c r="U677" i="1"/>
  <c r="V677" i="1" s="1"/>
  <c r="U799" i="1"/>
  <c r="V799" i="1" s="1"/>
  <c r="W799" i="1" s="1"/>
  <c r="Y835" i="1"/>
  <c r="U839" i="1"/>
  <c r="V839" i="1" s="1"/>
  <c r="U860" i="1"/>
  <c r="V860" i="1" s="1"/>
  <c r="W860" i="1" s="1"/>
  <c r="Y867" i="1"/>
  <c r="Y869" i="1"/>
  <c r="U879" i="1"/>
  <c r="V879" i="1" s="1"/>
  <c r="W879" i="1" s="1"/>
  <c r="U891" i="1"/>
  <c r="V891" i="1" s="1"/>
  <c r="W891" i="1" s="1"/>
  <c r="U941" i="1"/>
  <c r="V941" i="1" s="1"/>
  <c r="W941" i="1" s="1"/>
  <c r="U956" i="1"/>
  <c r="V956" i="1" s="1"/>
  <c r="U960" i="1"/>
  <c r="V960" i="1" s="1"/>
  <c r="U964" i="1"/>
  <c r="V964" i="1" s="1"/>
  <c r="W964" i="1" s="1"/>
  <c r="U1004" i="1"/>
  <c r="V1004" i="1" s="1"/>
  <c r="W1004" i="1" s="1"/>
  <c r="U1020" i="1"/>
  <c r="V1020" i="1" s="1"/>
  <c r="U1026" i="1"/>
  <c r="V1026" i="1" s="1"/>
  <c r="W1026" i="1" s="1"/>
  <c r="U1030" i="1"/>
  <c r="V1030" i="1" s="1"/>
  <c r="W1030" i="1" s="1"/>
  <c r="U1051" i="1"/>
  <c r="V1051" i="1" s="1"/>
  <c r="W1051" i="1" s="1"/>
  <c r="U1061" i="1"/>
  <c r="V1061" i="1" s="1"/>
  <c r="U1130" i="1"/>
  <c r="V1130" i="1" s="1"/>
  <c r="U1134" i="1"/>
  <c r="V1134" i="1" s="1"/>
  <c r="W1134" i="1" s="1"/>
  <c r="U1147" i="1"/>
  <c r="V1147" i="1" s="1"/>
  <c r="W1147" i="1" s="1"/>
  <c r="U1157" i="1"/>
  <c r="V1157" i="1" s="1"/>
  <c r="U1232" i="1"/>
  <c r="V1232" i="1" s="1"/>
  <c r="W1232" i="1" s="1"/>
  <c r="U1293" i="1"/>
  <c r="V1293" i="1" s="1"/>
  <c r="W1293" i="1" s="1"/>
  <c r="Y1296" i="1"/>
  <c r="U1415" i="1"/>
  <c r="V1415" i="1" s="1"/>
  <c r="W1415" i="1" s="1"/>
  <c r="U1418" i="1"/>
  <c r="V1418" i="1" s="1"/>
  <c r="W1418" i="1" s="1"/>
  <c r="U1425" i="1"/>
  <c r="V1425" i="1" s="1"/>
  <c r="W1425" i="1" s="1"/>
  <c r="U1503" i="1"/>
  <c r="V1503" i="1" s="1"/>
  <c r="W1503" i="1" s="1"/>
  <c r="U1535" i="1"/>
  <c r="V1535" i="1" s="1"/>
  <c r="W1535" i="1" s="1"/>
  <c r="U1616" i="1"/>
  <c r="V1616" i="1" s="1"/>
  <c r="W1616" i="1" s="1"/>
  <c r="U1619" i="1"/>
  <c r="U1622" i="1"/>
  <c r="V1622" i="1" s="1"/>
  <c r="W1622" i="1" s="1"/>
  <c r="U1625" i="1"/>
  <c r="V1625" i="1" s="1"/>
  <c r="U1628" i="1"/>
  <c r="V1628" i="1" s="1"/>
  <c r="W1628" i="1" s="1"/>
  <c r="U1632" i="1"/>
  <c r="V1632" i="1" s="1"/>
  <c r="U1649" i="1"/>
  <c r="V1649" i="1" s="1"/>
  <c r="W1649" i="1" s="1"/>
  <c r="U1666" i="1"/>
  <c r="V1666" i="1" s="1"/>
  <c r="W1666" i="1" s="1"/>
  <c r="Y1676" i="1"/>
  <c r="U1745" i="1"/>
  <c r="U1758" i="1"/>
  <c r="V1758" i="1" s="1"/>
  <c r="W1758" i="1" s="1"/>
  <c r="U1765" i="1"/>
  <c r="U1777" i="1"/>
  <c r="V1777" i="1" s="1"/>
  <c r="W1777" i="1" s="1"/>
  <c r="U1781" i="1"/>
  <c r="V1781" i="1" s="1"/>
  <c r="W1781" i="1" s="1"/>
  <c r="U1800" i="1"/>
  <c r="V1800" i="1" s="1"/>
  <c r="U1814" i="1"/>
  <c r="V1814" i="1" s="1"/>
  <c r="W1814" i="1" s="1"/>
  <c r="U1941" i="1"/>
  <c r="V1941" i="1" s="1"/>
  <c r="W1941" i="1" s="1"/>
  <c r="U2015" i="1"/>
  <c r="V2015" i="1" s="1"/>
  <c r="W2015" i="1" s="1"/>
  <c r="U2055" i="1"/>
  <c r="V2055" i="1" s="1"/>
  <c r="U2081" i="1"/>
  <c r="V2081" i="1" s="1"/>
  <c r="W2081" i="1" s="1"/>
  <c r="U2084" i="1"/>
  <c r="V2084" i="1" s="1"/>
  <c r="W2084" i="1" s="1"/>
  <c r="Y799" i="1"/>
  <c r="U1067" i="1"/>
  <c r="V1067" i="1" s="1"/>
  <c r="W1067" i="1" s="1"/>
  <c r="Y1419" i="1"/>
  <c r="Y87" i="1"/>
  <c r="U123" i="1"/>
  <c r="V123" i="1" s="1"/>
  <c r="Y319" i="1"/>
  <c r="U411" i="1"/>
  <c r="V411" i="1" s="1"/>
  <c r="Y460" i="1"/>
  <c r="U486" i="1"/>
  <c r="V486" i="1" s="1"/>
  <c r="Y527" i="1"/>
  <c r="U642" i="1"/>
  <c r="V642" i="1" s="1"/>
  <c r="W642" i="1" s="1"/>
  <c r="U685" i="1"/>
  <c r="V685" i="1" s="1"/>
  <c r="U689" i="1"/>
  <c r="V689" i="1" s="1"/>
  <c r="W689" i="1" s="1"/>
  <c r="U713" i="1"/>
  <c r="V713" i="1" s="1"/>
  <c r="W713" i="1" s="1"/>
  <c r="Y818" i="1"/>
  <c r="U853" i="1"/>
  <c r="V853" i="1" s="1"/>
  <c r="W853" i="1" s="1"/>
  <c r="U1006" i="1"/>
  <c r="V1006" i="1" s="1"/>
  <c r="W1006" i="1" s="1"/>
  <c r="U1068" i="1"/>
  <c r="V1068" i="1" s="1"/>
  <c r="U1096" i="1"/>
  <c r="V1096" i="1" s="1"/>
  <c r="W1096" i="1" s="1"/>
  <c r="U1105" i="1"/>
  <c r="V1105" i="1" s="1"/>
  <c r="W1105" i="1" s="1"/>
  <c r="Y1166" i="1"/>
  <c r="U1184" i="1"/>
  <c r="V1184" i="1" s="1"/>
  <c r="W1184" i="1" s="1"/>
  <c r="Y1197" i="1"/>
  <c r="Y1344" i="1"/>
  <c r="U1349" i="1"/>
  <c r="V1349" i="1" s="1"/>
  <c r="W1349" i="1" s="1"/>
  <c r="U1412" i="1"/>
  <c r="V1412" i="1" s="1"/>
  <c r="W1412" i="1" s="1"/>
  <c r="Y1423" i="1"/>
  <c r="Y1623" i="1"/>
  <c r="Y1638" i="1"/>
  <c r="U1744" i="1"/>
  <c r="V1744" i="1" s="1"/>
  <c r="W1744" i="1" s="1"/>
  <c r="Y1790" i="1"/>
  <c r="U1805" i="1"/>
  <c r="Y1900" i="1"/>
  <c r="U1984" i="1"/>
  <c r="V1984" i="1" s="1"/>
  <c r="W1984" i="1" s="1"/>
  <c r="U815" i="1"/>
  <c r="V815" i="1" s="1"/>
  <c r="W815" i="1" s="1"/>
  <c r="U889" i="1"/>
  <c r="V889" i="1" s="1"/>
  <c r="W889" i="1" s="1"/>
  <c r="U961" i="1"/>
  <c r="V961" i="1" s="1"/>
  <c r="W961" i="1" s="1"/>
  <c r="U1443" i="1"/>
  <c r="V1443" i="1" s="1"/>
  <c r="W1443" i="1" s="1"/>
  <c r="Y1989" i="1"/>
  <c r="U2135" i="1"/>
  <c r="V2135" i="1" s="1"/>
  <c r="W2135" i="1" s="1"/>
  <c r="U16" i="1"/>
  <c r="V16" i="1" s="1"/>
  <c r="W16" i="1" s="1"/>
  <c r="U35" i="1"/>
  <c r="V35" i="1" s="1"/>
  <c r="U54" i="1"/>
  <c r="V54" i="1" s="1"/>
  <c r="U115" i="1"/>
  <c r="V115" i="1" s="1"/>
  <c r="U118" i="1"/>
  <c r="V118" i="1" s="1"/>
  <c r="U130" i="1"/>
  <c r="V130" i="1" s="1"/>
  <c r="U134" i="1"/>
  <c r="V134" i="1" s="1"/>
  <c r="U144" i="1"/>
  <c r="V144" i="1" s="1"/>
  <c r="W144" i="1" s="1"/>
  <c r="U148" i="1"/>
  <c r="V148" i="1" s="1"/>
  <c r="U151" i="1"/>
  <c r="V151" i="1" s="1"/>
  <c r="W151" i="1" s="1"/>
  <c r="U155" i="1"/>
  <c r="V155" i="1" s="1"/>
  <c r="W155" i="1" s="1"/>
  <c r="U159" i="1"/>
  <c r="V159" i="1" s="1"/>
  <c r="W159" i="1" s="1"/>
  <c r="U162" i="1"/>
  <c r="V162" i="1" s="1"/>
  <c r="U165" i="1"/>
  <c r="V165" i="1" s="1"/>
  <c r="W165" i="1" s="1"/>
  <c r="U170" i="1"/>
  <c r="V170" i="1" s="1"/>
  <c r="W170" i="1" s="1"/>
  <c r="U189" i="1"/>
  <c r="V189" i="1" s="1"/>
  <c r="W189" i="1" s="1"/>
  <c r="U221" i="1"/>
  <c r="V221" i="1" s="1"/>
  <c r="W221" i="1" s="1"/>
  <c r="U228" i="1"/>
  <c r="V228" i="1" s="1"/>
  <c r="W228" i="1" s="1"/>
  <c r="U264" i="1"/>
  <c r="V264" i="1" s="1"/>
  <c r="U287" i="1"/>
  <c r="V287" i="1" s="1"/>
  <c r="U308" i="1"/>
  <c r="V308" i="1" s="1"/>
  <c r="W308" i="1" s="1"/>
  <c r="U314" i="1"/>
  <c r="V314" i="1" s="1"/>
  <c r="W314" i="1" s="1"/>
  <c r="U326" i="1"/>
  <c r="V326" i="1" s="1"/>
  <c r="W326" i="1" s="1"/>
  <c r="U329" i="1"/>
  <c r="V329" i="1" s="1"/>
  <c r="W329" i="1" s="1"/>
  <c r="U332" i="1"/>
  <c r="V332" i="1" s="1"/>
  <c r="U346" i="1"/>
  <c r="V346" i="1" s="1"/>
  <c r="W346" i="1" s="1"/>
  <c r="U350" i="1"/>
  <c r="V350" i="1" s="1"/>
  <c r="W350" i="1" s="1"/>
  <c r="Y363" i="1"/>
  <c r="U366" i="1"/>
  <c r="V366" i="1" s="1"/>
  <c r="W366" i="1" s="1"/>
  <c r="U370" i="1"/>
  <c r="V370" i="1" s="1"/>
  <c r="W370" i="1" s="1"/>
  <c r="U381" i="1"/>
  <c r="V381" i="1" s="1"/>
  <c r="U387" i="1"/>
  <c r="V387" i="1" s="1"/>
  <c r="W387" i="1" s="1"/>
  <c r="U401" i="1"/>
  <c r="V401" i="1" s="1"/>
  <c r="W401" i="1" s="1"/>
  <c r="Y411" i="1"/>
  <c r="U431" i="1"/>
  <c r="V431" i="1" s="1"/>
  <c r="U439" i="1"/>
  <c r="V439" i="1" s="1"/>
  <c r="U461" i="1"/>
  <c r="V461" i="1" s="1"/>
  <c r="W461" i="1" s="1"/>
  <c r="U480" i="1"/>
  <c r="V480" i="1" s="1"/>
  <c r="W480" i="1" s="1"/>
  <c r="U496" i="1"/>
  <c r="V496" i="1" s="1"/>
  <c r="W496" i="1" s="1"/>
  <c r="U499" i="1"/>
  <c r="V499" i="1" s="1"/>
  <c r="W499" i="1" s="1"/>
  <c r="U538" i="1"/>
  <c r="V538" i="1" s="1"/>
  <c r="W538" i="1" s="1"/>
  <c r="U542" i="1"/>
  <c r="V542" i="1" s="1"/>
  <c r="W542" i="1" s="1"/>
  <c r="Y545" i="1"/>
  <c r="U570" i="1"/>
  <c r="V570" i="1" s="1"/>
  <c r="U592" i="1"/>
  <c r="V592" i="1" s="1"/>
  <c r="W592" i="1" s="1"/>
  <c r="U611" i="1"/>
  <c r="V611" i="1" s="1"/>
  <c r="U615" i="1"/>
  <c r="V615" i="1" s="1"/>
  <c r="W615" i="1" s="1"/>
  <c r="U625" i="1"/>
  <c r="V625" i="1" s="1"/>
  <c r="W625" i="1" s="1"/>
  <c r="U628" i="1"/>
  <c r="V628" i="1" s="1"/>
  <c r="W628" i="1" s="1"/>
  <c r="U639" i="1"/>
  <c r="V639" i="1" s="1"/>
  <c r="Y642" i="1"/>
  <c r="U672" i="1"/>
  <c r="V672" i="1" s="1"/>
  <c r="W672" i="1" s="1"/>
  <c r="Y710" i="1"/>
  <c r="Y713" i="1"/>
  <c r="U720" i="1"/>
  <c r="V720" i="1" s="1"/>
  <c r="W720" i="1" s="1"/>
  <c r="U723" i="1"/>
  <c r="V723" i="1" s="1"/>
  <c r="W723" i="1" s="1"/>
  <c r="U730" i="1"/>
  <c r="V730" i="1" s="1"/>
  <c r="W730" i="1" s="1"/>
  <c r="U740" i="1"/>
  <c r="V740" i="1" s="1"/>
  <c r="W740" i="1" s="1"/>
  <c r="U766" i="1"/>
  <c r="V766" i="1" s="1"/>
  <c r="W766" i="1" s="1"/>
  <c r="U776" i="1"/>
  <c r="V776" i="1" s="1"/>
  <c r="W776" i="1" s="1"/>
  <c r="U779" i="1"/>
  <c r="V779" i="1" s="1"/>
  <c r="W779" i="1" s="1"/>
  <c r="Y803" i="1"/>
  <c r="U819" i="1"/>
  <c r="V819" i="1" s="1"/>
  <c r="W819" i="1" s="1"/>
  <c r="Y837" i="1"/>
  <c r="Y853" i="1"/>
  <c r="U862" i="1"/>
  <c r="U910" i="1"/>
  <c r="V910" i="1" s="1"/>
  <c r="W910" i="1" s="1"/>
  <c r="U962" i="1"/>
  <c r="U965" i="1"/>
  <c r="V965" i="1" s="1"/>
  <c r="W965" i="1" s="1"/>
  <c r="U972" i="1"/>
  <c r="V972" i="1" s="1"/>
  <c r="W972" i="1" s="1"/>
  <c r="U975" i="1"/>
  <c r="U988" i="1"/>
  <c r="V988" i="1" s="1"/>
  <c r="W988" i="1" s="1"/>
  <c r="W1009" i="1"/>
  <c r="Y1038" i="1"/>
  <c r="U1072" i="1"/>
  <c r="V1072" i="1" s="1"/>
  <c r="W1072" i="1" s="1"/>
  <c r="U1076" i="1"/>
  <c r="V1076" i="1" s="1"/>
  <c r="Y1093" i="1"/>
  <c r="U1099" i="1"/>
  <c r="V1099" i="1" s="1"/>
  <c r="W1099" i="1" s="1"/>
  <c r="U1116" i="1"/>
  <c r="V1116" i="1" s="1"/>
  <c r="W1116" i="1" s="1"/>
  <c r="U1125" i="1"/>
  <c r="U1129" i="1"/>
  <c r="V1129" i="1" s="1"/>
  <c r="W1129" i="1" s="1"/>
  <c r="U1146" i="1"/>
  <c r="V1146" i="1" s="1"/>
  <c r="W1146" i="1" s="1"/>
  <c r="U1149" i="1"/>
  <c r="U1167" i="1"/>
  <c r="V1167" i="1" s="1"/>
  <c r="W1167" i="1" s="1"/>
  <c r="U1198" i="1"/>
  <c r="U1256" i="1"/>
  <c r="V1256" i="1" s="1"/>
  <c r="W1256" i="1" s="1"/>
  <c r="U1263" i="1"/>
  <c r="V1263" i="1" s="1"/>
  <c r="W1263" i="1" s="1"/>
  <c r="U1289" i="1"/>
  <c r="V1289" i="1" s="1"/>
  <c r="W1289" i="1" s="1"/>
  <c r="U1292" i="1"/>
  <c r="U1299" i="1"/>
  <c r="V1299" i="1" s="1"/>
  <c r="W1299" i="1" s="1"/>
  <c r="U1313" i="1"/>
  <c r="V1313" i="1" s="1"/>
  <c r="U1322" i="1"/>
  <c r="V1322" i="1" s="1"/>
  <c r="W1322" i="1" s="1"/>
  <c r="U1333" i="1"/>
  <c r="V1333" i="1" s="1"/>
  <c r="U1354" i="1"/>
  <c r="V1354" i="1" s="1"/>
  <c r="U1368" i="1"/>
  <c r="V1368" i="1" s="1"/>
  <c r="W1368" i="1" s="1"/>
  <c r="U1373" i="1"/>
  <c r="V1373" i="1" s="1"/>
  <c r="U1382" i="1"/>
  <c r="V1382" i="1" s="1"/>
  <c r="W1382" i="1" s="1"/>
  <c r="U1398" i="1"/>
  <c r="V1398" i="1" s="1"/>
  <c r="Y1412" i="1"/>
  <c r="U1417" i="1"/>
  <c r="V1417" i="1" s="1"/>
  <c r="W1417" i="1" s="1"/>
  <c r="U1435" i="1"/>
  <c r="V1435" i="1" s="1"/>
  <c r="Y1438" i="1"/>
  <c r="U1506" i="1"/>
  <c r="V1506" i="1" s="1"/>
  <c r="W1506" i="1" s="1"/>
  <c r="U1541" i="1"/>
  <c r="V1541" i="1" s="1"/>
  <c r="Y1565" i="1"/>
  <c r="U1621" i="1"/>
  <c r="V1621" i="1" s="1"/>
  <c r="W1621" i="1" s="1"/>
  <c r="U1627" i="1"/>
  <c r="U1639" i="1"/>
  <c r="V1639" i="1" s="1"/>
  <c r="W1639" i="1" s="1"/>
  <c r="Y1642" i="1"/>
  <c r="U1652" i="1"/>
  <c r="V1652" i="1" s="1"/>
  <c r="W1652" i="1" s="1"/>
  <c r="U1665" i="1"/>
  <c r="V1665" i="1" s="1"/>
  <c r="U1695" i="1"/>
  <c r="V1695" i="1" s="1"/>
  <c r="W1695" i="1" s="1"/>
  <c r="Y1697" i="1"/>
  <c r="U1706" i="1"/>
  <c r="V1706" i="1" s="1"/>
  <c r="Y1708" i="1"/>
  <c r="Y1712" i="1"/>
  <c r="U1730" i="1"/>
  <c r="V1730" i="1" s="1"/>
  <c r="W1730" i="1" s="1"/>
  <c r="Y1744" i="1"/>
  <c r="U1817" i="1"/>
  <c r="V1817" i="1" s="1"/>
  <c r="U1842" i="1"/>
  <c r="V1842" i="1" s="1"/>
  <c r="W1842" i="1" s="1"/>
  <c r="U1845" i="1"/>
  <c r="V1845" i="1" s="1"/>
  <c r="W1845" i="1" s="1"/>
  <c r="W1848" i="1"/>
  <c r="U1871" i="1"/>
  <c r="V1871" i="1" s="1"/>
  <c r="W1871" i="1" s="1"/>
  <c r="U1889" i="1"/>
  <c r="V1889" i="1" s="1"/>
  <c r="U1901" i="1"/>
  <c r="V1901" i="1" s="1"/>
  <c r="U1914" i="1"/>
  <c r="V1914" i="1" s="1"/>
  <c r="W1914" i="1" s="1"/>
  <c r="U1918" i="1"/>
  <c r="V1918" i="1" s="1"/>
  <c r="W1918" i="1" s="1"/>
  <c r="U1925" i="1"/>
  <c r="V1925" i="1" s="1"/>
  <c r="W1925" i="1" s="1"/>
  <c r="U1959" i="1"/>
  <c r="V1959" i="1" s="1"/>
  <c r="W1959" i="1" s="1"/>
  <c r="U1975" i="1"/>
  <c r="V1975" i="1" s="1"/>
  <c r="W1975" i="1" s="1"/>
  <c r="Y1984" i="1"/>
  <c r="U2005" i="1"/>
  <c r="V2005" i="1" s="1"/>
  <c r="W2005" i="1" s="1"/>
  <c r="U2022" i="1"/>
  <c r="V2022" i="1" s="1"/>
  <c r="W2022" i="1" s="1"/>
  <c r="U2025" i="1"/>
  <c r="V2025" i="1" s="1"/>
  <c r="W2025" i="1" s="1"/>
  <c r="U2028" i="1"/>
  <c r="V2028" i="1" s="1"/>
  <c r="W2028" i="1" s="1"/>
  <c r="U2037" i="1"/>
  <c r="V2037" i="1" s="1"/>
  <c r="W2037" i="1" s="1"/>
  <c r="U2047" i="1"/>
  <c r="V2047" i="1" s="1"/>
  <c r="W2047" i="1" s="1"/>
  <c r="U2054" i="1"/>
  <c r="V2054" i="1" s="1"/>
  <c r="U2123" i="1"/>
  <c r="V2123" i="1" s="1"/>
  <c r="W2123" i="1" s="1"/>
  <c r="U2136" i="1"/>
  <c r="V2136" i="1" s="1"/>
  <c r="W2136" i="1" s="1"/>
  <c r="U2157" i="1"/>
  <c r="V2157" i="1" s="1"/>
  <c r="V259" i="1"/>
  <c r="W259" i="1" s="1"/>
  <c r="U427" i="1"/>
  <c r="V427" i="1" s="1"/>
  <c r="Y427" i="1"/>
  <c r="U270" i="1"/>
  <c r="V270" i="1" s="1"/>
  <c r="W270" i="1" s="1"/>
  <c r="U276" i="1"/>
  <c r="V276" i="1" s="1"/>
  <c r="Y276" i="1"/>
  <c r="U311" i="1"/>
  <c r="V311" i="1" s="1"/>
  <c r="W311" i="1" s="1"/>
  <c r="U337" i="1"/>
  <c r="V337" i="1" s="1"/>
  <c r="W337" i="1" s="1"/>
  <c r="U593" i="1"/>
  <c r="V593" i="1" s="1"/>
  <c r="W593" i="1" s="1"/>
  <c r="U794" i="1"/>
  <c r="V794" i="1" s="1"/>
  <c r="W794" i="1" s="1"/>
  <c r="U807" i="1"/>
  <c r="V807" i="1" s="1"/>
  <c r="W807" i="1" s="1"/>
  <c r="U813" i="1"/>
  <c r="V813" i="1" s="1"/>
  <c r="W813" i="1" s="1"/>
  <c r="Y813" i="1"/>
  <c r="U852" i="1"/>
  <c r="U1093" i="1"/>
  <c r="V1093" i="1" s="1"/>
  <c r="W1093" i="1" s="1"/>
  <c r="U1109" i="1"/>
  <c r="V1109" i="1" s="1"/>
  <c r="W1109" i="1" s="1"/>
  <c r="U1225" i="1"/>
  <c r="U2068" i="1"/>
  <c r="V2068" i="1" s="1"/>
  <c r="W2068" i="1" s="1"/>
  <c r="U55" i="1"/>
  <c r="V55" i="1" s="1"/>
  <c r="W55" i="1" s="1"/>
  <c r="U213" i="1"/>
  <c r="V213" i="1" s="1"/>
  <c r="W213" i="1" s="1"/>
  <c r="U451" i="1"/>
  <c r="V451" i="1" s="1"/>
  <c r="Y451" i="1"/>
  <c r="Y495" i="1"/>
  <c r="U732" i="1"/>
  <c r="V732" i="1" s="1"/>
  <c r="W732" i="1" s="1"/>
  <c r="U837" i="1"/>
  <c r="V837" i="1" s="1"/>
  <c r="W837" i="1" s="1"/>
  <c r="U1571" i="1"/>
  <c r="V1571" i="1" s="1"/>
  <c r="Y1571" i="1"/>
  <c r="U1615" i="1"/>
  <c r="V1615" i="1" s="1"/>
  <c r="W1663" i="1"/>
  <c r="U1719" i="1"/>
  <c r="V1719" i="1" s="1"/>
  <c r="W1719" i="1" s="1"/>
  <c r="U2138" i="1"/>
  <c r="Y2138" i="1"/>
  <c r="U2154" i="1"/>
  <c r="V2154" i="1" s="1"/>
  <c r="W2154" i="1" s="1"/>
  <c r="U521" i="1"/>
  <c r="V521" i="1" s="1"/>
  <c r="W521" i="1" s="1"/>
  <c r="Y521" i="1"/>
  <c r="Y634" i="1"/>
  <c r="W643" i="1"/>
  <c r="Y732" i="1"/>
  <c r="U786" i="1"/>
  <c r="V786" i="1" s="1"/>
  <c r="W786" i="1" s="1"/>
  <c r="U821" i="1"/>
  <c r="V821" i="1" s="1"/>
  <c r="W821" i="1" s="1"/>
  <c r="Y852" i="1"/>
  <c r="U1120" i="1"/>
  <c r="V1120" i="1" s="1"/>
  <c r="W1120" i="1" s="1"/>
  <c r="Y1120" i="1"/>
  <c r="U1180" i="1"/>
  <c r="V1180" i="1" s="1"/>
  <c r="W1180" i="1" s="1"/>
  <c r="Y1604" i="1"/>
  <c r="Y1615" i="1"/>
  <c r="V1720" i="1"/>
  <c r="W1720" i="1" s="1"/>
  <c r="U2018" i="1"/>
  <c r="V2018" i="1" s="1"/>
  <c r="W2018" i="1" s="1"/>
  <c r="U85" i="1"/>
  <c r="V85" i="1" s="1"/>
  <c r="W85" i="1" s="1"/>
  <c r="Y129" i="1"/>
  <c r="U133" i="1"/>
  <c r="V133" i="1" s="1"/>
  <c r="W133" i="1" s="1"/>
  <c r="U174" i="1"/>
  <c r="V174" i="1" s="1"/>
  <c r="W174" i="1" s="1"/>
  <c r="U196" i="1"/>
  <c r="V196" i="1" s="1"/>
  <c r="W196" i="1" s="1"/>
  <c r="U199" i="1"/>
  <c r="V199" i="1" s="1"/>
  <c r="W199" i="1" s="1"/>
  <c r="U204" i="1"/>
  <c r="V204" i="1" s="1"/>
  <c r="W234" i="1"/>
  <c r="U335" i="1"/>
  <c r="V335" i="1" s="1"/>
  <c r="W335" i="1" s="1"/>
  <c r="Y335" i="1"/>
  <c r="U356" i="1"/>
  <c r="V356" i="1" s="1"/>
  <c r="W356" i="1" s="1"/>
  <c r="Y380" i="1"/>
  <c r="W383" i="1"/>
  <c r="U389" i="1"/>
  <c r="V389" i="1" s="1"/>
  <c r="W389" i="1" s="1"/>
  <c r="Y389" i="1"/>
  <c r="U506" i="1"/>
  <c r="V506" i="1" s="1"/>
  <c r="W506" i="1" s="1"/>
  <c r="Y518" i="1"/>
  <c r="Y721" i="1"/>
  <c r="U753" i="1"/>
  <c r="Y753" i="1"/>
  <c r="U892" i="1"/>
  <c r="V892" i="1" s="1"/>
  <c r="W892" i="1" s="1"/>
  <c r="U894" i="1"/>
  <c r="V894" i="1" s="1"/>
  <c r="W894" i="1" s="1"/>
  <c r="U1205" i="1"/>
  <c r="V1205" i="1" s="1"/>
  <c r="W1205" i="1" s="1"/>
  <c r="Y1284" i="1"/>
  <c r="U1284" i="1"/>
  <c r="V1284" i="1" s="1"/>
  <c r="W1284" i="1" s="1"/>
  <c r="Y1330" i="1"/>
  <c r="U1334" i="1"/>
  <c r="V1334" i="1" s="1"/>
  <c r="U1336" i="1"/>
  <c r="V1336" i="1" s="1"/>
  <c r="U1343" i="1"/>
  <c r="Y1343" i="1"/>
  <c r="U1395" i="1"/>
  <c r="V1395" i="1" s="1"/>
  <c r="Y1395" i="1"/>
  <c r="U1426" i="1"/>
  <c r="V1426" i="1" s="1"/>
  <c r="W1426" i="1" s="1"/>
  <c r="U1529" i="1"/>
  <c r="V1529" i="1" s="1"/>
  <c r="W1529" i="1" s="1"/>
  <c r="U1790" i="1"/>
  <c r="V1790" i="1" s="1"/>
  <c r="U1879" i="1"/>
  <c r="V1879" i="1" s="1"/>
  <c r="V1977" i="1"/>
  <c r="W1977" i="1" s="1"/>
  <c r="U914" i="1"/>
  <c r="V914" i="1" s="1"/>
  <c r="W914" i="1" s="1"/>
  <c r="Y914" i="1"/>
  <c r="U25" i="1"/>
  <c r="U122" i="1"/>
  <c r="V122" i="1" s="1"/>
  <c r="W122" i="1" s="1"/>
  <c r="Y221" i="1"/>
  <c r="U289" i="1"/>
  <c r="V289" i="1" s="1"/>
  <c r="W289" i="1" s="1"/>
  <c r="Y476" i="1"/>
  <c r="U562" i="1"/>
  <c r="V562" i="1" s="1"/>
  <c r="U734" i="1"/>
  <c r="V734" i="1" s="1"/>
  <c r="W734" i="1" s="1"/>
  <c r="U1017" i="1"/>
  <c r="V1017" i="1" s="1"/>
  <c r="W1017" i="1" s="1"/>
  <c r="U1090" i="1"/>
  <c r="U1128" i="1"/>
  <c r="V1128" i="1" s="1"/>
  <c r="W1128" i="1" s="1"/>
  <c r="Y1128" i="1"/>
  <c r="U1675" i="1"/>
  <c r="V1675" i="1" s="1"/>
  <c r="W1675" i="1" s="1"/>
  <c r="U2026" i="1"/>
  <c r="V2026" i="1" s="1"/>
  <c r="W2026" i="1" s="1"/>
  <c r="U57" i="1"/>
  <c r="V57" i="1" s="1"/>
  <c r="W57" i="1" s="1"/>
  <c r="Y253" i="1"/>
  <c r="U334" i="1"/>
  <c r="V334" i="1" s="1"/>
  <c r="U388" i="1"/>
  <c r="V388" i="1" s="1"/>
  <c r="W388" i="1" s="1"/>
  <c r="U498" i="1"/>
  <c r="V498" i="1" s="1"/>
  <c r="W498" i="1" s="1"/>
  <c r="Y498" i="1"/>
  <c r="U906" i="1"/>
  <c r="V906" i="1" s="1"/>
  <c r="W906" i="1" s="1"/>
  <c r="U1122" i="1"/>
  <c r="V1122" i="1" s="1"/>
  <c r="W1122" i="1" s="1"/>
  <c r="U1598" i="1"/>
  <c r="V1598" i="1" s="1"/>
  <c r="W1598" i="1" s="1"/>
  <c r="U2119" i="1"/>
  <c r="V2119" i="1" s="1"/>
  <c r="W2119" i="1" s="1"/>
  <c r="Y25" i="1"/>
  <c r="Y213" i="1"/>
  <c r="V540" i="1"/>
  <c r="W540" i="1" s="1"/>
  <c r="U646" i="1"/>
  <c r="V646" i="1" s="1"/>
  <c r="W646" i="1" s="1"/>
  <c r="Y668" i="1"/>
  <c r="Y865" i="1"/>
  <c r="U1091" i="1"/>
  <c r="V1091" i="1" s="1"/>
  <c r="W1091" i="1" s="1"/>
  <c r="Y1091" i="1"/>
  <c r="U2048" i="1"/>
  <c r="V2048" i="1" s="1"/>
  <c r="W2048" i="1" s="1"/>
  <c r="U9" i="1"/>
  <c r="V9" i="1" s="1"/>
  <c r="W9" i="1" s="1"/>
  <c r="Y12" i="1"/>
  <c r="U91" i="1"/>
  <c r="V91" i="1" s="1"/>
  <c r="U113" i="1"/>
  <c r="V113" i="1" s="1"/>
  <c r="W113" i="1" s="1"/>
  <c r="U127" i="1"/>
  <c r="V127" i="1" s="1"/>
  <c r="U171" i="1"/>
  <c r="V182" i="1"/>
  <c r="W182" i="1" s="1"/>
  <c r="Y199" i="1"/>
  <c r="U202" i="1"/>
  <c r="V202" i="1" s="1"/>
  <c r="Y326" i="1"/>
  <c r="U348" i="1"/>
  <c r="V348" i="1" s="1"/>
  <c r="W348" i="1" s="1"/>
  <c r="U354" i="1"/>
  <c r="V354" i="1" s="1"/>
  <c r="W354" i="1" s="1"/>
  <c r="U360" i="1"/>
  <c r="U378" i="1"/>
  <c r="V378" i="1" s="1"/>
  <c r="W378" i="1" s="1"/>
  <c r="U402" i="1"/>
  <c r="V402" i="1" s="1"/>
  <c r="W402" i="1" s="1"/>
  <c r="U430" i="1"/>
  <c r="V430" i="1" s="1"/>
  <c r="W430" i="1" s="1"/>
  <c r="U458" i="1"/>
  <c r="V458" i="1" s="1"/>
  <c r="W458" i="1" s="1"/>
  <c r="U475" i="1"/>
  <c r="U500" i="1"/>
  <c r="V500" i="1" s="1"/>
  <c r="W500" i="1" s="1"/>
  <c r="U513" i="1"/>
  <c r="V513" i="1" s="1"/>
  <c r="Y516" i="1"/>
  <c r="U534" i="1"/>
  <c r="V534" i="1" s="1"/>
  <c r="W534" i="1" s="1"/>
  <c r="U555" i="1"/>
  <c r="V555" i="1" s="1"/>
  <c r="W555" i="1" s="1"/>
  <c r="Y576" i="1"/>
  <c r="U629" i="1"/>
  <c r="V629" i="1" s="1"/>
  <c r="W629" i="1" s="1"/>
  <c r="U653" i="1"/>
  <c r="V653" i="1" s="1"/>
  <c r="U673" i="1"/>
  <c r="V673" i="1" s="1"/>
  <c r="U719" i="1"/>
  <c r="V719" i="1" s="1"/>
  <c r="W719" i="1" s="1"/>
  <c r="U801" i="1"/>
  <c r="V801" i="1" s="1"/>
  <c r="U864" i="1"/>
  <c r="V864" i="1" s="1"/>
  <c r="W864" i="1" s="1"/>
  <c r="U870" i="1"/>
  <c r="U918" i="1"/>
  <c r="V918" i="1" s="1"/>
  <c r="W918" i="1" s="1"/>
  <c r="U930" i="1"/>
  <c r="V930" i="1" s="1"/>
  <c r="W930" i="1" s="1"/>
  <c r="U1005" i="1"/>
  <c r="U1010" i="1"/>
  <c r="V1010" i="1" s="1"/>
  <c r="W1010" i="1" s="1"/>
  <c r="Y1024" i="1"/>
  <c r="U1027" i="1"/>
  <c r="V1027" i="1" s="1"/>
  <c r="W1027" i="1" s="1"/>
  <c r="U1033" i="1"/>
  <c r="V1033" i="1" s="1"/>
  <c r="U1327" i="1"/>
  <c r="V1327" i="1" s="1"/>
  <c r="W1327" i="1" s="1"/>
  <c r="U1356" i="1"/>
  <c r="V1356" i="1" s="1"/>
  <c r="W1356" i="1" s="1"/>
  <c r="Y1358" i="1"/>
  <c r="U1362" i="1"/>
  <c r="V1362" i="1" s="1"/>
  <c r="U1380" i="1"/>
  <c r="V1380" i="1" s="1"/>
  <c r="W1380" i="1" s="1"/>
  <c r="U1420" i="1"/>
  <c r="V1420" i="1" s="1"/>
  <c r="W1420" i="1" s="1"/>
  <c r="U1526" i="1"/>
  <c r="V1526" i="1" s="1"/>
  <c r="W1526" i="1" s="1"/>
  <c r="U1661" i="1"/>
  <c r="V1661" i="1" s="1"/>
  <c r="U1799" i="1"/>
  <c r="V1799" i="1" s="1"/>
  <c r="W1799" i="1" s="1"/>
  <c r="U1873" i="1"/>
  <c r="V1873" i="1" s="1"/>
  <c r="W1873" i="1" s="1"/>
  <c r="U1948" i="1"/>
  <c r="V1948" i="1" s="1"/>
  <c r="W1948" i="1" s="1"/>
  <c r="U895" i="1"/>
  <c r="V895" i="1" s="1"/>
  <c r="U923" i="1"/>
  <c r="V923" i="1" s="1"/>
  <c r="W923" i="1" s="1"/>
  <c r="U343" i="1"/>
  <c r="V343" i="1" s="1"/>
  <c r="W343" i="1" s="1"/>
  <c r="Y343" i="1"/>
  <c r="V565" i="1"/>
  <c r="W565" i="1" s="1"/>
  <c r="U205" i="1"/>
  <c r="V205" i="1" s="1"/>
  <c r="W205" i="1" s="1"/>
  <c r="Y205" i="1"/>
  <c r="U244" i="1"/>
  <c r="V244" i="1" s="1"/>
  <c r="W244" i="1" s="1"/>
  <c r="U295" i="1"/>
  <c r="V295" i="1" s="1"/>
  <c r="U318" i="1"/>
  <c r="V318" i="1" s="1"/>
  <c r="W318" i="1" s="1"/>
  <c r="U412" i="1"/>
  <c r="V412" i="1" s="1"/>
  <c r="W412" i="1" s="1"/>
  <c r="Y500" i="1"/>
  <c r="U528" i="1"/>
  <c r="V528" i="1" s="1"/>
  <c r="V549" i="1"/>
  <c r="W549" i="1" s="1"/>
  <c r="U583" i="1"/>
  <c r="Y583" i="1"/>
  <c r="U605" i="1"/>
  <c r="V605" i="1" s="1"/>
  <c r="U630" i="1"/>
  <c r="V630" i="1" s="1"/>
  <c r="W630" i="1" s="1"/>
  <c r="Y653" i="1"/>
  <c r="U760" i="1"/>
  <c r="V760" i="1" s="1"/>
  <c r="W760" i="1" s="1"/>
  <c r="U905" i="1"/>
  <c r="V905" i="1" s="1"/>
  <c r="W905" i="1" s="1"/>
  <c r="U927" i="1"/>
  <c r="V927" i="1" s="1"/>
  <c r="W927" i="1" s="1"/>
  <c r="U935" i="1"/>
  <c r="V935" i="1" s="1"/>
  <c r="W935" i="1" s="1"/>
  <c r="U967" i="1"/>
  <c r="V967" i="1" s="1"/>
  <c r="W967" i="1" s="1"/>
  <c r="U1022" i="1"/>
  <c r="V1022" i="1" s="1"/>
  <c r="W1022" i="1" s="1"/>
  <c r="U1056" i="1"/>
  <c r="U1100" i="1"/>
  <c r="V1100" i="1" s="1"/>
  <c r="W1100" i="1" s="1"/>
  <c r="Y1102" i="1"/>
  <c r="U1138" i="1"/>
  <c r="V1138" i="1" s="1"/>
  <c r="W1138" i="1" s="1"/>
  <c r="U1455" i="1"/>
  <c r="V1455" i="1" s="1"/>
  <c r="Y1455" i="1"/>
  <c r="U1553" i="1"/>
  <c r="V1553" i="1" s="1"/>
  <c r="W1553" i="1" s="1"/>
  <c r="Y1553" i="1"/>
  <c r="Y1851" i="1"/>
  <c r="U1851" i="1"/>
  <c r="V1851" i="1" s="1"/>
  <c r="W1851" i="1" s="1"/>
  <c r="U2127" i="1"/>
  <c r="V2127" i="1" s="1"/>
  <c r="W2127" i="1" s="1"/>
  <c r="U36" i="1"/>
  <c r="V36" i="1" s="1"/>
  <c r="W36" i="1" s="1"/>
  <c r="U74" i="1"/>
  <c r="Y79" i="1"/>
  <c r="U105" i="1"/>
  <c r="V105" i="1" s="1"/>
  <c r="W105" i="1" s="1"/>
  <c r="U108" i="1"/>
  <c r="V108" i="1" s="1"/>
  <c r="Y191" i="1"/>
  <c r="U194" i="1"/>
  <c r="V194" i="1" s="1"/>
  <c r="W194" i="1" s="1"/>
  <c r="U218" i="1"/>
  <c r="V218" i="1" s="1"/>
  <c r="W218" i="1" s="1"/>
  <c r="U247" i="1"/>
  <c r="V247" i="1" s="1"/>
  <c r="W247" i="1" s="1"/>
  <c r="U256" i="1"/>
  <c r="V256" i="1" s="1"/>
  <c r="W256" i="1" s="1"/>
  <c r="U261" i="1"/>
  <c r="V261" i="1" s="1"/>
  <c r="W261" i="1" s="1"/>
  <c r="U292" i="1"/>
  <c r="V292" i="1" s="1"/>
  <c r="W292" i="1" s="1"/>
  <c r="U313" i="1"/>
  <c r="V313" i="1" s="1"/>
  <c r="W313" i="1" s="1"/>
  <c r="U340" i="1"/>
  <c r="U379" i="1"/>
  <c r="U394" i="1"/>
  <c r="U399" i="1"/>
  <c r="V399" i="1" s="1"/>
  <c r="U409" i="1"/>
  <c r="V409" i="1" s="1"/>
  <c r="W409" i="1" s="1"/>
  <c r="U420" i="1"/>
  <c r="V420" i="1" s="1"/>
  <c r="W420" i="1" s="1"/>
  <c r="U448" i="1"/>
  <c r="V448" i="1" s="1"/>
  <c r="W448" i="1" s="1"/>
  <c r="U456" i="1"/>
  <c r="U459" i="1"/>
  <c r="V459" i="1" s="1"/>
  <c r="U469" i="1"/>
  <c r="V469" i="1" s="1"/>
  <c r="U492" i="1"/>
  <c r="U514" i="1"/>
  <c r="V514" i="1" s="1"/>
  <c r="Y525" i="1"/>
  <c r="U535" i="1"/>
  <c r="U556" i="1"/>
  <c r="V556" i="1" s="1"/>
  <c r="W556" i="1" s="1"/>
  <c r="U574" i="1"/>
  <c r="V574" i="1" s="1"/>
  <c r="W574" i="1" s="1"/>
  <c r="U599" i="1"/>
  <c r="V599" i="1" s="1"/>
  <c r="U602" i="1"/>
  <c r="V602" i="1" s="1"/>
  <c r="W602" i="1" s="1"/>
  <c r="U651" i="1"/>
  <c r="V651" i="1" s="1"/>
  <c r="U694" i="1"/>
  <c r="V694" i="1" s="1"/>
  <c r="W694" i="1" s="1"/>
  <c r="U697" i="1"/>
  <c r="V697" i="1" s="1"/>
  <c r="W697" i="1" s="1"/>
  <c r="U842" i="1"/>
  <c r="V842" i="1" s="1"/>
  <c r="W842" i="1" s="1"/>
  <c r="U912" i="1"/>
  <c r="U933" i="1"/>
  <c r="V933" i="1" s="1"/>
  <c r="W933" i="1" s="1"/>
  <c r="U938" i="1"/>
  <c r="V938" i="1" s="1"/>
  <c r="Y997" i="1"/>
  <c r="U1000" i="1"/>
  <c r="V1000" i="1" s="1"/>
  <c r="W1000" i="1" s="1"/>
  <c r="U1025" i="1"/>
  <c r="V1025" i="1" s="1"/>
  <c r="W1025" i="1" s="1"/>
  <c r="U1048" i="1"/>
  <c r="V1048" i="1" s="1"/>
  <c r="W1048" i="1" s="1"/>
  <c r="U1080" i="1"/>
  <c r="V1080" i="1" s="1"/>
  <c r="W1080" i="1" s="1"/>
  <c r="U1083" i="1"/>
  <c r="V1083" i="1" s="1"/>
  <c r="W1083" i="1" s="1"/>
  <c r="U1112" i="1"/>
  <c r="U1193" i="1"/>
  <c r="U1228" i="1"/>
  <c r="V1228" i="1" s="1"/>
  <c r="W1228" i="1" s="1"/>
  <c r="U1238" i="1"/>
  <c r="V1238" i="1" s="1"/>
  <c r="W1238" i="1" s="1"/>
  <c r="U1241" i="1"/>
  <c r="V1241" i="1" s="1"/>
  <c r="W1241" i="1" s="1"/>
  <c r="Y1371" i="1"/>
  <c r="U1371" i="1"/>
  <c r="V1371" i="1" s="1"/>
  <c r="W1371" i="1" s="1"/>
  <c r="U1587" i="1"/>
  <c r="V1587" i="1" s="1"/>
  <c r="Y1587" i="1"/>
  <c r="U1631" i="1"/>
  <c r="V1631" i="1" s="1"/>
  <c r="W1631" i="1" s="1"/>
  <c r="V1659" i="1"/>
  <c r="W1659" i="1" s="1"/>
  <c r="U1669" i="1"/>
  <c r="V1669" i="1" s="1"/>
  <c r="W1669" i="1" s="1"/>
  <c r="U1722" i="1"/>
  <c r="V1722" i="1" s="1"/>
  <c r="W1722" i="1" s="1"/>
  <c r="U1735" i="1"/>
  <c r="V1735" i="1" s="1"/>
  <c r="W1735" i="1" s="1"/>
  <c r="U1764" i="1"/>
  <c r="V1764" i="1" s="1"/>
  <c r="W1764" i="1" s="1"/>
  <c r="Y1833" i="1"/>
  <c r="U1839" i="1"/>
  <c r="V1839" i="1" s="1"/>
  <c r="W1839" i="1" s="1"/>
  <c r="U1870" i="1"/>
  <c r="V1870" i="1" s="1"/>
  <c r="W1870" i="1" s="1"/>
  <c r="U1888" i="1"/>
  <c r="V1888" i="1" s="1"/>
  <c r="U2031" i="1"/>
  <c r="V2031" i="1" s="1"/>
  <c r="W2031" i="1" s="1"/>
  <c r="U2125" i="1"/>
  <c r="V2125" i="1" s="1"/>
  <c r="V2131" i="1"/>
  <c r="W2131" i="1" s="1"/>
  <c r="U2162" i="1"/>
  <c r="V2162" i="1" s="1"/>
  <c r="W2162" i="1" s="1"/>
  <c r="U1123" i="1"/>
  <c r="V1123" i="1" s="1"/>
  <c r="W1123" i="1" s="1"/>
  <c r="V1277" i="1"/>
  <c r="W1277" i="1" s="1"/>
  <c r="Y1761" i="1"/>
  <c r="Y386" i="1"/>
  <c r="Y437" i="1"/>
  <c r="U777" i="1"/>
  <c r="V777" i="1" s="1"/>
  <c r="Y819" i="1"/>
  <c r="U922" i="1"/>
  <c r="V922" i="1" s="1"/>
  <c r="W922" i="1" s="1"/>
  <c r="U1075" i="1"/>
  <c r="V1075" i="1" s="1"/>
  <c r="W1075" i="1" s="1"/>
  <c r="Y1123" i="1"/>
  <c r="Y1257" i="1"/>
  <c r="U1266" i="1"/>
  <c r="Y1327" i="1"/>
  <c r="U1335" i="1"/>
  <c r="V1335" i="1" s="1"/>
  <c r="Y1443" i="1"/>
  <c r="U1524" i="1"/>
  <c r="Y1524" i="1"/>
  <c r="V1687" i="1"/>
  <c r="W1687" i="1" s="1"/>
  <c r="U1712" i="1"/>
  <c r="U1904" i="1"/>
  <c r="V1904" i="1" s="1"/>
  <c r="W1904" i="1" s="1"/>
  <c r="Y1924" i="1"/>
  <c r="U1965" i="1"/>
  <c r="V1965" i="1" s="1"/>
  <c r="W1965" i="1" s="1"/>
  <c r="Y1992" i="1"/>
  <c r="U2016" i="1"/>
  <c r="V2016" i="1" s="1"/>
  <c r="W2016" i="1" s="1"/>
  <c r="U2057" i="1"/>
  <c r="V2057" i="1" s="1"/>
  <c r="W2057" i="1" s="1"/>
  <c r="U2139" i="1"/>
  <c r="V2139" i="1" s="1"/>
  <c r="W2139" i="1" s="1"/>
  <c r="U2158" i="1"/>
  <c r="U1132" i="1"/>
  <c r="V1132" i="1" s="1"/>
  <c r="U1596" i="1"/>
  <c r="V1596" i="1" s="1"/>
  <c r="W1596" i="1" s="1"/>
  <c r="U1634" i="1"/>
  <c r="Y1634" i="1"/>
  <c r="Y105" i="1"/>
  <c r="U509" i="1"/>
  <c r="V509" i="1" s="1"/>
  <c r="W509" i="1" s="1"/>
  <c r="U745" i="1"/>
  <c r="V745" i="1" s="1"/>
  <c r="W745" i="1" s="1"/>
  <c r="Y21" i="1"/>
  <c r="U87" i="1"/>
  <c r="V87" i="1" s="1"/>
  <c r="W87" i="1" s="1"/>
  <c r="Y118" i="1"/>
  <c r="U131" i="1"/>
  <c r="V131" i="1" s="1"/>
  <c r="W131" i="1" s="1"/>
  <c r="U301" i="1"/>
  <c r="U309" i="1"/>
  <c r="V309" i="1" s="1"/>
  <c r="Y316" i="1"/>
  <c r="U325" i="1"/>
  <c r="V325" i="1" s="1"/>
  <c r="Y372" i="1"/>
  <c r="Y431" i="1"/>
  <c r="U433" i="1"/>
  <c r="V433" i="1" s="1"/>
  <c r="W433" i="1" s="1"/>
  <c r="Y456" i="1"/>
  <c r="U530" i="1"/>
  <c r="U589" i="1"/>
  <c r="V589" i="1" s="1"/>
  <c r="U618" i="1"/>
  <c r="V618" i="1" s="1"/>
  <c r="W618" i="1" s="1"/>
  <c r="U654" i="1"/>
  <c r="V654" i="1" s="1"/>
  <c r="U665" i="1"/>
  <c r="V665" i="1" s="1"/>
  <c r="U675" i="1"/>
  <c r="V675" i="1" s="1"/>
  <c r="U738" i="1"/>
  <c r="V738" i="1" s="1"/>
  <c r="Y745" i="1"/>
  <c r="Y777" i="1"/>
  <c r="U793" i="1"/>
  <c r="Y798" i="1"/>
  <c r="U806" i="1"/>
  <c r="V806" i="1" s="1"/>
  <c r="W806" i="1" s="1"/>
  <c r="U814" i="1"/>
  <c r="V814" i="1" s="1"/>
  <c r="U816" i="1"/>
  <c r="V816" i="1" s="1"/>
  <c r="W816" i="1" s="1"/>
  <c r="U825" i="1"/>
  <c r="V825" i="1" s="1"/>
  <c r="W825" i="1" s="1"/>
  <c r="U841" i="1"/>
  <c r="V841" i="1" s="1"/>
  <c r="U875" i="1"/>
  <c r="V875" i="1" s="1"/>
  <c r="W875" i="1" s="1"/>
  <c r="U883" i="1"/>
  <c r="V883" i="1" s="1"/>
  <c r="W883" i="1" s="1"/>
  <c r="U893" i="1"/>
  <c r="V893" i="1" s="1"/>
  <c r="W893" i="1" s="1"/>
  <c r="U898" i="1"/>
  <c r="V898" i="1" s="1"/>
  <c r="W898" i="1" s="1"/>
  <c r="Y931" i="1"/>
  <c r="Y946" i="1"/>
  <c r="U953" i="1"/>
  <c r="U991" i="1"/>
  <c r="V991" i="1" s="1"/>
  <c r="W991" i="1" s="1"/>
  <c r="U996" i="1"/>
  <c r="V996" i="1" s="1"/>
  <c r="W996" i="1" s="1"/>
  <c r="Y1001" i="1"/>
  <c r="U1008" i="1"/>
  <c r="V1008" i="1" s="1"/>
  <c r="W1008" i="1" s="1"/>
  <c r="U1018" i="1"/>
  <c r="V1018" i="1" s="1"/>
  <c r="W1018" i="1" s="1"/>
  <c r="U1039" i="1"/>
  <c r="V1039" i="1" s="1"/>
  <c r="W1039" i="1" s="1"/>
  <c r="U1060" i="1"/>
  <c r="Y1075" i="1"/>
  <c r="U1081" i="1"/>
  <c r="V1081" i="1" s="1"/>
  <c r="W1081" i="1" s="1"/>
  <c r="U1086" i="1"/>
  <c r="V1086" i="1" s="1"/>
  <c r="W1086" i="1" s="1"/>
  <c r="U1089" i="1"/>
  <c r="V1089" i="1" s="1"/>
  <c r="W1089" i="1" s="1"/>
  <c r="U1092" i="1"/>
  <c r="V1092" i="1" s="1"/>
  <c r="U1101" i="1"/>
  <c r="V1101" i="1" s="1"/>
  <c r="W1101" i="1" s="1"/>
  <c r="U1108" i="1"/>
  <c r="V1108" i="1" s="1"/>
  <c r="U1113" i="1"/>
  <c r="V1113" i="1" s="1"/>
  <c r="W1113" i="1" s="1"/>
  <c r="U1133" i="1"/>
  <c r="V1133" i="1" s="1"/>
  <c r="W1133" i="1" s="1"/>
  <c r="U1162" i="1"/>
  <c r="V1162" i="1" s="1"/>
  <c r="U1182" i="1"/>
  <c r="V1182" i="1" s="1"/>
  <c r="W1182" i="1" s="1"/>
  <c r="U1191" i="1"/>
  <c r="V1191" i="1" s="1"/>
  <c r="W1191" i="1" s="1"/>
  <c r="Y1213" i="1"/>
  <c r="U1221" i="1"/>
  <c r="V1221" i="1" s="1"/>
  <c r="W1221" i="1" s="1"/>
  <c r="V1245" i="1"/>
  <c r="W1245" i="1" s="1"/>
  <c r="U1255" i="1"/>
  <c r="V1255" i="1" s="1"/>
  <c r="U1258" i="1"/>
  <c r="V1258" i="1" s="1"/>
  <c r="W1258" i="1" s="1"/>
  <c r="U1264" i="1"/>
  <c r="V1264" i="1" s="1"/>
  <c r="W1264" i="1" s="1"/>
  <c r="U1272" i="1"/>
  <c r="V1272" i="1" s="1"/>
  <c r="U1278" i="1"/>
  <c r="V1278" i="1" s="1"/>
  <c r="W1278" i="1" s="1"/>
  <c r="Y1280" i="1"/>
  <c r="Y1287" i="1"/>
  <c r="U1372" i="1"/>
  <c r="V1372" i="1" s="1"/>
  <c r="W1372" i="1" s="1"/>
  <c r="U1396" i="1"/>
  <c r="V1396" i="1" s="1"/>
  <c r="U1441" i="1"/>
  <c r="V1441" i="1" s="1"/>
  <c r="W1441" i="1" s="1"/>
  <c r="U1444" i="1"/>
  <c r="V1444" i="1" s="1"/>
  <c r="W1444" i="1" s="1"/>
  <c r="U1450" i="1"/>
  <c r="V1450" i="1" s="1"/>
  <c r="W1469" i="1"/>
  <c r="U1491" i="1"/>
  <c r="V1491" i="1" s="1"/>
  <c r="Y1521" i="1"/>
  <c r="Y1541" i="1"/>
  <c r="U1557" i="1"/>
  <c r="V1557" i="1" s="1"/>
  <c r="W1557" i="1" s="1"/>
  <c r="U1560" i="1"/>
  <c r="V1560" i="1" s="1"/>
  <c r="W1560" i="1" s="1"/>
  <c r="U1563" i="1"/>
  <c r="V1563" i="1" s="1"/>
  <c r="W1563" i="1" s="1"/>
  <c r="U1576" i="1"/>
  <c r="V1576" i="1" s="1"/>
  <c r="W1576" i="1" s="1"/>
  <c r="U1585" i="1"/>
  <c r="V1585" i="1" s="1"/>
  <c r="W1585" i="1" s="1"/>
  <c r="U1660" i="1"/>
  <c r="V1660" i="1" s="1"/>
  <c r="W1660" i="1" s="1"/>
  <c r="Y1695" i="1"/>
  <c r="U1697" i="1"/>
  <c r="V1697" i="1" s="1"/>
  <c r="W1697" i="1" s="1"/>
  <c r="U1715" i="1"/>
  <c r="U1721" i="1"/>
  <c r="U1752" i="1"/>
  <c r="V1752" i="1" s="1"/>
  <c r="W1752" i="1" s="1"/>
  <c r="U1825" i="1"/>
  <c r="V1825" i="1" s="1"/>
  <c r="W1825" i="1" s="1"/>
  <c r="U1844" i="1"/>
  <c r="U1852" i="1"/>
  <c r="V1852" i="1" s="1"/>
  <c r="U1872" i="1"/>
  <c r="V1872" i="1" s="1"/>
  <c r="W1872" i="1" s="1"/>
  <c r="Y1889" i="1"/>
  <c r="U1916" i="1"/>
  <c r="V1916" i="1" s="1"/>
  <c r="W1916" i="1" s="1"/>
  <c r="U1924" i="1"/>
  <c r="U1926" i="1"/>
  <c r="V1926" i="1" s="1"/>
  <c r="W1926" i="1" s="1"/>
  <c r="U1930" i="1"/>
  <c r="U1970" i="1"/>
  <c r="V1970" i="1" s="1"/>
  <c r="U1973" i="1"/>
  <c r="V1973" i="1" s="1"/>
  <c r="W1973" i="1" s="1"/>
  <c r="U2077" i="1"/>
  <c r="U2085" i="1"/>
  <c r="U2094" i="1"/>
  <c r="V2094" i="1" s="1"/>
  <c r="W2094" i="1" s="1"/>
  <c r="Y2094" i="1"/>
  <c r="U2112" i="1"/>
  <c r="V2112" i="1" s="1"/>
  <c r="W2112" i="1" s="1"/>
  <c r="U2129" i="1"/>
  <c r="V2129" i="1" s="1"/>
  <c r="W2129" i="1" s="1"/>
  <c r="U2153" i="1"/>
  <c r="V2153" i="1" s="1"/>
  <c r="W2153" i="1" s="1"/>
  <c r="Y432" i="1"/>
  <c r="Y480" i="1"/>
  <c r="Y602" i="1"/>
  <c r="U769" i="1"/>
  <c r="V769" i="1" s="1"/>
  <c r="W769" i="1" s="1"/>
  <c r="Y801" i="1"/>
  <c r="Y54" i="1"/>
  <c r="U119" i="1"/>
  <c r="V119" i="1" s="1"/>
  <c r="W119" i="1" s="1"/>
  <c r="U121" i="1"/>
  <c r="V121" i="1" s="1"/>
  <c r="W121" i="1" s="1"/>
  <c r="U143" i="1"/>
  <c r="V143" i="1" s="1"/>
  <c r="W143" i="1" s="1"/>
  <c r="U163" i="1"/>
  <c r="V163" i="1" s="1"/>
  <c r="W163" i="1" s="1"/>
  <c r="Y167" i="1"/>
  <c r="Y190" i="1"/>
  <c r="U255" i="1"/>
  <c r="V255" i="1" s="1"/>
  <c r="Y259" i="1"/>
  <c r="Y309" i="1"/>
  <c r="U317" i="1"/>
  <c r="V317" i="1" s="1"/>
  <c r="W317" i="1" s="1"/>
  <c r="U361" i="1"/>
  <c r="V361" i="1" s="1"/>
  <c r="U403" i="1"/>
  <c r="V403" i="1" s="1"/>
  <c r="Y441" i="1"/>
  <c r="W473" i="1"/>
  <c r="U510" i="1"/>
  <c r="V510" i="1" s="1"/>
  <c r="W510" i="1" s="1"/>
  <c r="W515" i="1"/>
  <c r="U561" i="1"/>
  <c r="U607" i="1"/>
  <c r="V607" i="1" s="1"/>
  <c r="W607" i="1" s="1"/>
  <c r="U641" i="1"/>
  <c r="V641" i="1" s="1"/>
  <c r="W641" i="1" s="1"/>
  <c r="U909" i="1"/>
  <c r="V909" i="1" s="1"/>
  <c r="Y922" i="1"/>
  <c r="U926" i="1"/>
  <c r="V926" i="1" s="1"/>
  <c r="W926" i="1" s="1"/>
  <c r="U939" i="1"/>
  <c r="U971" i="1"/>
  <c r="V971" i="1" s="1"/>
  <c r="Y1011" i="1"/>
  <c r="Y1096" i="1"/>
  <c r="V1103" i="1"/>
  <c r="W1103" i="1" s="1"/>
  <c r="U1214" i="1"/>
  <c r="V1214" i="1" s="1"/>
  <c r="V1419" i="1"/>
  <c r="W1419" i="1" s="1"/>
  <c r="U1436" i="1"/>
  <c r="Y1478" i="1"/>
  <c r="U1489" i="1"/>
  <c r="V1489" i="1" s="1"/>
  <c r="U1514" i="1"/>
  <c r="V1514" i="1" s="1"/>
  <c r="W1514" i="1" s="1"/>
  <c r="U1539" i="1"/>
  <c r="V1539" i="1" s="1"/>
  <c r="W1539" i="1" s="1"/>
  <c r="U1542" i="1"/>
  <c r="V1542" i="1" s="1"/>
  <c r="Y1651" i="1"/>
  <c r="U1749" i="1"/>
  <c r="V1749" i="1" s="1"/>
  <c r="U2061" i="1"/>
  <c r="V2061" i="1" s="1"/>
  <c r="W2061" i="1" s="1"/>
  <c r="U2070" i="1"/>
  <c r="V2070" i="1" s="1"/>
  <c r="U2080" i="1"/>
  <c r="V2080" i="1" s="1"/>
  <c r="W2080" i="1" s="1"/>
  <c r="U2104" i="1"/>
  <c r="V2104" i="1" s="1"/>
  <c r="W2104" i="1" s="1"/>
  <c r="U2124" i="1"/>
  <c r="V2124" i="1" s="1"/>
  <c r="W2124" i="1" s="1"/>
  <c r="W2150" i="1"/>
  <c r="Y95" i="1"/>
  <c r="Y569" i="1"/>
  <c r="U761" i="1"/>
  <c r="V761" i="1" s="1"/>
  <c r="U785" i="1"/>
  <c r="Y815" i="1"/>
  <c r="U27" i="1"/>
  <c r="V27" i="1" s="1"/>
  <c r="U68" i="1"/>
  <c r="V68" i="1" s="1"/>
  <c r="W68" i="1" s="1"/>
  <c r="U73" i="1"/>
  <c r="V73" i="1" s="1"/>
  <c r="W73" i="1" s="1"/>
  <c r="U82" i="1"/>
  <c r="V82" i="1" s="1"/>
  <c r="U92" i="1"/>
  <c r="V92" i="1" s="1"/>
  <c r="W92" i="1" s="1"/>
  <c r="U102" i="1"/>
  <c r="Y121" i="1"/>
  <c r="U129" i="1"/>
  <c r="V129" i="1" s="1"/>
  <c r="W129" i="1" s="1"/>
  <c r="U132" i="1"/>
  <c r="V132" i="1" s="1"/>
  <c r="U146" i="1"/>
  <c r="V146" i="1" s="1"/>
  <c r="Y163" i="1"/>
  <c r="U168" i="1"/>
  <c r="V168" i="1" s="1"/>
  <c r="U179" i="1"/>
  <c r="V179" i="1" s="1"/>
  <c r="W179" i="1" s="1"/>
  <c r="U193" i="1"/>
  <c r="V193" i="1" s="1"/>
  <c r="U226" i="1"/>
  <c r="U239" i="1"/>
  <c r="V239" i="1" s="1"/>
  <c r="U260" i="1"/>
  <c r="V260" i="1" s="1"/>
  <c r="W260" i="1" s="1"/>
  <c r="U265" i="1"/>
  <c r="U280" i="1"/>
  <c r="V280" i="1" s="1"/>
  <c r="W280" i="1" s="1"/>
  <c r="U294" i="1"/>
  <c r="V294" i="1" s="1"/>
  <c r="U299" i="1"/>
  <c r="V299" i="1" s="1"/>
  <c r="W299" i="1" s="1"/>
  <c r="U304" i="1"/>
  <c r="V304" i="1" s="1"/>
  <c r="W304" i="1" s="1"/>
  <c r="U307" i="1"/>
  <c r="V307" i="1" s="1"/>
  <c r="W307" i="1" s="1"/>
  <c r="U310" i="1"/>
  <c r="V310" i="1" s="1"/>
  <c r="W310" i="1" s="1"/>
  <c r="Y317" i="1"/>
  <c r="Y320" i="1"/>
  <c r="U323" i="1"/>
  <c r="V323" i="1" s="1"/>
  <c r="W323" i="1" s="1"/>
  <c r="Y325" i="1"/>
  <c r="U359" i="1"/>
  <c r="V359" i="1" s="1"/>
  <c r="U367" i="1"/>
  <c r="V367" i="1" s="1"/>
  <c r="W367" i="1" s="1"/>
  <c r="Y379" i="1"/>
  <c r="Y419" i="1"/>
  <c r="Y468" i="1"/>
  <c r="U483" i="1"/>
  <c r="V483" i="1" s="1"/>
  <c r="W483" i="1" s="1"/>
  <c r="Y507" i="1"/>
  <c r="U520" i="1"/>
  <c r="V520" i="1" s="1"/>
  <c r="U536" i="1"/>
  <c r="V536" i="1" s="1"/>
  <c r="U541" i="1"/>
  <c r="V541" i="1" s="1"/>
  <c r="W541" i="1" s="1"/>
  <c r="U566" i="1"/>
  <c r="V566" i="1" s="1"/>
  <c r="W566" i="1" s="1"/>
  <c r="U571" i="1"/>
  <c r="V571" i="1" s="1"/>
  <c r="W571" i="1" s="1"/>
  <c r="U619" i="1"/>
  <c r="V619" i="1" s="1"/>
  <c r="W619" i="1" s="1"/>
  <c r="U622" i="1"/>
  <c r="V622" i="1" s="1"/>
  <c r="W622" i="1" s="1"/>
  <c r="U636" i="1"/>
  <c r="V636" i="1" s="1"/>
  <c r="U655" i="1"/>
  <c r="V655" i="1" s="1"/>
  <c r="W655" i="1" s="1"/>
  <c r="Y659" i="1"/>
  <c r="U663" i="1"/>
  <c r="V663" i="1" s="1"/>
  <c r="W663" i="1" s="1"/>
  <c r="U678" i="1"/>
  <c r="V678" i="1" s="1"/>
  <c r="W678" i="1" s="1"/>
  <c r="U681" i="1"/>
  <c r="V681" i="1" s="1"/>
  <c r="W681" i="1" s="1"/>
  <c r="U693" i="1"/>
  <c r="U699" i="1"/>
  <c r="U707" i="1"/>
  <c r="V707" i="1" s="1"/>
  <c r="W707" i="1" s="1"/>
  <c r="U710" i="1"/>
  <c r="V710" i="1" s="1"/>
  <c r="W710" i="1" s="1"/>
  <c r="U728" i="1"/>
  <c r="V728" i="1" s="1"/>
  <c r="W728" i="1" s="1"/>
  <c r="U736" i="1"/>
  <c r="V736" i="1" s="1"/>
  <c r="W736" i="1" s="1"/>
  <c r="U742" i="1"/>
  <c r="U749" i="1"/>
  <c r="V749" i="1" s="1"/>
  <c r="W749" i="1" s="1"/>
  <c r="U757" i="1"/>
  <c r="V757" i="1" s="1"/>
  <c r="W757" i="1" s="1"/>
  <c r="U802" i="1"/>
  <c r="V802" i="1" s="1"/>
  <c r="W802" i="1" s="1"/>
  <c r="U809" i="1"/>
  <c r="V809" i="1" s="1"/>
  <c r="U833" i="1"/>
  <c r="V833" i="1" s="1"/>
  <c r="W833" i="1" s="1"/>
  <c r="U846" i="1"/>
  <c r="V846" i="1" s="1"/>
  <c r="W846" i="1" s="1"/>
  <c r="U849" i="1"/>
  <c r="V849" i="1" s="1"/>
  <c r="Y857" i="1"/>
  <c r="Y859" i="1"/>
  <c r="U865" i="1"/>
  <c r="V865" i="1" s="1"/>
  <c r="W865" i="1" s="1"/>
  <c r="U868" i="1"/>
  <c r="V868" i="1" s="1"/>
  <c r="W868" i="1" s="1"/>
  <c r="Y889" i="1"/>
  <c r="U917" i="1"/>
  <c r="V917" i="1" s="1"/>
  <c r="U937" i="1"/>
  <c r="U949" i="1"/>
  <c r="U979" i="1"/>
  <c r="V979" i="1" s="1"/>
  <c r="U987" i="1"/>
  <c r="V987" i="1" s="1"/>
  <c r="U1002" i="1"/>
  <c r="V1002" i="1" s="1"/>
  <c r="W1002" i="1" s="1"/>
  <c r="U1011" i="1"/>
  <c r="V1011" i="1" s="1"/>
  <c r="U1024" i="1"/>
  <c r="V1024" i="1" s="1"/>
  <c r="U1032" i="1"/>
  <c r="V1032" i="1" s="1"/>
  <c r="W1032" i="1" s="1"/>
  <c r="Y1052" i="1"/>
  <c r="Y1067" i="1"/>
  <c r="U1073" i="1"/>
  <c r="V1073" i="1" s="1"/>
  <c r="W1073" i="1" s="1"/>
  <c r="U1084" i="1"/>
  <c r="V1084" i="1" s="1"/>
  <c r="W1084" i="1" s="1"/>
  <c r="U1097" i="1"/>
  <c r="V1097" i="1" s="1"/>
  <c r="W1097" i="1" s="1"/>
  <c r="U1114" i="1"/>
  <c r="V1114" i="1" s="1"/>
  <c r="U1177" i="1"/>
  <c r="V1177" i="1" s="1"/>
  <c r="U1183" i="1"/>
  <c r="V1183" i="1" s="1"/>
  <c r="W1183" i="1" s="1"/>
  <c r="Y1188" i="1"/>
  <c r="U1218" i="1"/>
  <c r="V1218" i="1" s="1"/>
  <c r="W1218" i="1" s="1"/>
  <c r="U1227" i="1"/>
  <c r="V1227" i="1" s="1"/>
  <c r="W1227" i="1" s="1"/>
  <c r="U1234" i="1"/>
  <c r="V1234" i="1" s="1"/>
  <c r="W1234" i="1" s="1"/>
  <c r="U1246" i="1"/>
  <c r="V1246" i="1" s="1"/>
  <c r="U1283" i="1"/>
  <c r="U1311" i="1"/>
  <c r="V1311" i="1" s="1"/>
  <c r="W1311" i="1" s="1"/>
  <c r="U1350" i="1"/>
  <c r="V1350" i="1" s="1"/>
  <c r="W1350" i="1" s="1"/>
  <c r="U1358" i="1"/>
  <c r="V1358" i="1" s="1"/>
  <c r="W1358" i="1" s="1"/>
  <c r="U1360" i="1"/>
  <c r="V1360" i="1" s="1"/>
  <c r="W1360" i="1" s="1"/>
  <c r="U1388" i="1"/>
  <c r="V1388" i="1" s="1"/>
  <c r="W1388" i="1" s="1"/>
  <c r="U1428" i="1"/>
  <c r="U1430" i="1"/>
  <c r="V1430" i="1" s="1"/>
  <c r="W1430" i="1" s="1"/>
  <c r="U1447" i="1"/>
  <c r="V1447" i="1" s="1"/>
  <c r="U1461" i="1"/>
  <c r="V1461" i="1" s="1"/>
  <c r="W1461" i="1" s="1"/>
  <c r="U1481" i="1"/>
  <c r="V1481" i="1" s="1"/>
  <c r="U1492" i="1"/>
  <c r="U1498" i="1"/>
  <c r="V1498" i="1" s="1"/>
  <c r="W1498" i="1" s="1"/>
  <c r="U1534" i="1"/>
  <c r="V1534" i="1" s="1"/>
  <c r="W1534" i="1" s="1"/>
  <c r="U1555" i="1"/>
  <c r="V1555" i="1" s="1"/>
  <c r="W1555" i="1" s="1"/>
  <c r="U1558" i="1"/>
  <c r="V1558" i="1" s="1"/>
  <c r="W1558" i="1" s="1"/>
  <c r="U1612" i="1"/>
  <c r="V1612" i="1" s="1"/>
  <c r="W1612" i="1" s="1"/>
  <c r="Y1617" i="1"/>
  <c r="Y1646" i="1"/>
  <c r="U1680" i="1"/>
  <c r="V1680" i="1" s="1"/>
  <c r="W1680" i="1" s="1"/>
  <c r="U1705" i="1"/>
  <c r="V1705" i="1" s="1"/>
  <c r="U1710" i="1"/>
  <c r="U1747" i="1"/>
  <c r="U1771" i="1"/>
  <c r="V1771" i="1" s="1"/>
  <c r="W1771" i="1" s="1"/>
  <c r="U1774" i="1"/>
  <c r="U1779" i="1"/>
  <c r="V1779" i="1" s="1"/>
  <c r="W1779" i="1" s="1"/>
  <c r="U1787" i="1"/>
  <c r="V1787" i="1" s="1"/>
  <c r="W1787" i="1" s="1"/>
  <c r="Y1792" i="1"/>
  <c r="U1826" i="1"/>
  <c r="V1826" i="1" s="1"/>
  <c r="U1847" i="1"/>
  <c r="V1847" i="1" s="1"/>
  <c r="U1856" i="1"/>
  <c r="U1864" i="1"/>
  <c r="U1886" i="1"/>
  <c r="V1886" i="1" s="1"/>
  <c r="U1902" i="1"/>
  <c r="V1902" i="1" s="1"/>
  <c r="W1902" i="1" s="1"/>
  <c r="U1909" i="1"/>
  <c r="V1909" i="1" s="1"/>
  <c r="W1909" i="1" s="1"/>
  <c r="U1922" i="1"/>
  <c r="V1922" i="1" s="1"/>
  <c r="Y1928" i="1"/>
  <c r="U1979" i="1"/>
  <c r="Y1996" i="1"/>
  <c r="U2001" i="1"/>
  <c r="V2001" i="1" s="1"/>
  <c r="U2011" i="1"/>
  <c r="V2011" i="1" s="1"/>
  <c r="W2011" i="1" s="1"/>
  <c r="U2074" i="1"/>
  <c r="V2074" i="1" s="1"/>
  <c r="W2074" i="1" s="1"/>
  <c r="U2087" i="1"/>
  <c r="V2087" i="1" s="1"/>
  <c r="W2087" i="1" s="1"/>
  <c r="U2156" i="1"/>
  <c r="V2156" i="1" s="1"/>
  <c r="W2156" i="1" s="1"/>
  <c r="Y1162" i="1"/>
  <c r="Y1170" i="1"/>
  <c r="U1206" i="1"/>
  <c r="V1206" i="1" s="1"/>
  <c r="W1206" i="1" s="1"/>
  <c r="U1226" i="1"/>
  <c r="V1226" i="1" s="1"/>
  <c r="W1226" i="1" s="1"/>
  <c r="U1262" i="1"/>
  <c r="V1262" i="1" s="1"/>
  <c r="Y1331" i="1"/>
  <c r="U1366" i="1"/>
  <c r="V1366" i="1" s="1"/>
  <c r="W1366" i="1" s="1"/>
  <c r="Y1532" i="1"/>
  <c r="U1564" i="1"/>
  <c r="V1564" i="1" s="1"/>
  <c r="W1564" i="1" s="1"/>
  <c r="Y1588" i="1"/>
  <c r="U1611" i="1"/>
  <c r="V1611" i="1" s="1"/>
  <c r="U1694" i="1"/>
  <c r="V1694" i="1" s="1"/>
  <c r="U1809" i="1"/>
  <c r="V1809" i="1" s="1"/>
  <c r="W1809" i="1" s="1"/>
  <c r="Y1910" i="1"/>
  <c r="U2044" i="1"/>
  <c r="V2044" i="1" s="1"/>
  <c r="W2044" i="1" s="1"/>
  <c r="U2092" i="1"/>
  <c r="V2092" i="1" s="1"/>
  <c r="W2092" i="1" s="1"/>
  <c r="Y1134" i="1"/>
  <c r="U1150" i="1"/>
  <c r="V1150" i="1" s="1"/>
  <c r="U1163" i="1"/>
  <c r="V1163" i="1" s="1"/>
  <c r="W1163" i="1" s="1"/>
  <c r="U1270" i="1"/>
  <c r="V1270" i="1" s="1"/>
  <c r="U1296" i="1"/>
  <c r="V1296" i="1" s="1"/>
  <c r="W1296" i="1" s="1"/>
  <c r="U1302" i="1"/>
  <c r="V1302" i="1" s="1"/>
  <c r="W1302" i="1" s="1"/>
  <c r="U1347" i="1"/>
  <c r="V1347" i="1" s="1"/>
  <c r="U1355" i="1"/>
  <c r="Y1388" i="1"/>
  <c r="U1462" i="1"/>
  <c r="V1462" i="1" s="1"/>
  <c r="W1462" i="1" s="1"/>
  <c r="U1505" i="1"/>
  <c r="Y1613" i="1"/>
  <c r="U1713" i="1"/>
  <c r="V1713" i="1" s="1"/>
  <c r="W1713" i="1" s="1"/>
  <c r="U1726" i="1"/>
  <c r="V1726" i="1" s="1"/>
  <c r="W1726" i="1" s="1"/>
  <c r="U1741" i="1"/>
  <c r="V1741" i="1" s="1"/>
  <c r="W1741" i="1" s="1"/>
  <c r="U1757" i="1"/>
  <c r="U1770" i="1"/>
  <c r="V1770" i="1" s="1"/>
  <c r="W1770" i="1" s="1"/>
  <c r="U1786" i="1"/>
  <c r="Y1884" i="1"/>
  <c r="U1897" i="1"/>
  <c r="V1897" i="1" s="1"/>
  <c r="W1897" i="1" s="1"/>
  <c r="U2045" i="1"/>
  <c r="U2067" i="1"/>
  <c r="V2067" i="1" s="1"/>
  <c r="W2067" i="1" s="1"/>
  <c r="U2101" i="1"/>
  <c r="V2101" i="1" s="1"/>
  <c r="W2101" i="1" s="1"/>
  <c r="U2108" i="1"/>
  <c r="V2108" i="1" s="1"/>
  <c r="W2108" i="1" s="1"/>
  <c r="U1137" i="1"/>
  <c r="V1137" i="1" s="1"/>
  <c r="W1137" i="1" s="1"/>
  <c r="U1145" i="1"/>
  <c r="V1145" i="1" s="1"/>
  <c r="Y1150" i="1"/>
  <c r="U1159" i="1"/>
  <c r="V1159" i="1" s="1"/>
  <c r="W1159" i="1" s="1"/>
  <c r="U1168" i="1"/>
  <c r="V1168" i="1" s="1"/>
  <c r="W1168" i="1" s="1"/>
  <c r="Y1209" i="1"/>
  <c r="U1216" i="1"/>
  <c r="V1216" i="1" s="1"/>
  <c r="W1216" i="1" s="1"/>
  <c r="U1219" i="1"/>
  <c r="V1219" i="1" s="1"/>
  <c r="W1219" i="1" s="1"/>
  <c r="U1222" i="1"/>
  <c r="V1222" i="1" s="1"/>
  <c r="W1222" i="1" s="1"/>
  <c r="U1242" i="1"/>
  <c r="V1242" i="1" s="1"/>
  <c r="W1242" i="1" s="1"/>
  <c r="U1254" i="1"/>
  <c r="V1254" i="1" s="1"/>
  <c r="W1254" i="1" s="1"/>
  <c r="U1260" i="1"/>
  <c r="V1260" i="1" s="1"/>
  <c r="W1260" i="1" s="1"/>
  <c r="Y1270" i="1"/>
  <c r="U1273" i="1"/>
  <c r="V1273" i="1" s="1"/>
  <c r="U1294" i="1"/>
  <c r="V1294" i="1" s="1"/>
  <c r="W1294" i="1" s="1"/>
  <c r="U1305" i="1"/>
  <c r="V1305" i="1" s="1"/>
  <c r="W1305" i="1" s="1"/>
  <c r="U1323" i="1"/>
  <c r="Y1362" i="1"/>
  <c r="Y1364" i="1"/>
  <c r="U1401" i="1"/>
  <c r="V1401" i="1" s="1"/>
  <c r="W1401" i="1" s="1"/>
  <c r="U1409" i="1"/>
  <c r="Y1411" i="1"/>
  <c r="Y1422" i="1"/>
  <c r="U1446" i="1"/>
  <c r="V1446" i="1" s="1"/>
  <c r="U1454" i="1"/>
  <c r="V1454" i="1" s="1"/>
  <c r="W1454" i="1" s="1"/>
  <c r="Y1462" i="1"/>
  <c r="U1465" i="1"/>
  <c r="V1465" i="1" s="1"/>
  <c r="W1465" i="1" s="1"/>
  <c r="U1473" i="1"/>
  <c r="V1473" i="1" s="1"/>
  <c r="W1485" i="1"/>
  <c r="U1525" i="1"/>
  <c r="V1525" i="1" s="1"/>
  <c r="W1525" i="1" s="1"/>
  <c r="U1530" i="1"/>
  <c r="V1530" i="1" s="1"/>
  <c r="W1530" i="1" s="1"/>
  <c r="U1546" i="1"/>
  <c r="V1546" i="1" s="1"/>
  <c r="W1546" i="1" s="1"/>
  <c r="U1562" i="1"/>
  <c r="V1562" i="1" s="1"/>
  <c r="W1562" i="1" s="1"/>
  <c r="Y1566" i="1"/>
  <c r="U1569" i="1"/>
  <c r="V1569" i="1" s="1"/>
  <c r="W1569" i="1" s="1"/>
  <c r="U1584" i="1"/>
  <c r="V1584" i="1" s="1"/>
  <c r="W1584" i="1" s="1"/>
  <c r="U1606" i="1"/>
  <c r="U1614" i="1"/>
  <c r="V1614" i="1" s="1"/>
  <c r="W1614" i="1" s="1"/>
  <c r="U1668" i="1"/>
  <c r="V1668" i="1" s="1"/>
  <c r="W1668" i="1" s="1"/>
  <c r="Y1692" i="1"/>
  <c r="Y1694" i="1"/>
  <c r="U1707" i="1"/>
  <c r="V1707" i="1" s="1"/>
  <c r="W1707" i="1" s="1"/>
  <c r="U1731" i="1"/>
  <c r="V1731" i="1" s="1"/>
  <c r="U1753" i="1"/>
  <c r="U1761" i="1"/>
  <c r="V1761" i="1" s="1"/>
  <c r="W1761" i="1" s="1"/>
  <c r="U1778" i="1"/>
  <c r="U1780" i="1"/>
  <c r="U1815" i="1"/>
  <c r="U1824" i="1"/>
  <c r="V1824" i="1" s="1"/>
  <c r="W1824" i="1" s="1"/>
  <c r="U1833" i="1"/>
  <c r="V1833" i="1" s="1"/>
  <c r="W1833" i="1" s="1"/>
  <c r="U1838" i="1"/>
  <c r="V1838" i="1" s="1"/>
  <c r="W1838" i="1" s="1"/>
  <c r="U1846" i="1"/>
  <c r="Y1874" i="1"/>
  <c r="U1876" i="1"/>
  <c r="U1906" i="1"/>
  <c r="V1906" i="1" s="1"/>
  <c r="W1906" i="1" s="1"/>
  <c r="U1962" i="1"/>
  <c r="V1962" i="1" s="1"/>
  <c r="W1962" i="1" s="1"/>
  <c r="U2002" i="1"/>
  <c r="V2002" i="1" s="1"/>
  <c r="W2002" i="1" s="1"/>
  <c r="U2072" i="1"/>
  <c r="V2072" i="1" s="1"/>
  <c r="W2072" i="1" s="1"/>
  <c r="U2075" i="1"/>
  <c r="V2075" i="1" s="1"/>
  <c r="W2075" i="1" s="1"/>
  <c r="Y2084" i="1"/>
  <c r="U2116" i="1"/>
  <c r="V2116" i="1" s="1"/>
  <c r="W2116" i="1" s="1"/>
  <c r="U2155" i="1"/>
  <c r="V2155" i="1" s="1"/>
  <c r="W2155" i="1" s="1"/>
  <c r="V296" i="1"/>
  <c r="W296" i="1" s="1"/>
  <c r="V682" i="1"/>
  <c r="W682" i="1" s="1"/>
  <c r="V203" i="1"/>
  <c r="W203" i="1" s="1"/>
  <c r="V233" i="1"/>
  <c r="W233" i="1" s="1"/>
  <c r="V333" i="1"/>
  <c r="W333" i="1" s="1"/>
  <c r="V70" i="1"/>
  <c r="W70" i="1" s="1"/>
  <c r="V288" i="1"/>
  <c r="W288" i="1" s="1"/>
  <c r="V147" i="1"/>
  <c r="W147" i="1" s="1"/>
  <c r="V184" i="1"/>
  <c r="W184" i="1" s="1"/>
  <c r="V37" i="1"/>
  <c r="W37" i="1" s="1"/>
  <c r="V674" i="1"/>
  <c r="W674" i="1" s="1"/>
  <c r="V40" i="1"/>
  <c r="W40" i="1" s="1"/>
  <c r="V89" i="1"/>
  <c r="W89" i="1" s="1"/>
  <c r="V578" i="1"/>
  <c r="W578" i="1" s="1"/>
  <c r="V692" i="1"/>
  <c r="W692" i="1" s="1"/>
  <c r="Y788" i="1"/>
  <c r="U788" i="1"/>
  <c r="V7" i="1"/>
  <c r="W7" i="1" s="1"/>
  <c r="U45" i="1"/>
  <c r="V64" i="1"/>
  <c r="U81" i="1"/>
  <c r="U126" i="1"/>
  <c r="U175" i="1"/>
  <c r="U435" i="1"/>
  <c r="V476" i="1"/>
  <c r="W476" i="1" s="1"/>
  <c r="V576" i="1"/>
  <c r="W576" i="1" s="1"/>
  <c r="V708" i="1"/>
  <c r="W708" i="1" s="1"/>
  <c r="Y920" i="1"/>
  <c r="U920" i="1"/>
  <c r="W66" i="1"/>
  <c r="V364" i="1"/>
  <c r="W364" i="1" s="1"/>
  <c r="U376" i="1"/>
  <c r="U393" i="1"/>
  <c r="U410" i="1"/>
  <c r="W467" i="1"/>
  <c r="Y509" i="1"/>
  <c r="Y20" i="1"/>
  <c r="U20" i="1"/>
  <c r="W231" i="1"/>
  <c r="V369" i="1"/>
  <c r="W369" i="1" s="1"/>
  <c r="U421" i="1"/>
  <c r="Y493" i="1"/>
  <c r="U493" i="1"/>
  <c r="V588" i="1"/>
  <c r="W588" i="1" s="1"/>
  <c r="U662" i="1"/>
  <c r="V1271" i="1"/>
  <c r="W1271" i="1" s="1"/>
  <c r="V1527" i="1"/>
  <c r="W1527" i="1" s="1"/>
  <c r="V61" i="1"/>
  <c r="W61" i="1" s="1"/>
  <c r="U180" i="1"/>
  <c r="U305" i="1"/>
  <c r="U426" i="1"/>
  <c r="V591" i="1"/>
  <c r="W591" i="1" s="1"/>
  <c r="V680" i="1"/>
  <c r="W680" i="1" s="1"/>
  <c r="V703" i="1"/>
  <c r="W703" i="1" s="1"/>
  <c r="V999" i="1"/>
  <c r="W999" i="1" s="1"/>
  <c r="V1047" i="1"/>
  <c r="W1047" i="1" s="1"/>
  <c r="V1052" i="1"/>
  <c r="W1052" i="1" s="1"/>
  <c r="Y1131" i="1"/>
  <c r="U1131" i="1"/>
  <c r="U1175" i="1"/>
  <c r="Y1303" i="1"/>
  <c r="U1303" i="1"/>
  <c r="U1532" i="1"/>
  <c r="V338" i="1"/>
  <c r="W338" i="1" s="1"/>
  <c r="V495" i="1"/>
  <c r="W495" i="1" s="1"/>
  <c r="V502" i="1"/>
  <c r="W502" i="1" s="1"/>
  <c r="V711" i="1"/>
  <c r="W711" i="1" s="1"/>
  <c r="V1110" i="1"/>
  <c r="W1110" i="1" s="1"/>
  <c r="Y1854" i="1"/>
  <c r="U1854" i="1"/>
  <c r="U62" i="1"/>
  <c r="U139" i="1"/>
  <c r="U152" i="1"/>
  <c r="V183" i="1"/>
  <c r="W183" i="1" s="1"/>
  <c r="V266" i="1"/>
  <c r="W266" i="1" s="1"/>
  <c r="U291" i="1"/>
  <c r="V324" i="1"/>
  <c r="W324" i="1" s="1"/>
  <c r="U330" i="1"/>
  <c r="U347" i="1"/>
  <c r="Y368" i="1"/>
  <c r="U368" i="1"/>
  <c r="U429" i="1"/>
  <c r="U735" i="1"/>
  <c r="V859" i="1"/>
  <c r="W859" i="1" s="1"/>
  <c r="V1119" i="1"/>
  <c r="W1119" i="1" s="1"/>
  <c r="U1442" i="1"/>
  <c r="V109" i="1"/>
  <c r="W109" i="1" s="1"/>
  <c r="U423" i="1"/>
  <c r="U690" i="1"/>
  <c r="W1583" i="1"/>
  <c r="Y50" i="1"/>
  <c r="U50" i="1"/>
  <c r="W214" i="1"/>
  <c r="V281" i="1"/>
  <c r="W281" i="1" s="1"/>
  <c r="V371" i="1"/>
  <c r="W371" i="1" s="1"/>
  <c r="V201" i="1"/>
  <c r="W201" i="1" s="1"/>
  <c r="V463" i="1"/>
  <c r="W463" i="1" s="1"/>
  <c r="V488" i="1"/>
  <c r="W488" i="1" s="1"/>
  <c r="U884" i="1"/>
  <c r="V1308" i="1"/>
  <c r="W1308" i="1" s="1"/>
  <c r="V1578" i="1"/>
  <c r="W1578" i="1" s="1"/>
  <c r="U67" i="1"/>
  <c r="Y99" i="1"/>
  <c r="V452" i="1"/>
  <c r="W452" i="1" s="1"/>
  <c r="U3" i="1"/>
  <c r="U5" i="1"/>
  <c r="U10" i="1"/>
  <c r="U23" i="1"/>
  <c r="Y42" i="1"/>
  <c r="U42" i="1"/>
  <c r="V153" i="1"/>
  <c r="W153" i="1" s="1"/>
  <c r="U178" i="1"/>
  <c r="W206" i="1"/>
  <c r="U208" i="1"/>
  <c r="U219" i="1"/>
  <c r="U263" i="1"/>
  <c r="U269" i="1"/>
  <c r="Y311" i="1"/>
  <c r="U375" i="1"/>
  <c r="V377" i="1"/>
  <c r="W377" i="1" s="1"/>
  <c r="Y526" i="1"/>
  <c r="U526" i="1"/>
  <c r="W546" i="1"/>
  <c r="W573" i="1"/>
  <c r="W582" i="1"/>
  <c r="U604" i="1"/>
  <c r="V649" i="1"/>
  <c r="W649" i="1" s="1"/>
  <c r="U656" i="1"/>
  <c r="U660" i="1"/>
  <c r="V752" i="1"/>
  <c r="W752" i="1" s="1"/>
  <c r="Y780" i="1"/>
  <c r="U780" i="1"/>
  <c r="U795" i="1"/>
  <c r="V808" i="1"/>
  <c r="W808" i="1" s="1"/>
  <c r="U955" i="1"/>
  <c r="Y985" i="1"/>
  <c r="U985" i="1"/>
  <c r="U1224" i="1"/>
  <c r="Y1229" i="1"/>
  <c r="U1229" i="1"/>
  <c r="U1235" i="1"/>
  <c r="U1269" i="1"/>
  <c r="V1287" i="1"/>
  <c r="W1287" i="1" s="1"/>
  <c r="Y1318" i="1"/>
  <c r="U1318" i="1"/>
  <c r="V1493" i="1"/>
  <c r="W1493" i="1" s="1"/>
  <c r="U1495" i="1"/>
  <c r="V1738" i="1"/>
  <c r="W1738" i="1" s="1"/>
  <c r="U1858" i="1"/>
  <c r="V320" i="1"/>
  <c r="W320" i="1" s="1"/>
  <c r="W336" i="1"/>
  <c r="V349" i="1"/>
  <c r="W349" i="1" s="1"/>
  <c r="V695" i="1"/>
  <c r="W695" i="1" s="1"/>
  <c r="U1654" i="1"/>
  <c r="V1654" i="1" s="1"/>
  <c r="Y1654" i="1"/>
  <c r="V28" i="1"/>
  <c r="W28" i="1" s="1"/>
  <c r="U32" i="1"/>
  <c r="V372" i="1"/>
  <c r="W372" i="1" s="1"/>
  <c r="U444" i="1"/>
  <c r="U597" i="1"/>
  <c r="V177" i="1"/>
  <c r="W177" i="1" s="1"/>
  <c r="V181" i="1"/>
  <c r="W181" i="1" s="1"/>
  <c r="U191" i="1"/>
  <c r="U209" i="1"/>
  <c r="W352" i="1"/>
  <c r="V684" i="1"/>
  <c r="W684" i="1" s="1"/>
  <c r="U75" i="1"/>
  <c r="U300" i="1"/>
  <c r="U384" i="1"/>
  <c r="U472" i="1"/>
  <c r="U706" i="1"/>
  <c r="Y1370" i="1"/>
  <c r="U1370" i="1"/>
  <c r="U225" i="1"/>
  <c r="U339" i="1"/>
  <c r="V503" i="1"/>
  <c r="W503" i="1" s="1"/>
  <c r="U606" i="1"/>
  <c r="U614" i="1"/>
  <c r="V688" i="1"/>
  <c r="W688" i="1" s="1"/>
  <c r="Y756" i="1"/>
  <c r="U756" i="1"/>
  <c r="V812" i="1"/>
  <c r="W812" i="1" s="1"/>
  <c r="V1158" i="1"/>
  <c r="W1158" i="1" s="1"/>
  <c r="V1190" i="1"/>
  <c r="W1190" i="1" s="1"/>
  <c r="V1320" i="1"/>
  <c r="W1320" i="1" s="1"/>
  <c r="V1326" i="1"/>
  <c r="W1326" i="1" s="1"/>
  <c r="W140" i="1"/>
  <c r="U321" i="1"/>
  <c r="U415" i="1"/>
  <c r="V434" i="1"/>
  <c r="W434" i="1" s="1"/>
  <c r="V523" i="1"/>
  <c r="W523" i="1" s="1"/>
  <c r="V584" i="1"/>
  <c r="W584" i="1" s="1"/>
  <c r="U106" i="1"/>
  <c r="U158" i="1"/>
  <c r="W166" i="1"/>
  <c r="U274" i="1"/>
  <c r="V312" i="1"/>
  <c r="W312" i="1" s="1"/>
  <c r="V344" i="1"/>
  <c r="W344" i="1" s="1"/>
  <c r="W390" i="1"/>
  <c r="U392" i="1"/>
  <c r="Y398" i="1"/>
  <c r="U398" i="1"/>
  <c r="Y446" i="1"/>
  <c r="U446" i="1"/>
  <c r="Y464" i="1"/>
  <c r="U464" i="1"/>
  <c r="V553" i="1"/>
  <c r="W553" i="1" s="1"/>
  <c r="U871" i="1"/>
  <c r="U1143" i="1"/>
  <c r="Y1252" i="1"/>
  <c r="U1252" i="1"/>
  <c r="Y1285" i="1"/>
  <c r="U1285" i="1"/>
  <c r="Y1682" i="1"/>
  <c r="U1682" i="1"/>
  <c r="U449" i="1"/>
  <c r="U479" i="1"/>
  <c r="U558" i="1"/>
  <c r="W564" i="1"/>
  <c r="V700" i="1"/>
  <c r="W700" i="1" s="1"/>
  <c r="U739" i="1"/>
  <c r="Y764" i="1"/>
  <c r="U764" i="1"/>
  <c r="V774" i="1"/>
  <c r="W774" i="1" s="1"/>
  <c r="U784" i="1"/>
  <c r="Y796" i="1"/>
  <c r="U796" i="1"/>
  <c r="U966" i="1"/>
  <c r="V1016" i="1"/>
  <c r="W1016" i="1" s="1"/>
  <c r="V1104" i="1"/>
  <c r="W1104" i="1" s="1"/>
  <c r="U1253" i="1"/>
  <c r="Y1253" i="1"/>
  <c r="U1298" i="1"/>
  <c r="Y1342" i="1"/>
  <c r="U1342" i="1"/>
  <c r="V1385" i="1"/>
  <c r="W1385" i="1" s="1"/>
  <c r="U1470" i="1"/>
  <c r="V1561" i="1"/>
  <c r="W1561" i="1" s="1"/>
  <c r="V1574" i="1"/>
  <c r="W1574" i="1" s="1"/>
  <c r="V594" i="1"/>
  <c r="W594" i="1" s="1"/>
  <c r="V596" i="1"/>
  <c r="W596" i="1" s="1"/>
  <c r="V691" i="1"/>
  <c r="W691" i="1" s="1"/>
  <c r="V995" i="1"/>
  <c r="W995" i="1" s="1"/>
  <c r="Y1265" i="1"/>
  <c r="U1265" i="1"/>
  <c r="V1332" i="1"/>
  <c r="W1332" i="1" s="1"/>
  <c r="V1367" i="1"/>
  <c r="W1367" i="1" s="1"/>
  <c r="V1369" i="1"/>
  <c r="W1369" i="1" s="1"/>
  <c r="U1618" i="1"/>
  <c r="Y1618" i="1"/>
  <c r="V477" i="1"/>
  <c r="W477" i="1" s="1"/>
  <c r="Y539" i="1"/>
  <c r="U539" i="1"/>
  <c r="U550" i="1"/>
  <c r="U581" i="1"/>
  <c r="U587" i="1"/>
  <c r="V598" i="1"/>
  <c r="W598" i="1" s="1"/>
  <c r="V600" i="1"/>
  <c r="W600" i="1" s="1"/>
  <c r="U633" i="1"/>
  <c r="V696" i="1"/>
  <c r="W696" i="1" s="1"/>
  <c r="V721" i="1"/>
  <c r="W721" i="1" s="1"/>
  <c r="Y723" i="1"/>
  <c r="Y772" i="1"/>
  <c r="U772" i="1"/>
  <c r="V782" i="1"/>
  <c r="W782" i="1" s="1"/>
  <c r="U847" i="1"/>
  <c r="U874" i="1"/>
  <c r="U876" i="1"/>
  <c r="U911" i="1"/>
  <c r="Y1036" i="1"/>
  <c r="U1036" i="1"/>
  <c r="U1098" i="1"/>
  <c r="V1248" i="1"/>
  <c r="W1248" i="1" s="1"/>
  <c r="V1377" i="1"/>
  <c r="W1377" i="1" s="1"/>
  <c r="Y1804" i="1"/>
  <c r="U1804" i="1"/>
  <c r="U471" i="1"/>
  <c r="U525" i="1"/>
  <c r="W579" i="1"/>
  <c r="U644" i="1"/>
  <c r="U687" i="1"/>
  <c r="V755" i="1"/>
  <c r="W755" i="1" s="1"/>
  <c r="U787" i="1"/>
  <c r="U828" i="1"/>
  <c r="U830" i="1"/>
  <c r="U976" i="1"/>
  <c r="U1115" i="1"/>
  <c r="U1179" i="1"/>
  <c r="V1212" i="1"/>
  <c r="W1212" i="1" s="1"/>
  <c r="Y1458" i="1"/>
  <c r="U1458" i="1"/>
  <c r="U1793" i="1"/>
  <c r="Y1793" i="1"/>
  <c r="Y2076" i="1"/>
  <c r="U2076" i="1"/>
  <c r="Y1236" i="1"/>
  <c r="U1236" i="1"/>
  <c r="Y1383" i="1"/>
  <c r="U1383" i="1"/>
  <c r="V1427" i="1"/>
  <c r="W1427" i="1" s="1"/>
  <c r="V1523" i="1"/>
  <c r="W1523" i="1" s="1"/>
  <c r="Y1589" i="1"/>
  <c r="U1589" i="1"/>
  <c r="U942" i="1"/>
  <c r="U1217" i="1"/>
  <c r="Y1410" i="1"/>
  <c r="U1410" i="1"/>
  <c r="U1678" i="1"/>
  <c r="V230" i="1"/>
  <c r="W230" i="1" s="1"/>
  <c r="V238" i="1"/>
  <c r="W238" i="1" s="1"/>
  <c r="Y397" i="1"/>
  <c r="Y492" i="1"/>
  <c r="U716" i="1"/>
  <c r="V840" i="1"/>
  <c r="W840" i="1" s="1"/>
  <c r="V867" i="1"/>
  <c r="W867" i="1" s="1"/>
  <c r="U904" i="1"/>
  <c r="V954" i="1"/>
  <c r="W954" i="1" s="1"/>
  <c r="Y1008" i="1"/>
  <c r="U1028" i="1"/>
  <c r="U1037" i="1"/>
  <c r="U1065" i="1"/>
  <c r="U1139" i="1"/>
  <c r="V1208" i="1"/>
  <c r="W1208" i="1" s="1"/>
  <c r="U1324" i="1"/>
  <c r="V1414" i="1"/>
  <c r="W1414" i="1" s="1"/>
  <c r="V1509" i="1"/>
  <c r="W1509" i="1" s="1"/>
  <c r="U1650" i="1"/>
  <c r="V124" i="1"/>
  <c r="W124" i="1" s="1"/>
  <c r="W235" i="1"/>
  <c r="Y252" i="1"/>
  <c r="V285" i="1"/>
  <c r="W285" i="1" s="1"/>
  <c r="V293" i="1"/>
  <c r="W293" i="1" s="1"/>
  <c r="V365" i="1"/>
  <c r="W365" i="1" s="1"/>
  <c r="W457" i="1"/>
  <c r="V544" i="1"/>
  <c r="W544" i="1" s="1"/>
  <c r="W575" i="1"/>
  <c r="U580" i="1"/>
  <c r="V603" i="1"/>
  <c r="W603" i="1" s="1"/>
  <c r="V623" i="1"/>
  <c r="W623" i="1" s="1"/>
  <c r="W647" i="1"/>
  <c r="V724" i="1"/>
  <c r="W724" i="1" s="1"/>
  <c r="W737" i="1"/>
  <c r="Y741" i="1"/>
  <c r="U765" i="1"/>
  <c r="U773" i="1"/>
  <c r="U781" i="1"/>
  <c r="U789" i="1"/>
  <c r="U797" i="1"/>
  <c r="U820" i="1"/>
  <c r="V848" i="1"/>
  <c r="W848" i="1" s="1"/>
  <c r="U863" i="1"/>
  <c r="U919" i="1"/>
  <c r="W946" i="1"/>
  <c r="V952" i="1"/>
  <c r="W952" i="1" s="1"/>
  <c r="U963" i="1"/>
  <c r="V973" i="1"/>
  <c r="W973" i="1" s="1"/>
  <c r="V975" i="1"/>
  <c r="W975" i="1" s="1"/>
  <c r="U992" i="1"/>
  <c r="V1003" i="1"/>
  <c r="W1003" i="1" s="1"/>
  <c r="U1111" i="1"/>
  <c r="V1144" i="1"/>
  <c r="W1144" i="1" s="1"/>
  <c r="V1178" i="1"/>
  <c r="W1178" i="1" s="1"/>
  <c r="Y1205" i="1"/>
  <c r="Y1220" i="1"/>
  <c r="U1220" i="1"/>
  <c r="U1237" i="1"/>
  <c r="V1240" i="1"/>
  <c r="W1240" i="1" s="1"/>
  <c r="U1249" i="1"/>
  <c r="V1268" i="1"/>
  <c r="W1268" i="1" s="1"/>
  <c r="Y1299" i="1"/>
  <c r="Y1335" i="1"/>
  <c r="V1341" i="1"/>
  <c r="W1341" i="1" s="1"/>
  <c r="Y1403" i="1"/>
  <c r="U1403" i="1"/>
  <c r="U1502" i="1"/>
  <c r="Y1531" i="1"/>
  <c r="U1531" i="1"/>
  <c r="V1548" i="1"/>
  <c r="W1548" i="1" s="1"/>
  <c r="W1556" i="1"/>
  <c r="V1935" i="1"/>
  <c r="W1935" i="1" s="1"/>
  <c r="Y1581" i="1"/>
  <c r="U1581" i="1"/>
  <c r="V1685" i="1"/>
  <c r="W1685" i="1" s="1"/>
  <c r="Y179" i="1"/>
  <c r="V861" i="1"/>
  <c r="W861" i="1" s="1"/>
  <c r="U977" i="1"/>
  <c r="U1071" i="1"/>
  <c r="U1127" i="1"/>
  <c r="V1136" i="1"/>
  <c r="W1136" i="1" s="1"/>
  <c r="V1148" i="1"/>
  <c r="W1148" i="1" s="1"/>
  <c r="U1152" i="1"/>
  <c r="V1244" i="1"/>
  <c r="W1244" i="1" s="1"/>
  <c r="V1312" i="1"/>
  <c r="W1312" i="1" s="1"/>
  <c r="U1340" i="1"/>
  <c r="U1600" i="1"/>
  <c r="U1662" i="1"/>
  <c r="V1938" i="1"/>
  <c r="W1938" i="1" s="1"/>
  <c r="V1981" i="1"/>
  <c r="W1981" i="1" s="1"/>
  <c r="U2059" i="1"/>
  <c r="Y2114" i="1"/>
  <c r="U2114" i="1"/>
  <c r="W645" i="1"/>
  <c r="Y736" i="1"/>
  <c r="W873" i="1"/>
  <c r="W881" i="1"/>
  <c r="V902" i="1"/>
  <c r="W902" i="1" s="1"/>
  <c r="V1118" i="1"/>
  <c r="W1118" i="1" s="1"/>
  <c r="Y1187" i="1"/>
  <c r="U1187" i="1"/>
  <c r="V1194" i="1"/>
  <c r="W1194" i="1" s="1"/>
  <c r="W1304" i="1"/>
  <c r="V1416" i="1"/>
  <c r="W1416" i="1" s="1"/>
  <c r="V1645" i="1"/>
  <c r="W1645" i="1" s="1"/>
  <c r="U1673" i="1"/>
  <c r="Y1841" i="1"/>
  <c r="U1841" i="1"/>
  <c r="Y24" i="1"/>
  <c r="U101" i="1"/>
  <c r="U173" i="1"/>
  <c r="Y275" i="1"/>
  <c r="Y450" i="1"/>
  <c r="U518" i="1"/>
  <c r="Y567" i="1"/>
  <c r="Y582" i="1"/>
  <c r="U715" i="1"/>
  <c r="U717" i="1"/>
  <c r="Y797" i="1"/>
  <c r="U869" i="1"/>
  <c r="U928" i="1"/>
  <c r="U997" i="1"/>
  <c r="U1029" i="1"/>
  <c r="U1046" i="1"/>
  <c r="U1192" i="1"/>
  <c r="U1201" i="1"/>
  <c r="U1203" i="1"/>
  <c r="U1211" i="1"/>
  <c r="U1247" i="1"/>
  <c r="U1449" i="1"/>
  <c r="Y1475" i="1"/>
  <c r="U1475" i="1"/>
  <c r="U1544" i="1"/>
  <c r="Y1591" i="1"/>
  <c r="U1591" i="1"/>
  <c r="U1636" i="1"/>
  <c r="U1698" i="1"/>
  <c r="V1374" i="1"/>
  <c r="W1374" i="1" s="1"/>
  <c r="Y1603" i="1"/>
  <c r="U1603" i="1"/>
  <c r="Y1608" i="1"/>
  <c r="U1608" i="1"/>
  <c r="Y1768" i="1"/>
  <c r="U1768" i="1"/>
  <c r="U640" i="1"/>
  <c r="U648" i="1"/>
  <c r="V652" i="1"/>
  <c r="W652" i="1" s="1"/>
  <c r="V844" i="1"/>
  <c r="W844" i="1" s="1"/>
  <c r="V1038" i="1"/>
  <c r="W1038" i="1" s="1"/>
  <c r="U1087" i="1"/>
  <c r="V1174" i="1"/>
  <c r="W1174" i="1" s="1"/>
  <c r="U1204" i="1"/>
  <c r="V1345" i="1"/>
  <c r="W1345" i="1" s="1"/>
  <c r="U1378" i="1"/>
  <c r="V1406" i="1"/>
  <c r="W1406" i="1" s="1"/>
  <c r="W1421" i="1"/>
  <c r="V1477" i="1"/>
  <c r="W1477" i="1" s="1"/>
  <c r="U1537" i="1"/>
  <c r="U1549" i="1"/>
  <c r="Y1567" i="1"/>
  <c r="U1567" i="1"/>
  <c r="U1594" i="1"/>
  <c r="V1955" i="1"/>
  <c r="W1955" i="1" s="1"/>
  <c r="Y1266" i="1"/>
  <c r="V1648" i="1"/>
  <c r="W1648" i="1" s="1"/>
  <c r="U1674" i="1"/>
  <c r="Y1674" i="1"/>
  <c r="V1689" i="1"/>
  <c r="W1689" i="1" s="1"/>
  <c r="Y650" i="1"/>
  <c r="Y666" i="1"/>
  <c r="U759" i="1"/>
  <c r="U767" i="1"/>
  <c r="U775" i="1"/>
  <c r="U783" i="1"/>
  <c r="U791" i="1"/>
  <c r="W925" i="1"/>
  <c r="U980" i="1"/>
  <c r="U1012" i="1"/>
  <c r="V1040" i="1"/>
  <c r="W1040" i="1" s="1"/>
  <c r="U1078" i="1"/>
  <c r="U1126" i="1"/>
  <c r="U1151" i="1"/>
  <c r="Y1165" i="1"/>
  <c r="W1189" i="1"/>
  <c r="V1200" i="1"/>
  <c r="W1200" i="1" s="1"/>
  <c r="V1280" i="1"/>
  <c r="W1280" i="1" s="1"/>
  <c r="U1330" i="1"/>
  <c r="V1432" i="1"/>
  <c r="W1432" i="1" s="1"/>
  <c r="U1437" i="1"/>
  <c r="U1439" i="1"/>
  <c r="Y1439" i="1"/>
  <c r="U1467" i="1"/>
  <c r="Y1724" i="1"/>
  <c r="U1724" i="1"/>
  <c r="U1743" i="1"/>
  <c r="V1743" i="1" s="1"/>
  <c r="Y1809" i="1"/>
  <c r="Y1830" i="1"/>
  <c r="U1830" i="1"/>
  <c r="U1951" i="1"/>
  <c r="Y972" i="1"/>
  <c r="U1064" i="1"/>
  <c r="V1121" i="1"/>
  <c r="W1121" i="1" s="1"/>
  <c r="V1154" i="1"/>
  <c r="W1154" i="1" s="1"/>
  <c r="U1207" i="1"/>
  <c r="U1223" i="1"/>
  <c r="U1239" i="1"/>
  <c r="V1408" i="1"/>
  <c r="W1408" i="1" s="1"/>
  <c r="Y1528" i="1"/>
  <c r="V1763" i="1"/>
  <c r="W1763" i="1" s="1"/>
  <c r="U1820" i="1"/>
  <c r="U1828" i="1"/>
  <c r="U944" i="1"/>
  <c r="U983" i="1"/>
  <c r="U1031" i="1"/>
  <c r="U1331" i="1"/>
  <c r="V1331" i="1" s="1"/>
  <c r="V1390" i="1"/>
  <c r="W1390" i="1" s="1"/>
  <c r="U1407" i="1"/>
  <c r="V1407" i="1" s="1"/>
  <c r="U1486" i="1"/>
  <c r="U1528" i="1"/>
  <c r="U1570" i="1"/>
  <c r="U1575" i="1"/>
  <c r="V1575" i="1" s="1"/>
  <c r="U1642" i="1"/>
  <c r="V1642" i="1" s="1"/>
  <c r="U1808" i="1"/>
  <c r="V1813" i="1"/>
  <c r="W1813" i="1" s="1"/>
  <c r="U1927" i="1"/>
  <c r="U1983" i="1"/>
  <c r="Y2090" i="1"/>
  <c r="U2090" i="1"/>
  <c r="V2090" i="1" s="1"/>
  <c r="U2097" i="1"/>
  <c r="Y1515" i="1"/>
  <c r="V1672" i="1"/>
  <c r="W1672" i="1" s="1"/>
  <c r="Y1690" i="1"/>
  <c r="V1756" i="1"/>
  <c r="W1756" i="1" s="1"/>
  <c r="Y2060" i="1"/>
  <c r="U2060" i="1"/>
  <c r="Y2122" i="1"/>
  <c r="U2122" i="1"/>
  <c r="U1573" i="1"/>
  <c r="U1595" i="1"/>
  <c r="U1653" i="1"/>
  <c r="U1690" i="1"/>
  <c r="V1690" i="1" s="1"/>
  <c r="U1716" i="1"/>
  <c r="U1727" i="1"/>
  <c r="Y1766" i="1"/>
  <c r="U1857" i="1"/>
  <c r="U1861" i="1"/>
  <c r="U1877" i="1"/>
  <c r="U1891" i="1"/>
  <c r="U2110" i="1"/>
  <c r="U1424" i="1"/>
  <c r="U1457" i="1"/>
  <c r="W1497" i="1"/>
  <c r="W1513" i="1"/>
  <c r="U1543" i="1"/>
  <c r="U1582" i="1"/>
  <c r="U1586" i="1"/>
  <c r="U1630" i="1"/>
  <c r="U1677" i="1"/>
  <c r="U1688" i="1"/>
  <c r="U1701" i="1"/>
  <c r="U1714" i="1"/>
  <c r="U1946" i="1"/>
  <c r="U1986" i="1"/>
  <c r="U1994" i="1"/>
  <c r="V2020" i="1"/>
  <c r="W2020" i="1" s="1"/>
  <c r="U1624" i="1"/>
  <c r="U1664" i="1"/>
  <c r="U1684" i="1"/>
  <c r="V1711" i="1"/>
  <c r="W1711" i="1" s="1"/>
  <c r="U1732" i="1"/>
  <c r="V1742" i="1"/>
  <c r="W1742" i="1" s="1"/>
  <c r="U1801" i="1"/>
  <c r="U1807" i="1"/>
  <c r="V1821" i="1"/>
  <c r="W1821" i="1" s="1"/>
  <c r="U1865" i="1"/>
  <c r="U1881" i="1"/>
  <c r="U1899" i="1"/>
  <c r="U1907" i="1"/>
  <c r="U2027" i="1"/>
  <c r="U2036" i="1"/>
  <c r="V2117" i="1"/>
  <c r="W2117" i="1" s="1"/>
  <c r="U1656" i="1"/>
  <c r="V1656" i="1" s="1"/>
  <c r="U1676" i="1"/>
  <c r="V1676" i="1" s="1"/>
  <c r="U1740" i="1"/>
  <c r="U1772" i="1"/>
  <c r="U1788" i="1"/>
  <c r="U1811" i="1"/>
  <c r="W1829" i="1"/>
  <c r="U1849" i="1"/>
  <c r="W1863" i="1"/>
  <c r="V1997" i="1"/>
  <c r="W1997" i="1" s="1"/>
  <c r="U2065" i="1"/>
  <c r="Y1731" i="1"/>
  <c r="V1803" i="1"/>
  <c r="W1803" i="1" s="1"/>
  <c r="U1709" i="1"/>
  <c r="U1832" i="1"/>
  <c r="U1885" i="1"/>
  <c r="U1893" i="1"/>
  <c r="V1939" i="1"/>
  <c r="W1939" i="1" s="1"/>
  <c r="U1954" i="1"/>
  <c r="U1991" i="1"/>
  <c r="V1991" i="1" s="1"/>
  <c r="U2008" i="1"/>
  <c r="Y2012" i="1"/>
  <c r="U2024" i="1"/>
  <c r="Y2028" i="1"/>
  <c r="U2040" i="1"/>
  <c r="Y2044" i="1"/>
  <c r="U2118" i="1"/>
  <c r="Y2118" i="1"/>
  <c r="Y2142" i="1"/>
  <c r="U1762" i="1"/>
  <c r="U1795" i="1"/>
  <c r="W1898" i="1"/>
  <c r="U1913" i="1"/>
  <c r="U1978" i="1"/>
  <c r="W1987" i="1"/>
  <c r="U2019" i="1"/>
  <c r="U2035" i="1"/>
  <c r="U2051" i="1"/>
  <c r="Y2073" i="1"/>
  <c r="U2073" i="1"/>
  <c r="U2089" i="1"/>
  <c r="V2089" i="1" s="1"/>
  <c r="U2132" i="1"/>
  <c r="U2140" i="1"/>
  <c r="Y2146" i="1"/>
  <c r="U2146" i="1"/>
  <c r="V2010" i="1"/>
  <c r="W2010" i="1" s="1"/>
  <c r="U1917" i="1"/>
  <c r="U1934" i="1"/>
  <c r="U1942" i="1"/>
  <c r="U1950" i="1"/>
  <c r="U1958" i="1"/>
  <c r="U1966" i="1"/>
  <c r="U1974" i="1"/>
  <c r="U1982" i="1"/>
  <c r="U2046" i="1"/>
  <c r="U2064" i="1"/>
  <c r="U2148" i="1"/>
  <c r="U2050" i="1"/>
  <c r="U2058" i="1"/>
  <c r="U2088" i="1"/>
  <c r="U2096" i="1"/>
  <c r="U2128" i="1"/>
  <c r="W829" i="1" l="1"/>
  <c r="W262" i="1"/>
  <c r="W1107" i="1"/>
  <c r="W2021" i="1"/>
  <c r="W1671" i="1"/>
  <c r="W248" i="1"/>
  <c r="W128" i="1"/>
  <c r="W319" i="1"/>
  <c r="W161" i="1"/>
  <c r="W1700" i="1"/>
  <c r="W2017" i="1"/>
  <c r="W315" i="1"/>
  <c r="W818" i="1"/>
  <c r="W273" i="1"/>
  <c r="W202" i="1"/>
  <c r="W115" i="1"/>
  <c r="W439" i="1"/>
  <c r="W116" i="1"/>
  <c r="W831" i="1"/>
  <c r="W460" i="1"/>
  <c r="W1395" i="1"/>
  <c r="W96" i="1"/>
  <c r="W978" i="1"/>
  <c r="W823" i="1"/>
  <c r="W137" i="1"/>
  <c r="W1696" i="1"/>
  <c r="W275" i="1"/>
  <c r="W595" i="1"/>
  <c r="W110" i="1"/>
  <c r="W956" i="1"/>
  <c r="W90" i="1"/>
  <c r="W290" i="1"/>
  <c r="W1319" i="1"/>
  <c r="W27" i="1"/>
  <c r="W33" i="1"/>
  <c r="W164" i="1"/>
  <c r="W298" i="1"/>
  <c r="W2133" i="1"/>
  <c r="W34" i="1"/>
  <c r="W562" i="1"/>
  <c r="W932" i="1"/>
  <c r="W93" i="1"/>
  <c r="W397" i="1"/>
  <c r="W1309" i="1"/>
  <c r="W1540" i="1"/>
  <c r="W123" i="1"/>
  <c r="W1230" i="1"/>
  <c r="W31" i="1"/>
  <c r="W197" i="1"/>
  <c r="W2054" i="1"/>
  <c r="W1723" i="1"/>
  <c r="W1760" i="1"/>
  <c r="W669" i="1"/>
  <c r="W989" i="1"/>
  <c r="W1213" i="1"/>
  <c r="W2098" i="1"/>
  <c r="W1061" i="1"/>
  <c r="W2055" i="1"/>
  <c r="W2033" i="1"/>
  <c r="W990" i="1"/>
  <c r="W328" i="1"/>
  <c r="W1536" i="1"/>
  <c r="W141" i="1"/>
  <c r="W551" i="1"/>
  <c r="W577" i="1"/>
  <c r="W1066" i="1"/>
  <c r="W1905" i="1"/>
  <c r="V1702" i="1"/>
  <c r="W1702" i="1" s="1"/>
  <c r="W1896" i="1"/>
  <c r="W132" i="1"/>
  <c r="W886" i="1"/>
  <c r="W626" i="1"/>
  <c r="W1317" i="1"/>
  <c r="W1386" i="1"/>
  <c r="W621" i="1"/>
  <c r="W548" i="1"/>
  <c r="W1361" i="1"/>
  <c r="W241" i="1"/>
  <c r="W1405" i="1"/>
  <c r="W64" i="1"/>
  <c r="W220" i="1"/>
  <c r="W849" i="1"/>
  <c r="W154" i="1"/>
  <c r="W554" i="1"/>
  <c r="W1491" i="1"/>
  <c r="W282" i="1"/>
  <c r="W357" i="1"/>
  <c r="W286" i="1"/>
  <c r="W195" i="1"/>
  <c r="W1593" i="1"/>
  <c r="W1471" i="1"/>
  <c r="W959" i="1"/>
  <c r="W1321" i="1"/>
  <c r="W58" i="1"/>
  <c r="W150" i="1"/>
  <c r="W1338" i="1"/>
  <c r="W969" i="1"/>
  <c r="W1033" i="1"/>
  <c r="W1483" i="1"/>
  <c r="W1481" i="1"/>
  <c r="W1963" i="1"/>
  <c r="W107" i="1"/>
  <c r="W529" i="1"/>
  <c r="W418" i="1"/>
  <c r="W804" i="1"/>
  <c r="W1397" i="1"/>
  <c r="W1818" i="1"/>
  <c r="W485" i="1"/>
  <c r="W974" i="1"/>
  <c r="W666" i="1"/>
  <c r="W968" i="1"/>
  <c r="W1262" i="1"/>
  <c r="W1580" i="1"/>
  <c r="W1473" i="1"/>
  <c r="V1846" i="1"/>
  <c r="W1846" i="1" s="1"/>
  <c r="W613" i="1"/>
  <c r="V962" i="1"/>
  <c r="W962" i="1" s="1"/>
  <c r="W917" i="1"/>
  <c r="W685" i="1"/>
  <c r="V1745" i="1"/>
  <c r="W1745" i="1" s="1"/>
  <c r="W484" i="1"/>
  <c r="W142" i="1"/>
  <c r="W334" i="1"/>
  <c r="W237" i="1"/>
  <c r="W118" i="1"/>
  <c r="W2086" i="1"/>
  <c r="W491" i="1"/>
  <c r="W1484" i="1"/>
  <c r="W683" i="1"/>
  <c r="W146" i="1"/>
  <c r="W908" i="1"/>
  <c r="W404" i="1"/>
  <c r="W1878" i="1"/>
  <c r="W408" i="1"/>
  <c r="W1933" i="1"/>
  <c r="W1076" i="1"/>
  <c r="W661" i="1"/>
  <c r="W570" i="1"/>
  <c r="W507" i="1"/>
  <c r="W1705" i="1"/>
  <c r="W599" i="1"/>
  <c r="W1953" i="1"/>
  <c r="W835" i="1"/>
  <c r="W2009" i="1"/>
  <c r="W2106" i="1"/>
  <c r="W958" i="1"/>
  <c r="W677" i="1"/>
  <c r="W162" i="1"/>
  <c r="W482" i="1"/>
  <c r="W138" i="1"/>
  <c r="W431" i="1"/>
  <c r="W287" i="1"/>
  <c r="W1049" i="1"/>
  <c r="W108" i="1"/>
  <c r="W1035" i="1"/>
  <c r="W1384" i="1"/>
  <c r="W2062" i="1"/>
  <c r="W1398" i="1"/>
  <c r="W54" i="1"/>
  <c r="W624" i="1"/>
  <c r="W2137" i="1"/>
  <c r="W2001" i="1"/>
  <c r="W517" i="1"/>
  <c r="W264" i="1"/>
  <c r="V1376" i="1"/>
  <c r="W1376" i="1" s="1"/>
  <c r="W385" i="1"/>
  <c r="W1157" i="1"/>
  <c r="W897" i="1"/>
  <c r="W1070" i="1"/>
  <c r="W1185" i="1"/>
  <c r="W777" i="1"/>
  <c r="V530" i="1"/>
  <c r="W530" i="1" s="1"/>
  <c r="W239" i="1"/>
  <c r="W419" i="1"/>
  <c r="W1860" i="1"/>
  <c r="W667" i="1"/>
  <c r="W1313" i="1"/>
  <c r="W885" i="1"/>
  <c r="W1270" i="1"/>
  <c r="W531" i="1"/>
  <c r="W91" i="1"/>
  <c r="W79" i="1"/>
  <c r="W1352" i="1"/>
  <c r="W1282" i="1"/>
  <c r="W490" i="1"/>
  <c r="W204" i="1"/>
  <c r="W424" i="1"/>
  <c r="V22" i="1"/>
  <c r="W22" i="1" s="1"/>
  <c r="W1800" i="1"/>
  <c r="V1782" i="1"/>
  <c r="W1782" i="1" s="1"/>
  <c r="W386" i="1"/>
  <c r="W1626" i="1"/>
  <c r="W1381" i="1"/>
  <c r="W1435" i="1"/>
  <c r="W1344" i="1"/>
  <c r="W309" i="1"/>
  <c r="W851" i="1"/>
  <c r="W1170" i="1"/>
  <c r="V862" i="1"/>
  <c r="W862" i="1" s="1"/>
  <c r="W276" i="1"/>
  <c r="W2103" i="1"/>
  <c r="W35" i="1"/>
  <c r="W855" i="1"/>
  <c r="W1999" i="1"/>
  <c r="W1971" i="1"/>
  <c r="W1450" i="1"/>
  <c r="W1307" i="1"/>
  <c r="W589" i="1"/>
  <c r="W1102" i="1"/>
  <c r="W255" i="1"/>
  <c r="W639" i="1"/>
  <c r="W2159" i="1"/>
  <c r="W1288" i="1"/>
  <c r="W632" i="1"/>
  <c r="W543" i="1"/>
  <c r="W824" i="1"/>
  <c r="W1623" i="1"/>
  <c r="W1879" i="1"/>
  <c r="W832" i="1"/>
  <c r="V1300" i="1"/>
  <c r="W1300" i="1" s="1"/>
  <c r="V1856" i="1"/>
  <c r="W1856" i="1" s="1"/>
  <c r="W13" i="1"/>
  <c r="W1334" i="1"/>
  <c r="W1817" i="1"/>
  <c r="W1068" i="1"/>
  <c r="W1020" i="1"/>
  <c r="W1095" i="1"/>
  <c r="W1057" i="1"/>
  <c r="W934" i="1"/>
  <c r="W407" i="1"/>
  <c r="W725" i="1"/>
  <c r="W1541" i="1"/>
  <c r="W1749" i="1"/>
  <c r="W1315" i="1"/>
  <c r="W489" i="1"/>
  <c r="W2113" i="1"/>
  <c r="W1957" i="1"/>
  <c r="W1272" i="1"/>
  <c r="W654" i="1"/>
  <c r="W1880" i="1"/>
  <c r="W1153" i="1"/>
  <c r="W1868" i="1"/>
  <c r="W1604" i="1"/>
  <c r="W156" i="1"/>
  <c r="W399" i="1"/>
  <c r="V1476" i="1"/>
  <c r="W1476" i="1" s="1"/>
  <c r="W909" i="1"/>
  <c r="W1625" i="1"/>
  <c r="W2157" i="1"/>
  <c r="W1132" i="1"/>
  <c r="W611" i="1"/>
  <c r="W130" i="1"/>
  <c r="V1747" i="1"/>
  <c r="W1747" i="1" s="1"/>
  <c r="W637" i="1"/>
  <c r="W1489" i="1"/>
  <c r="W72" i="1"/>
  <c r="V561" i="1"/>
  <c r="W561" i="1" s="1"/>
  <c r="V1292" i="1"/>
  <c r="W1292" i="1" s="1"/>
  <c r="V1627" i="1"/>
  <c r="W1627" i="1" s="1"/>
  <c r="V1198" i="1"/>
  <c r="W1198" i="1" s="1"/>
  <c r="V1619" i="1"/>
  <c r="W1619" i="1" s="1"/>
  <c r="W295" i="1"/>
  <c r="W634" i="1"/>
  <c r="W1579" i="1"/>
  <c r="W1130" i="1"/>
  <c r="W636" i="1"/>
  <c r="V1125" i="1"/>
  <c r="W1125" i="1" s="1"/>
  <c r="W332" i="1"/>
  <c r="W193" i="1"/>
  <c r="W1422" i="1"/>
  <c r="W381" i="1"/>
  <c r="W665" i="1"/>
  <c r="W325" i="1"/>
  <c r="W839" i="1"/>
  <c r="W411" i="1"/>
  <c r="W1901" i="1"/>
  <c r="W1214" i="1"/>
  <c r="W1114" i="1"/>
  <c r="W1347" i="1"/>
  <c r="W469" i="1"/>
  <c r="W1354" i="1"/>
  <c r="W1852" i="1"/>
  <c r="W134" i="1"/>
  <c r="W486" i="1"/>
  <c r="W82" i="1"/>
  <c r="W148" i="1"/>
  <c r="W738" i="1"/>
  <c r="V1149" i="1"/>
  <c r="W1149" i="1" s="1"/>
  <c r="W1665" i="1"/>
  <c r="V1805" i="1"/>
  <c r="W1805" i="1" s="1"/>
  <c r="W1970" i="1"/>
  <c r="V1765" i="1"/>
  <c r="W1765" i="1" s="1"/>
  <c r="V568" i="1"/>
  <c r="W568" i="1" s="1"/>
  <c r="V1786" i="1"/>
  <c r="W1786" i="1" s="1"/>
  <c r="W960" i="1"/>
  <c r="W1373" i="1"/>
  <c r="W1108" i="1"/>
  <c r="W1092" i="1"/>
  <c r="W605" i="1"/>
  <c r="W979" i="1"/>
  <c r="W294" i="1"/>
  <c r="W1177" i="1"/>
  <c r="W176" i="1"/>
  <c r="V1634" i="1"/>
  <c r="W1634" i="1" s="1"/>
  <c r="V1193" i="1"/>
  <c r="W1193" i="1" s="1"/>
  <c r="V1778" i="1"/>
  <c r="W1778" i="1" s="1"/>
  <c r="V1283" i="1"/>
  <c r="W1283" i="1" s="1"/>
  <c r="V1715" i="1"/>
  <c r="W1715" i="1" s="1"/>
  <c r="V953" i="1"/>
  <c r="W953" i="1" s="1"/>
  <c r="V1712" i="1"/>
  <c r="W1712" i="1" s="1"/>
  <c r="V1056" i="1"/>
  <c r="W1056" i="1" s="1"/>
  <c r="W938" i="1"/>
  <c r="W536" i="1"/>
  <c r="W1396" i="1"/>
  <c r="W1150" i="1"/>
  <c r="V1090" i="1"/>
  <c r="W1090" i="1" s="1"/>
  <c r="V1757" i="1"/>
  <c r="W1757" i="1" s="1"/>
  <c r="V1355" i="1"/>
  <c r="W1355" i="1" s="1"/>
  <c r="V1428" i="1"/>
  <c r="W1428" i="1" s="1"/>
  <c r="V25" i="1"/>
  <c r="W25" i="1" s="1"/>
  <c r="W127" i="1"/>
  <c r="V1606" i="1"/>
  <c r="W1606" i="1" s="1"/>
  <c r="W1246" i="1"/>
  <c r="W841" i="1"/>
  <c r="W1145" i="1"/>
  <c r="W987" i="1"/>
  <c r="V1710" i="1"/>
  <c r="W1710" i="1" s="1"/>
  <c r="W1615" i="1"/>
  <c r="W673" i="1"/>
  <c r="W1587" i="1"/>
  <c r="W528" i="1"/>
  <c r="V699" i="1"/>
  <c r="W699" i="1" s="1"/>
  <c r="W2070" i="1"/>
  <c r="W895" i="1"/>
  <c r="V693" i="1"/>
  <c r="W693" i="1" s="1"/>
  <c r="W359" i="1"/>
  <c r="W403" i="1"/>
  <c r="W1447" i="1"/>
  <c r="W459" i="1"/>
  <c r="V102" i="1"/>
  <c r="W102" i="1" s="1"/>
  <c r="W1162" i="1"/>
  <c r="W809" i="1"/>
  <c r="W451" i="1"/>
  <c r="V912" i="1"/>
  <c r="W912" i="1" s="1"/>
  <c r="V742" i="1"/>
  <c r="W742" i="1" s="1"/>
  <c r="V1266" i="1"/>
  <c r="W1266" i="1" s="1"/>
  <c r="V456" i="1"/>
  <c r="W456" i="1" s="1"/>
  <c r="V475" i="1"/>
  <c r="W475" i="1" s="1"/>
  <c r="V1225" i="1"/>
  <c r="W1225" i="1" s="1"/>
  <c r="V2085" i="1"/>
  <c r="W2085" i="1" s="1"/>
  <c r="V1721" i="1"/>
  <c r="W1721" i="1" s="1"/>
  <c r="W361" i="1"/>
  <c r="W514" i="1"/>
  <c r="V1753" i="1"/>
  <c r="W1753" i="1" s="1"/>
  <c r="V340" i="1"/>
  <c r="W340" i="1" s="1"/>
  <c r="V2138" i="1"/>
  <c r="W2138" i="1" s="1"/>
  <c r="W1922" i="1"/>
  <c r="W814" i="1"/>
  <c r="V1409" i="1"/>
  <c r="W1409" i="1" s="1"/>
  <c r="V171" i="1"/>
  <c r="W171" i="1" s="1"/>
  <c r="W427" i="1"/>
  <c r="V2045" i="1"/>
  <c r="W2045" i="1" s="1"/>
  <c r="V1492" i="1"/>
  <c r="W1492" i="1" s="1"/>
  <c r="V949" i="1"/>
  <c r="W949" i="1" s="1"/>
  <c r="V265" i="1"/>
  <c r="W265" i="1" s="1"/>
  <c r="V1436" i="1"/>
  <c r="W1436" i="1" s="1"/>
  <c r="V1930" i="1"/>
  <c r="W1930" i="1" s="1"/>
  <c r="V1844" i="1"/>
  <c r="W1844" i="1" s="1"/>
  <c r="V2158" i="1"/>
  <c r="W2158" i="1" s="1"/>
  <c r="V870" i="1"/>
  <c r="W870" i="1" s="1"/>
  <c r="V1876" i="1"/>
  <c r="W1876" i="1" s="1"/>
  <c r="V785" i="1"/>
  <c r="W785" i="1" s="1"/>
  <c r="V2077" i="1"/>
  <c r="W2077" i="1" s="1"/>
  <c r="V1112" i="1"/>
  <c r="W1112" i="1" s="1"/>
  <c r="V492" i="1"/>
  <c r="W492" i="1" s="1"/>
  <c r="V394" i="1"/>
  <c r="W394" i="1" s="1"/>
  <c r="V1005" i="1"/>
  <c r="W1005" i="1" s="1"/>
  <c r="W1011" i="1"/>
  <c r="V360" i="1"/>
  <c r="W360" i="1" s="1"/>
  <c r="V1060" i="1"/>
  <c r="W1060" i="1" s="1"/>
  <c r="V379" i="1"/>
  <c r="W379" i="1" s="1"/>
  <c r="W675" i="1"/>
  <c r="W1847" i="1"/>
  <c r="W1661" i="1"/>
  <c r="V1979" i="1"/>
  <c r="W1979" i="1" s="1"/>
  <c r="W1826" i="1"/>
  <c r="W801" i="1"/>
  <c r="W1455" i="1"/>
  <c r="W513" i="1"/>
  <c r="W1571" i="1"/>
  <c r="W1255" i="1"/>
  <c r="W1336" i="1"/>
  <c r="V939" i="1"/>
  <c r="W939" i="1" s="1"/>
  <c r="W1273" i="1"/>
  <c r="W1542" i="1"/>
  <c r="W653" i="1"/>
  <c r="W168" i="1"/>
  <c r="W1024" i="1"/>
  <c r="V1864" i="1"/>
  <c r="W1864" i="1" s="1"/>
  <c r="V937" i="1"/>
  <c r="W937" i="1" s="1"/>
  <c r="V793" i="1"/>
  <c r="W793" i="1" s="1"/>
  <c r="V535" i="1"/>
  <c r="W535" i="1" s="1"/>
  <c r="V753" i="1"/>
  <c r="W753" i="1" s="1"/>
  <c r="V1780" i="1"/>
  <c r="W1780" i="1" s="1"/>
  <c r="V226" i="1"/>
  <c r="W226" i="1" s="1"/>
  <c r="V1524" i="1"/>
  <c r="W1524" i="1" s="1"/>
  <c r="V583" i="1"/>
  <c r="W583" i="1" s="1"/>
  <c r="W971" i="1"/>
  <c r="W651" i="1"/>
  <c r="W761" i="1"/>
  <c r="W520" i="1"/>
  <c r="V1815" i="1"/>
  <c r="W1815" i="1" s="1"/>
  <c r="V1323" i="1"/>
  <c r="W1323" i="1" s="1"/>
  <c r="V1505" i="1"/>
  <c r="W1505" i="1" s="1"/>
  <c r="V1774" i="1"/>
  <c r="W1774" i="1" s="1"/>
  <c r="V1924" i="1"/>
  <c r="W1924" i="1" s="1"/>
  <c r="V301" i="1"/>
  <c r="W301" i="1" s="1"/>
  <c r="V74" i="1"/>
  <c r="W74" i="1" s="1"/>
  <c r="V1343" i="1"/>
  <c r="W1343" i="1" s="1"/>
  <c r="V852" i="1"/>
  <c r="W852" i="1" s="1"/>
  <c r="V1849" i="1"/>
  <c r="W1849" i="1" s="1"/>
  <c r="V1543" i="1"/>
  <c r="W1543" i="1" s="1"/>
  <c r="V1934" i="1"/>
  <c r="W1934" i="1" s="1"/>
  <c r="V1986" i="1"/>
  <c r="W1986" i="1" s="1"/>
  <c r="V1807" i="1"/>
  <c r="W1807" i="1" s="1"/>
  <c r="V2146" i="1"/>
  <c r="W2146" i="1" s="1"/>
  <c r="V1978" i="1"/>
  <c r="W1978" i="1" s="1"/>
  <c r="V2128" i="1"/>
  <c r="W2128" i="1" s="1"/>
  <c r="V2040" i="1"/>
  <c r="W2040" i="1" s="1"/>
  <c r="V1677" i="1"/>
  <c r="W1677" i="1" s="1"/>
  <c r="V1762" i="1"/>
  <c r="W1762" i="1" s="1"/>
  <c r="V1727" i="1"/>
  <c r="W1727" i="1" s="1"/>
  <c r="V1528" i="1"/>
  <c r="W1528" i="1" s="1"/>
  <c r="V983" i="1"/>
  <c r="W983" i="1" s="1"/>
  <c r="V1247" i="1"/>
  <c r="W1247" i="1" s="1"/>
  <c r="V518" i="1"/>
  <c r="W518" i="1" s="1"/>
  <c r="V781" i="1"/>
  <c r="W781" i="1" s="1"/>
  <c r="V1036" i="1"/>
  <c r="W1036" i="1" s="1"/>
  <c r="V706" i="1"/>
  <c r="W706" i="1" s="1"/>
  <c r="V920" i="1"/>
  <c r="W920" i="1" s="1"/>
  <c r="V1801" i="1"/>
  <c r="W1801" i="1" s="1"/>
  <c r="V1537" i="1"/>
  <c r="W1537" i="1" s="1"/>
  <c r="V1608" i="1"/>
  <c r="W1608" i="1" s="1"/>
  <c r="V997" i="1"/>
  <c r="W997" i="1" s="1"/>
  <c r="V101" i="1"/>
  <c r="W101" i="1" s="1"/>
  <c r="V1237" i="1"/>
  <c r="W1237" i="1" s="1"/>
  <c r="V773" i="1"/>
  <c r="W773" i="1" s="1"/>
  <c r="V942" i="1"/>
  <c r="W942" i="1" s="1"/>
  <c r="V525" i="1"/>
  <c r="W525" i="1" s="1"/>
  <c r="V1252" i="1"/>
  <c r="W1252" i="1" s="1"/>
  <c r="V1370" i="1"/>
  <c r="W1370" i="1" s="1"/>
  <c r="V75" i="1"/>
  <c r="W75" i="1" s="1"/>
  <c r="V795" i="1"/>
  <c r="W795" i="1" s="1"/>
  <c r="V526" i="1"/>
  <c r="W526" i="1" s="1"/>
  <c r="V62" i="1"/>
  <c r="W62" i="1" s="1"/>
  <c r="V1907" i="1"/>
  <c r="W1907" i="1" s="1"/>
  <c r="V1624" i="1"/>
  <c r="W1624" i="1" s="1"/>
  <c r="V1630" i="1"/>
  <c r="W1630" i="1" s="1"/>
  <c r="V1808" i="1"/>
  <c r="W1808" i="1" s="1"/>
  <c r="V1673" i="1"/>
  <c r="W1673" i="1" s="1"/>
  <c r="V1220" i="1"/>
  <c r="W1220" i="1" s="1"/>
  <c r="V1458" i="1"/>
  <c r="W1458" i="1" s="1"/>
  <c r="V614" i="1"/>
  <c r="W614" i="1" s="1"/>
  <c r="V384" i="1"/>
  <c r="W384" i="1" s="1"/>
  <c r="V690" i="1"/>
  <c r="W690" i="1" s="1"/>
  <c r="V1811" i="1"/>
  <c r="W1811" i="1" s="1"/>
  <c r="V1899" i="1"/>
  <c r="W1899" i="1" s="1"/>
  <c r="V1467" i="1"/>
  <c r="W1467" i="1" s="1"/>
  <c r="V1012" i="1"/>
  <c r="W1012" i="1" s="1"/>
  <c r="V1567" i="1"/>
  <c r="W1567" i="1" s="1"/>
  <c r="V1603" i="1"/>
  <c r="W1603" i="1" s="1"/>
  <c r="V1636" i="1"/>
  <c r="W1636" i="1" s="1"/>
  <c r="V1211" i="1"/>
  <c r="W1211" i="1" s="1"/>
  <c r="V869" i="1"/>
  <c r="W869" i="1" s="1"/>
  <c r="V1403" i="1"/>
  <c r="W1403" i="1" s="1"/>
  <c r="V1650" i="1"/>
  <c r="W1650" i="1" s="1"/>
  <c r="V687" i="1"/>
  <c r="W687" i="1" s="1"/>
  <c r="V471" i="1"/>
  <c r="W471" i="1" s="1"/>
  <c r="V539" i="1"/>
  <c r="W539" i="1" s="1"/>
  <c r="V1470" i="1"/>
  <c r="W1470" i="1" s="1"/>
  <c r="V449" i="1"/>
  <c r="W449" i="1" s="1"/>
  <c r="V1143" i="1"/>
  <c r="W1143" i="1" s="1"/>
  <c r="V415" i="1"/>
  <c r="W415" i="1" s="1"/>
  <c r="V50" i="1"/>
  <c r="W50" i="1" s="1"/>
  <c r="V330" i="1"/>
  <c r="W330" i="1" s="1"/>
  <c r="V493" i="1"/>
  <c r="W493" i="1" s="1"/>
  <c r="V1893" i="1"/>
  <c r="W1893" i="1" s="1"/>
  <c r="V1653" i="1"/>
  <c r="W1653" i="1" s="1"/>
  <c r="V1187" i="1"/>
  <c r="W1187" i="1" s="1"/>
  <c r="V644" i="1"/>
  <c r="W644" i="1" s="1"/>
  <c r="V772" i="1"/>
  <c r="W772" i="1" s="1"/>
  <c r="V966" i="1"/>
  <c r="W966" i="1" s="1"/>
  <c r="V106" i="1"/>
  <c r="W106" i="1" s="1"/>
  <c r="V656" i="1"/>
  <c r="W656" i="1" s="1"/>
  <c r="V375" i="1"/>
  <c r="W375" i="1" s="1"/>
  <c r="V263" i="1"/>
  <c r="W263" i="1" s="1"/>
  <c r="V305" i="1"/>
  <c r="W305" i="1" s="1"/>
  <c r="V410" i="1"/>
  <c r="W410" i="1" s="1"/>
  <c r="V2148" i="1"/>
  <c r="W2148" i="1" s="1"/>
  <c r="V1958" i="1"/>
  <c r="W1958" i="1" s="1"/>
  <c r="V1885" i="1"/>
  <c r="W1885" i="1" s="1"/>
  <c r="V1772" i="1"/>
  <c r="W1772" i="1" s="1"/>
  <c r="V1881" i="1"/>
  <c r="W1881" i="1" s="1"/>
  <c r="V1714" i="1"/>
  <c r="W1714" i="1" s="1"/>
  <c r="V1586" i="1"/>
  <c r="W1586" i="1" s="1"/>
  <c r="V1424" i="1"/>
  <c r="W1424" i="1" s="1"/>
  <c r="V1861" i="1"/>
  <c r="W1861" i="1" s="1"/>
  <c r="V1570" i="1"/>
  <c r="W1570" i="1" s="1"/>
  <c r="V1439" i="1"/>
  <c r="W1439" i="1" s="1"/>
  <c r="V1674" i="1"/>
  <c r="W1674" i="1" s="1"/>
  <c r="V1378" i="1"/>
  <c r="W1378" i="1" s="1"/>
  <c r="V1544" i="1"/>
  <c r="W1544" i="1" s="1"/>
  <c r="V1029" i="1"/>
  <c r="W1029" i="1" s="1"/>
  <c r="V928" i="1"/>
  <c r="W928" i="1" s="1"/>
  <c r="V1662" i="1"/>
  <c r="W1662" i="1" s="1"/>
  <c r="V963" i="1"/>
  <c r="W963" i="1" s="1"/>
  <c r="V820" i="1"/>
  <c r="W820" i="1" s="1"/>
  <c r="V1065" i="1"/>
  <c r="W1065" i="1" s="1"/>
  <c r="V830" i="1"/>
  <c r="W830" i="1" s="1"/>
  <c r="V876" i="1"/>
  <c r="W876" i="1" s="1"/>
  <c r="V633" i="1"/>
  <c r="W633" i="1" s="1"/>
  <c r="V581" i="1"/>
  <c r="W581" i="1" s="1"/>
  <c r="V1342" i="1"/>
  <c r="W1342" i="1" s="1"/>
  <c r="V1285" i="1"/>
  <c r="W1285" i="1" s="1"/>
  <c r="V339" i="1"/>
  <c r="W339" i="1" s="1"/>
  <c r="V191" i="1"/>
  <c r="W191" i="1" s="1"/>
  <c r="V1858" i="1"/>
  <c r="W1858" i="1" s="1"/>
  <c r="V1235" i="1"/>
  <c r="W1235" i="1" s="1"/>
  <c r="V985" i="1"/>
  <c r="W985" i="1" s="1"/>
  <c r="V219" i="1"/>
  <c r="W219" i="1" s="1"/>
  <c r="V42" i="1"/>
  <c r="W42" i="1" s="1"/>
  <c r="V1303" i="1"/>
  <c r="W1303" i="1" s="1"/>
  <c r="V662" i="1"/>
  <c r="W662" i="1" s="1"/>
  <c r="V20" i="1"/>
  <c r="W20" i="1" s="1"/>
  <c r="V393" i="1"/>
  <c r="W393" i="1" s="1"/>
  <c r="V45" i="1"/>
  <c r="W45" i="1" s="1"/>
  <c r="V1223" i="1"/>
  <c r="W1223" i="1" s="1"/>
  <c r="V783" i="1"/>
  <c r="W783" i="1" s="1"/>
  <c r="V863" i="1"/>
  <c r="W863" i="1" s="1"/>
  <c r="V1028" i="1"/>
  <c r="W1028" i="1" s="1"/>
  <c r="V392" i="1"/>
  <c r="W392" i="1" s="1"/>
  <c r="V444" i="1"/>
  <c r="W444" i="1" s="1"/>
  <c r="V1495" i="1"/>
  <c r="W1495" i="1" s="1"/>
  <c r="V1175" i="1"/>
  <c r="W1175" i="1" s="1"/>
  <c r="V1917" i="1"/>
  <c r="W1917" i="1" s="1"/>
  <c r="V2051" i="1"/>
  <c r="W2051" i="1" s="1"/>
  <c r="V1716" i="1"/>
  <c r="W1716" i="1" s="1"/>
  <c r="V1486" i="1"/>
  <c r="W1486" i="1" s="1"/>
  <c r="V1768" i="1"/>
  <c r="W1768" i="1" s="1"/>
  <c r="V580" i="1"/>
  <c r="W580" i="1" s="1"/>
  <c r="V847" i="1"/>
  <c r="W847" i="1" s="1"/>
  <c r="V1682" i="1"/>
  <c r="W1682" i="1" s="1"/>
  <c r="V955" i="1"/>
  <c r="W955" i="1" s="1"/>
  <c r="V604" i="1"/>
  <c r="W604" i="1" s="1"/>
  <c r="V2035" i="1"/>
  <c r="W2035" i="1" s="1"/>
  <c r="V1954" i="1"/>
  <c r="W1954" i="1" s="1"/>
  <c r="V1698" i="1"/>
  <c r="W1698" i="1" s="1"/>
  <c r="V1152" i="1"/>
  <c r="W1152" i="1" s="1"/>
  <c r="V1111" i="1"/>
  <c r="W1111" i="1" s="1"/>
  <c r="V5" i="1"/>
  <c r="W5" i="1" s="1"/>
  <c r="V139" i="1"/>
  <c r="W139" i="1" s="1"/>
  <c r="V1131" i="1"/>
  <c r="W1131" i="1" s="1"/>
  <c r="V81" i="1"/>
  <c r="W81" i="1" s="1"/>
  <c r="V648" i="1"/>
  <c r="W648" i="1" s="1"/>
  <c r="V1475" i="1"/>
  <c r="W1475" i="1" s="1"/>
  <c r="V1071" i="1"/>
  <c r="W1071" i="1" s="1"/>
  <c r="V919" i="1"/>
  <c r="W919" i="1" s="1"/>
  <c r="V1324" i="1"/>
  <c r="W1324" i="1" s="1"/>
  <c r="V1410" i="1"/>
  <c r="W1410" i="1" s="1"/>
  <c r="V178" i="1"/>
  <c r="W178" i="1" s="1"/>
  <c r="V788" i="1"/>
  <c r="W788" i="1" s="1"/>
  <c r="V2019" i="1"/>
  <c r="W2019" i="1" s="1"/>
  <c r="V1788" i="1"/>
  <c r="W1788" i="1" s="1"/>
  <c r="V1732" i="1"/>
  <c r="W1732" i="1" s="1"/>
  <c r="V980" i="1"/>
  <c r="W980" i="1" s="1"/>
  <c r="V1502" i="1"/>
  <c r="W1502" i="1" s="1"/>
  <c r="V2076" i="1"/>
  <c r="W2076" i="1" s="1"/>
  <c r="V158" i="1"/>
  <c r="W158" i="1" s="1"/>
  <c r="V472" i="1"/>
  <c r="W472" i="1" s="1"/>
  <c r="V780" i="1"/>
  <c r="W780" i="1" s="1"/>
  <c r="V1582" i="1"/>
  <c r="W1582" i="1" s="1"/>
  <c r="V1064" i="1"/>
  <c r="W1064" i="1" s="1"/>
  <c r="V1437" i="1"/>
  <c r="W1437" i="1" s="1"/>
  <c r="V1151" i="1"/>
  <c r="W1151" i="1" s="1"/>
  <c r="V2059" i="1"/>
  <c r="W2059" i="1" s="1"/>
  <c r="V1127" i="1"/>
  <c r="W1127" i="1" s="1"/>
  <c r="V1249" i="1"/>
  <c r="W1249" i="1" s="1"/>
  <c r="V797" i="1"/>
  <c r="W797" i="1" s="1"/>
  <c r="V1678" i="1"/>
  <c r="W1678" i="1" s="1"/>
  <c r="V1383" i="1"/>
  <c r="W1383" i="1" s="1"/>
  <c r="V1179" i="1"/>
  <c r="W1179" i="1" s="1"/>
  <c r="V976" i="1"/>
  <c r="W976" i="1" s="1"/>
  <c r="V828" i="1"/>
  <c r="W828" i="1" s="1"/>
  <c r="V1098" i="1"/>
  <c r="W1098" i="1" s="1"/>
  <c r="V911" i="1"/>
  <c r="W911" i="1" s="1"/>
  <c r="V874" i="1"/>
  <c r="W874" i="1" s="1"/>
  <c r="V1618" i="1"/>
  <c r="W1618" i="1" s="1"/>
  <c r="V764" i="1"/>
  <c r="W764" i="1" s="1"/>
  <c r="V871" i="1"/>
  <c r="W871" i="1" s="1"/>
  <c r="V464" i="1"/>
  <c r="W464" i="1" s="1"/>
  <c r="V398" i="1"/>
  <c r="W398" i="1" s="1"/>
  <c r="V321" i="1"/>
  <c r="W321" i="1" s="1"/>
  <c r="V300" i="1"/>
  <c r="W300" i="1" s="1"/>
  <c r="V597" i="1"/>
  <c r="W597" i="1" s="1"/>
  <c r="V32" i="1"/>
  <c r="W32" i="1" s="1"/>
  <c r="V1318" i="1"/>
  <c r="W1318" i="1" s="1"/>
  <c r="V1229" i="1"/>
  <c r="W1229" i="1" s="1"/>
  <c r="V67" i="1"/>
  <c r="W67" i="1" s="1"/>
  <c r="V423" i="1"/>
  <c r="W423" i="1" s="1"/>
  <c r="V1442" i="1"/>
  <c r="W1442" i="1" s="1"/>
  <c r="V429" i="1"/>
  <c r="W429" i="1" s="1"/>
  <c r="V291" i="1"/>
  <c r="W291" i="1" s="1"/>
  <c r="V421" i="1"/>
  <c r="W421" i="1" s="1"/>
  <c r="V376" i="1"/>
  <c r="W376" i="1" s="1"/>
  <c r="V435" i="1"/>
  <c r="W435" i="1" s="1"/>
  <c r="V175" i="1"/>
  <c r="W175" i="1" s="1"/>
  <c r="V1951" i="1"/>
  <c r="W1951" i="1" s="1"/>
  <c r="V1192" i="1"/>
  <c r="W1192" i="1" s="1"/>
  <c r="V1600" i="1"/>
  <c r="W1600" i="1" s="1"/>
  <c r="V1531" i="1"/>
  <c r="W1531" i="1" s="1"/>
  <c r="V739" i="1"/>
  <c r="W739" i="1" s="1"/>
  <c r="V446" i="1"/>
  <c r="W446" i="1" s="1"/>
  <c r="V274" i="1"/>
  <c r="W274" i="1" s="1"/>
  <c r="V1224" i="1"/>
  <c r="W1224" i="1" s="1"/>
  <c r="V368" i="1"/>
  <c r="W368" i="1" s="1"/>
  <c r="V2096" i="1"/>
  <c r="W2096" i="1" s="1"/>
  <c r="V2046" i="1"/>
  <c r="W2046" i="1" s="1"/>
  <c r="V1573" i="1"/>
  <c r="W1573" i="1" s="1"/>
  <c r="V944" i="1"/>
  <c r="W944" i="1" s="1"/>
  <c r="V1207" i="1"/>
  <c r="W1207" i="1" s="1"/>
  <c r="V775" i="1"/>
  <c r="W775" i="1" s="1"/>
  <c r="V1591" i="1"/>
  <c r="W1591" i="1" s="1"/>
  <c r="V1449" i="1"/>
  <c r="W1449" i="1" s="1"/>
  <c r="V1139" i="1"/>
  <c r="W1139" i="1" s="1"/>
  <c r="V1115" i="1"/>
  <c r="W1115" i="1" s="1"/>
  <c r="V796" i="1"/>
  <c r="W796" i="1" s="1"/>
  <c r="V479" i="1"/>
  <c r="W479" i="1" s="1"/>
  <c r="V10" i="1"/>
  <c r="W10" i="1" s="1"/>
  <c r="V152" i="1"/>
  <c r="W152" i="1" s="1"/>
  <c r="V1532" i="1"/>
  <c r="W1532" i="1" s="1"/>
  <c r="V2088" i="1"/>
  <c r="W2088" i="1" s="1"/>
  <c r="V1982" i="1"/>
  <c r="W1982" i="1" s="1"/>
  <c r="V2140" i="1"/>
  <c r="W2140" i="1" s="1"/>
  <c r="V2024" i="1"/>
  <c r="W2024" i="1" s="1"/>
  <c r="V2036" i="1"/>
  <c r="W2036" i="1" s="1"/>
  <c r="V2110" i="1"/>
  <c r="W2110" i="1" s="1"/>
  <c r="V2122" i="1"/>
  <c r="W2122" i="1" s="1"/>
  <c r="V1078" i="1"/>
  <c r="W1078" i="1" s="1"/>
  <c r="V767" i="1"/>
  <c r="W767" i="1" s="1"/>
  <c r="V2114" i="1"/>
  <c r="W2114" i="1" s="1"/>
  <c r="V977" i="1"/>
  <c r="W977" i="1" s="1"/>
  <c r="V765" i="1"/>
  <c r="W765" i="1" s="1"/>
  <c r="V1217" i="1"/>
  <c r="W1217" i="1" s="1"/>
  <c r="V550" i="1"/>
  <c r="W550" i="1" s="1"/>
  <c r="V756" i="1"/>
  <c r="W756" i="1" s="1"/>
  <c r="V225" i="1"/>
  <c r="W225" i="1" s="1"/>
  <c r="V269" i="1"/>
  <c r="W269" i="1" s="1"/>
  <c r="V884" i="1"/>
  <c r="W884" i="1" s="1"/>
  <c r="V735" i="1"/>
  <c r="W735" i="1" s="1"/>
  <c r="V347" i="1"/>
  <c r="W347" i="1" s="1"/>
  <c r="V2058" i="1"/>
  <c r="W2058" i="1" s="1"/>
  <c r="V1974" i="1"/>
  <c r="W1974" i="1" s="1"/>
  <c r="V2132" i="1"/>
  <c r="W2132" i="1" s="1"/>
  <c r="V2118" i="1"/>
  <c r="W2118" i="1" s="1"/>
  <c r="V2027" i="1"/>
  <c r="W2027" i="1" s="1"/>
  <c r="V1946" i="1"/>
  <c r="W1946" i="1" s="1"/>
  <c r="V1891" i="1"/>
  <c r="W1891" i="1" s="1"/>
  <c r="V1724" i="1"/>
  <c r="W1724" i="1" s="1"/>
  <c r="V759" i="1"/>
  <c r="W759" i="1" s="1"/>
  <c r="V1204" i="1"/>
  <c r="W1204" i="1" s="1"/>
  <c r="V1046" i="1"/>
  <c r="W1046" i="1" s="1"/>
  <c r="V1589" i="1"/>
  <c r="W1589" i="1" s="1"/>
  <c r="V1804" i="1"/>
  <c r="W1804" i="1" s="1"/>
  <c r="V784" i="1"/>
  <c r="W784" i="1" s="1"/>
  <c r="V606" i="1"/>
  <c r="W606" i="1" s="1"/>
  <c r="V1269" i="1"/>
  <c r="W1269" i="1" s="1"/>
  <c r="V660" i="1"/>
  <c r="W660" i="1" s="1"/>
  <c r="V3" i="1"/>
  <c r="W3" i="1" s="1"/>
  <c r="V1854" i="1"/>
  <c r="W1854" i="1" s="1"/>
  <c r="V2050" i="1"/>
  <c r="W2050" i="1" s="1"/>
  <c r="V1966" i="1"/>
  <c r="W1966" i="1" s="1"/>
  <c r="V2008" i="1"/>
  <c r="W2008" i="1" s="1"/>
  <c r="V1457" i="1"/>
  <c r="W1457" i="1" s="1"/>
  <c r="V1877" i="1"/>
  <c r="W1877" i="1" s="1"/>
  <c r="V1927" i="1"/>
  <c r="W1927" i="1" s="1"/>
  <c r="V640" i="1"/>
  <c r="W640" i="1" s="1"/>
  <c r="V787" i="1"/>
  <c r="W787" i="1" s="1"/>
  <c r="V587" i="1"/>
  <c r="W587" i="1" s="1"/>
  <c r="V1253" i="1"/>
  <c r="W1253" i="1" s="1"/>
  <c r="V209" i="1"/>
  <c r="W209" i="1" s="1"/>
  <c r="V1950" i="1"/>
  <c r="W1950" i="1" s="1"/>
  <c r="V1913" i="1"/>
  <c r="W1913" i="1" s="1"/>
  <c r="V1832" i="1"/>
  <c r="W1832" i="1" s="1"/>
  <c r="V1740" i="1"/>
  <c r="W1740" i="1" s="1"/>
  <c r="V1865" i="1"/>
  <c r="W1865" i="1" s="1"/>
  <c r="V1684" i="1"/>
  <c r="W1684" i="1" s="1"/>
  <c r="V1701" i="1"/>
  <c r="W1701" i="1" s="1"/>
  <c r="V1857" i="1"/>
  <c r="W1857" i="1" s="1"/>
  <c r="V1595" i="1"/>
  <c r="W1595" i="1" s="1"/>
  <c r="V2060" i="1"/>
  <c r="W2060" i="1" s="1"/>
  <c r="V1983" i="1"/>
  <c r="W1983" i="1" s="1"/>
  <c r="V1828" i="1"/>
  <c r="W1828" i="1" s="1"/>
  <c r="V1087" i="1"/>
  <c r="W1087" i="1" s="1"/>
  <c r="V1203" i="1"/>
  <c r="W1203" i="1" s="1"/>
  <c r="V717" i="1"/>
  <c r="W717" i="1" s="1"/>
  <c r="V1581" i="1"/>
  <c r="W1581" i="1" s="1"/>
  <c r="V2064" i="1"/>
  <c r="W2064" i="1" s="1"/>
  <c r="V1942" i="1"/>
  <c r="W1942" i="1" s="1"/>
  <c r="V2073" i="1"/>
  <c r="W2073" i="1" s="1"/>
  <c r="V1795" i="1"/>
  <c r="W1795" i="1" s="1"/>
  <c r="V1709" i="1"/>
  <c r="W1709" i="1" s="1"/>
  <c r="V2065" i="1"/>
  <c r="W2065" i="1" s="1"/>
  <c r="V1664" i="1"/>
  <c r="W1664" i="1" s="1"/>
  <c r="V1994" i="1"/>
  <c r="W1994" i="1" s="1"/>
  <c r="V1688" i="1"/>
  <c r="W1688" i="1" s="1"/>
  <c r="V2097" i="1"/>
  <c r="W2097" i="1" s="1"/>
  <c r="V1031" i="1"/>
  <c r="W1031" i="1" s="1"/>
  <c r="V1820" i="1"/>
  <c r="W1820" i="1" s="1"/>
  <c r="V1239" i="1"/>
  <c r="W1239" i="1" s="1"/>
  <c r="V1830" i="1"/>
  <c r="W1830" i="1" s="1"/>
  <c r="V1330" i="1"/>
  <c r="W1330" i="1" s="1"/>
  <c r="V1126" i="1"/>
  <c r="W1126" i="1" s="1"/>
  <c r="V791" i="1"/>
  <c r="W791" i="1" s="1"/>
  <c r="V1594" i="1"/>
  <c r="W1594" i="1" s="1"/>
  <c r="V1549" i="1"/>
  <c r="W1549" i="1" s="1"/>
  <c r="V1201" i="1"/>
  <c r="W1201" i="1" s="1"/>
  <c r="V715" i="1"/>
  <c r="W715" i="1" s="1"/>
  <c r="V173" i="1"/>
  <c r="W173" i="1" s="1"/>
  <c r="V1841" i="1"/>
  <c r="W1841" i="1" s="1"/>
  <c r="V1340" i="1"/>
  <c r="W1340" i="1" s="1"/>
  <c r="V992" i="1"/>
  <c r="W992" i="1" s="1"/>
  <c r="V789" i="1"/>
  <c r="W789" i="1" s="1"/>
  <c r="V1037" i="1"/>
  <c r="W1037" i="1" s="1"/>
  <c r="V904" i="1"/>
  <c r="W904" i="1" s="1"/>
  <c r="V716" i="1"/>
  <c r="W716" i="1" s="1"/>
  <c r="V1236" i="1"/>
  <c r="W1236" i="1" s="1"/>
  <c r="V1793" i="1"/>
  <c r="W1793" i="1" s="1"/>
  <c r="V1265" i="1"/>
  <c r="W1265" i="1" s="1"/>
  <c r="V1298" i="1"/>
  <c r="W1298" i="1" s="1"/>
  <c r="V558" i="1"/>
  <c r="W558" i="1" s="1"/>
  <c r="V208" i="1"/>
  <c r="W208" i="1" s="1"/>
  <c r="V23" i="1"/>
  <c r="W23" i="1" s="1"/>
  <c r="V426" i="1"/>
  <c r="W426" i="1" s="1"/>
  <c r="V180" i="1"/>
  <c r="W180" i="1" s="1"/>
  <c r="V126" i="1"/>
  <c r="W126" i="1" s="1"/>
  <c r="K3" i="9" l="1"/>
  <c r="L3" i="9"/>
  <c r="M3" i="9"/>
  <c r="N3" i="9"/>
  <c r="O3" i="9"/>
  <c r="J3" i="9"/>
  <c r="I3" i="9"/>
  <c r="H3" i="9"/>
  <c r="D3" i="9"/>
  <c r="E3" i="9"/>
  <c r="F3" i="9"/>
  <c r="G3" i="9"/>
  <c r="C3" i="9"/>
  <c r="D67" i="7" l="1"/>
  <c r="D66" i="7"/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L65" i="7" l="1"/>
  <c r="D3" i="3" l="1"/>
  <c r="D2" i="7" l="1"/>
  <c r="L62" i="7" l="1"/>
  <c r="L22" i="7" l="1"/>
  <c r="J2" i="6" l="1"/>
  <c r="D2" i="3" l="1"/>
</calcChain>
</file>

<file path=xl/sharedStrings.xml><?xml version="1.0" encoding="utf-8"?>
<sst xmlns="http://schemas.openxmlformats.org/spreadsheetml/2006/main" count="55350" uniqueCount="7812">
  <si>
    <t>Date</t>
  </si>
  <si>
    <t>Durée de charge</t>
  </si>
  <si>
    <t>Ticket/BL</t>
  </si>
  <si>
    <t>Matricule</t>
  </si>
  <si>
    <t>Type Camion</t>
  </si>
  <si>
    <t>BC</t>
  </si>
  <si>
    <t>Client</t>
  </si>
  <si>
    <t>Type</t>
  </si>
  <si>
    <t>Pdt</t>
  </si>
  <si>
    <t>Produit</t>
  </si>
  <si>
    <t>Qté en T</t>
  </si>
  <si>
    <t>Qté en m3</t>
  </si>
  <si>
    <t>Densité</t>
  </si>
  <si>
    <t>Prix en T</t>
  </si>
  <si>
    <t>Prix en m3</t>
  </si>
  <si>
    <t>Dons Chauffeur</t>
  </si>
  <si>
    <t>CA BRUT</t>
  </si>
  <si>
    <t>Prix Transport</t>
  </si>
  <si>
    <t>CA Transport</t>
  </si>
  <si>
    <t>CA Net</t>
  </si>
  <si>
    <t>CA Net Fact</t>
  </si>
  <si>
    <t>CA Net H Fact</t>
  </si>
  <si>
    <t>Coût de transport</t>
  </si>
  <si>
    <t>Marge sur Transport</t>
  </si>
  <si>
    <t>Transporteur</t>
  </si>
  <si>
    <t>Chantier</t>
  </si>
  <si>
    <t>-</t>
  </si>
  <si>
    <t>Nobles</t>
  </si>
  <si>
    <t>Grz</t>
  </si>
  <si>
    <t>GRAIN DE RIZ</t>
  </si>
  <si>
    <t/>
  </si>
  <si>
    <t>DEPART</t>
  </si>
  <si>
    <t>29630B40</t>
  </si>
  <si>
    <t>Gr1</t>
  </si>
  <si>
    <t>GRAVETTE G1</t>
  </si>
  <si>
    <t>EN ESPECE</t>
  </si>
  <si>
    <t>CLIENTS AU COMPTANT</t>
  </si>
  <si>
    <t>Graves</t>
  </si>
  <si>
    <t>TOUT VENANT 0/40</t>
  </si>
  <si>
    <t>21425B40</t>
  </si>
  <si>
    <t>62867B40</t>
  </si>
  <si>
    <t>TRANS SOTA</t>
  </si>
  <si>
    <t>Sable</t>
  </si>
  <si>
    <t>SABLE CONCASSAGE</t>
  </si>
  <si>
    <t>73187B40</t>
  </si>
  <si>
    <t>VILLA MARIN TRANS</t>
  </si>
  <si>
    <t>90516A40</t>
  </si>
  <si>
    <t>Gr2</t>
  </si>
  <si>
    <t>GRAVETTE G2</t>
  </si>
  <si>
    <t>53561B40</t>
  </si>
  <si>
    <t>25695B40</t>
  </si>
  <si>
    <t>BIKOMKAV</t>
  </si>
  <si>
    <t>29377B40</t>
  </si>
  <si>
    <t>74602B40</t>
  </si>
  <si>
    <t>47000A44</t>
  </si>
  <si>
    <t>Stérile</t>
  </si>
  <si>
    <t>STERIL</t>
  </si>
  <si>
    <t>5772D40</t>
  </si>
  <si>
    <t>84967D6</t>
  </si>
  <si>
    <t>11430A25</t>
  </si>
  <si>
    <t>13487A40</t>
  </si>
  <si>
    <t>12854A44</t>
  </si>
  <si>
    <t>SOLO</t>
  </si>
  <si>
    <t>97970B40</t>
  </si>
  <si>
    <t>29376B40</t>
  </si>
  <si>
    <t>10812D40</t>
  </si>
  <si>
    <t>CA TRANS</t>
  </si>
  <si>
    <t>6908D40</t>
  </si>
  <si>
    <t>4915A41</t>
  </si>
  <si>
    <t>87785B40</t>
  </si>
  <si>
    <t>DRZ TRANS</t>
  </si>
  <si>
    <t>BOULAICH HICHAM</t>
  </si>
  <si>
    <t>17597A44</t>
  </si>
  <si>
    <t>168A75</t>
  </si>
  <si>
    <t>33401A44</t>
  </si>
  <si>
    <t>49227B40</t>
  </si>
  <si>
    <t>30187B40</t>
  </si>
  <si>
    <t>92974B40</t>
  </si>
  <si>
    <t>CAB TANGER 1</t>
  </si>
  <si>
    <t>CENTRAL TANGER</t>
  </si>
  <si>
    <t>37890B26</t>
  </si>
  <si>
    <t>16947B40</t>
  </si>
  <si>
    <t>TOUT VENANT 0/31.5</t>
  </si>
  <si>
    <t>12:56:16</t>
  </si>
  <si>
    <t>69241D6</t>
  </si>
  <si>
    <t>Tv060</t>
  </si>
  <si>
    <t>TOUT-VENANT 0/60</t>
  </si>
  <si>
    <t>27649H6</t>
  </si>
  <si>
    <t>2681D40</t>
  </si>
  <si>
    <t>27650H6</t>
  </si>
  <si>
    <t>83384D6</t>
  </si>
  <si>
    <t>95834B40</t>
  </si>
  <si>
    <t>8*4</t>
  </si>
  <si>
    <t>09:45:13</t>
  </si>
  <si>
    <t>11:25:54</t>
  </si>
  <si>
    <t>1322A75</t>
  </si>
  <si>
    <t>38150B40</t>
  </si>
  <si>
    <t>8509A75</t>
  </si>
  <si>
    <t>13916D40</t>
  </si>
  <si>
    <t>62934D6</t>
  </si>
  <si>
    <t>97585B40</t>
  </si>
  <si>
    <t>7961D40</t>
  </si>
  <si>
    <t>00:25:50</t>
  </si>
  <si>
    <t>00:32:13</t>
  </si>
  <si>
    <t>00:36:52</t>
  </si>
  <si>
    <t>12867D40</t>
  </si>
  <si>
    <t>00:48:25</t>
  </si>
  <si>
    <t>7962D40</t>
  </si>
  <si>
    <t>00:40:33</t>
  </si>
  <si>
    <t>00:51:08</t>
  </si>
  <si>
    <t>00:54:18</t>
  </si>
  <si>
    <t>00:18:41</t>
  </si>
  <si>
    <t>00:12:43</t>
  </si>
  <si>
    <t>10804A42</t>
  </si>
  <si>
    <t>00:08:55</t>
  </si>
  <si>
    <t>00:21:56</t>
  </si>
  <si>
    <t>00:24:38</t>
  </si>
  <si>
    <t>00:44:47</t>
  </si>
  <si>
    <t>00:25:09</t>
  </si>
  <si>
    <t>00:23:29</t>
  </si>
  <si>
    <t>00:54:42</t>
  </si>
  <si>
    <t>00:17:50</t>
  </si>
  <si>
    <t>00:18:24</t>
  </si>
  <si>
    <t>00:14:53</t>
  </si>
  <si>
    <t>00:14:17</t>
  </si>
  <si>
    <t>00:16:35</t>
  </si>
  <si>
    <t>00:14:58</t>
  </si>
  <si>
    <t>00:14:42</t>
  </si>
  <si>
    <t>00:23:01</t>
  </si>
  <si>
    <t>00:18:46</t>
  </si>
  <si>
    <t>00:20:01</t>
  </si>
  <si>
    <t>00:23:07</t>
  </si>
  <si>
    <t>00:39:53</t>
  </si>
  <si>
    <t>00:11:36</t>
  </si>
  <si>
    <t>00:30:13</t>
  </si>
  <si>
    <t>00:13:25</t>
  </si>
  <si>
    <t>00:33:10</t>
  </si>
  <si>
    <t>00:11:19</t>
  </si>
  <si>
    <t>00:23:06</t>
  </si>
  <si>
    <t>FOURNISSEUR GENERAL MAROCAIN</t>
  </si>
  <si>
    <t>BERHIMA TRANS</t>
  </si>
  <si>
    <t>BEN SLIMAN LHOUAT MOHAMED</t>
  </si>
  <si>
    <t>N9724713</t>
  </si>
  <si>
    <t>N3217785</t>
  </si>
  <si>
    <t>N3217788</t>
  </si>
  <si>
    <t>ANDAGAL BETON</t>
  </si>
  <si>
    <t>MEFITRANS SARL</t>
  </si>
  <si>
    <t>TRANS OUADIR</t>
  </si>
  <si>
    <t>AYALOG</t>
  </si>
  <si>
    <t>REAL SPAIN DE CONSTRUCTION</t>
  </si>
  <si>
    <t>Montant Paye</t>
  </si>
  <si>
    <t>Date de Paiement</t>
  </si>
  <si>
    <t>Date D'échéance</t>
  </si>
  <si>
    <t>Nature</t>
  </si>
  <si>
    <t>Observation</t>
  </si>
  <si>
    <t>ETAT</t>
  </si>
  <si>
    <t>TTC</t>
  </si>
  <si>
    <t>N31000592</t>
  </si>
  <si>
    <t>N3100593</t>
  </si>
  <si>
    <t>HT</t>
  </si>
  <si>
    <t>MACHINE 2M SARL AU</t>
  </si>
  <si>
    <t>STE MLIH TRANCE SARL</t>
  </si>
  <si>
    <t>BRICOLAGE CHAHID SARL</t>
  </si>
  <si>
    <t>Nombre de Voyage Commandeé</t>
  </si>
  <si>
    <t>Nombre des Voyages Livreé</t>
  </si>
  <si>
    <t>RESTE A LIVREE</t>
  </si>
  <si>
    <t>Créance Commerciale</t>
  </si>
  <si>
    <t>Créance CRJ</t>
  </si>
  <si>
    <t>Créance H.RECOUVREMENT</t>
  </si>
  <si>
    <t>Créance CONTENTIEUX</t>
  </si>
  <si>
    <t>Encaissement Financier</t>
  </si>
  <si>
    <t>Recouvrement Commerciale</t>
  </si>
  <si>
    <t>00:36:10</t>
  </si>
  <si>
    <t>00:24:19</t>
  </si>
  <si>
    <t>00:40:00</t>
  </si>
  <si>
    <t>99561B40</t>
  </si>
  <si>
    <t>21428B40</t>
  </si>
  <si>
    <t>13:59:51</t>
  </si>
  <si>
    <t>84968D6</t>
  </si>
  <si>
    <t>16713A44</t>
  </si>
  <si>
    <t>07:22:20</t>
  </si>
  <si>
    <t>20067D40</t>
  </si>
  <si>
    <t>13583B33</t>
  </si>
  <si>
    <t>98865B40</t>
  </si>
  <si>
    <t>***</t>
  </si>
  <si>
    <t>00:18:12</t>
  </si>
  <si>
    <t>00:21:28</t>
  </si>
  <si>
    <t>00:43:57</t>
  </si>
  <si>
    <t>00:16:08</t>
  </si>
  <si>
    <t>01:09:04</t>
  </si>
  <si>
    <t>29377b40</t>
  </si>
  <si>
    <t>00:58:14</t>
  </si>
  <si>
    <t>01:10:29</t>
  </si>
  <si>
    <t>00:36:06</t>
  </si>
  <si>
    <t>00:12:47</t>
  </si>
  <si>
    <t>00:14:24</t>
  </si>
  <si>
    <t>00:22:40</t>
  </si>
  <si>
    <t>00:30:19</t>
  </si>
  <si>
    <t>00:36:41</t>
  </si>
  <si>
    <t>00:26:59</t>
  </si>
  <si>
    <t>30493A7</t>
  </si>
  <si>
    <t>00:26:38</t>
  </si>
  <si>
    <t>20511A56</t>
  </si>
  <si>
    <t>KASAL TRAVEAUX</t>
  </si>
  <si>
    <t>2048A47</t>
  </si>
  <si>
    <t>Filtre</t>
  </si>
  <si>
    <t>FILTRE 0/250</t>
  </si>
  <si>
    <t>CA BRUT OBJ</t>
  </si>
  <si>
    <t>CA NET OBJ</t>
  </si>
  <si>
    <t>CA TRANSPORT OBJ</t>
  </si>
  <si>
    <t>MARGE TRANSPORT OBJ</t>
  </si>
  <si>
    <t>PMV GLOBAL OBJ</t>
  </si>
  <si>
    <t>CREANCE COMMERCIAL OBJ</t>
  </si>
  <si>
    <t>CREANCE CRJ OBJ</t>
  </si>
  <si>
    <t>CREANCE H.RECOUVREMENT OBJ</t>
  </si>
  <si>
    <t>CREANCE CONTENTIEUX OBJ</t>
  </si>
  <si>
    <t>CREANCE GLOBAL OBJ</t>
  </si>
  <si>
    <t>PMV GRAVES OBJ</t>
  </si>
  <si>
    <t>PMV NOBLES OBJ</t>
  </si>
  <si>
    <t>PMV STERILE OBJ</t>
  </si>
  <si>
    <t>RECOUVREMENT OBJ</t>
  </si>
  <si>
    <t>COMPENSATION OBJ</t>
  </si>
  <si>
    <t>ENCAISSEMENT OBJ</t>
  </si>
  <si>
    <t>83381D6</t>
  </si>
  <si>
    <t>13:41:49</t>
  </si>
  <si>
    <t>08:00:51</t>
  </si>
  <si>
    <t>51978A44</t>
  </si>
  <si>
    <t>Tv040</t>
  </si>
  <si>
    <t>06:41:44</t>
  </si>
  <si>
    <t>24015A42</t>
  </si>
  <si>
    <t>87316B40</t>
  </si>
  <si>
    <t>07:06:33</t>
  </si>
  <si>
    <t>23084B40</t>
  </si>
  <si>
    <t>00:00:00</t>
  </si>
  <si>
    <t>13:48:13</t>
  </si>
  <si>
    <t>70842B40</t>
  </si>
  <si>
    <t>8217D40</t>
  </si>
  <si>
    <t>60750B40</t>
  </si>
  <si>
    <t>07:04:33</t>
  </si>
  <si>
    <t>75878B40</t>
  </si>
  <si>
    <t>17550D40</t>
  </si>
  <si>
    <t>16:26:34</t>
  </si>
  <si>
    <t>3917A75</t>
  </si>
  <si>
    <t>21124D40</t>
  </si>
  <si>
    <t>14:40:05</t>
  </si>
  <si>
    <t>22241D40</t>
  </si>
  <si>
    <t>00:21:55</t>
  </si>
  <si>
    <t>00:28:20</t>
  </si>
  <si>
    <t>00:24:01</t>
  </si>
  <si>
    <t>00:40:25</t>
  </si>
  <si>
    <t>00:36:34</t>
  </si>
  <si>
    <t>00:35:48</t>
  </si>
  <si>
    <t>00:42:15</t>
  </si>
  <si>
    <t>00:40:27</t>
  </si>
  <si>
    <t>01:02:21</t>
  </si>
  <si>
    <t>00:39:40</t>
  </si>
  <si>
    <t>00:20:06</t>
  </si>
  <si>
    <t>00:23:26</t>
  </si>
  <si>
    <t>00:11:01</t>
  </si>
  <si>
    <t>00:27:11</t>
  </si>
  <si>
    <t>00:46:16</t>
  </si>
  <si>
    <t>00:47:58</t>
  </si>
  <si>
    <t>00:41:21</t>
  </si>
  <si>
    <t>00:37:20</t>
  </si>
  <si>
    <t>00:25:02</t>
  </si>
  <si>
    <t>00:18:06</t>
  </si>
  <si>
    <t>00:23:31</t>
  </si>
  <si>
    <t>00:22:18</t>
  </si>
  <si>
    <t>00:14:00</t>
  </si>
  <si>
    <t>00:18:49</t>
  </si>
  <si>
    <t>00:21:57</t>
  </si>
  <si>
    <t>00:21:15</t>
  </si>
  <si>
    <t>00:11:30</t>
  </si>
  <si>
    <t>00:11:06</t>
  </si>
  <si>
    <t>00:11:23</t>
  </si>
  <si>
    <t>00:11:45</t>
  </si>
  <si>
    <t>00:18:21</t>
  </si>
  <si>
    <t>00:32:25</t>
  </si>
  <si>
    <t>00:27:02</t>
  </si>
  <si>
    <t>00:15:17</t>
  </si>
  <si>
    <t>00:11:18</t>
  </si>
  <si>
    <t>00:18:03</t>
  </si>
  <si>
    <t>00:12:44</t>
  </si>
  <si>
    <t>00:08:38</t>
  </si>
  <si>
    <t>00:23:14</t>
  </si>
  <si>
    <t>00:26:50</t>
  </si>
  <si>
    <t>00:32:33</t>
  </si>
  <si>
    <t>00:18:32</t>
  </si>
  <si>
    <t>00:11:29</t>
  </si>
  <si>
    <t>00:13:36</t>
  </si>
  <si>
    <t>00:20:05</t>
  </si>
  <si>
    <t>00:23:48</t>
  </si>
  <si>
    <t>00:28:00</t>
  </si>
  <si>
    <t>00:25:15</t>
  </si>
  <si>
    <t>00:31:42</t>
  </si>
  <si>
    <t>00:43:06</t>
  </si>
  <si>
    <t>00:37:25</t>
  </si>
  <si>
    <t>00:22:57</t>
  </si>
  <si>
    <t>00:17:30</t>
  </si>
  <si>
    <t>00:10:17</t>
  </si>
  <si>
    <t>00:15:24</t>
  </si>
  <si>
    <t>00:13:31</t>
  </si>
  <si>
    <t>00:12:53</t>
  </si>
  <si>
    <t>00:25:07</t>
  </si>
  <si>
    <t>00:25:16</t>
  </si>
  <si>
    <t>00:20:11</t>
  </si>
  <si>
    <t>00:20:41</t>
  </si>
  <si>
    <t>00:18:47</t>
  </si>
  <si>
    <t>00:24:52</t>
  </si>
  <si>
    <t>00:19:07</t>
  </si>
  <si>
    <t>00:37:04</t>
  </si>
  <si>
    <t>00:45:43</t>
  </si>
  <si>
    <t>00:35:43</t>
  </si>
  <si>
    <t>00:10:58</t>
  </si>
  <si>
    <t>00:16:10</t>
  </si>
  <si>
    <t>00:13:27</t>
  </si>
  <si>
    <t>00:09:27</t>
  </si>
  <si>
    <t>00:13:44</t>
  </si>
  <si>
    <t>00:21:18</t>
  </si>
  <si>
    <t>00:12:26</t>
  </si>
  <si>
    <t>00:17:21</t>
  </si>
  <si>
    <t>12778A45</t>
  </si>
  <si>
    <t>00:10:00</t>
  </si>
  <si>
    <t>00:41:58</t>
  </si>
  <si>
    <t>81379D1</t>
  </si>
  <si>
    <t>00:23:53</t>
  </si>
  <si>
    <t>00:12:54</t>
  </si>
  <si>
    <t>00:20:43</t>
  </si>
  <si>
    <t>00:15:29</t>
  </si>
  <si>
    <t>00:31:20</t>
  </si>
  <si>
    <t>00:32:50</t>
  </si>
  <si>
    <t>00:41:45</t>
  </si>
  <si>
    <t>00:20:51</t>
  </si>
  <si>
    <t>00:13:07</t>
  </si>
  <si>
    <t>00:08:17</t>
  </si>
  <si>
    <t>00:19:31</t>
  </si>
  <si>
    <t>00:13:15</t>
  </si>
  <si>
    <t>00:17:29</t>
  </si>
  <si>
    <t>00:14:19</t>
  </si>
  <si>
    <t>00:13:52</t>
  </si>
  <si>
    <t>00:13:03</t>
  </si>
  <si>
    <t>00:11:55</t>
  </si>
  <si>
    <t>00:14:21</t>
  </si>
  <si>
    <t>00:18:01</t>
  </si>
  <si>
    <t>00:12:00</t>
  </si>
  <si>
    <t>00:17:40</t>
  </si>
  <si>
    <t>00:17:28</t>
  </si>
  <si>
    <t>00:10:01</t>
  </si>
  <si>
    <t>00:09:40</t>
  </si>
  <si>
    <t>00:11:40</t>
  </si>
  <si>
    <t>00:18:07</t>
  </si>
  <si>
    <t>00:23:05</t>
  </si>
  <si>
    <t>00:35:20</t>
  </si>
  <si>
    <t>00:39:30</t>
  </si>
  <si>
    <t>00:38:24</t>
  </si>
  <si>
    <t>00:22:14</t>
  </si>
  <si>
    <t>00:31:38</t>
  </si>
  <si>
    <t>00:31:17</t>
  </si>
  <si>
    <t>00:38:28</t>
  </si>
  <si>
    <t>00:25:03</t>
  </si>
  <si>
    <t>00:10:30</t>
  </si>
  <si>
    <t>00:21:05</t>
  </si>
  <si>
    <t>00:21:08</t>
  </si>
  <si>
    <t>00:10:34</t>
  </si>
  <si>
    <t>00:16:03</t>
  </si>
  <si>
    <t>00:16:49</t>
  </si>
  <si>
    <t>00:15:09</t>
  </si>
  <si>
    <t>00:12:24</t>
  </si>
  <si>
    <t>00:43:26</t>
  </si>
  <si>
    <t>00:11:10</t>
  </si>
  <si>
    <t>31058A40</t>
  </si>
  <si>
    <t>00:27:36</t>
  </si>
  <si>
    <t>00:42:32</t>
  </si>
  <si>
    <t>00:14:55</t>
  </si>
  <si>
    <t>00:22:45</t>
  </si>
  <si>
    <t>00:11:44</t>
  </si>
  <si>
    <t>00:15:53</t>
  </si>
  <si>
    <t>00:14:02</t>
  </si>
  <si>
    <t>00:12:10</t>
  </si>
  <si>
    <t>00:14:50</t>
  </si>
  <si>
    <t>00:28:33</t>
  </si>
  <si>
    <t>00:14:33</t>
  </si>
  <si>
    <t>00:16:13</t>
  </si>
  <si>
    <t>00:15:39</t>
  </si>
  <si>
    <t>00:21:29</t>
  </si>
  <si>
    <t>00:13:55</t>
  </si>
  <si>
    <t>00:08:52</t>
  </si>
  <si>
    <t>00:10:51</t>
  </si>
  <si>
    <t>00:11:35</t>
  </si>
  <si>
    <t>00:13:05</t>
  </si>
  <si>
    <t>00:15:00</t>
  </si>
  <si>
    <t>00:17:12</t>
  </si>
  <si>
    <t>00:25:31</t>
  </si>
  <si>
    <t>00:26:13</t>
  </si>
  <si>
    <t>00:27:24</t>
  </si>
  <si>
    <t>00:54:04</t>
  </si>
  <si>
    <t>00:45:06</t>
  </si>
  <si>
    <t>00:10:39</t>
  </si>
  <si>
    <t>00:13:29</t>
  </si>
  <si>
    <t>00:19:05</t>
  </si>
  <si>
    <t>00:12:31</t>
  </si>
  <si>
    <t>00:27:10</t>
  </si>
  <si>
    <t>00:16:57</t>
  </si>
  <si>
    <t>00:12:13</t>
  </si>
  <si>
    <t>00:21:23</t>
  </si>
  <si>
    <t>00:15:47</t>
  </si>
  <si>
    <t>00:15:06</t>
  </si>
  <si>
    <t>00:24:07</t>
  </si>
  <si>
    <t>00:16:22</t>
  </si>
  <si>
    <t>00:22:50</t>
  </si>
  <si>
    <t>00:28:29</t>
  </si>
  <si>
    <t>00:43:29</t>
  </si>
  <si>
    <t>00:39:27</t>
  </si>
  <si>
    <t>00:39:28</t>
  </si>
  <si>
    <t>00:19:35</t>
  </si>
  <si>
    <t>00:18:15</t>
  </si>
  <si>
    <t>00:21:03</t>
  </si>
  <si>
    <t>12921A60</t>
  </si>
  <si>
    <t>00:14:08</t>
  </si>
  <si>
    <t>00:27:59</t>
  </si>
  <si>
    <t>00:16:34</t>
  </si>
  <si>
    <t>00:51:40</t>
  </si>
  <si>
    <t>00:14:03</t>
  </si>
  <si>
    <t>00:11:26</t>
  </si>
  <si>
    <t>00:18:53</t>
  </si>
  <si>
    <t>00:15:52</t>
  </si>
  <si>
    <t>00:25:34</t>
  </si>
  <si>
    <t>00:17:48</t>
  </si>
  <si>
    <t>00:36:04</t>
  </si>
  <si>
    <t>00:10:14</t>
  </si>
  <si>
    <t>38556H6</t>
  </si>
  <si>
    <t>76991A50</t>
  </si>
  <si>
    <t>30724A44</t>
  </si>
  <si>
    <t>30221A44</t>
  </si>
  <si>
    <t>36214B40</t>
  </si>
  <si>
    <t>06:11:58</t>
  </si>
  <si>
    <t>06:36:02</t>
  </si>
  <si>
    <t>07:33:19</t>
  </si>
  <si>
    <t>3514A37</t>
  </si>
  <si>
    <t>1478D40</t>
  </si>
  <si>
    <t>07:11:28</t>
  </si>
  <si>
    <t>22443D40</t>
  </si>
  <si>
    <t>66964A44</t>
  </si>
  <si>
    <t>97349A15</t>
  </si>
  <si>
    <t>DALIA</t>
  </si>
  <si>
    <t>32731B40</t>
  </si>
  <si>
    <t>00:15:57</t>
  </si>
  <si>
    <t>00:16:07</t>
  </si>
  <si>
    <t>00:18:18</t>
  </si>
  <si>
    <t>00:17:57</t>
  </si>
  <si>
    <t>00:12:41</t>
  </si>
  <si>
    <t>00:13:14</t>
  </si>
  <si>
    <t>00:24:42</t>
  </si>
  <si>
    <t>00:20:17</t>
  </si>
  <si>
    <t>00:12:09</t>
  </si>
  <si>
    <t>00:25:14</t>
  </si>
  <si>
    <t>00:52:52</t>
  </si>
  <si>
    <t>00:59:27</t>
  </si>
  <si>
    <t>00:19:26</t>
  </si>
  <si>
    <t>00:21:36</t>
  </si>
  <si>
    <t>11156A75</t>
  </si>
  <si>
    <t>00:19:20</t>
  </si>
  <si>
    <t>00:27:43</t>
  </si>
  <si>
    <t>00:21:42</t>
  </si>
  <si>
    <t>00:11:51</t>
  </si>
  <si>
    <t>00:12:30</t>
  </si>
  <si>
    <t>00:21:45</t>
  </si>
  <si>
    <t>00:11:50</t>
  </si>
  <si>
    <t>00:17:10</t>
  </si>
  <si>
    <t>00:26:44</t>
  </si>
  <si>
    <t>00:24:21</t>
  </si>
  <si>
    <t>00:33:29</t>
  </si>
  <si>
    <t>00:32:27</t>
  </si>
  <si>
    <t>00:25:40</t>
  </si>
  <si>
    <t>00:36:36</t>
  </si>
  <si>
    <t>00:14:37</t>
  </si>
  <si>
    <t>00:12:37</t>
  </si>
  <si>
    <t>10:36:43</t>
  </si>
  <si>
    <t>11118D40</t>
  </si>
  <si>
    <t>22640D40</t>
  </si>
  <si>
    <t>20183D40</t>
  </si>
  <si>
    <t>20184D40</t>
  </si>
  <si>
    <t>70953B40</t>
  </si>
  <si>
    <t>13375D40</t>
  </si>
  <si>
    <t>9535D40</t>
  </si>
  <si>
    <t>528D40</t>
  </si>
  <si>
    <t>80363B40</t>
  </si>
  <si>
    <t>12:06:01</t>
  </si>
  <si>
    <t>97584B40</t>
  </si>
  <si>
    <t>529D40</t>
  </si>
  <si>
    <t>16:38:01</t>
  </si>
  <si>
    <t>08:21:33</t>
  </si>
  <si>
    <t>10:17:46</t>
  </si>
  <si>
    <t>13106D40</t>
  </si>
  <si>
    <t>10707D40</t>
  </si>
  <si>
    <t>23697D40</t>
  </si>
  <si>
    <t>06:52:00</t>
  </si>
  <si>
    <t>16:02:08</t>
  </si>
  <si>
    <t>06:57:56</t>
  </si>
  <si>
    <t>16:07:57</t>
  </si>
  <si>
    <t>47099A2</t>
  </si>
  <si>
    <t>10:42:15</t>
  </si>
  <si>
    <t>06:40:55</t>
  </si>
  <si>
    <t>07:01:25</t>
  </si>
  <si>
    <t>24454D40</t>
  </si>
  <si>
    <t>1157A81</t>
  </si>
  <si>
    <t>13:06:07</t>
  </si>
  <si>
    <t>11:09:07</t>
  </si>
  <si>
    <t>11899D40</t>
  </si>
  <si>
    <t>11:37:00</t>
  </si>
  <si>
    <t>15:54:19</t>
  </si>
  <si>
    <t>06:29:01</t>
  </si>
  <si>
    <t>08:29:13</t>
  </si>
  <si>
    <t>GMB</t>
  </si>
  <si>
    <t>GABION</t>
  </si>
  <si>
    <t>06:35:01</t>
  </si>
  <si>
    <t>16603A17</t>
  </si>
  <si>
    <t>06:27:56</t>
  </si>
  <si>
    <t>26760D40</t>
  </si>
  <si>
    <t>24635D40</t>
  </si>
  <si>
    <t>14:29:04</t>
  </si>
  <si>
    <t>14:16:09</t>
  </si>
  <si>
    <t>11:22:54</t>
  </si>
  <si>
    <t>07:06:20</t>
  </si>
  <si>
    <t>27107D40</t>
  </si>
  <si>
    <t>4894A41</t>
  </si>
  <si>
    <t>99356A40</t>
  </si>
  <si>
    <t>11:24:47</t>
  </si>
  <si>
    <t>18734A45</t>
  </si>
  <si>
    <t>51135H1</t>
  </si>
  <si>
    <t>34709H1</t>
  </si>
  <si>
    <t>16:03:57</t>
  </si>
  <si>
    <t>08:44:08</t>
  </si>
  <si>
    <t>57656A44</t>
  </si>
  <si>
    <t>07:41:13</t>
  </si>
  <si>
    <t>09:37:43</t>
  </si>
  <si>
    <t>10:31:59</t>
  </si>
  <si>
    <t>20967A25</t>
  </si>
  <si>
    <t>26761D40</t>
  </si>
  <si>
    <t>09:39:08</t>
  </si>
  <si>
    <t>24635d40</t>
  </si>
  <si>
    <t>6985B40</t>
  </si>
  <si>
    <t>09:34:42</t>
  </si>
  <si>
    <t>28194D40</t>
  </si>
  <si>
    <t>07:25:51</t>
  </si>
  <si>
    <t>11898D40</t>
  </si>
  <si>
    <t>12:59:10</t>
  </si>
  <si>
    <t>16:34:36</t>
  </si>
  <si>
    <t>06:38:04</t>
  </si>
  <si>
    <t>STERIL FIN</t>
  </si>
  <si>
    <t>27552D40</t>
  </si>
  <si>
    <t>66115D6</t>
  </si>
  <si>
    <t>66117D6</t>
  </si>
  <si>
    <t>06:40:35</t>
  </si>
  <si>
    <t>13:14:46</t>
  </si>
  <si>
    <t>37890b26</t>
  </si>
  <si>
    <t>Sable0/2</t>
  </si>
  <si>
    <t>SABLE CONCASSAGE 0/2</t>
  </si>
  <si>
    <t>25539D40</t>
  </si>
  <si>
    <t>12:02:20</t>
  </si>
  <si>
    <t>88743A40</t>
  </si>
  <si>
    <t>25695b40</t>
  </si>
  <si>
    <t>20311D40</t>
  </si>
  <si>
    <t>07:38:09</t>
  </si>
  <si>
    <t>BILAL BENAISA</t>
  </si>
  <si>
    <t>StérileFin</t>
  </si>
  <si>
    <t>64159A13</t>
  </si>
  <si>
    <t>70908A59</t>
  </si>
  <si>
    <t>70316B40</t>
  </si>
  <si>
    <t>20631B40</t>
  </si>
  <si>
    <t>70313B40</t>
  </si>
  <si>
    <t>24289B40</t>
  </si>
  <si>
    <t>24290B40</t>
  </si>
  <si>
    <t>29796D40</t>
  </si>
  <si>
    <t>24291B40</t>
  </si>
  <si>
    <t>2285A41</t>
  </si>
  <si>
    <t>08:51:58</t>
  </si>
  <si>
    <t>12:33:03</t>
  </si>
  <si>
    <t>11:13:01</t>
  </si>
  <si>
    <t>07:11:23</t>
  </si>
  <si>
    <t>11:04:40</t>
  </si>
  <si>
    <t>82379A7</t>
  </si>
  <si>
    <t>16:40:38</t>
  </si>
  <si>
    <t>15:58:46</t>
  </si>
  <si>
    <t>09:32:47</t>
  </si>
  <si>
    <t>15:24:31</t>
  </si>
  <si>
    <t>09:22:05</t>
  </si>
  <si>
    <t>07:42:36</t>
  </si>
  <si>
    <t>66121D6</t>
  </si>
  <si>
    <t>20631b40</t>
  </si>
  <si>
    <t>13:11:44</t>
  </si>
  <si>
    <t>07:07:15</t>
  </si>
  <si>
    <t>66119D6</t>
  </si>
  <si>
    <t>07:25:00</t>
  </si>
  <si>
    <t>10:39:10</t>
  </si>
  <si>
    <t>12:51:25</t>
  </si>
  <si>
    <t>25540D40</t>
  </si>
  <si>
    <t>07:19:38</t>
  </si>
  <si>
    <t>TV0315</t>
  </si>
  <si>
    <t>07:20:13</t>
  </si>
  <si>
    <t>10:19:41</t>
  </si>
  <si>
    <t>16:01:15</t>
  </si>
  <si>
    <t>08:36:48</t>
  </si>
  <si>
    <t>31999D40</t>
  </si>
  <si>
    <t>31996D40</t>
  </si>
  <si>
    <t>10:44:20</t>
  </si>
  <si>
    <t>27533A40</t>
  </si>
  <si>
    <t>07:00:01</t>
  </si>
  <si>
    <t>00:29:07</t>
  </si>
  <si>
    <t>00:30:49</t>
  </si>
  <si>
    <t>01:35:50</t>
  </si>
  <si>
    <t>00:23:28</t>
  </si>
  <si>
    <t>00:23:41</t>
  </si>
  <si>
    <t>00:13:42</t>
  </si>
  <si>
    <t>00:28:44</t>
  </si>
  <si>
    <t>00:15:58</t>
  </si>
  <si>
    <t>00:30:36</t>
  </si>
  <si>
    <t>00:32:34</t>
  </si>
  <si>
    <t>00:33:40</t>
  </si>
  <si>
    <t>00:31:24</t>
  </si>
  <si>
    <t>00:16:17</t>
  </si>
  <si>
    <t>00:17:26</t>
  </si>
  <si>
    <t>00:18:28</t>
  </si>
  <si>
    <t>00:32:17</t>
  </si>
  <si>
    <t>00:39:26</t>
  </si>
  <si>
    <t>00:21:33</t>
  </si>
  <si>
    <t>00:12:52</t>
  </si>
  <si>
    <t>00:12:14</t>
  </si>
  <si>
    <t>00:22:15</t>
  </si>
  <si>
    <t>00:21:34</t>
  </si>
  <si>
    <t>00:17:42</t>
  </si>
  <si>
    <t>00:15:23</t>
  </si>
  <si>
    <t>00:11:38</t>
  </si>
  <si>
    <t>00:34:49</t>
  </si>
  <si>
    <t>00:26:27</t>
  </si>
  <si>
    <t>00:16:16</t>
  </si>
  <si>
    <t>00:33:20</t>
  </si>
  <si>
    <t>00:24:45</t>
  </si>
  <si>
    <t>00:43:22</t>
  </si>
  <si>
    <t>00:17:54</t>
  </si>
  <si>
    <t>00:42:30</t>
  </si>
  <si>
    <t>00:16:32</t>
  </si>
  <si>
    <t>01:03:13</t>
  </si>
  <si>
    <t>00:49:26</t>
  </si>
  <si>
    <t>00:34:25</t>
  </si>
  <si>
    <t>00:27:31</t>
  </si>
  <si>
    <t>00:10:03</t>
  </si>
  <si>
    <t>00:24:33</t>
  </si>
  <si>
    <t>00:33:13</t>
  </si>
  <si>
    <t>00:45:07</t>
  </si>
  <si>
    <t>26206A42</t>
  </si>
  <si>
    <t>06:40:01</t>
  </si>
  <si>
    <t>06:57:25</t>
  </si>
  <si>
    <t>W416740</t>
  </si>
  <si>
    <t>13:28:38</t>
  </si>
  <si>
    <t>16308A40</t>
  </si>
  <si>
    <t>TANGER</t>
  </si>
  <si>
    <t>32490D40</t>
  </si>
  <si>
    <t>16:19:27</t>
  </si>
  <si>
    <t>00:18:23</t>
  </si>
  <si>
    <t>00:21:59</t>
  </si>
  <si>
    <t>00:13:19</t>
  </si>
  <si>
    <t>00:37:47</t>
  </si>
  <si>
    <t>00:40:51</t>
  </si>
  <si>
    <t>00:48:44</t>
  </si>
  <si>
    <t>00:27:34</t>
  </si>
  <si>
    <t>00:11:53</t>
  </si>
  <si>
    <t>00:17:38</t>
  </si>
  <si>
    <t>00:20:20</t>
  </si>
  <si>
    <t>00:17:17</t>
  </si>
  <si>
    <t>00:54:53</t>
  </si>
  <si>
    <t>00:25:47</t>
  </si>
  <si>
    <t>00:36:20</t>
  </si>
  <si>
    <t>00:13:02</t>
  </si>
  <si>
    <t>00:33:59</t>
  </si>
  <si>
    <t>00:41:08</t>
  </si>
  <si>
    <t>00:28:12</t>
  </si>
  <si>
    <t>00:29:38</t>
  </si>
  <si>
    <t>00:33:21</t>
  </si>
  <si>
    <t>00:40:04</t>
  </si>
  <si>
    <t>00:46:35</t>
  </si>
  <si>
    <t>00:26:25</t>
  </si>
  <si>
    <t>00:34:45</t>
  </si>
  <si>
    <t>01:17:42</t>
  </si>
  <si>
    <t>00:20:33</t>
  </si>
  <si>
    <t>00:16:19</t>
  </si>
  <si>
    <t>00:16:40</t>
  </si>
  <si>
    <t>00:17:11</t>
  </si>
  <si>
    <t>00:13:57</t>
  </si>
  <si>
    <t>01:08:16</t>
  </si>
  <si>
    <t>00:12:57</t>
  </si>
  <si>
    <t>00:16:25</t>
  </si>
  <si>
    <t>00:23:02</t>
  </si>
  <si>
    <t>00:17:59</t>
  </si>
  <si>
    <t>00:09:50</t>
  </si>
  <si>
    <t>00:25:05</t>
  </si>
  <si>
    <t>01:22:21</t>
  </si>
  <si>
    <t>00:17:04</t>
  </si>
  <si>
    <t>00:19:46</t>
  </si>
  <si>
    <t>01:05:12</t>
  </si>
  <si>
    <t>W483660</t>
  </si>
  <si>
    <t>00:20:09</t>
  </si>
  <si>
    <t>00:24:11</t>
  </si>
  <si>
    <t>00:13:32</t>
  </si>
  <si>
    <t>00:21:14</t>
  </si>
  <si>
    <t>00:29:33</t>
  </si>
  <si>
    <t>00:10:18</t>
  </si>
  <si>
    <t>00:16:51</t>
  </si>
  <si>
    <t>00:17:03</t>
  </si>
  <si>
    <t>00:24:40</t>
  </si>
  <si>
    <t>00:20:59</t>
  </si>
  <si>
    <t>00:14:47</t>
  </si>
  <si>
    <t>01:01:02</t>
  </si>
  <si>
    <t>01:06:19</t>
  </si>
  <si>
    <t>00:29:13</t>
  </si>
  <si>
    <t>00:18:59</t>
  </si>
  <si>
    <t>00:37:54</t>
  </si>
  <si>
    <t>00:12:33</t>
  </si>
  <si>
    <t>00:17:01</t>
  </si>
  <si>
    <t>00:26:00</t>
  </si>
  <si>
    <t>00:18:34</t>
  </si>
  <si>
    <t>00:14:25</t>
  </si>
  <si>
    <t>00:15:32</t>
  </si>
  <si>
    <t>00:15:08</t>
  </si>
  <si>
    <t>00:13:10</t>
  </si>
  <si>
    <t>00:09:18</t>
  </si>
  <si>
    <t>00:17:35</t>
  </si>
  <si>
    <t>00:15:03</t>
  </si>
  <si>
    <t>00:20:12</t>
  </si>
  <si>
    <t>00:14:27</t>
  </si>
  <si>
    <t>00:17:43</t>
  </si>
  <si>
    <t>00:12:05</t>
  </si>
  <si>
    <t>00:20:31</t>
  </si>
  <si>
    <t>00:18:48</t>
  </si>
  <si>
    <t>00:30:53</t>
  </si>
  <si>
    <t>00:34:07</t>
  </si>
  <si>
    <t>00:32:21</t>
  </si>
  <si>
    <t>00:38:35</t>
  </si>
  <si>
    <t>00:50:41</t>
  </si>
  <si>
    <t>01:20:18</t>
  </si>
  <si>
    <t>00:58:35</t>
  </si>
  <si>
    <t>00:10:07</t>
  </si>
  <si>
    <t>00:22:22</t>
  </si>
  <si>
    <t>00:18:56</t>
  </si>
  <si>
    <t>00:16:59</t>
  </si>
  <si>
    <t>TANGER(8*4)</t>
  </si>
  <si>
    <t>01:08:25</t>
  </si>
  <si>
    <t>00:22:46</t>
  </si>
  <si>
    <t>00:10:42</t>
  </si>
  <si>
    <t>00:18:09</t>
  </si>
  <si>
    <t>01:36:33</t>
  </si>
  <si>
    <t>00:12:56</t>
  </si>
  <si>
    <t>00:33:32</t>
  </si>
  <si>
    <t>Block</t>
  </si>
  <si>
    <t>14:39:45</t>
  </si>
  <si>
    <t>16:25:19</t>
  </si>
  <si>
    <t>12:17:18</t>
  </si>
  <si>
    <t>N0000327</t>
  </si>
  <si>
    <t>CODE</t>
  </si>
  <si>
    <t>NOM DU CLIENT</t>
  </si>
  <si>
    <t>SECTEUR D'ACTIVITE</t>
  </si>
  <si>
    <t>REPRESENTANT</t>
  </si>
  <si>
    <t>EMAIL</t>
  </si>
  <si>
    <t>NUMERO TELEPHONE</t>
  </si>
  <si>
    <t>DATE D'EMCHEMENT</t>
  </si>
  <si>
    <t>TYPE DE GARANTIE</t>
  </si>
  <si>
    <t>MODE DE REGLEMENT</t>
  </si>
  <si>
    <t>PLAFOND MENSUELLE</t>
  </si>
  <si>
    <t>LOCALISATION</t>
  </si>
  <si>
    <t>SUIVI PAR</t>
  </si>
  <si>
    <t>POURCENTANGE FACTURATION</t>
  </si>
  <si>
    <t>UNITE VENTE</t>
  </si>
  <si>
    <t>ETAT FINANCIERE</t>
  </si>
  <si>
    <t>CENTRAL A BETON</t>
  </si>
  <si>
    <t>Routier</t>
  </si>
  <si>
    <t>NEGOCE</t>
  </si>
  <si>
    <t>06 61 32 46 88</t>
  </si>
  <si>
    <t>06 72 98 32 09</t>
  </si>
  <si>
    <t>06 61 98 89 98</t>
  </si>
  <si>
    <t>06 61 29 64 46</t>
  </si>
  <si>
    <t>06 61 53 96 20</t>
  </si>
  <si>
    <t>06 61 29 98 77</t>
  </si>
  <si>
    <t>06 61 94 29 37</t>
  </si>
  <si>
    <t>06 61 48 18 58</t>
  </si>
  <si>
    <t>06 55 27 74 13</t>
  </si>
  <si>
    <t>06 62 62 77 98</t>
  </si>
  <si>
    <t>06 63 02 43 73</t>
  </si>
  <si>
    <t>06 77 71 27 48</t>
  </si>
  <si>
    <t>06 56 95 52 77</t>
  </si>
  <si>
    <t>06 61 55 91 07</t>
  </si>
  <si>
    <t>sa2b.batiment@gmail.com</t>
  </si>
  <si>
    <t>05 24 36 13 03</t>
  </si>
  <si>
    <t>m.bouzian@energydesign.fr</t>
  </si>
  <si>
    <t>catrans.sarlau@gmail.com</t>
  </si>
  <si>
    <t>ent.hasnaoui.sarl@hotmail.fr</t>
  </si>
  <si>
    <t>sotatrans.achat@gmail.com</t>
  </si>
  <si>
    <t>trans.mansouri@gmail.com</t>
  </si>
  <si>
    <t>raoufdrissi@gmail.com</t>
  </si>
  <si>
    <t>Zakaria.SERRAGUI@cimat.ma</t>
  </si>
  <si>
    <t>boukir.materiaux@gmail.com</t>
  </si>
  <si>
    <t>Ben Sliman Mohammed</t>
  </si>
  <si>
    <t>Mohammed Renewable</t>
  </si>
  <si>
    <t>Hayat Ait Ben idder</t>
  </si>
  <si>
    <t>Ilias Andagal</t>
  </si>
  <si>
    <t>Bilal Ben Issa</t>
  </si>
  <si>
    <t>Hamza Ryma Beton</t>
  </si>
  <si>
    <t>Chaimae CA TRANS</t>
  </si>
  <si>
    <t>Haj Hasnaoui</t>
  </si>
  <si>
    <t>Abdelghafour LTS</t>
  </si>
  <si>
    <t>Said Mansouri</t>
  </si>
  <si>
    <t>Raouf Drissi NST</t>
  </si>
  <si>
    <t>Soulaiman Soumati TS</t>
  </si>
  <si>
    <t>Jamal Chahid</t>
  </si>
  <si>
    <t>Zakaria Serragui CIMAT</t>
  </si>
  <si>
    <t>Mustapha Derraz</t>
  </si>
  <si>
    <t>Mohammed Villa Marin</t>
  </si>
  <si>
    <t>Mohamed Boukir</t>
  </si>
  <si>
    <t>Sans Garantie</t>
  </si>
  <si>
    <t>En Avance</t>
  </si>
  <si>
    <t>Sans Plafond</t>
  </si>
  <si>
    <t>MAROC ,TANGER</t>
  </si>
  <si>
    <t>Route De Tétouan Au Pk9, Douar Mechlaoua, Commune Rurale Bahraouiyine - Tanger-Médina</t>
  </si>
  <si>
    <t>Imm B3 Appt 7 Etage 2 Borj Manara Mhamid - Marrakech-Médina (AR)</t>
  </si>
  <si>
    <t>N°251-253 Appt 12 Et2 Lots Wafae 1 &amp; 2 - Meknès (M)</t>
  </si>
  <si>
    <t>Bureau N°11b, 1er Étage, Im. S2, Ryad Business Center, Hay Ryad - Rabat</t>
  </si>
  <si>
    <t>Quartier Beni Ouassine Lot 6366 Etage 1 - Tanger-Médina (AR)</t>
  </si>
  <si>
    <t>Route De Rabat Gzenaya - 90102 - Gzenaya Tanger</t>
  </si>
  <si>
    <t>183 Avenue Du Prince Héritier Centre Nrea Bureau 15 Au Rdc - Tanger-Médina (AR)</t>
  </si>
  <si>
    <t>Zkt 17 « K » Kondessa Soufla Boite Posatle 503 - Fnidq (M)</t>
  </si>
  <si>
    <t>Bv Al Massira Al Khadra , Res Assafir Bureau N8 - Tanger</t>
  </si>
  <si>
    <t>Dhar El Kanfoud - Tanger-Médina (AR)</t>
  </si>
  <si>
    <t>Hay El Majd Bloc 23 Etage 4 N�1 - Tanger-Médina (AR)</t>
  </si>
  <si>
    <t>400 boulevard zektouni 3ème etage appt n°18 - Casablanca</t>
  </si>
  <si>
    <t>Qua. ain laasel lt 70. - Tanger-Médina (AR)</t>
  </si>
  <si>
    <t>28 lotissement la colline ii sidi maarouf - Casablanca</t>
  </si>
  <si>
    <t>Lots marjane 1 riad ahlal n°136 - Tanger-Médina (AR)</t>
  </si>
  <si>
    <t>Hay Rgayae 4 Rue El Kouit N°8 - Tanger-Médina (AR)</t>
  </si>
  <si>
    <t>Lots Amal 2 Rue Chahid Moh Haj Ali Lot 120 - Tanger-Médina (AR)</t>
  </si>
  <si>
    <t>COMMERCIAL</t>
  </si>
  <si>
    <t>Tonne</t>
  </si>
  <si>
    <t>Métre Cube</t>
  </si>
  <si>
    <t>VIP</t>
  </si>
  <si>
    <t>Nouveau</t>
  </si>
  <si>
    <t>Nocive</t>
  </si>
  <si>
    <t>45.00/T</t>
  </si>
  <si>
    <t>65.00/T</t>
  </si>
  <si>
    <t>25.00/T</t>
  </si>
  <si>
    <t>0.00/T</t>
  </si>
  <si>
    <t>51.00/T</t>
  </si>
  <si>
    <t>47.00/T</t>
  </si>
  <si>
    <t>30.00/T</t>
  </si>
  <si>
    <t>15.00/T</t>
  </si>
  <si>
    <t>29.00/T</t>
  </si>
  <si>
    <t>40.00/T</t>
  </si>
  <si>
    <t>0.00/M3</t>
  </si>
  <si>
    <t>48.00/M3</t>
  </si>
  <si>
    <t>25.00/M3</t>
  </si>
  <si>
    <t>40.5/M3</t>
  </si>
  <si>
    <t>60.00/M3</t>
  </si>
  <si>
    <t>64.00/M3</t>
  </si>
  <si>
    <t>43.5/M3</t>
  </si>
  <si>
    <t>24.00/M3</t>
  </si>
  <si>
    <t>27.00/T</t>
  </si>
  <si>
    <t>44.00/T</t>
  </si>
  <si>
    <t>42.00/T</t>
  </si>
  <si>
    <t>32.00/T</t>
  </si>
  <si>
    <t>50.00/T</t>
  </si>
  <si>
    <t>37.00/T</t>
  </si>
  <si>
    <t>20.00/T</t>
  </si>
  <si>
    <t>52.00/M3</t>
  </si>
  <si>
    <t>72.00/M3</t>
  </si>
  <si>
    <t>74.00/M3</t>
  </si>
  <si>
    <t>70.00/M3</t>
  </si>
  <si>
    <t>54.00/M3</t>
  </si>
  <si>
    <t>51.00/M3</t>
  </si>
  <si>
    <t>40.5.00/M3</t>
  </si>
  <si>
    <t>63.00/M3</t>
  </si>
  <si>
    <t>65.6/M3</t>
  </si>
  <si>
    <t>45.00/M3</t>
  </si>
  <si>
    <t>42.5/T</t>
  </si>
  <si>
    <t>33.00/T</t>
  </si>
  <si>
    <t>45.33/T</t>
  </si>
  <si>
    <t>46.66/T</t>
  </si>
  <si>
    <t>31.00/T</t>
  </si>
  <si>
    <t>46.00/T</t>
  </si>
  <si>
    <t>34.00/T</t>
  </si>
  <si>
    <t>17.00/T</t>
  </si>
  <si>
    <t>49.00/T</t>
  </si>
  <si>
    <t>40.00/M3</t>
  </si>
  <si>
    <t>58.00/M3</t>
  </si>
  <si>
    <t>62.00/M3</t>
  </si>
  <si>
    <t>42.00/M3</t>
  </si>
  <si>
    <t>22.00/M3</t>
  </si>
  <si>
    <t>55.00/T</t>
  </si>
  <si>
    <t>41.00/T</t>
  </si>
  <si>
    <t>37.00/M3</t>
  </si>
  <si>
    <t>43.00/T</t>
  </si>
  <si>
    <t>38.00/T</t>
  </si>
  <si>
    <t>Mode de Paiement</t>
  </si>
  <si>
    <t>ESPECE</t>
  </si>
  <si>
    <t>VRD</t>
  </si>
  <si>
    <t>REVENDEUR</t>
  </si>
  <si>
    <t>TRANSPORTEUR</t>
  </si>
  <si>
    <t>entrepriseriad@gmail.com</t>
  </si>
  <si>
    <t>05 35 60 82 79</t>
  </si>
  <si>
    <t>N°153 Quartier California Route Ain Chkef - Fès-Médina (AR)</t>
  </si>
  <si>
    <t>VIRMENT</t>
  </si>
  <si>
    <t>CIMENTS DU MAROC</t>
  </si>
  <si>
    <t>HARAM MATERIAUX</t>
  </si>
  <si>
    <t>MARCO SERVICES</t>
  </si>
  <si>
    <t>ZAZO TRANS LOGISTIQUE</t>
  </si>
  <si>
    <t>IHANDAR TRANSPORT</t>
  </si>
  <si>
    <t>COMPTOIR I.NJ</t>
  </si>
  <si>
    <t>MIGHITY MACHINERY</t>
  </si>
  <si>
    <t>SACONS BET</t>
  </si>
  <si>
    <t>SM BATIMO</t>
  </si>
  <si>
    <t>KENZA AROMED</t>
  </si>
  <si>
    <t>MOHAMMED AZNAK</t>
  </si>
  <si>
    <t>AHMED LFAITI</t>
  </si>
  <si>
    <t>IBRAHIM LANJRI</t>
  </si>
  <si>
    <t>AHMED</t>
  </si>
  <si>
    <t>MUSTAPHA OUJDI</t>
  </si>
  <si>
    <t>ZAKARIA LAMLIH</t>
  </si>
  <si>
    <t>ABDELADIM AYALOG</t>
  </si>
  <si>
    <t>AZZDINE TRANS DOUBLE VOIS</t>
  </si>
  <si>
    <t>MOHAMMED SOFANOUR</t>
  </si>
  <si>
    <t>MOUNIR KADIRI</t>
  </si>
  <si>
    <t>HAMID GERAB</t>
  </si>
  <si>
    <t>SABRINE HILALI</t>
  </si>
  <si>
    <t>MOHAMMED BAKKALI</t>
  </si>
  <si>
    <t>MOHAMMED AZZEGZAW</t>
  </si>
  <si>
    <t>RACHID BIKOMKAV</t>
  </si>
  <si>
    <t>YASSINE MIGHITY</t>
  </si>
  <si>
    <t>MOHAMMED AFFILAD</t>
  </si>
  <si>
    <t>MEHDI ANNAWAT</t>
  </si>
  <si>
    <t>MEHDI MGN</t>
  </si>
  <si>
    <t>KHADIJA FALLOUZ</t>
  </si>
  <si>
    <t>05 37 68 69 26</t>
  </si>
  <si>
    <t>Résidence Badr, Appt N°5, Avenue Fal Ould Oumeir, Agdal - Agdal Riyad (AR)</t>
  </si>
  <si>
    <t>info@cimar.co.ma</t>
  </si>
  <si>
    <t>05 22 85 94 53</t>
  </si>
  <si>
    <t>621, Boulevard Panoramique Lot My Idriss N° 30, 20150 - Casablanca</t>
  </si>
  <si>
    <t>mefitrans@gmail.com</t>
  </si>
  <si>
    <t>06 61 37 55 52</t>
  </si>
  <si>
    <t>Fgmsarl17@gmail.com</t>
  </si>
  <si>
    <t>hydrosmail20@gmail.com</t>
  </si>
  <si>
    <t>06 61 97 69 21</t>
  </si>
  <si>
    <t>06 61 91 79 73</t>
  </si>
  <si>
    <t>06 61 22 80 35</t>
  </si>
  <si>
    <t>bakkali63ahmed@gmail.com</t>
  </si>
  <si>
    <t>06 61 85 16 63</t>
  </si>
  <si>
    <t>06 61 28 02 18</t>
  </si>
  <si>
    <t>06 61 06 25 04</t>
  </si>
  <si>
    <t>06 61 76 90 46</t>
  </si>
  <si>
    <t>06 61 66 26 59</t>
  </si>
  <si>
    <t>06 61 50 66 53</t>
  </si>
  <si>
    <t>06 61 35 05 01</t>
  </si>
  <si>
    <t>06 50 75 64 35</t>
  </si>
  <si>
    <t>SAMIR AB PROJECTS</t>
  </si>
  <si>
    <t>06 08 45 05 65</t>
  </si>
  <si>
    <t>06 71 50 56 58</t>
  </si>
  <si>
    <t>06 60 65 66 54</t>
  </si>
  <si>
    <t>06 61 78 96 92</t>
  </si>
  <si>
    <t>khadija.fallouz@tgcc.ma</t>
  </si>
  <si>
    <t>Avenue de la marche verte résidence assafir 8, entresol n°8 - Tanger-Médina (AR)</t>
  </si>
  <si>
    <t>Lot amal ii lot n 97t - Tanger-Médina (AR)</t>
  </si>
  <si>
    <t>96, Rue B Al Majd L. Al Majd Lt 709 Etage 1 - Tanger-Médina (AR)</t>
  </si>
  <si>
    <t>Avenue Moulay Ismail Résidence Moulay Ismail 2eme Étage N°6 - Tanger-Médina (AR)</t>
  </si>
  <si>
    <t>Bd El Khansae N°5. - Oujda (M)</t>
  </si>
  <si>
    <t>Av. Al Qods Imm. 19 Appt. 2 Étage 1 - Tanger-Médina (AR)</t>
  </si>
  <si>
    <t>Hay al wifak selouane - Selouane</t>
  </si>
  <si>
    <t>N°85 rue 5 lot el alia bir jdid - El-Jadida (M)</t>
  </si>
  <si>
    <t>Avenue de la paix, residence chorouk bloc d n°04 - Tanger-Médina (AR)</t>
  </si>
  <si>
    <t>Residence comarispa bab rahba imm 54 etgn°3 apt 184 - Tanger-Assilah</t>
  </si>
  <si>
    <t>Bloc 5, 3eme etage residence aya "a" route de rabat - Tanger-Médina (AR)</t>
  </si>
  <si>
    <t>App n° 1 av al bahr al abiad al motawasit residence al andalous n° 4 - Martil (M)</t>
  </si>
  <si>
    <t>Imm 5 av tarik ibn ziad res el osra n°11 12000 - Temara (M)</t>
  </si>
  <si>
    <t>N b3 et b4 résidence al wifak erac n 3118 - Temara (M)</t>
  </si>
  <si>
    <t>11 rue n 38 drissia 1- 90000 - Tanger-Médina (AR)</t>
  </si>
  <si>
    <t>Hay laayoune angle rue ait yaflmane al fida n 3412 etage - Casablanca</t>
  </si>
  <si>
    <t>Lotissement meriem av al qods n°8 - Tanger-Médina (AR)</t>
  </si>
  <si>
    <t>20 rue cadi ayyad 1 etg appt 2 - Tanger-Médina (AR)</t>
  </si>
  <si>
    <t>Place roudani rue abdllah el habti resd al qouds n 34 90000 - Tanger-Médina (AR)</t>
  </si>
  <si>
    <t>Place brahim roudani, rue la sena, res beethoven ii 3éme étage n°82 - Tanger-Médina (AR)</t>
  </si>
  <si>
    <t>Rue abou baker razi n°9 - Tanger-Médina (AR)</t>
  </si>
  <si>
    <t>Rue ibn katir beethoven 1 er etage n°51 - Tanger-Médina (AR)</t>
  </si>
  <si>
    <t>Avenue moulay ismail, résidence zahrae, rdc - Tanger-Médina (AR)</t>
  </si>
  <si>
    <t>Route zinat chaouia, n°42, commune ain dalia - Tanger-Médina (AR)</t>
  </si>
  <si>
    <t>2 res.lamiae 1 abi lhassan chadli entre sol n 7 - Tanger-Médina (AR)</t>
  </si>
  <si>
    <t>Quartier draoua rue 10 n° 02 - Tanger-Médina (AR)</t>
  </si>
  <si>
    <t>11 rue oued tensift 1er etage appt n°2 - Casablanca</t>
  </si>
  <si>
    <t>119 bd mohamed v - Zagora (M)</t>
  </si>
  <si>
    <t>4 rue imam mouslim oasis - Casablanca</t>
  </si>
  <si>
    <t>55.00/M3</t>
  </si>
  <si>
    <t>56.00/M3</t>
  </si>
  <si>
    <t>50.00/M3</t>
  </si>
  <si>
    <t>75.00/M3</t>
  </si>
  <si>
    <t>48.00/T</t>
  </si>
  <si>
    <t>35.00/T</t>
  </si>
  <si>
    <t>57.00/M3</t>
  </si>
  <si>
    <t>73.00/M3</t>
  </si>
  <si>
    <t>71.00/M3</t>
  </si>
  <si>
    <t>68.00/M3</t>
  </si>
  <si>
    <t>15.50/T</t>
  </si>
  <si>
    <t>36.00/T</t>
  </si>
  <si>
    <t>53.00/M3</t>
  </si>
  <si>
    <t>43.50/T</t>
  </si>
  <si>
    <t>67.00/M3</t>
  </si>
  <si>
    <t>H.RECOUVREMENT</t>
  </si>
  <si>
    <t>CRJ</t>
  </si>
  <si>
    <t>NOCIVE</t>
  </si>
  <si>
    <t>DANGEROUS</t>
  </si>
  <si>
    <t>EFFET</t>
  </si>
  <si>
    <t>Fiable</t>
  </si>
  <si>
    <t>Client Rendu</t>
  </si>
  <si>
    <t>Client Départ</t>
  </si>
  <si>
    <t>22.00/T</t>
  </si>
  <si>
    <t>36.00/T-37.00/T</t>
  </si>
  <si>
    <t>37.00/T-40.00/T</t>
  </si>
  <si>
    <t>Transport Frs</t>
  </si>
  <si>
    <t>14.00/T</t>
  </si>
  <si>
    <t>35.00/M3</t>
  </si>
  <si>
    <t>Transport</t>
  </si>
  <si>
    <t>06 60 91 94 74</t>
  </si>
  <si>
    <t>06 62 23 91 31</t>
  </si>
  <si>
    <t>06 61 47 90 02</t>
  </si>
  <si>
    <t>06 61 42 67 79</t>
  </si>
  <si>
    <t>06 61 89 68 61</t>
  </si>
  <si>
    <t>RACHID LAGHMICHE</t>
  </si>
  <si>
    <t>06 61 39 85 47</t>
  </si>
  <si>
    <t>AKKDI ABDELSAM</t>
  </si>
  <si>
    <t>SABIR AMICAL</t>
  </si>
  <si>
    <t>CréanceClient</t>
  </si>
  <si>
    <t>TRANS SOTA EX-COMPTE-CLIENT</t>
  </si>
  <si>
    <t>REDOUAN MOUFADAL</t>
  </si>
  <si>
    <t>M3</t>
  </si>
  <si>
    <t>YOUSSEF KASAL</t>
  </si>
  <si>
    <t>kasal.trans@gmail.com</t>
  </si>
  <si>
    <t>06 61 26 41 40</t>
  </si>
  <si>
    <t>69.00/M3</t>
  </si>
  <si>
    <t>58.00/T - 60.00/T</t>
  </si>
  <si>
    <t>60.00/T</t>
  </si>
  <si>
    <t>825, Lotissement Sorya 1, Route Haj Keddour - Meknès (M)</t>
  </si>
  <si>
    <t>Immeuble N°84, Avenue Mohamed V, Bureau N°22 1er Etage. - Tanger-Médina (AR)</t>
  </si>
  <si>
    <t>Lotissement Chaoui N° 35 - Ksar El Kebir (M)</t>
  </si>
  <si>
    <t>Oulad Hammou 2eme Etage Droit Oulad Tayeb - Fès-Médina (AR)</t>
  </si>
  <si>
    <t>Client Particulier</t>
  </si>
  <si>
    <t>MUSTAPHA</t>
  </si>
  <si>
    <t>Cheque</t>
  </si>
  <si>
    <t>98212/25</t>
  </si>
  <si>
    <t>00:21:27</t>
  </si>
  <si>
    <t>98213/25</t>
  </si>
  <si>
    <t>00:22:04</t>
  </si>
  <si>
    <t>98214/25</t>
  </si>
  <si>
    <t>00:24:37</t>
  </si>
  <si>
    <t>98215/25</t>
  </si>
  <si>
    <t>00:23:59</t>
  </si>
  <si>
    <t>98216/25</t>
  </si>
  <si>
    <t>00:34:26</t>
  </si>
  <si>
    <t>98217/25</t>
  </si>
  <si>
    <t>98218/25</t>
  </si>
  <si>
    <t>16442D40</t>
  </si>
  <si>
    <t>98219/25</t>
  </si>
  <si>
    <t>98220/25</t>
  </si>
  <si>
    <t>24742D40</t>
  </si>
  <si>
    <t>00:39:45</t>
  </si>
  <si>
    <t>98221/25</t>
  </si>
  <si>
    <t>32537D40</t>
  </si>
  <si>
    <t>00:53:20</t>
  </si>
  <si>
    <t>98222/25</t>
  </si>
  <si>
    <t>00:48:30</t>
  </si>
  <si>
    <t>98223/25</t>
  </si>
  <si>
    <t>00:53:06</t>
  </si>
  <si>
    <t>98224/25</t>
  </si>
  <si>
    <t>98225/25</t>
  </si>
  <si>
    <t>00:42:35</t>
  </si>
  <si>
    <t>98226/25</t>
  </si>
  <si>
    <t>00:48:54</t>
  </si>
  <si>
    <t>98227/25</t>
  </si>
  <si>
    <t>00:25:32</t>
  </si>
  <si>
    <t>98228/25</t>
  </si>
  <si>
    <t>98229/25</t>
  </si>
  <si>
    <t>00:37:08</t>
  </si>
  <si>
    <t>98230/25</t>
  </si>
  <si>
    <t>01:28:40</t>
  </si>
  <si>
    <t>98231/25</t>
  </si>
  <si>
    <t>00:23:56</t>
  </si>
  <si>
    <t>98232/25</t>
  </si>
  <si>
    <t>98233/25</t>
  </si>
  <si>
    <t>01:09:27</t>
  </si>
  <si>
    <t>98234/25</t>
  </si>
  <si>
    <t>98235/25</t>
  </si>
  <si>
    <t>00:51:31</t>
  </si>
  <si>
    <t>98236/25</t>
  </si>
  <si>
    <t>98237/25</t>
  </si>
  <si>
    <t>33036D40</t>
  </si>
  <si>
    <t>00:58:09</t>
  </si>
  <si>
    <t>98238/25</t>
  </si>
  <si>
    <t>00:12:01</t>
  </si>
  <si>
    <t>98239/25</t>
  </si>
  <si>
    <t>00:18:11</t>
  </si>
  <si>
    <t>98240/25</t>
  </si>
  <si>
    <t>98241/25</t>
  </si>
  <si>
    <t>98242/25</t>
  </si>
  <si>
    <t>00:17:33</t>
  </si>
  <si>
    <t>98243/25</t>
  </si>
  <si>
    <t>03:05:08</t>
  </si>
  <si>
    <t>98244/25</t>
  </si>
  <si>
    <t>01:51:14</t>
  </si>
  <si>
    <t>98245/25</t>
  </si>
  <si>
    <t>00:18:08</t>
  </si>
  <si>
    <t>98246/25</t>
  </si>
  <si>
    <t>98247/25</t>
  </si>
  <si>
    <t>98248/25</t>
  </si>
  <si>
    <t>98249/25</t>
  </si>
  <si>
    <t>00:27:30</t>
  </si>
  <si>
    <t>98250/25</t>
  </si>
  <si>
    <t>00:15:25</t>
  </si>
  <si>
    <t>98251/25</t>
  </si>
  <si>
    <t>00:16:47</t>
  </si>
  <si>
    <t>98252/25</t>
  </si>
  <si>
    <t>00:19:38</t>
  </si>
  <si>
    <t>98253/25</t>
  </si>
  <si>
    <t>03:28:27</t>
  </si>
  <si>
    <t>98254/25</t>
  </si>
  <si>
    <t>98255/25</t>
  </si>
  <si>
    <t>00:52:48</t>
  </si>
  <si>
    <t>98256/25</t>
  </si>
  <si>
    <t>00:20:53</t>
  </si>
  <si>
    <t>98257/25</t>
  </si>
  <si>
    <t>00:16:02</t>
  </si>
  <si>
    <t>98258/25</t>
  </si>
  <si>
    <t>00:18:14</t>
  </si>
  <si>
    <t>98259/25</t>
  </si>
  <si>
    <t>98260/25</t>
  </si>
  <si>
    <t>00:14:52</t>
  </si>
  <si>
    <t>98261/25</t>
  </si>
  <si>
    <t>98262/25</t>
  </si>
  <si>
    <t>00:10:32</t>
  </si>
  <si>
    <t>98263/25</t>
  </si>
  <si>
    <t>03:51:30</t>
  </si>
  <si>
    <t>98264/25</t>
  </si>
  <si>
    <t>00:29:21</t>
  </si>
  <si>
    <t>98265/25</t>
  </si>
  <si>
    <t>03:17:01</t>
  </si>
  <si>
    <t>98266/25</t>
  </si>
  <si>
    <t>01:03:45</t>
  </si>
  <si>
    <t>98267/25</t>
  </si>
  <si>
    <t>98268/25</t>
  </si>
  <si>
    <t>00:29:52</t>
  </si>
  <si>
    <t>98269/25</t>
  </si>
  <si>
    <t>00:34:55</t>
  </si>
  <si>
    <t>98270/25</t>
  </si>
  <si>
    <t>98271/25</t>
  </si>
  <si>
    <t>00:41:06</t>
  </si>
  <si>
    <t>98272/25</t>
  </si>
  <si>
    <t>00:36:42</t>
  </si>
  <si>
    <t>98273/25</t>
  </si>
  <si>
    <t>00:43:45</t>
  </si>
  <si>
    <t>98274/25</t>
  </si>
  <si>
    <t>02:59:17</t>
  </si>
  <si>
    <t>98275/25</t>
  </si>
  <si>
    <t>98276/25</t>
  </si>
  <si>
    <t>00:11:11</t>
  </si>
  <si>
    <t>98277/25</t>
  </si>
  <si>
    <t>00:15:20</t>
  </si>
  <si>
    <t>98278/25</t>
  </si>
  <si>
    <t>98279/25</t>
  </si>
  <si>
    <t>98280/25</t>
  </si>
  <si>
    <t>98281/25</t>
  </si>
  <si>
    <t>00:39:15</t>
  </si>
  <si>
    <t>98283/25</t>
  </si>
  <si>
    <t>00:46:53</t>
  </si>
  <si>
    <t>98284/25</t>
  </si>
  <si>
    <t>00:14:14</t>
  </si>
  <si>
    <t>98285/25</t>
  </si>
  <si>
    <t>00:17:20</t>
  </si>
  <si>
    <t>98286/25</t>
  </si>
  <si>
    <t>03:10:34</t>
  </si>
  <si>
    <t>98287/25</t>
  </si>
  <si>
    <t>04:45:40</t>
  </si>
  <si>
    <t>98288/25</t>
  </si>
  <si>
    <t>05:07:56</t>
  </si>
  <si>
    <t>98289/25</t>
  </si>
  <si>
    <t>98290/25</t>
  </si>
  <si>
    <t>06:41:34</t>
  </si>
  <si>
    <t>98291/25</t>
  </si>
  <si>
    <t>98292/25</t>
  </si>
  <si>
    <t>98293/25</t>
  </si>
  <si>
    <t>03:56:07</t>
  </si>
  <si>
    <t>98294/25</t>
  </si>
  <si>
    <t>01:06:48</t>
  </si>
  <si>
    <t>98295/25</t>
  </si>
  <si>
    <t>00:11:48</t>
  </si>
  <si>
    <t>98296/25</t>
  </si>
  <si>
    <t>00:15:10</t>
  </si>
  <si>
    <t>98297/25</t>
  </si>
  <si>
    <t>00:23:50</t>
  </si>
  <si>
    <t>98298/25</t>
  </si>
  <si>
    <t>28916A45</t>
  </si>
  <si>
    <t>29376N40</t>
  </si>
  <si>
    <t>21124B40</t>
  </si>
  <si>
    <t>00:11:32</t>
  </si>
  <si>
    <t>98299/25</t>
  </si>
  <si>
    <t>98300/25</t>
  </si>
  <si>
    <t>98301/25</t>
  </si>
  <si>
    <t>98302/25</t>
  </si>
  <si>
    <t>00:48:29</t>
  </si>
  <si>
    <t>98303/25</t>
  </si>
  <si>
    <t>98304/25</t>
  </si>
  <si>
    <t>00:40:23</t>
  </si>
  <si>
    <t>98305/25</t>
  </si>
  <si>
    <t>98306/25</t>
  </si>
  <si>
    <t>98307/25</t>
  </si>
  <si>
    <t>00:44:57</t>
  </si>
  <si>
    <t>98308/25</t>
  </si>
  <si>
    <t>07:17:22</t>
  </si>
  <si>
    <t>98309/25</t>
  </si>
  <si>
    <t>00:42:10</t>
  </si>
  <si>
    <t>98310/25</t>
  </si>
  <si>
    <t>00:43:04</t>
  </si>
  <si>
    <t>98311/25</t>
  </si>
  <si>
    <t>00:19:00</t>
  </si>
  <si>
    <t>98312/25</t>
  </si>
  <si>
    <t>01:37:21</t>
  </si>
  <si>
    <t>98313/25</t>
  </si>
  <si>
    <t>07:41:47</t>
  </si>
  <si>
    <t>98314/25</t>
  </si>
  <si>
    <t>01:51:27</t>
  </si>
  <si>
    <t>98315/25</t>
  </si>
  <si>
    <t>01:53:57</t>
  </si>
  <si>
    <t>98316/25</t>
  </si>
  <si>
    <t>00:16:36</t>
  </si>
  <si>
    <t>98317/25</t>
  </si>
  <si>
    <t>02:07:40</t>
  </si>
  <si>
    <t>98318/25</t>
  </si>
  <si>
    <t>01:59:56</t>
  </si>
  <si>
    <t>98319/25</t>
  </si>
  <si>
    <t>01:30:28</t>
  </si>
  <si>
    <t>98320/25</t>
  </si>
  <si>
    <t>98321/25</t>
  </si>
  <si>
    <t>01:54:34</t>
  </si>
  <si>
    <t>98322/25</t>
  </si>
  <si>
    <t>01:35:26</t>
  </si>
  <si>
    <t>98324/25</t>
  </si>
  <si>
    <t>00:29:51</t>
  </si>
  <si>
    <t>98325/25</t>
  </si>
  <si>
    <t>98326/25</t>
  </si>
  <si>
    <t>01:39:30</t>
  </si>
  <si>
    <t>98327/25</t>
  </si>
  <si>
    <t>10:14:16</t>
  </si>
  <si>
    <t>98328/25</t>
  </si>
  <si>
    <t>01:04:23</t>
  </si>
  <si>
    <t>98329/25</t>
  </si>
  <si>
    <t>00:11:39</t>
  </si>
  <si>
    <t>98330/25</t>
  </si>
  <si>
    <t>00:45:14</t>
  </si>
  <si>
    <t>98331/25</t>
  </si>
  <si>
    <t>00:24:27</t>
  </si>
  <si>
    <t>98332/25</t>
  </si>
  <si>
    <t>00:26:04</t>
  </si>
  <si>
    <t>98333/25</t>
  </si>
  <si>
    <t>00:49:08</t>
  </si>
  <si>
    <t>98334/25</t>
  </si>
  <si>
    <t>98335/25</t>
  </si>
  <si>
    <t>98336/25</t>
  </si>
  <si>
    <t>00:28:24</t>
  </si>
  <si>
    <t>98337/25</t>
  </si>
  <si>
    <t>00:31:18</t>
  </si>
  <si>
    <t>98338/25</t>
  </si>
  <si>
    <t>00:37:10</t>
  </si>
  <si>
    <t>98339/25</t>
  </si>
  <si>
    <t>98340/25</t>
  </si>
  <si>
    <t>98341/25</t>
  </si>
  <si>
    <t>00:48:35</t>
  </si>
  <si>
    <t>98342/25</t>
  </si>
  <si>
    <t>00:53:53</t>
  </si>
  <si>
    <t>98343/25</t>
  </si>
  <si>
    <t>01:05:13</t>
  </si>
  <si>
    <t>98344/25</t>
  </si>
  <si>
    <t>98865b40</t>
  </si>
  <si>
    <t>01:01:22</t>
  </si>
  <si>
    <t>98345/25</t>
  </si>
  <si>
    <t>01:14:18</t>
  </si>
  <si>
    <t>98346/25</t>
  </si>
  <si>
    <t>01:25:48</t>
  </si>
  <si>
    <t>98347/25</t>
  </si>
  <si>
    <t>01:33:31</t>
  </si>
  <si>
    <t>98348/25</t>
  </si>
  <si>
    <t>01:37:14</t>
  </si>
  <si>
    <t>98349/25</t>
  </si>
  <si>
    <t>01:42:32</t>
  </si>
  <si>
    <t>98350/25</t>
  </si>
  <si>
    <t>01:57:41</t>
  </si>
  <si>
    <t>98351/25</t>
  </si>
  <si>
    <t>01:30:11</t>
  </si>
  <si>
    <t>98352/25</t>
  </si>
  <si>
    <t>98353/25</t>
  </si>
  <si>
    <t>01:31:11</t>
  </si>
  <si>
    <t>98354/25</t>
  </si>
  <si>
    <t>00:55:50</t>
  </si>
  <si>
    <t>98355/25</t>
  </si>
  <si>
    <t>01:05:43</t>
  </si>
  <si>
    <t>98356/25</t>
  </si>
  <si>
    <t>98357/25</t>
  </si>
  <si>
    <t>00:51:17</t>
  </si>
  <si>
    <t>98358/25</t>
  </si>
  <si>
    <t>00:19:50</t>
  </si>
  <si>
    <t>98359/25</t>
  </si>
  <si>
    <t>98360/25</t>
  </si>
  <si>
    <t>00:23:00</t>
  </si>
  <si>
    <t>98361/25</t>
  </si>
  <si>
    <t>00:27:01</t>
  </si>
  <si>
    <t>98362/25</t>
  </si>
  <si>
    <t>00:22:13</t>
  </si>
  <si>
    <t>98363/25</t>
  </si>
  <si>
    <t>03:52:51</t>
  </si>
  <si>
    <t>98364/25</t>
  </si>
  <si>
    <t>02:02:24</t>
  </si>
  <si>
    <t>98365/25</t>
  </si>
  <si>
    <t>98366/25</t>
  </si>
  <si>
    <t>98367/25</t>
  </si>
  <si>
    <t>00:10:16</t>
  </si>
  <si>
    <t>98368/25</t>
  </si>
  <si>
    <t>02:36:16</t>
  </si>
  <si>
    <t>98369/25</t>
  </si>
  <si>
    <t>01:16:39</t>
  </si>
  <si>
    <t>98370/25</t>
  </si>
  <si>
    <t>00:16:01</t>
  </si>
  <si>
    <t>98371/25</t>
  </si>
  <si>
    <t>01:01:11</t>
  </si>
  <si>
    <t>98372/25</t>
  </si>
  <si>
    <t>01:50:07</t>
  </si>
  <si>
    <t>98373/25</t>
  </si>
  <si>
    <t>00:57:59</t>
  </si>
  <si>
    <t>98374/25</t>
  </si>
  <si>
    <t>00:16:21</t>
  </si>
  <si>
    <t>98375/25</t>
  </si>
  <si>
    <t>01:48:41</t>
  </si>
  <si>
    <t>98376/25</t>
  </si>
  <si>
    <t>98377/25</t>
  </si>
  <si>
    <t>00:31:32</t>
  </si>
  <si>
    <t>98378/25</t>
  </si>
  <si>
    <t>98379/25</t>
  </si>
  <si>
    <t>98380/25</t>
  </si>
  <si>
    <t>00:42:18</t>
  </si>
  <si>
    <t>98381/25</t>
  </si>
  <si>
    <t>00:47:09</t>
  </si>
  <si>
    <t>98382/25</t>
  </si>
  <si>
    <t>98383/25</t>
  </si>
  <si>
    <t>98384/25</t>
  </si>
  <si>
    <t>98385/25</t>
  </si>
  <si>
    <t>00:26:05</t>
  </si>
  <si>
    <t>98386/25</t>
  </si>
  <si>
    <t>98387/25</t>
  </si>
  <si>
    <t>00:56:20</t>
  </si>
  <si>
    <t>98388/25</t>
  </si>
  <si>
    <t>00:16:53</t>
  </si>
  <si>
    <t>98389/25</t>
  </si>
  <si>
    <t>00:13:17</t>
  </si>
  <si>
    <t>98390/25</t>
  </si>
  <si>
    <t>00:17:56</t>
  </si>
  <si>
    <t>98391/25</t>
  </si>
  <si>
    <t>00:32:45</t>
  </si>
  <si>
    <t>98392/25</t>
  </si>
  <si>
    <t>01:32:40</t>
  </si>
  <si>
    <t>98393/25</t>
  </si>
  <si>
    <t>00:10:57</t>
  </si>
  <si>
    <t>98394/25</t>
  </si>
  <si>
    <t>00:12:27</t>
  </si>
  <si>
    <t>98395/25</t>
  </si>
  <si>
    <t>00:10:36</t>
  </si>
  <si>
    <t>98396/25</t>
  </si>
  <si>
    <t>00:28:09</t>
  </si>
  <si>
    <t>98397/25</t>
  </si>
  <si>
    <t>98398/25</t>
  </si>
  <si>
    <t>98399/25</t>
  </si>
  <si>
    <t>00:59:39</t>
  </si>
  <si>
    <t>98400/25</t>
  </si>
  <si>
    <t>00:26:31</t>
  </si>
  <si>
    <t>98401/25</t>
  </si>
  <si>
    <t>98402/25</t>
  </si>
  <si>
    <t>00:19:06</t>
  </si>
  <si>
    <t>98403/25</t>
  </si>
  <si>
    <t>98404/25</t>
  </si>
  <si>
    <t>98405/25</t>
  </si>
  <si>
    <t>00:26:12</t>
  </si>
  <si>
    <t>98406/25</t>
  </si>
  <si>
    <t>98407/25</t>
  </si>
  <si>
    <t>00:22:05</t>
  </si>
  <si>
    <t>98408/25</t>
  </si>
  <si>
    <t>00:39:59</t>
  </si>
  <si>
    <t>98409/25</t>
  </si>
  <si>
    <t>01:47:40</t>
  </si>
  <si>
    <t>98410/25</t>
  </si>
  <si>
    <t>01:53:53</t>
  </si>
  <si>
    <t>98411/25</t>
  </si>
  <si>
    <t>02:08:46</t>
  </si>
  <si>
    <t>98412/25</t>
  </si>
  <si>
    <t>02:14:03</t>
  </si>
  <si>
    <t>98413/25</t>
  </si>
  <si>
    <t>02:21:58</t>
  </si>
  <si>
    <t>98414/25</t>
  </si>
  <si>
    <t>02:23:16</t>
  </si>
  <si>
    <t>98415/25</t>
  </si>
  <si>
    <t>02:29:23</t>
  </si>
  <si>
    <t>98416/25</t>
  </si>
  <si>
    <t>02:25:47</t>
  </si>
  <si>
    <t>98417/25</t>
  </si>
  <si>
    <t>02:19:13</t>
  </si>
  <si>
    <t>98418/25</t>
  </si>
  <si>
    <t>00:40:02</t>
  </si>
  <si>
    <t>98419/25</t>
  </si>
  <si>
    <t>00:39:14</t>
  </si>
  <si>
    <t>98420/25</t>
  </si>
  <si>
    <t>98421/25</t>
  </si>
  <si>
    <t>00:18:13</t>
  </si>
  <si>
    <t>98422/25</t>
  </si>
  <si>
    <t>00:17:09</t>
  </si>
  <si>
    <t>98423/25</t>
  </si>
  <si>
    <t>01:29:40</t>
  </si>
  <si>
    <t>98424/25</t>
  </si>
  <si>
    <t>00:27:18</t>
  </si>
  <si>
    <t>98425/25</t>
  </si>
  <si>
    <t>98426/25</t>
  </si>
  <si>
    <t>98427/25</t>
  </si>
  <si>
    <t>00:13:13</t>
  </si>
  <si>
    <t>98428/25</t>
  </si>
  <si>
    <t>98429/25</t>
  </si>
  <si>
    <t>00:30:51</t>
  </si>
  <si>
    <t>98430/25</t>
  </si>
  <si>
    <t>00:37:55</t>
  </si>
  <si>
    <t>98431/25</t>
  </si>
  <si>
    <t>98432/25</t>
  </si>
  <si>
    <t>00:48:04</t>
  </si>
  <si>
    <t>98433/25</t>
  </si>
  <si>
    <t>98434/25</t>
  </si>
  <si>
    <t>98435/25</t>
  </si>
  <si>
    <t>00:22:58</t>
  </si>
  <si>
    <t>98436/25</t>
  </si>
  <si>
    <t>03:11:55</t>
  </si>
  <si>
    <t>98437/25</t>
  </si>
  <si>
    <t>03:25:59</t>
  </si>
  <si>
    <t>98438/25</t>
  </si>
  <si>
    <t>03:30:19</t>
  </si>
  <si>
    <t>98439/25</t>
  </si>
  <si>
    <t>98440/25</t>
  </si>
  <si>
    <t>98441/25</t>
  </si>
  <si>
    <t>00:18:54</t>
  </si>
  <si>
    <t>98442/25</t>
  </si>
  <si>
    <t>00:17:00</t>
  </si>
  <si>
    <t>98443/25</t>
  </si>
  <si>
    <t>98444/25</t>
  </si>
  <si>
    <t>04:14:47</t>
  </si>
  <si>
    <t>98445/25</t>
  </si>
  <si>
    <t>00:30:15</t>
  </si>
  <si>
    <t>98446/25</t>
  </si>
  <si>
    <t>01:40:07</t>
  </si>
  <si>
    <t>98447/25</t>
  </si>
  <si>
    <t>04:28:39</t>
  </si>
  <si>
    <t>98448/25</t>
  </si>
  <si>
    <t>00:22:20</t>
  </si>
  <si>
    <t>98449/25</t>
  </si>
  <si>
    <t>03:40:32</t>
  </si>
  <si>
    <t>98450/25</t>
  </si>
  <si>
    <t>03:37:45</t>
  </si>
  <si>
    <t>98451/25</t>
  </si>
  <si>
    <t>07:36:45</t>
  </si>
  <si>
    <t>98452/25</t>
  </si>
  <si>
    <t>00:09:29</t>
  </si>
  <si>
    <t>98453/25</t>
  </si>
  <si>
    <t>04:00:23</t>
  </si>
  <si>
    <t>98454/25</t>
  </si>
  <si>
    <t>98455/25</t>
  </si>
  <si>
    <t>98456/25</t>
  </si>
  <si>
    <t>05:37:58</t>
  </si>
  <si>
    <t>98457/25</t>
  </si>
  <si>
    <t>04:36:20</t>
  </si>
  <si>
    <t>98458/25</t>
  </si>
  <si>
    <t>03:30:51</t>
  </si>
  <si>
    <t>98459/25</t>
  </si>
  <si>
    <t>00:55:01</t>
  </si>
  <si>
    <t>98460/25</t>
  </si>
  <si>
    <t>01:26:39</t>
  </si>
  <si>
    <t>98461/25</t>
  </si>
  <si>
    <t>01:33:02</t>
  </si>
  <si>
    <t>98462/25</t>
  </si>
  <si>
    <t>00:22:09</t>
  </si>
  <si>
    <t>98463/25</t>
  </si>
  <si>
    <t>00:17:13</t>
  </si>
  <si>
    <t>98464/25</t>
  </si>
  <si>
    <t>03:50:28</t>
  </si>
  <si>
    <t>98465/25</t>
  </si>
  <si>
    <t>98466/25</t>
  </si>
  <si>
    <t>00:13:33</t>
  </si>
  <si>
    <t>98467/25</t>
  </si>
  <si>
    <t>98468/25</t>
  </si>
  <si>
    <t>98469/25</t>
  </si>
  <si>
    <t>98470/25</t>
  </si>
  <si>
    <t>98471/25</t>
  </si>
  <si>
    <t>00:44:02</t>
  </si>
  <si>
    <t>98472/25</t>
  </si>
  <si>
    <t>98473/25</t>
  </si>
  <si>
    <t>00:54:07</t>
  </si>
  <si>
    <t>98474/25</t>
  </si>
  <si>
    <t>98475/25</t>
  </si>
  <si>
    <t>00:18:40</t>
  </si>
  <si>
    <t>98476/25</t>
  </si>
  <si>
    <t>01:11:33</t>
  </si>
  <si>
    <t>98477/25</t>
  </si>
  <si>
    <t>01:16:36</t>
  </si>
  <si>
    <t>98478/25</t>
  </si>
  <si>
    <t>01:22:10</t>
  </si>
  <si>
    <t>98479/25</t>
  </si>
  <si>
    <t>01:24:49</t>
  </si>
  <si>
    <t>98480/25</t>
  </si>
  <si>
    <t>01:30:38</t>
  </si>
  <si>
    <t>98481/25</t>
  </si>
  <si>
    <t>01:34:13</t>
  </si>
  <si>
    <t>98482/25</t>
  </si>
  <si>
    <t>01:41:05</t>
  </si>
  <si>
    <t>98483/25</t>
  </si>
  <si>
    <t>98484/25</t>
  </si>
  <si>
    <t>98485/25</t>
  </si>
  <si>
    <t>01:25:21</t>
  </si>
  <si>
    <t>98486/25</t>
  </si>
  <si>
    <t>98487/25</t>
  </si>
  <si>
    <t>98488/25</t>
  </si>
  <si>
    <t>01:37:06</t>
  </si>
  <si>
    <t>98489/25</t>
  </si>
  <si>
    <t>02:21:50</t>
  </si>
  <si>
    <t>98490/25</t>
  </si>
  <si>
    <t>00:30:12</t>
  </si>
  <si>
    <t>98491/25</t>
  </si>
  <si>
    <t>00:32:14</t>
  </si>
  <si>
    <t>98492/25</t>
  </si>
  <si>
    <t>98493/25</t>
  </si>
  <si>
    <t>02:59:15</t>
  </si>
  <si>
    <t>98494/25</t>
  </si>
  <si>
    <t>02:51:24</t>
  </si>
  <si>
    <t>98495/25</t>
  </si>
  <si>
    <t>01:23:04</t>
  </si>
  <si>
    <t>98496/25</t>
  </si>
  <si>
    <t>03:00:41</t>
  </si>
  <si>
    <t>98497/25</t>
  </si>
  <si>
    <t>98498/25</t>
  </si>
  <si>
    <t>02:35:09</t>
  </si>
  <si>
    <t>98499/25</t>
  </si>
  <si>
    <t>02:47:29</t>
  </si>
  <si>
    <t>98500/25</t>
  </si>
  <si>
    <t>98502/25</t>
  </si>
  <si>
    <t>02:50:29</t>
  </si>
  <si>
    <t>98503/25</t>
  </si>
  <si>
    <t>02:36:05</t>
  </si>
  <si>
    <t>98504/25</t>
  </si>
  <si>
    <t>02:45:15</t>
  </si>
  <si>
    <t>98505/25</t>
  </si>
  <si>
    <t>00:11:28</t>
  </si>
  <si>
    <t>98506/25</t>
  </si>
  <si>
    <t>03:24:52</t>
  </si>
  <si>
    <t>98507/25</t>
  </si>
  <si>
    <t>03:31:53</t>
  </si>
  <si>
    <t>98508/25</t>
  </si>
  <si>
    <t>98509/25</t>
  </si>
  <si>
    <t>04:24:00</t>
  </si>
  <si>
    <t>98510/25</t>
  </si>
  <si>
    <t>03:11:58</t>
  </si>
  <si>
    <t>98511/25</t>
  </si>
  <si>
    <t>98512/25</t>
  </si>
  <si>
    <t>02:53:17</t>
  </si>
  <si>
    <t>98513/25</t>
  </si>
  <si>
    <t>03:02:03</t>
  </si>
  <si>
    <t>98514/25</t>
  </si>
  <si>
    <t>04:40:20</t>
  </si>
  <si>
    <t>98515/25</t>
  </si>
  <si>
    <t>03:14:14</t>
  </si>
  <si>
    <t>98516/25</t>
  </si>
  <si>
    <t>98517/25</t>
  </si>
  <si>
    <t>00:16:27</t>
  </si>
  <si>
    <t>98518/25</t>
  </si>
  <si>
    <t>98519/25</t>
  </si>
  <si>
    <t>01:57:35</t>
  </si>
  <si>
    <t>98520/25</t>
  </si>
  <si>
    <t>98521/25</t>
  </si>
  <si>
    <t>02:31:47</t>
  </si>
  <si>
    <t>98522/25</t>
  </si>
  <si>
    <t>01:34:03</t>
  </si>
  <si>
    <t>98523/25</t>
  </si>
  <si>
    <t>02:20:50</t>
  </si>
  <si>
    <t>98524/25</t>
  </si>
  <si>
    <t>00:21:46</t>
  </si>
  <si>
    <t>98525/25</t>
  </si>
  <si>
    <t>98526/25</t>
  </si>
  <si>
    <t>98527/25</t>
  </si>
  <si>
    <t>00:43:13</t>
  </si>
  <si>
    <t>98528/25</t>
  </si>
  <si>
    <t>00:45:56</t>
  </si>
  <si>
    <t>98529/25</t>
  </si>
  <si>
    <t>98530/25</t>
  </si>
  <si>
    <t>98531/25</t>
  </si>
  <si>
    <t>01:05:54</t>
  </si>
  <si>
    <t>98532/25</t>
  </si>
  <si>
    <t>01:15:45</t>
  </si>
  <si>
    <t>98533/25</t>
  </si>
  <si>
    <t>01:29:19</t>
  </si>
  <si>
    <t>98534/25</t>
  </si>
  <si>
    <t>01:31:51</t>
  </si>
  <si>
    <t>98535/25</t>
  </si>
  <si>
    <t>01:40:14</t>
  </si>
  <si>
    <t>98536/25</t>
  </si>
  <si>
    <t>01:39:22</t>
  </si>
  <si>
    <t>98537/25</t>
  </si>
  <si>
    <t>01:52:47</t>
  </si>
  <si>
    <t>98538/25</t>
  </si>
  <si>
    <t>01:35:10</t>
  </si>
  <si>
    <t>98539/25</t>
  </si>
  <si>
    <t>02:00:01</t>
  </si>
  <si>
    <t>98540/25</t>
  </si>
  <si>
    <t>01:37:34</t>
  </si>
  <si>
    <t>98541/25</t>
  </si>
  <si>
    <t>01:49:23</t>
  </si>
  <si>
    <t>98542/25</t>
  </si>
  <si>
    <t>01:54:17</t>
  </si>
  <si>
    <t>98543/25</t>
  </si>
  <si>
    <t>00:31:59</t>
  </si>
  <si>
    <t>98545/25</t>
  </si>
  <si>
    <t>03:26:44</t>
  </si>
  <si>
    <t>98546/25</t>
  </si>
  <si>
    <t>03:33:44</t>
  </si>
  <si>
    <t>98547/25</t>
  </si>
  <si>
    <t>00:32:30</t>
  </si>
  <si>
    <t>98548/25</t>
  </si>
  <si>
    <t>03:40:37</t>
  </si>
  <si>
    <t>98549/25</t>
  </si>
  <si>
    <t>03:45:14</t>
  </si>
  <si>
    <t>98550/25</t>
  </si>
  <si>
    <t>98551/25</t>
  </si>
  <si>
    <t>02:52:34</t>
  </si>
  <si>
    <t>98552/25</t>
  </si>
  <si>
    <t>00:08:45</t>
  </si>
  <si>
    <t>98553/25</t>
  </si>
  <si>
    <t>00:15:28</t>
  </si>
  <si>
    <t>98554/25</t>
  </si>
  <si>
    <t>98555/25</t>
  </si>
  <si>
    <t>02:29:09</t>
  </si>
  <si>
    <t>98556/25</t>
  </si>
  <si>
    <t>03:15:27</t>
  </si>
  <si>
    <t>98557/25</t>
  </si>
  <si>
    <t>02:29:07</t>
  </si>
  <si>
    <t>98558/25</t>
  </si>
  <si>
    <t>33209D40</t>
  </si>
  <si>
    <t>98559/25</t>
  </si>
  <si>
    <t>98560/25</t>
  </si>
  <si>
    <t>02:43:33</t>
  </si>
  <si>
    <t>98561/25</t>
  </si>
  <si>
    <t>98562/25</t>
  </si>
  <si>
    <t>98563/25</t>
  </si>
  <si>
    <t>02:46:37</t>
  </si>
  <si>
    <t>98564/25</t>
  </si>
  <si>
    <t>33208D40</t>
  </si>
  <si>
    <t>98565/25</t>
  </si>
  <si>
    <t>02:27:31</t>
  </si>
  <si>
    <t>98566/25</t>
  </si>
  <si>
    <t>00:15:21</t>
  </si>
  <si>
    <t>98567/25</t>
  </si>
  <si>
    <t>02:33:45</t>
  </si>
  <si>
    <t>98568/25</t>
  </si>
  <si>
    <t>00:16:33</t>
  </si>
  <si>
    <t>98569/25</t>
  </si>
  <si>
    <t>00:06:10</t>
  </si>
  <si>
    <t>98570/25</t>
  </si>
  <si>
    <t>01:55:18</t>
  </si>
  <si>
    <t>98571/25</t>
  </si>
  <si>
    <t>01:48:27</t>
  </si>
  <si>
    <t>98572/25</t>
  </si>
  <si>
    <t>00:15:04</t>
  </si>
  <si>
    <t>98573/25</t>
  </si>
  <si>
    <t>98574/25</t>
  </si>
  <si>
    <t>00:12:46</t>
  </si>
  <si>
    <t>98575/25</t>
  </si>
  <si>
    <t>09:20:41</t>
  </si>
  <si>
    <t>98577/25</t>
  </si>
  <si>
    <t>03:46:21</t>
  </si>
  <si>
    <t>98578/25</t>
  </si>
  <si>
    <t>03:13:01</t>
  </si>
  <si>
    <t>98579/25</t>
  </si>
  <si>
    <t>00:13:09</t>
  </si>
  <si>
    <t>98580/25</t>
  </si>
  <si>
    <t>98581/25</t>
  </si>
  <si>
    <t>02:28:20</t>
  </si>
  <si>
    <t>98582/25</t>
  </si>
  <si>
    <t>01:36:46</t>
  </si>
  <si>
    <t>98583/25</t>
  </si>
  <si>
    <t>00:24:36</t>
  </si>
  <si>
    <t>98584/25</t>
  </si>
  <si>
    <t>02:18:10</t>
  </si>
  <si>
    <t>98585/25</t>
  </si>
  <si>
    <t>00:14:39</t>
  </si>
  <si>
    <t>98586/25</t>
  </si>
  <si>
    <t>02:54:38</t>
  </si>
  <si>
    <t>98587/25</t>
  </si>
  <si>
    <t>00:11:22</t>
  </si>
  <si>
    <t>98588/24</t>
  </si>
  <si>
    <t>98589/24</t>
  </si>
  <si>
    <t>00:19:16</t>
  </si>
  <si>
    <t>98590/24</t>
  </si>
  <si>
    <t>98591/24</t>
  </si>
  <si>
    <t>98592/24</t>
  </si>
  <si>
    <t>98593/24</t>
  </si>
  <si>
    <t>00:29:54</t>
  </si>
  <si>
    <t>98594/24</t>
  </si>
  <si>
    <t>98595/24</t>
  </si>
  <si>
    <t>00:36:58</t>
  </si>
  <si>
    <t>98596/24</t>
  </si>
  <si>
    <t>00:41:39</t>
  </si>
  <si>
    <t>98597/24</t>
  </si>
  <si>
    <t>98598/24</t>
  </si>
  <si>
    <t>00:46:38</t>
  </si>
  <si>
    <t>98599/24</t>
  </si>
  <si>
    <t>00:26:01</t>
  </si>
  <si>
    <t>98600/24</t>
  </si>
  <si>
    <t>00:57:16</t>
  </si>
  <si>
    <t>98601/24</t>
  </si>
  <si>
    <t>98602/24</t>
  </si>
  <si>
    <t>33210D40</t>
  </si>
  <si>
    <t>01:02:26</t>
  </si>
  <si>
    <t>98603/24</t>
  </si>
  <si>
    <t>98604/24</t>
  </si>
  <si>
    <t>01:00:03</t>
  </si>
  <si>
    <t>98605/24</t>
  </si>
  <si>
    <t>00:45:36</t>
  </si>
  <si>
    <t>98606/24</t>
  </si>
  <si>
    <t>01:13:41</t>
  </si>
  <si>
    <t>98607/24</t>
  </si>
  <si>
    <t>98608/24</t>
  </si>
  <si>
    <t>98609/24</t>
  </si>
  <si>
    <t>98610/24</t>
  </si>
  <si>
    <t>98611/24</t>
  </si>
  <si>
    <t>00:19:48</t>
  </si>
  <si>
    <t>98612/24</t>
  </si>
  <si>
    <t>00:19:37</t>
  </si>
  <si>
    <t>98613/24</t>
  </si>
  <si>
    <t>98614/24</t>
  </si>
  <si>
    <t>02:41:01</t>
  </si>
  <si>
    <t>98615/24</t>
  </si>
  <si>
    <t>00:16:38</t>
  </si>
  <si>
    <t>98616/24</t>
  </si>
  <si>
    <t>00:14:36</t>
  </si>
  <si>
    <t>98617/24</t>
  </si>
  <si>
    <t>03:28:28</t>
  </si>
  <si>
    <t>98618/24</t>
  </si>
  <si>
    <t>98619/24</t>
  </si>
  <si>
    <t>98620/24</t>
  </si>
  <si>
    <t>00:41:03</t>
  </si>
  <si>
    <t>98621/24</t>
  </si>
  <si>
    <t>98622/24</t>
  </si>
  <si>
    <t>00:11:59</t>
  </si>
  <si>
    <t>98623/24</t>
  </si>
  <si>
    <t>02:20:42</t>
  </si>
  <si>
    <t>98625/24</t>
  </si>
  <si>
    <t>00:33:34</t>
  </si>
  <si>
    <t>98626/24</t>
  </si>
  <si>
    <t>00:08:54</t>
  </si>
  <si>
    <t>98627/24</t>
  </si>
  <si>
    <t>98628/24</t>
  </si>
  <si>
    <t>98629/24</t>
  </si>
  <si>
    <t>00:39:43</t>
  </si>
  <si>
    <t>98630/24</t>
  </si>
  <si>
    <t>98631/24</t>
  </si>
  <si>
    <t>00:53:12</t>
  </si>
  <si>
    <t>98632/24</t>
  </si>
  <si>
    <t>00:30:06</t>
  </si>
  <si>
    <t>98633/24</t>
  </si>
  <si>
    <t>98634/24</t>
  </si>
  <si>
    <t>00:29:59</t>
  </si>
  <si>
    <t>98635/24</t>
  </si>
  <si>
    <t>98636/24</t>
  </si>
  <si>
    <t>98637/24</t>
  </si>
  <si>
    <t>00:30:56</t>
  </si>
  <si>
    <t>98638/24</t>
  </si>
  <si>
    <t>98639/24</t>
  </si>
  <si>
    <t>98640/24</t>
  </si>
  <si>
    <t>00:43:59</t>
  </si>
  <si>
    <t>98641/24</t>
  </si>
  <si>
    <t>00:42:17</t>
  </si>
  <si>
    <t>98642/24</t>
  </si>
  <si>
    <t>98643/24</t>
  </si>
  <si>
    <t>00:30:47</t>
  </si>
  <si>
    <t>98645/24</t>
  </si>
  <si>
    <t>00:09:59</t>
  </si>
  <si>
    <t>98646/24</t>
  </si>
  <si>
    <t>98647/24</t>
  </si>
  <si>
    <t>98648/24</t>
  </si>
  <si>
    <t>00:23:32</t>
  </si>
  <si>
    <t>98649/24</t>
  </si>
  <si>
    <t>08:01:11</t>
  </si>
  <si>
    <t>98650/24</t>
  </si>
  <si>
    <t>98651/24</t>
  </si>
  <si>
    <t>00:47:22</t>
  </si>
  <si>
    <t>98652/24</t>
  </si>
  <si>
    <t>98653/24</t>
  </si>
  <si>
    <t>00:15:01</t>
  </si>
  <si>
    <t>98654/24</t>
  </si>
  <si>
    <t>00:18:42</t>
  </si>
  <si>
    <t>98655/24</t>
  </si>
  <si>
    <t>00:24:06</t>
  </si>
  <si>
    <t>98656/24</t>
  </si>
  <si>
    <t>00:30:14</t>
  </si>
  <si>
    <t>98657/24</t>
  </si>
  <si>
    <t>00:32:26</t>
  </si>
  <si>
    <t>98658/24</t>
  </si>
  <si>
    <t>98659/24</t>
  </si>
  <si>
    <t>98660/24</t>
  </si>
  <si>
    <t>00:34:39</t>
  </si>
  <si>
    <t>98661/24</t>
  </si>
  <si>
    <t>98662/24</t>
  </si>
  <si>
    <t>98663/24</t>
  </si>
  <si>
    <t>98664/24</t>
  </si>
  <si>
    <t>00:16:55</t>
  </si>
  <si>
    <t>98665/25</t>
  </si>
  <si>
    <t>98666/25</t>
  </si>
  <si>
    <t>98667/25</t>
  </si>
  <si>
    <t>00:19:25</t>
  </si>
  <si>
    <t>98668/25</t>
  </si>
  <si>
    <t>98669/25</t>
  </si>
  <si>
    <t>00:31:39</t>
  </si>
  <si>
    <t>98670/25</t>
  </si>
  <si>
    <t>00:28:49</t>
  </si>
  <si>
    <t>98671/25</t>
  </si>
  <si>
    <t>00:31:31</t>
  </si>
  <si>
    <t>98672/25</t>
  </si>
  <si>
    <t>00:37:44</t>
  </si>
  <si>
    <t>98673/25</t>
  </si>
  <si>
    <t>98674/25</t>
  </si>
  <si>
    <t>00:40:56</t>
  </si>
  <si>
    <t>98675/25</t>
  </si>
  <si>
    <t>00:41:51</t>
  </si>
  <si>
    <t>98676/25</t>
  </si>
  <si>
    <t>00:29:56</t>
  </si>
  <si>
    <t>98677/25</t>
  </si>
  <si>
    <t>00:36:55</t>
  </si>
  <si>
    <t>98678/25</t>
  </si>
  <si>
    <t>00:37:41</t>
  </si>
  <si>
    <t>98679/25</t>
  </si>
  <si>
    <t>98680/25</t>
  </si>
  <si>
    <t>00:34:19</t>
  </si>
  <si>
    <t>98681/25</t>
  </si>
  <si>
    <t>00:38:16</t>
  </si>
  <si>
    <t>98682/25</t>
  </si>
  <si>
    <t>98683/25</t>
  </si>
  <si>
    <t>98684/25</t>
  </si>
  <si>
    <t>98685/25</t>
  </si>
  <si>
    <t>00:15:11</t>
  </si>
  <si>
    <t>98686/25</t>
  </si>
  <si>
    <t>98687/25</t>
  </si>
  <si>
    <t>00:21:54</t>
  </si>
  <si>
    <t>98688/25</t>
  </si>
  <si>
    <t>00:24:16</t>
  </si>
  <si>
    <t>98689/25</t>
  </si>
  <si>
    <t>00:15:40</t>
  </si>
  <si>
    <t>98690/25</t>
  </si>
  <si>
    <t>98691/25</t>
  </si>
  <si>
    <t>98692/25</t>
  </si>
  <si>
    <t>98693/25</t>
  </si>
  <si>
    <t>00:15:33</t>
  </si>
  <si>
    <t>98694/25</t>
  </si>
  <si>
    <t>00:20:26</t>
  </si>
  <si>
    <t>98695/25</t>
  </si>
  <si>
    <t>00:21:53</t>
  </si>
  <si>
    <t>98696/25</t>
  </si>
  <si>
    <t>00:28:54</t>
  </si>
  <si>
    <t>98697/25</t>
  </si>
  <si>
    <t>00:36:32</t>
  </si>
  <si>
    <t>98698/25</t>
  </si>
  <si>
    <t>00:35:13</t>
  </si>
  <si>
    <t>98699/25</t>
  </si>
  <si>
    <t>04:11:47</t>
  </si>
  <si>
    <t>98700/25</t>
  </si>
  <si>
    <t>00:30:50</t>
  </si>
  <si>
    <t>98701/25</t>
  </si>
  <si>
    <t>00:30:20</t>
  </si>
  <si>
    <t>98702/25</t>
  </si>
  <si>
    <t>00:35:55</t>
  </si>
  <si>
    <t>98703/25</t>
  </si>
  <si>
    <t>00:20:47</t>
  </si>
  <si>
    <t>98705/25</t>
  </si>
  <si>
    <t>04:42:45</t>
  </si>
  <si>
    <t>98706/25</t>
  </si>
  <si>
    <t>00:42:53</t>
  </si>
  <si>
    <t>98707/25</t>
  </si>
  <si>
    <t>00:44:56</t>
  </si>
  <si>
    <t>98708/25</t>
  </si>
  <si>
    <t>00:47:08</t>
  </si>
  <si>
    <t>98709/25</t>
  </si>
  <si>
    <t>98710/25</t>
  </si>
  <si>
    <t>00:46:24</t>
  </si>
  <si>
    <t>98711/25</t>
  </si>
  <si>
    <t>98712/25</t>
  </si>
  <si>
    <t>98713/25</t>
  </si>
  <si>
    <t>00:49:44</t>
  </si>
  <si>
    <t>98714/25</t>
  </si>
  <si>
    <t>98715/25</t>
  </si>
  <si>
    <t>98716/25</t>
  </si>
  <si>
    <t>00:13:47</t>
  </si>
  <si>
    <t>98717/25</t>
  </si>
  <si>
    <t>01:07:30</t>
  </si>
  <si>
    <t>98718/25</t>
  </si>
  <si>
    <t>98719/25</t>
  </si>
  <si>
    <t>Tv315</t>
  </si>
  <si>
    <t>98720/25</t>
  </si>
  <si>
    <t>03:37:13</t>
  </si>
  <si>
    <t>98721/25</t>
  </si>
  <si>
    <t>00:08:09</t>
  </si>
  <si>
    <t>98722/25</t>
  </si>
  <si>
    <t>00:13:34</t>
  </si>
  <si>
    <t>98723/25</t>
  </si>
  <si>
    <t>00:20:18</t>
  </si>
  <si>
    <t>98724/25</t>
  </si>
  <si>
    <t>00:09:22</t>
  </si>
  <si>
    <t>98725/25</t>
  </si>
  <si>
    <t>02:12:08</t>
  </si>
  <si>
    <t>98726/25</t>
  </si>
  <si>
    <t>01:59:58</t>
  </si>
  <si>
    <t>98727/25</t>
  </si>
  <si>
    <t>00:16:14</t>
  </si>
  <si>
    <t>98728/25</t>
  </si>
  <si>
    <t>98729/25</t>
  </si>
  <si>
    <t>01:11:17</t>
  </si>
  <si>
    <t>98730/25</t>
  </si>
  <si>
    <t>01:49:49</t>
  </si>
  <si>
    <t>98731/25</t>
  </si>
  <si>
    <t>00:25:29</t>
  </si>
  <si>
    <t>98732/25</t>
  </si>
  <si>
    <t>01:34:44</t>
  </si>
  <si>
    <t>98733/25</t>
  </si>
  <si>
    <t>01:21:12</t>
  </si>
  <si>
    <t>98734/25</t>
  </si>
  <si>
    <t>00:52:16</t>
  </si>
  <si>
    <t>98735/25</t>
  </si>
  <si>
    <t>00:57:13</t>
  </si>
  <si>
    <t>98736/25</t>
  </si>
  <si>
    <t>01:29:09</t>
  </si>
  <si>
    <t>98737/25</t>
  </si>
  <si>
    <t>00:25:41</t>
  </si>
  <si>
    <t>98738/25</t>
  </si>
  <si>
    <t>01:17:08</t>
  </si>
  <si>
    <t>98739/25</t>
  </si>
  <si>
    <t>00:33:56</t>
  </si>
  <si>
    <t>98740/25</t>
  </si>
  <si>
    <t>00:39:47</t>
  </si>
  <si>
    <t>98741/25</t>
  </si>
  <si>
    <t>98742/25</t>
  </si>
  <si>
    <t>00:39:46</t>
  </si>
  <si>
    <t>98743/25</t>
  </si>
  <si>
    <t>98744/25</t>
  </si>
  <si>
    <t>00:15:55</t>
  </si>
  <si>
    <t>98745/25</t>
  </si>
  <si>
    <t>98746/25</t>
  </si>
  <si>
    <t>98747/25</t>
  </si>
  <si>
    <t>00:23:22</t>
  </si>
  <si>
    <t>98748/25</t>
  </si>
  <si>
    <t>98749/25</t>
  </si>
  <si>
    <t>98750/25</t>
  </si>
  <si>
    <t>00:52:13</t>
  </si>
  <si>
    <t>98751/25</t>
  </si>
  <si>
    <t>00:54:08</t>
  </si>
  <si>
    <t>98752/25</t>
  </si>
  <si>
    <t>00:56:27</t>
  </si>
  <si>
    <t>98753/25</t>
  </si>
  <si>
    <t>01:00:39</t>
  </si>
  <si>
    <t>98754/25</t>
  </si>
  <si>
    <t>01:06:36</t>
  </si>
  <si>
    <t>98755/25</t>
  </si>
  <si>
    <t>01:09:59</t>
  </si>
  <si>
    <t>98756/25</t>
  </si>
  <si>
    <t>01:13:10</t>
  </si>
  <si>
    <t>98757/25</t>
  </si>
  <si>
    <t>98758/25</t>
  </si>
  <si>
    <t>01:21:50</t>
  </si>
  <si>
    <t>98759/25</t>
  </si>
  <si>
    <t>01:25:20</t>
  </si>
  <si>
    <t>98760/25</t>
  </si>
  <si>
    <t>01:18:26</t>
  </si>
  <si>
    <t>98761/25</t>
  </si>
  <si>
    <t>01:35:11</t>
  </si>
  <si>
    <t>98762/25</t>
  </si>
  <si>
    <t>01:19:41</t>
  </si>
  <si>
    <t>98763/25</t>
  </si>
  <si>
    <t>01:36:38</t>
  </si>
  <si>
    <t>98764/25</t>
  </si>
  <si>
    <t>00:32:28</t>
  </si>
  <si>
    <t>98765/25</t>
  </si>
  <si>
    <t>01:39:19</t>
  </si>
  <si>
    <t>98766/25</t>
  </si>
  <si>
    <t>01:51:59</t>
  </si>
  <si>
    <t>98767/25</t>
  </si>
  <si>
    <t>00:46:54</t>
  </si>
  <si>
    <t>98768/25</t>
  </si>
  <si>
    <t>00:47:19</t>
  </si>
  <si>
    <t>98769/25</t>
  </si>
  <si>
    <t>02:10:41</t>
  </si>
  <si>
    <t>98770/25</t>
  </si>
  <si>
    <t>00:23:16</t>
  </si>
  <si>
    <t>98771/25</t>
  </si>
  <si>
    <t>00:13:00</t>
  </si>
  <si>
    <t>98772/25</t>
  </si>
  <si>
    <t>98773/25</t>
  </si>
  <si>
    <t>02:41:47</t>
  </si>
  <si>
    <t>98774/25</t>
  </si>
  <si>
    <t>00:11:52</t>
  </si>
  <si>
    <t>98775/25</t>
  </si>
  <si>
    <t>03:19:13</t>
  </si>
  <si>
    <t>98776/25</t>
  </si>
  <si>
    <t>98777/25</t>
  </si>
  <si>
    <t>03:00:16</t>
  </si>
  <si>
    <t>98778/25</t>
  </si>
  <si>
    <t>98779/25</t>
  </si>
  <si>
    <t>98780/25</t>
  </si>
  <si>
    <t>00:07:42</t>
  </si>
  <si>
    <t>98781/25</t>
  </si>
  <si>
    <t>00:28:25</t>
  </si>
  <si>
    <t>98782/25</t>
  </si>
  <si>
    <t>03:38:41</t>
  </si>
  <si>
    <t>98783/25</t>
  </si>
  <si>
    <t>98784/25</t>
  </si>
  <si>
    <t>01:30:44</t>
  </si>
  <si>
    <t>98785/25</t>
  </si>
  <si>
    <t>98786/25</t>
  </si>
  <si>
    <t>01:36:45</t>
  </si>
  <si>
    <t>98787/25</t>
  </si>
  <si>
    <t>00:57:29</t>
  </si>
  <si>
    <t>98788/25</t>
  </si>
  <si>
    <t>38556h6</t>
  </si>
  <si>
    <t>00:35:56</t>
  </si>
  <si>
    <t>98789/25</t>
  </si>
  <si>
    <t>81379d1</t>
  </si>
  <si>
    <t>01:43:58</t>
  </si>
  <si>
    <t>98790/25</t>
  </si>
  <si>
    <t>1157a81</t>
  </si>
  <si>
    <t>01:11:26</t>
  </si>
  <si>
    <t>98791/25</t>
  </si>
  <si>
    <t>01:19:44</t>
  </si>
  <si>
    <t>98792/25</t>
  </si>
  <si>
    <t>20183d40</t>
  </si>
  <si>
    <t>00:57:41</t>
  </si>
  <si>
    <t>98793/25</t>
  </si>
  <si>
    <t>21425b40</t>
  </si>
  <si>
    <t>01:22:07</t>
  </si>
  <si>
    <t>98794/25</t>
  </si>
  <si>
    <t>75878b40</t>
  </si>
  <si>
    <t>01:20:56</t>
  </si>
  <si>
    <t>98795/25</t>
  </si>
  <si>
    <t>22241d40</t>
  </si>
  <si>
    <t>01:25:32</t>
  </si>
  <si>
    <t>98796/25</t>
  </si>
  <si>
    <t>70953b40</t>
  </si>
  <si>
    <t>01:24:58</t>
  </si>
  <si>
    <t>98797/25</t>
  </si>
  <si>
    <t>98798/25</t>
  </si>
  <si>
    <t>01:22:47</t>
  </si>
  <si>
    <t>98799/25</t>
  </si>
  <si>
    <t>01:06:32</t>
  </si>
  <si>
    <t>98800/25</t>
  </si>
  <si>
    <t>49227b40</t>
  </si>
  <si>
    <t>98801/25</t>
  </si>
  <si>
    <t>28916a45</t>
  </si>
  <si>
    <t>00:20:28</t>
  </si>
  <si>
    <t>98802/25</t>
  </si>
  <si>
    <t>13487a40</t>
  </si>
  <si>
    <t>98803/25</t>
  </si>
  <si>
    <t>06:12:56</t>
  </si>
  <si>
    <t>98804/25</t>
  </si>
  <si>
    <t>06:14:24</t>
  </si>
  <si>
    <t>98805/25</t>
  </si>
  <si>
    <t>06:16:45</t>
  </si>
  <si>
    <t>98806/25</t>
  </si>
  <si>
    <t>06:15:24</t>
  </si>
  <si>
    <t>98807/25</t>
  </si>
  <si>
    <t>06:18:33</t>
  </si>
  <si>
    <t>98808/25</t>
  </si>
  <si>
    <t>06:20:57</t>
  </si>
  <si>
    <t>98809/25</t>
  </si>
  <si>
    <t>06:19:59</t>
  </si>
  <si>
    <t>98810/25</t>
  </si>
  <si>
    <t>06:25:37</t>
  </si>
  <si>
    <t>98811/25</t>
  </si>
  <si>
    <t>06:21:40</t>
  </si>
  <si>
    <t>98812/25</t>
  </si>
  <si>
    <t>06:26:44</t>
  </si>
  <si>
    <t>98813/25</t>
  </si>
  <si>
    <t>98814/25</t>
  </si>
  <si>
    <t>98815/25</t>
  </si>
  <si>
    <t>98816/25</t>
  </si>
  <si>
    <t>06:39:21</t>
  </si>
  <si>
    <t>98817/25</t>
  </si>
  <si>
    <t>98818/25</t>
  </si>
  <si>
    <t>06:59:07</t>
  </si>
  <si>
    <t>98819/25</t>
  </si>
  <si>
    <t>98820/25</t>
  </si>
  <si>
    <t>98821/25</t>
  </si>
  <si>
    <t>06:52:41</t>
  </si>
  <si>
    <t>98822/25</t>
  </si>
  <si>
    <t>07:12:32</t>
  </si>
  <si>
    <t>98823/25</t>
  </si>
  <si>
    <t>98824/25</t>
  </si>
  <si>
    <t>07:13:28</t>
  </si>
  <si>
    <t>98825/25</t>
  </si>
  <si>
    <t>98826/25</t>
  </si>
  <si>
    <t>33282D40</t>
  </si>
  <si>
    <t>98827/25</t>
  </si>
  <si>
    <t>08:14:39</t>
  </si>
  <si>
    <t>98828/25</t>
  </si>
  <si>
    <t>08:06:30</t>
  </si>
  <si>
    <t>98829/25</t>
  </si>
  <si>
    <t>08:43:42</t>
  </si>
  <si>
    <t>98830/25</t>
  </si>
  <si>
    <t>98831/25</t>
  </si>
  <si>
    <t>08:46:50</t>
  </si>
  <si>
    <t>98832/25</t>
  </si>
  <si>
    <t>09:03:11</t>
  </si>
  <si>
    <t>98833/25</t>
  </si>
  <si>
    <t>08:48:55</t>
  </si>
  <si>
    <t>98834/25</t>
  </si>
  <si>
    <t>08:50:01</t>
  </si>
  <si>
    <t>98835/25</t>
  </si>
  <si>
    <t>90122A40</t>
  </si>
  <si>
    <t>98836/25</t>
  </si>
  <si>
    <t>98837/25</t>
  </si>
  <si>
    <t>09:33:54</t>
  </si>
  <si>
    <t>98838/25</t>
  </si>
  <si>
    <t>07:43:57</t>
  </si>
  <si>
    <t>98839/25</t>
  </si>
  <si>
    <t>98840/25</t>
  </si>
  <si>
    <t>98841/25</t>
  </si>
  <si>
    <t>07:52:43</t>
  </si>
  <si>
    <t>98842/25</t>
  </si>
  <si>
    <t>10:13:38</t>
  </si>
  <si>
    <t>98843/25</t>
  </si>
  <si>
    <t>09:04:33</t>
  </si>
  <si>
    <t>98844/25</t>
  </si>
  <si>
    <t>10:15:47</t>
  </si>
  <si>
    <t>98845/25</t>
  </si>
  <si>
    <t>09:33:34</t>
  </si>
  <si>
    <t>98846/25</t>
  </si>
  <si>
    <t>98847/25</t>
  </si>
  <si>
    <t>08:08:20</t>
  </si>
  <si>
    <t>98848/25</t>
  </si>
  <si>
    <t>98849/25</t>
  </si>
  <si>
    <t>10:05:21</t>
  </si>
  <si>
    <t>98850/25</t>
  </si>
  <si>
    <t>98851/25</t>
  </si>
  <si>
    <t>11:43:21</t>
  </si>
  <si>
    <t>98852/25</t>
  </si>
  <si>
    <t>11:51:58</t>
  </si>
  <si>
    <t>98853/25</t>
  </si>
  <si>
    <t>98854/25</t>
  </si>
  <si>
    <t>98855/25</t>
  </si>
  <si>
    <t>12:06:24</t>
  </si>
  <si>
    <t>98856/25</t>
  </si>
  <si>
    <t>10:41:22</t>
  </si>
  <si>
    <t>98857/25</t>
  </si>
  <si>
    <t>12:35:59</t>
  </si>
  <si>
    <t>98858/25</t>
  </si>
  <si>
    <t>10:43:02</t>
  </si>
  <si>
    <t>98859/25</t>
  </si>
  <si>
    <t>10:57:56</t>
  </si>
  <si>
    <t>98860/25</t>
  </si>
  <si>
    <t>12:41:46</t>
  </si>
  <si>
    <t>98861/25</t>
  </si>
  <si>
    <t>10:44:55</t>
  </si>
  <si>
    <t>98862/25</t>
  </si>
  <si>
    <t>13:00:16</t>
  </si>
  <si>
    <t>98863/25</t>
  </si>
  <si>
    <t>98864/25</t>
  </si>
  <si>
    <t>98865/25</t>
  </si>
  <si>
    <t>11:12:08</t>
  </si>
  <si>
    <t>98866/25</t>
  </si>
  <si>
    <t>13:15:19</t>
  </si>
  <si>
    <t>98867/25</t>
  </si>
  <si>
    <t>13:21:28</t>
  </si>
  <si>
    <t>98868/25</t>
  </si>
  <si>
    <t>13:35:56</t>
  </si>
  <si>
    <t>98869/25</t>
  </si>
  <si>
    <t>11633A38</t>
  </si>
  <si>
    <t>13:34:48</t>
  </si>
  <si>
    <t>98870/25</t>
  </si>
  <si>
    <t>13:51:25</t>
  </si>
  <si>
    <t>98871/25</t>
  </si>
  <si>
    <t>13:59:59</t>
  </si>
  <si>
    <t>98872/25</t>
  </si>
  <si>
    <t>14:04:10</t>
  </si>
  <si>
    <t>98873/25</t>
  </si>
  <si>
    <t>14:28:46</t>
  </si>
  <si>
    <t>98874/25</t>
  </si>
  <si>
    <t>14:42:52</t>
  </si>
  <si>
    <t>98875/25</t>
  </si>
  <si>
    <t>14:30:59</t>
  </si>
  <si>
    <t>98876/25</t>
  </si>
  <si>
    <t>14:52:03</t>
  </si>
  <si>
    <t>98877/25</t>
  </si>
  <si>
    <t>12:05:28</t>
  </si>
  <si>
    <t>98878/25</t>
  </si>
  <si>
    <t>11:24:26</t>
  </si>
  <si>
    <t>98879/25</t>
  </si>
  <si>
    <t>15:26:09</t>
  </si>
  <si>
    <t>98880/25</t>
  </si>
  <si>
    <t>98881/25</t>
  </si>
  <si>
    <t>98882/25</t>
  </si>
  <si>
    <t>98883/25</t>
  </si>
  <si>
    <t>16:17:38</t>
  </si>
  <si>
    <t>98884/25</t>
  </si>
  <si>
    <t>98885/25</t>
  </si>
  <si>
    <t>13:49:21</t>
  </si>
  <si>
    <t>98886/25</t>
  </si>
  <si>
    <t>16:27:19</t>
  </si>
  <si>
    <t>98887/25</t>
  </si>
  <si>
    <t>14:01:55</t>
  </si>
  <si>
    <t>98888/25</t>
  </si>
  <si>
    <t>98889/25</t>
  </si>
  <si>
    <t>16:18:45</t>
  </si>
  <si>
    <t>98890/25</t>
  </si>
  <si>
    <t>98891/25</t>
  </si>
  <si>
    <t>98892/25</t>
  </si>
  <si>
    <t>98893/25</t>
  </si>
  <si>
    <t>98894/25</t>
  </si>
  <si>
    <t>00:18:35</t>
  </si>
  <si>
    <t>98895/25</t>
  </si>
  <si>
    <t>98896/25</t>
  </si>
  <si>
    <t>00:20:15</t>
  </si>
  <si>
    <t>98897/25</t>
  </si>
  <si>
    <t>00:26:02</t>
  </si>
  <si>
    <t>98898/25</t>
  </si>
  <si>
    <t>98899/25</t>
  </si>
  <si>
    <t>98900/25</t>
  </si>
  <si>
    <t>00:24:31</t>
  </si>
  <si>
    <t>98901/25</t>
  </si>
  <si>
    <t>00:43:11</t>
  </si>
  <si>
    <t>98902/25</t>
  </si>
  <si>
    <t>00:32:46</t>
  </si>
  <si>
    <t>98903/25</t>
  </si>
  <si>
    <t>01:01:15</t>
  </si>
  <si>
    <t>98904/25</t>
  </si>
  <si>
    <t>98905/25</t>
  </si>
  <si>
    <t>00:45:24</t>
  </si>
  <si>
    <t>98906/25</t>
  </si>
  <si>
    <t>00:52:15</t>
  </si>
  <si>
    <t>98907/25</t>
  </si>
  <si>
    <t>01:00:43</t>
  </si>
  <si>
    <t>98908/25</t>
  </si>
  <si>
    <t>00:46:34</t>
  </si>
  <si>
    <t>98909/25</t>
  </si>
  <si>
    <t>98910/25</t>
  </si>
  <si>
    <t>98911/25</t>
  </si>
  <si>
    <t>01:31:14</t>
  </si>
  <si>
    <t>98912/25</t>
  </si>
  <si>
    <t>02:02:52</t>
  </si>
  <si>
    <t>98913/25</t>
  </si>
  <si>
    <t>98914/25</t>
  </si>
  <si>
    <t>02:05:54</t>
  </si>
  <si>
    <t>98915/25</t>
  </si>
  <si>
    <t>02:35:02</t>
  </si>
  <si>
    <t>98916/25</t>
  </si>
  <si>
    <t>98917/25</t>
  </si>
  <si>
    <t>03:30:20</t>
  </si>
  <si>
    <t>98918/25</t>
  </si>
  <si>
    <t>03:02:33</t>
  </si>
  <si>
    <t>98919/25</t>
  </si>
  <si>
    <t>98920/25</t>
  </si>
  <si>
    <t>00:10:41</t>
  </si>
  <si>
    <t>98921/25</t>
  </si>
  <si>
    <t>98922/25</t>
  </si>
  <si>
    <t>04:14:33</t>
  </si>
  <si>
    <t>98923/25</t>
  </si>
  <si>
    <t>04:19:42</t>
  </si>
  <si>
    <t>98924/25</t>
  </si>
  <si>
    <t>03:28:17</t>
  </si>
  <si>
    <t>98925/25</t>
  </si>
  <si>
    <t>00:23:15</t>
  </si>
  <si>
    <t>98926/25</t>
  </si>
  <si>
    <t>01:59:46</t>
  </si>
  <si>
    <t>98927/25</t>
  </si>
  <si>
    <t>03:37:19</t>
  </si>
  <si>
    <t>98928/25</t>
  </si>
  <si>
    <t>98929/25</t>
  </si>
  <si>
    <t>98930/25</t>
  </si>
  <si>
    <t>00:21:21</t>
  </si>
  <si>
    <t>98931/25</t>
  </si>
  <si>
    <t>03:49:40</t>
  </si>
  <si>
    <t>98932/25</t>
  </si>
  <si>
    <t>98933/25</t>
  </si>
  <si>
    <t>98934/25</t>
  </si>
  <si>
    <t>03:44:38</t>
  </si>
  <si>
    <t>98935/25</t>
  </si>
  <si>
    <t>98936/25</t>
  </si>
  <si>
    <t>04:19:17</t>
  </si>
  <si>
    <t>98937/25</t>
  </si>
  <si>
    <t>03:29:01</t>
  </si>
  <si>
    <t>98938/25</t>
  </si>
  <si>
    <t>98939/25</t>
  </si>
  <si>
    <t>03:45:21</t>
  </si>
  <si>
    <t>98940/25</t>
  </si>
  <si>
    <t>04:45:07</t>
  </si>
  <si>
    <t>98941/25</t>
  </si>
  <si>
    <t>98942/25</t>
  </si>
  <si>
    <t>03:49:42</t>
  </si>
  <si>
    <t>98943/25</t>
  </si>
  <si>
    <t>04:11:17</t>
  </si>
  <si>
    <t>98944/25</t>
  </si>
  <si>
    <t>00:18:45</t>
  </si>
  <si>
    <t>98945/25</t>
  </si>
  <si>
    <t>04:32:18</t>
  </si>
  <si>
    <t>98946/25</t>
  </si>
  <si>
    <t>00:35:34</t>
  </si>
  <si>
    <t>98947/25</t>
  </si>
  <si>
    <t>03:09:51</t>
  </si>
  <si>
    <t>98948/25</t>
  </si>
  <si>
    <t>04:24:40</t>
  </si>
  <si>
    <t>98949/25</t>
  </si>
  <si>
    <t>01:02:06</t>
  </si>
  <si>
    <t>98950/25</t>
  </si>
  <si>
    <t>02:43:43</t>
  </si>
  <si>
    <t>98951/25</t>
  </si>
  <si>
    <t>06:29:41</t>
  </si>
  <si>
    <t>98952/25</t>
  </si>
  <si>
    <t>06:35:03</t>
  </si>
  <si>
    <t>98953/25</t>
  </si>
  <si>
    <t>98954/25</t>
  </si>
  <si>
    <t>98955/25</t>
  </si>
  <si>
    <t>06:47:23</t>
  </si>
  <si>
    <t>98956/25</t>
  </si>
  <si>
    <t>06:52:39</t>
  </si>
  <si>
    <t>98957/25</t>
  </si>
  <si>
    <t>06:55:19</t>
  </si>
  <si>
    <t>98958/25</t>
  </si>
  <si>
    <t>07:02:37</t>
  </si>
  <si>
    <t>98959/25</t>
  </si>
  <si>
    <t>07:04:17</t>
  </si>
  <si>
    <t>98960/25</t>
  </si>
  <si>
    <t>98961/25</t>
  </si>
  <si>
    <t>07:08:44</t>
  </si>
  <si>
    <t>98962/25</t>
  </si>
  <si>
    <t>98963/25</t>
  </si>
  <si>
    <t>98964/25</t>
  </si>
  <si>
    <t>98965/25</t>
  </si>
  <si>
    <t>07:35:42</t>
  </si>
  <si>
    <t>98966/25</t>
  </si>
  <si>
    <t>98967/25</t>
  </si>
  <si>
    <t>98968/25</t>
  </si>
  <si>
    <t>07:47:10</t>
  </si>
  <si>
    <t>98969/25</t>
  </si>
  <si>
    <t>07:52:15</t>
  </si>
  <si>
    <t>98970/25</t>
  </si>
  <si>
    <t>98971/25</t>
  </si>
  <si>
    <t>08:28:00</t>
  </si>
  <si>
    <t>98972/25</t>
  </si>
  <si>
    <t>98973/25</t>
  </si>
  <si>
    <t>08:39:56</t>
  </si>
  <si>
    <t>98974/25</t>
  </si>
  <si>
    <t>08:50:48</t>
  </si>
  <si>
    <t>98975/25</t>
  </si>
  <si>
    <t>09:08:36</t>
  </si>
  <si>
    <t>98976/25</t>
  </si>
  <si>
    <t>09:14:32</t>
  </si>
  <si>
    <t>98977/25</t>
  </si>
  <si>
    <t>09:19:45</t>
  </si>
  <si>
    <t>98978/25</t>
  </si>
  <si>
    <t>98979/25</t>
  </si>
  <si>
    <t>09:53:26</t>
  </si>
  <si>
    <t>98980/25</t>
  </si>
  <si>
    <t>10:03:00</t>
  </si>
  <si>
    <t>98981/25</t>
  </si>
  <si>
    <t>10:09:15</t>
  </si>
  <si>
    <t>98982/25</t>
  </si>
  <si>
    <t>98983/25</t>
  </si>
  <si>
    <t>98984/25</t>
  </si>
  <si>
    <t>98985/25</t>
  </si>
  <si>
    <t>10:50:50</t>
  </si>
  <si>
    <t>98986/25</t>
  </si>
  <si>
    <t>98987/25</t>
  </si>
  <si>
    <t>98988/25</t>
  </si>
  <si>
    <t>11:38:07</t>
  </si>
  <si>
    <t>98989/25</t>
  </si>
  <si>
    <t>11:41:31</t>
  </si>
  <si>
    <t>98990/25</t>
  </si>
  <si>
    <t>12:02:55</t>
  </si>
  <si>
    <t>98991/25</t>
  </si>
  <si>
    <t>98992/25</t>
  </si>
  <si>
    <t>12:07:54</t>
  </si>
  <si>
    <t>98993/25</t>
  </si>
  <si>
    <t>12:09:43</t>
  </si>
  <si>
    <t>98994/25</t>
  </si>
  <si>
    <t>12:18:43</t>
  </si>
  <si>
    <t>98995/25</t>
  </si>
  <si>
    <t>12:40:16</t>
  </si>
  <si>
    <t>98996/25</t>
  </si>
  <si>
    <t>12:48:27</t>
  </si>
  <si>
    <t>98997/25</t>
  </si>
  <si>
    <t>12:52:11</t>
  </si>
  <si>
    <t>98998/25</t>
  </si>
  <si>
    <t>98999/25</t>
  </si>
  <si>
    <t>99000/25</t>
  </si>
  <si>
    <t>13:05:32</t>
  </si>
  <si>
    <t>99001/25</t>
  </si>
  <si>
    <t>99002/25</t>
  </si>
  <si>
    <t>13:21:09</t>
  </si>
  <si>
    <t>99003/25</t>
  </si>
  <si>
    <t>13:28:55</t>
  </si>
  <si>
    <t>99004/25</t>
  </si>
  <si>
    <t>13:34:02</t>
  </si>
  <si>
    <t>99005/25</t>
  </si>
  <si>
    <t>99006/25</t>
  </si>
  <si>
    <t>13:52:24</t>
  </si>
  <si>
    <t>99008/25</t>
  </si>
  <si>
    <t>99009/25</t>
  </si>
  <si>
    <t>14:02:27</t>
  </si>
  <si>
    <t>99010/25</t>
  </si>
  <si>
    <t>14:04:28</t>
  </si>
  <si>
    <t>99011/25</t>
  </si>
  <si>
    <t>99012/25</t>
  </si>
  <si>
    <t>14:17:27</t>
  </si>
  <si>
    <t>99013/25</t>
  </si>
  <si>
    <t>14:28:15</t>
  </si>
  <si>
    <t>99014/25</t>
  </si>
  <si>
    <t>14:30:27</t>
  </si>
  <si>
    <t>99015/25</t>
  </si>
  <si>
    <t>14:32:28</t>
  </si>
  <si>
    <t>99016/25</t>
  </si>
  <si>
    <t>99017/25</t>
  </si>
  <si>
    <t>14:44:22</t>
  </si>
  <si>
    <t>99018/25</t>
  </si>
  <si>
    <t>15:26:45</t>
  </si>
  <si>
    <t>99019/25</t>
  </si>
  <si>
    <t>15:30:07</t>
  </si>
  <si>
    <t>99020/25</t>
  </si>
  <si>
    <t>15:44:04</t>
  </si>
  <si>
    <t>99021/25</t>
  </si>
  <si>
    <t>15:45:24</t>
  </si>
  <si>
    <t>99022/25</t>
  </si>
  <si>
    <t>15:57:01</t>
  </si>
  <si>
    <t>99023/25</t>
  </si>
  <si>
    <t>17:06:56</t>
  </si>
  <si>
    <t>99024/25</t>
  </si>
  <si>
    <t>17:21:19</t>
  </si>
  <si>
    <t>99025/25</t>
  </si>
  <si>
    <t>17:46:37</t>
  </si>
  <si>
    <t>99026/25</t>
  </si>
  <si>
    <t>99027/25</t>
  </si>
  <si>
    <t>00:16:20</t>
  </si>
  <si>
    <t>99028/25</t>
  </si>
  <si>
    <t>00:20:35</t>
  </si>
  <si>
    <t>99029/25</t>
  </si>
  <si>
    <t>99030/25</t>
  </si>
  <si>
    <t>00:25:28</t>
  </si>
  <si>
    <t>99031/25</t>
  </si>
  <si>
    <t>00:27:42</t>
  </si>
  <si>
    <t>99032/25</t>
  </si>
  <si>
    <t>99033/25</t>
  </si>
  <si>
    <t>00:35:15</t>
  </si>
  <si>
    <t>99034/25</t>
  </si>
  <si>
    <t>00:42:09</t>
  </si>
  <si>
    <t>99035/25</t>
  </si>
  <si>
    <t>00:45:23</t>
  </si>
  <si>
    <t>99036/25</t>
  </si>
  <si>
    <t>00:43:28</t>
  </si>
  <si>
    <t>99037/25</t>
  </si>
  <si>
    <t>99038/25</t>
  </si>
  <si>
    <t>99039/25</t>
  </si>
  <si>
    <t>99040/25</t>
  </si>
  <si>
    <t>99041/25</t>
  </si>
  <si>
    <t>00:18:29</t>
  </si>
  <si>
    <t>99042/25</t>
  </si>
  <si>
    <t>99043/25</t>
  </si>
  <si>
    <t>99044/25</t>
  </si>
  <si>
    <t>99045/25</t>
  </si>
  <si>
    <t>00:34:42</t>
  </si>
  <si>
    <t>99046/25</t>
  </si>
  <si>
    <t>00:46:58</t>
  </si>
  <si>
    <t>99047/25</t>
  </si>
  <si>
    <t>00:37:03</t>
  </si>
  <si>
    <t>99048/25</t>
  </si>
  <si>
    <t>99049/25</t>
  </si>
  <si>
    <t>99050/25</t>
  </si>
  <si>
    <t>99051/25</t>
  </si>
  <si>
    <t>99052/25</t>
  </si>
  <si>
    <t>99053/25</t>
  </si>
  <si>
    <t>99054/25</t>
  </si>
  <si>
    <t>99055/25</t>
  </si>
  <si>
    <t>00:22:21</t>
  </si>
  <si>
    <t>99056/25</t>
  </si>
  <si>
    <t>99057/25</t>
  </si>
  <si>
    <t>99058/25</t>
  </si>
  <si>
    <t>99059/25</t>
  </si>
  <si>
    <t>00:19:28</t>
  </si>
  <si>
    <t>99060/25</t>
  </si>
  <si>
    <t>00:06:37</t>
  </si>
  <si>
    <t>99061/25</t>
  </si>
  <si>
    <t>00:08:57</t>
  </si>
  <si>
    <t>99062/25</t>
  </si>
  <si>
    <t>99063/25</t>
  </si>
  <si>
    <t>99064/25</t>
  </si>
  <si>
    <t>99065/25</t>
  </si>
  <si>
    <t>00:18:43</t>
  </si>
  <si>
    <t>99066/25</t>
  </si>
  <si>
    <t>99067/25</t>
  </si>
  <si>
    <t>99068/25</t>
  </si>
  <si>
    <t>00:12:06</t>
  </si>
  <si>
    <t>99069/25</t>
  </si>
  <si>
    <t>99070/25</t>
  </si>
  <si>
    <t>99071/25</t>
  </si>
  <si>
    <t>05:56:54</t>
  </si>
  <si>
    <t>99072/25</t>
  </si>
  <si>
    <t>99073/25</t>
  </si>
  <si>
    <t>00:15:56</t>
  </si>
  <si>
    <t>99075/25</t>
  </si>
  <si>
    <t>00:26:14</t>
  </si>
  <si>
    <t>99076/25</t>
  </si>
  <si>
    <t>99077/25</t>
  </si>
  <si>
    <t>01:30:08</t>
  </si>
  <si>
    <t>99078/25</t>
  </si>
  <si>
    <t>99079/25</t>
  </si>
  <si>
    <t>99080/25</t>
  </si>
  <si>
    <t>99081/25</t>
  </si>
  <si>
    <t>99082/25</t>
  </si>
  <si>
    <t>99083/25</t>
  </si>
  <si>
    <t>00:07:40</t>
  </si>
  <si>
    <t>99084/25</t>
  </si>
  <si>
    <t>99085/25</t>
  </si>
  <si>
    <t>99086/25</t>
  </si>
  <si>
    <t>03:14:32</t>
  </si>
  <si>
    <t>99087/25</t>
  </si>
  <si>
    <t>00:09:38</t>
  </si>
  <si>
    <t>99088/25</t>
  </si>
  <si>
    <t>02:19:45</t>
  </si>
  <si>
    <t>99089/25</t>
  </si>
  <si>
    <t>00:06:13</t>
  </si>
  <si>
    <t>99090/25</t>
  </si>
  <si>
    <t>99091/25</t>
  </si>
  <si>
    <t>00:12:58</t>
  </si>
  <si>
    <t>99092/25</t>
  </si>
  <si>
    <t>00:41:30</t>
  </si>
  <si>
    <t>99093/25</t>
  </si>
  <si>
    <t>01:23:24</t>
  </si>
  <si>
    <t>99094/25</t>
  </si>
  <si>
    <t>01:13:06</t>
  </si>
  <si>
    <t>99095/25</t>
  </si>
  <si>
    <t>99096/25</t>
  </si>
  <si>
    <t>99097/25</t>
  </si>
  <si>
    <t>99098/25</t>
  </si>
  <si>
    <t>00:16:39</t>
  </si>
  <si>
    <t>99099/25</t>
  </si>
  <si>
    <t>99100/25</t>
  </si>
  <si>
    <t>00:19:04</t>
  </si>
  <si>
    <t>99101/25</t>
  </si>
  <si>
    <t>99102/25</t>
  </si>
  <si>
    <t>99103/25</t>
  </si>
  <si>
    <t>00:26:41</t>
  </si>
  <si>
    <t>99104/25</t>
  </si>
  <si>
    <t>99105/25</t>
  </si>
  <si>
    <t>00:22:52</t>
  </si>
  <si>
    <t>99106/25</t>
  </si>
  <si>
    <t>99107/25</t>
  </si>
  <si>
    <t>99108/25</t>
  </si>
  <si>
    <t>99109/25</t>
  </si>
  <si>
    <t>00:30:33</t>
  </si>
  <si>
    <t>99110/25</t>
  </si>
  <si>
    <t>99111/25</t>
  </si>
  <si>
    <t>99112/25</t>
  </si>
  <si>
    <t>00:42:57</t>
  </si>
  <si>
    <t>99113/25</t>
  </si>
  <si>
    <t>00:40:59</t>
  </si>
  <si>
    <t>99114/25</t>
  </si>
  <si>
    <t>99115/25</t>
  </si>
  <si>
    <t>00:49:03</t>
  </si>
  <si>
    <t>99116/25</t>
  </si>
  <si>
    <t>00:49:46</t>
  </si>
  <si>
    <t>99117/25</t>
  </si>
  <si>
    <t>99118/25</t>
  </si>
  <si>
    <t>00:52:56</t>
  </si>
  <si>
    <t>99119/25</t>
  </si>
  <si>
    <t>99120/25</t>
  </si>
  <si>
    <t>99121/25</t>
  </si>
  <si>
    <t>01:28:00</t>
  </si>
  <si>
    <t>99122/25</t>
  </si>
  <si>
    <t>99123/25</t>
  </si>
  <si>
    <t>99124/25</t>
  </si>
  <si>
    <t>99125/25</t>
  </si>
  <si>
    <t>02:01:45</t>
  </si>
  <si>
    <t>99126/25</t>
  </si>
  <si>
    <t>99127/25</t>
  </si>
  <si>
    <t>00:13:04</t>
  </si>
  <si>
    <t>99128/25</t>
  </si>
  <si>
    <t>02:25:46</t>
  </si>
  <si>
    <t>99129/25</t>
  </si>
  <si>
    <t>00:18:51</t>
  </si>
  <si>
    <t>99130/25</t>
  </si>
  <si>
    <t>99131/25</t>
  </si>
  <si>
    <t>99132/25</t>
  </si>
  <si>
    <t>99133/25</t>
  </si>
  <si>
    <t>99134/25</t>
  </si>
  <si>
    <t>00:18:00</t>
  </si>
  <si>
    <t>99135/25</t>
  </si>
  <si>
    <t>00:46:09</t>
  </si>
  <si>
    <t>99136/25</t>
  </si>
  <si>
    <t>99137/25</t>
  </si>
  <si>
    <t>99138/25</t>
  </si>
  <si>
    <t>99139/25</t>
  </si>
  <si>
    <t>04:56:47</t>
  </si>
  <si>
    <t>99140/25</t>
  </si>
  <si>
    <t>01:04:31</t>
  </si>
  <si>
    <t>99141/25</t>
  </si>
  <si>
    <t>01:25:22</t>
  </si>
  <si>
    <t>99142/25</t>
  </si>
  <si>
    <t>99143/25</t>
  </si>
  <si>
    <t>99144/25</t>
  </si>
  <si>
    <t>99145/25</t>
  </si>
  <si>
    <t>00:38:53</t>
  </si>
  <si>
    <t>99146/25</t>
  </si>
  <si>
    <t>40122A44</t>
  </si>
  <si>
    <t>99147/25</t>
  </si>
  <si>
    <t>99148/25</t>
  </si>
  <si>
    <t>01:19:55</t>
  </si>
  <si>
    <t>99149/25</t>
  </si>
  <si>
    <t>00:30:24</t>
  </si>
  <si>
    <t>99150/25</t>
  </si>
  <si>
    <t>99151/25</t>
  </si>
  <si>
    <t>99152/25</t>
  </si>
  <si>
    <t>00:18:57</t>
  </si>
  <si>
    <t>99153/25</t>
  </si>
  <si>
    <t>06:43:32</t>
  </si>
  <si>
    <t>99154/25</t>
  </si>
  <si>
    <t>00:57:36</t>
  </si>
  <si>
    <t>99155/25</t>
  </si>
  <si>
    <t>99156/25</t>
  </si>
  <si>
    <t>99157/25</t>
  </si>
  <si>
    <t>99158/25</t>
  </si>
  <si>
    <t>01:12:53</t>
  </si>
  <si>
    <t>99159/25</t>
  </si>
  <si>
    <t>00:14:32</t>
  </si>
  <si>
    <t>99160/25</t>
  </si>
  <si>
    <t>00:19:34</t>
  </si>
  <si>
    <t>99161/25</t>
  </si>
  <si>
    <t>00:12:28</t>
  </si>
  <si>
    <t>99162/25</t>
  </si>
  <si>
    <t>01:45:43</t>
  </si>
  <si>
    <t>99163/25</t>
  </si>
  <si>
    <t>00:16:52</t>
  </si>
  <si>
    <t>99164/25</t>
  </si>
  <si>
    <t>00:52:24</t>
  </si>
  <si>
    <t>99165/25</t>
  </si>
  <si>
    <t>99166/25</t>
  </si>
  <si>
    <t>04:27:56</t>
  </si>
  <si>
    <t>99167/25</t>
  </si>
  <si>
    <t>01:55:35</t>
  </si>
  <si>
    <t>99168/25</t>
  </si>
  <si>
    <t>00:30:54</t>
  </si>
  <si>
    <t>99169/25</t>
  </si>
  <si>
    <t>00:44:59</t>
  </si>
  <si>
    <t>99170/25</t>
  </si>
  <si>
    <t>00:19:02</t>
  </si>
  <si>
    <t>99171/25</t>
  </si>
  <si>
    <t>99172/25</t>
  </si>
  <si>
    <t>00:15:44</t>
  </si>
  <si>
    <t>99173/25</t>
  </si>
  <si>
    <t>01:05:33</t>
  </si>
  <si>
    <t>99174/25</t>
  </si>
  <si>
    <t>99175/25</t>
  </si>
  <si>
    <t>01:13:11</t>
  </si>
  <si>
    <t>99176/25</t>
  </si>
  <si>
    <t>99177/25</t>
  </si>
  <si>
    <t>00:12:02</t>
  </si>
  <si>
    <t>99178/25</t>
  </si>
  <si>
    <t>02:18:51</t>
  </si>
  <si>
    <t>99179/25</t>
  </si>
  <si>
    <t>00:52:18</t>
  </si>
  <si>
    <t>99180/25</t>
  </si>
  <si>
    <t>00:10:55</t>
  </si>
  <si>
    <t>99181/25</t>
  </si>
  <si>
    <t>00:56:16</t>
  </si>
  <si>
    <t>99182/25</t>
  </si>
  <si>
    <t>99183/25</t>
  </si>
  <si>
    <t>00:58:10</t>
  </si>
  <si>
    <t>99184/25</t>
  </si>
  <si>
    <t>99185/25</t>
  </si>
  <si>
    <t>01:02:11</t>
  </si>
  <si>
    <t>99186/25</t>
  </si>
  <si>
    <t>03:06:01</t>
  </si>
  <si>
    <t>99187/25</t>
  </si>
  <si>
    <t>99188/25</t>
  </si>
  <si>
    <t>01:23:22</t>
  </si>
  <si>
    <t>99189/25</t>
  </si>
  <si>
    <t>01:03:36</t>
  </si>
  <si>
    <t>99190/25</t>
  </si>
  <si>
    <t>01:13:00</t>
  </si>
  <si>
    <t>99191/25</t>
  </si>
  <si>
    <t>01:11:16</t>
  </si>
  <si>
    <t>99192/25</t>
  </si>
  <si>
    <t>01:18:46</t>
  </si>
  <si>
    <t>99193/25</t>
  </si>
  <si>
    <t>00:13:35</t>
  </si>
  <si>
    <t>99194/25</t>
  </si>
  <si>
    <t>99195/25</t>
  </si>
  <si>
    <t>00:21:20</t>
  </si>
  <si>
    <t>99196/25</t>
  </si>
  <si>
    <t>99197/25</t>
  </si>
  <si>
    <t>00:31:10</t>
  </si>
  <si>
    <t>99198/25</t>
  </si>
  <si>
    <t>00:31:29</t>
  </si>
  <si>
    <t>99199/25</t>
  </si>
  <si>
    <t>99200/25</t>
  </si>
  <si>
    <t>00:25:48</t>
  </si>
  <si>
    <t>99201/25</t>
  </si>
  <si>
    <t>00:41:14</t>
  </si>
  <si>
    <t>99202/25</t>
  </si>
  <si>
    <t>00:38:15</t>
  </si>
  <si>
    <t>99203/25</t>
  </si>
  <si>
    <t>00:54:33</t>
  </si>
  <si>
    <t>99204/25</t>
  </si>
  <si>
    <t>00:40:35</t>
  </si>
  <si>
    <t>99205/25</t>
  </si>
  <si>
    <t>00:38:01</t>
  </si>
  <si>
    <t>99206/25</t>
  </si>
  <si>
    <t>01:14:26</t>
  </si>
  <si>
    <t>99207/25</t>
  </si>
  <si>
    <t>00:29:15</t>
  </si>
  <si>
    <t>99208/25</t>
  </si>
  <si>
    <t>01:02:50</t>
  </si>
  <si>
    <t>99209/25</t>
  </si>
  <si>
    <t>00:46:29</t>
  </si>
  <si>
    <t>99210/25</t>
  </si>
  <si>
    <t>01:01:29</t>
  </si>
  <si>
    <t>99211/25</t>
  </si>
  <si>
    <t>00:54:35</t>
  </si>
  <si>
    <t>99212/25</t>
  </si>
  <si>
    <t>01:05:29</t>
  </si>
  <si>
    <t>99213/25</t>
  </si>
  <si>
    <t>00:52:11</t>
  </si>
  <si>
    <t>99214/25</t>
  </si>
  <si>
    <t>00:18:38</t>
  </si>
  <si>
    <t>99215/25</t>
  </si>
  <si>
    <t>99216/25</t>
  </si>
  <si>
    <t>99217/25</t>
  </si>
  <si>
    <t>99218/25</t>
  </si>
  <si>
    <t>99219/25</t>
  </si>
  <si>
    <t>99220/25</t>
  </si>
  <si>
    <t>99222/25</t>
  </si>
  <si>
    <t>01:00:42</t>
  </si>
  <si>
    <t>99223/25</t>
  </si>
  <si>
    <t>00:39:07</t>
  </si>
  <si>
    <t>99224/25</t>
  </si>
  <si>
    <t>00:46:12</t>
  </si>
  <si>
    <t>99225/25</t>
  </si>
  <si>
    <t>04:51:07</t>
  </si>
  <si>
    <t>99228/25</t>
  </si>
  <si>
    <t>00:42:13</t>
  </si>
  <si>
    <t>99229/25</t>
  </si>
  <si>
    <t>00:31:16</t>
  </si>
  <si>
    <t>99230/25</t>
  </si>
  <si>
    <t>00:10:24</t>
  </si>
  <si>
    <t>99231/25</t>
  </si>
  <si>
    <t>01:53:18</t>
  </si>
  <si>
    <t>99232/25</t>
  </si>
  <si>
    <t>02:11:24</t>
  </si>
  <si>
    <t>99233/25</t>
  </si>
  <si>
    <t>00:49:00</t>
  </si>
  <si>
    <t>99234/25</t>
  </si>
  <si>
    <t>00:11:43</t>
  </si>
  <si>
    <t>99235/25</t>
  </si>
  <si>
    <t>99236/25</t>
  </si>
  <si>
    <t>99237/25</t>
  </si>
  <si>
    <t>00:23:34</t>
  </si>
  <si>
    <t>99238/25</t>
  </si>
  <si>
    <t>03:13:35</t>
  </si>
  <si>
    <t>99239/25</t>
  </si>
  <si>
    <t>99240/25</t>
  </si>
  <si>
    <t>99241/25</t>
  </si>
  <si>
    <t>00:21:41</t>
  </si>
  <si>
    <t>99242/25</t>
  </si>
  <si>
    <t>99243/25</t>
  </si>
  <si>
    <t>99244/25</t>
  </si>
  <si>
    <t>99245/25</t>
  </si>
  <si>
    <t>00:06:35</t>
  </si>
  <si>
    <t>99246/25</t>
  </si>
  <si>
    <t>01:25:54</t>
  </si>
  <si>
    <t>99247/25</t>
  </si>
  <si>
    <t>00:18:30</t>
  </si>
  <si>
    <t>99248/25</t>
  </si>
  <si>
    <t>99249/25</t>
  </si>
  <si>
    <t>00:19:41</t>
  </si>
  <si>
    <t>99250/25</t>
  </si>
  <si>
    <t>99251/25</t>
  </si>
  <si>
    <t>99252/25</t>
  </si>
  <si>
    <t>00:16:04</t>
  </si>
  <si>
    <t>99253/25</t>
  </si>
  <si>
    <t>99254/25</t>
  </si>
  <si>
    <t>99255/25</t>
  </si>
  <si>
    <t>99256/25</t>
  </si>
  <si>
    <t>00:23:46</t>
  </si>
  <si>
    <t>99257/25</t>
  </si>
  <si>
    <t>99258/25</t>
  </si>
  <si>
    <t>99259/25</t>
  </si>
  <si>
    <t>99260/25</t>
  </si>
  <si>
    <t>99261/25</t>
  </si>
  <si>
    <t>99262/25</t>
  </si>
  <si>
    <t>99263/25</t>
  </si>
  <si>
    <t>00:50:43</t>
  </si>
  <si>
    <t>99264/25</t>
  </si>
  <si>
    <t>01:41:16</t>
  </si>
  <si>
    <t>99265/25</t>
  </si>
  <si>
    <t>99266/25</t>
  </si>
  <si>
    <t>99267/25</t>
  </si>
  <si>
    <t>99268/25</t>
  </si>
  <si>
    <t>99269/25</t>
  </si>
  <si>
    <t>99270/25</t>
  </si>
  <si>
    <t>00:28:08</t>
  </si>
  <si>
    <t>99271/25</t>
  </si>
  <si>
    <t>00:29:06</t>
  </si>
  <si>
    <t>99272/25</t>
  </si>
  <si>
    <t>99273/25</t>
  </si>
  <si>
    <t>00:36:12</t>
  </si>
  <si>
    <t>99274/25</t>
  </si>
  <si>
    <t>00:46:21</t>
  </si>
  <si>
    <t>99275/25</t>
  </si>
  <si>
    <t>99276/25</t>
  </si>
  <si>
    <t>00:29:27</t>
  </si>
  <si>
    <t>99277/25</t>
  </si>
  <si>
    <t>00:47:21</t>
  </si>
  <si>
    <t>99278/25</t>
  </si>
  <si>
    <t>00:29:19</t>
  </si>
  <si>
    <t>99279/25</t>
  </si>
  <si>
    <t>00:45:19</t>
  </si>
  <si>
    <t>99280/25</t>
  </si>
  <si>
    <t>99281/25</t>
  </si>
  <si>
    <t>99282/25</t>
  </si>
  <si>
    <t>00:52:53</t>
  </si>
  <si>
    <t>99283/25</t>
  </si>
  <si>
    <t>01:28:46</t>
  </si>
  <si>
    <t>99284/25</t>
  </si>
  <si>
    <t>01:45:25</t>
  </si>
  <si>
    <t>99285/25</t>
  </si>
  <si>
    <t>01:42:29</t>
  </si>
  <si>
    <t>99286/25</t>
  </si>
  <si>
    <t>01:40:03</t>
  </si>
  <si>
    <t>99287/25</t>
  </si>
  <si>
    <t>02:11:06</t>
  </si>
  <si>
    <t>99288/25</t>
  </si>
  <si>
    <t>01:41:08</t>
  </si>
  <si>
    <t>99289/25</t>
  </si>
  <si>
    <t>02:07:21</t>
  </si>
  <si>
    <t>99290/25</t>
  </si>
  <si>
    <t>01:49:29</t>
  </si>
  <si>
    <t>99291/25</t>
  </si>
  <si>
    <t>02:13:46</t>
  </si>
  <si>
    <t>99292/25</t>
  </si>
  <si>
    <t>01:54:21</t>
  </si>
  <si>
    <t>99293/25</t>
  </si>
  <si>
    <t>99294/25</t>
  </si>
  <si>
    <t>99295/25</t>
  </si>
  <si>
    <t>02:27:11</t>
  </si>
  <si>
    <t>99296/25</t>
  </si>
  <si>
    <t>99297/25</t>
  </si>
  <si>
    <t>00:30:26</t>
  </si>
  <si>
    <t>99298/25</t>
  </si>
  <si>
    <t>02:17:59</t>
  </si>
  <si>
    <t>99299/25</t>
  </si>
  <si>
    <t>00:09:41</t>
  </si>
  <si>
    <t>99300/25</t>
  </si>
  <si>
    <t>99301/25</t>
  </si>
  <si>
    <t>03:42:49</t>
  </si>
  <si>
    <t>99302/25</t>
  </si>
  <si>
    <t>01:36:52</t>
  </si>
  <si>
    <t>99303/25</t>
  </si>
  <si>
    <t>99304/25</t>
  </si>
  <si>
    <t>99305/25</t>
  </si>
  <si>
    <t>99306/25</t>
  </si>
  <si>
    <t>02:12:22</t>
  </si>
  <si>
    <t>99307/25</t>
  </si>
  <si>
    <t>99308/25</t>
  </si>
  <si>
    <t>04:44:50</t>
  </si>
  <si>
    <t>99309/25</t>
  </si>
  <si>
    <t>99310/25</t>
  </si>
  <si>
    <t>00:49:53</t>
  </si>
  <si>
    <t>99311/25</t>
  </si>
  <si>
    <t>99312/25</t>
  </si>
  <si>
    <t>99313/25</t>
  </si>
  <si>
    <t>00:25:43</t>
  </si>
  <si>
    <t>99314/25</t>
  </si>
  <si>
    <t>00:27:12</t>
  </si>
  <si>
    <t>99315/25</t>
  </si>
  <si>
    <t>00:28:59</t>
  </si>
  <si>
    <t>99316/25</t>
  </si>
  <si>
    <t>99317/25</t>
  </si>
  <si>
    <t>00:20:38</t>
  </si>
  <si>
    <t>99318/25</t>
  </si>
  <si>
    <t>99319/25</t>
  </si>
  <si>
    <t>01:05:52</t>
  </si>
  <si>
    <t>99321/25</t>
  </si>
  <si>
    <t>99322/25</t>
  </si>
  <si>
    <t>00:33:02</t>
  </si>
  <si>
    <t>99323/25</t>
  </si>
  <si>
    <t>00:44:24</t>
  </si>
  <si>
    <t>99324/25</t>
  </si>
  <si>
    <t>99325/25</t>
  </si>
  <si>
    <t>99326/25</t>
  </si>
  <si>
    <t>00:30:34</t>
  </si>
  <si>
    <t>99327/25</t>
  </si>
  <si>
    <t>99328/25</t>
  </si>
  <si>
    <t>00:53:36</t>
  </si>
  <si>
    <t>99329/25</t>
  </si>
  <si>
    <t>00:19:32</t>
  </si>
  <si>
    <t>99330/25</t>
  </si>
  <si>
    <t>99331/25</t>
  </si>
  <si>
    <t>99333/25</t>
  </si>
  <si>
    <t>99334/25</t>
  </si>
  <si>
    <t>99335/25</t>
  </si>
  <si>
    <t>99336/25</t>
  </si>
  <si>
    <t>00:10:21</t>
  </si>
  <si>
    <t>99337/25</t>
  </si>
  <si>
    <t>99338/25</t>
  </si>
  <si>
    <t>00:17:52</t>
  </si>
  <si>
    <t>99339/25</t>
  </si>
  <si>
    <t>00:57:57</t>
  </si>
  <si>
    <t>99340/25</t>
  </si>
  <si>
    <t>99341/25</t>
  </si>
  <si>
    <t>00:40:22</t>
  </si>
  <si>
    <t>99342/25</t>
  </si>
  <si>
    <t>01:26:53</t>
  </si>
  <si>
    <t>99343/25</t>
  </si>
  <si>
    <t>00:35:39</t>
  </si>
  <si>
    <t>99344/25</t>
  </si>
  <si>
    <t>01:00:16</t>
  </si>
  <si>
    <t>99345/25</t>
  </si>
  <si>
    <t>99346/25</t>
  </si>
  <si>
    <t>00:29:35</t>
  </si>
  <si>
    <t>99347/25</t>
  </si>
  <si>
    <t>00:09:28</t>
  </si>
  <si>
    <t>99348/25</t>
  </si>
  <si>
    <t>99349/25</t>
  </si>
  <si>
    <t>00:41:56</t>
  </si>
  <si>
    <t>99350/25</t>
  </si>
  <si>
    <t>99351/25</t>
  </si>
  <si>
    <t>00:51:48</t>
  </si>
  <si>
    <t>99352/25</t>
  </si>
  <si>
    <t>99353/25</t>
  </si>
  <si>
    <t>00:36:08</t>
  </si>
  <si>
    <t>99354/25</t>
  </si>
  <si>
    <t>00:23:38</t>
  </si>
  <si>
    <t>99355/25</t>
  </si>
  <si>
    <t>01:45:45</t>
  </si>
  <si>
    <t>99356/25</t>
  </si>
  <si>
    <t>02:22:50</t>
  </si>
  <si>
    <t>99357/25</t>
  </si>
  <si>
    <t>02:08:49</t>
  </si>
  <si>
    <t>99358/25</t>
  </si>
  <si>
    <t>99359/25</t>
  </si>
  <si>
    <t>01:29:53</t>
  </si>
  <si>
    <t>99360/25</t>
  </si>
  <si>
    <t>00:42:47</t>
  </si>
  <si>
    <t>99361/25</t>
  </si>
  <si>
    <t>99362/25</t>
  </si>
  <si>
    <t>00:04:45</t>
  </si>
  <si>
    <t>99363/25</t>
  </si>
  <si>
    <t>00:12:35</t>
  </si>
  <si>
    <t>99364/25</t>
  </si>
  <si>
    <t>99365/25</t>
  </si>
  <si>
    <t>00:21:51</t>
  </si>
  <si>
    <t>99366/25</t>
  </si>
  <si>
    <t>00:24:23</t>
  </si>
  <si>
    <t>99367/25</t>
  </si>
  <si>
    <t>00:28:01</t>
  </si>
  <si>
    <t>99368/25</t>
  </si>
  <si>
    <t>00:32:51</t>
  </si>
  <si>
    <t>99369/25</t>
  </si>
  <si>
    <t>99370/25</t>
  </si>
  <si>
    <t>00:37:09</t>
  </si>
  <si>
    <t>99371/25</t>
  </si>
  <si>
    <t>00:21:12</t>
  </si>
  <si>
    <t>99372/25</t>
  </si>
  <si>
    <t>00:40:12</t>
  </si>
  <si>
    <t>99373/25</t>
  </si>
  <si>
    <t>00:41:54</t>
  </si>
  <si>
    <t>99374/25</t>
  </si>
  <si>
    <t>99375/25</t>
  </si>
  <si>
    <t>00:33:49</t>
  </si>
  <si>
    <t>99376/25</t>
  </si>
  <si>
    <t>99377/25</t>
  </si>
  <si>
    <t>00:43:01</t>
  </si>
  <si>
    <t>99378/25</t>
  </si>
  <si>
    <t>00:35:11</t>
  </si>
  <si>
    <t>99379/25</t>
  </si>
  <si>
    <t>99380/25</t>
  </si>
  <si>
    <t>99381/25</t>
  </si>
  <si>
    <t>00:41:28</t>
  </si>
  <si>
    <t>99382/25</t>
  </si>
  <si>
    <t>01:39:38</t>
  </si>
  <si>
    <t>99383/25</t>
  </si>
  <si>
    <t>99384/25</t>
  </si>
  <si>
    <t>99385/25</t>
  </si>
  <si>
    <t>02:22:01</t>
  </si>
  <si>
    <t>99386/25</t>
  </si>
  <si>
    <t>02:27:49</t>
  </si>
  <si>
    <t>99387/25</t>
  </si>
  <si>
    <t>00:47:43</t>
  </si>
  <si>
    <t>99388/25</t>
  </si>
  <si>
    <t>99389/25</t>
  </si>
  <si>
    <t>00:17:51</t>
  </si>
  <si>
    <t>99390/25</t>
  </si>
  <si>
    <t>03:38:17</t>
  </si>
  <si>
    <t>99391/25</t>
  </si>
  <si>
    <t>99392/25</t>
  </si>
  <si>
    <t>99393/25</t>
  </si>
  <si>
    <t>01:58:13</t>
  </si>
  <si>
    <t>99394/25</t>
  </si>
  <si>
    <t>00:20:46</t>
  </si>
  <si>
    <t>99395/25</t>
  </si>
  <si>
    <t>99396/25</t>
  </si>
  <si>
    <t>99397/25</t>
  </si>
  <si>
    <t>00:16:06</t>
  </si>
  <si>
    <t>99398/25</t>
  </si>
  <si>
    <t>00:12:29</t>
  </si>
  <si>
    <t>99399/25</t>
  </si>
  <si>
    <t>99400/25</t>
  </si>
  <si>
    <t>99401/25</t>
  </si>
  <si>
    <t>99402/25</t>
  </si>
  <si>
    <t>03:04:29</t>
  </si>
  <si>
    <t>99403/25</t>
  </si>
  <si>
    <t>00:26:34</t>
  </si>
  <si>
    <t>99404/25</t>
  </si>
  <si>
    <t>00:16:56</t>
  </si>
  <si>
    <t>99405/25</t>
  </si>
  <si>
    <t>00:38:44</t>
  </si>
  <si>
    <t>99406/25</t>
  </si>
  <si>
    <t>99407/25</t>
  </si>
  <si>
    <t>00:35:17</t>
  </si>
  <si>
    <t>99408/25</t>
  </si>
  <si>
    <t>01:23:46</t>
  </si>
  <si>
    <t>99409/25</t>
  </si>
  <si>
    <t>00:13:48</t>
  </si>
  <si>
    <t>99410/25</t>
  </si>
  <si>
    <t>03:40:44</t>
  </si>
  <si>
    <t>99411/25</t>
  </si>
  <si>
    <t>01:53:29</t>
  </si>
  <si>
    <t>99412/25</t>
  </si>
  <si>
    <t>99413/25</t>
  </si>
  <si>
    <t>01:00:06</t>
  </si>
  <si>
    <t>99414/25</t>
  </si>
  <si>
    <t>00:14:06</t>
  </si>
  <si>
    <t>99415/25</t>
  </si>
  <si>
    <t>00:14:49</t>
  </si>
  <si>
    <t>99416/25</t>
  </si>
  <si>
    <t>01:17:22</t>
  </si>
  <si>
    <t>99417/25</t>
  </si>
  <si>
    <t>02:43:15</t>
  </si>
  <si>
    <t>99418/25</t>
  </si>
  <si>
    <t>99419/25</t>
  </si>
  <si>
    <t>01:30:00</t>
  </si>
  <si>
    <t>99420/25</t>
  </si>
  <si>
    <t>99421/25</t>
  </si>
  <si>
    <t>01:40:12</t>
  </si>
  <si>
    <t>99422/25</t>
  </si>
  <si>
    <t>99423/25</t>
  </si>
  <si>
    <t>10:09:33</t>
  </si>
  <si>
    <t>99424/25</t>
  </si>
  <si>
    <t>01:40:52</t>
  </si>
  <si>
    <t>99425/25</t>
  </si>
  <si>
    <t>01:12:39</t>
  </si>
  <si>
    <t>99426/25</t>
  </si>
  <si>
    <t>00:31:19</t>
  </si>
  <si>
    <t>99427/25</t>
  </si>
  <si>
    <t>01:23:14</t>
  </si>
  <si>
    <t>99428/25</t>
  </si>
  <si>
    <t>00:40:31</t>
  </si>
  <si>
    <t>99429/25</t>
  </si>
  <si>
    <t>00:34:58</t>
  </si>
  <si>
    <t>99430/25</t>
  </si>
  <si>
    <t>06:33:06</t>
  </si>
  <si>
    <t>99431/25</t>
  </si>
  <si>
    <t>99432/25</t>
  </si>
  <si>
    <t>06:38:07</t>
  </si>
  <si>
    <t>99433/25</t>
  </si>
  <si>
    <t>99434/25</t>
  </si>
  <si>
    <t>06:47:03</t>
  </si>
  <si>
    <t>99435/25</t>
  </si>
  <si>
    <t>99436/25</t>
  </si>
  <si>
    <t>07:00:09</t>
  </si>
  <si>
    <t>99437/25</t>
  </si>
  <si>
    <t>99438/25</t>
  </si>
  <si>
    <t>99439/25</t>
  </si>
  <si>
    <t>07:12:01</t>
  </si>
  <si>
    <t>99440/25</t>
  </si>
  <si>
    <t>07:13:42</t>
  </si>
  <si>
    <t>99441/25</t>
  </si>
  <si>
    <t>99442/25</t>
  </si>
  <si>
    <t>99443/25</t>
  </si>
  <si>
    <t>07:30:45</t>
  </si>
  <si>
    <t>99444/25</t>
  </si>
  <si>
    <t>07:33:00</t>
  </si>
  <si>
    <t>99445/25</t>
  </si>
  <si>
    <t>99446/25</t>
  </si>
  <si>
    <t>99447/25</t>
  </si>
  <si>
    <t>08:12:23</t>
  </si>
  <si>
    <t>99448/25</t>
  </si>
  <si>
    <t>08:15:46</t>
  </si>
  <si>
    <t>99449/25</t>
  </si>
  <si>
    <t>08:26:41</t>
  </si>
  <si>
    <t>99450/25</t>
  </si>
  <si>
    <t>99451/25</t>
  </si>
  <si>
    <t>08:38:08</t>
  </si>
  <si>
    <t>99452/25</t>
  </si>
  <si>
    <t>99453/25</t>
  </si>
  <si>
    <t>08:56:15</t>
  </si>
  <si>
    <t>99454/25</t>
  </si>
  <si>
    <t>09:01:11</t>
  </si>
  <si>
    <t>99455/25</t>
  </si>
  <si>
    <t>09:06:26</t>
  </si>
  <si>
    <t>99456/25</t>
  </si>
  <si>
    <t>09:12:50</t>
  </si>
  <si>
    <t>99457/25</t>
  </si>
  <si>
    <t>09:15:48</t>
  </si>
  <si>
    <t>99458/25</t>
  </si>
  <si>
    <t>99459/25</t>
  </si>
  <si>
    <t>09:48:09</t>
  </si>
  <si>
    <t>99460/25</t>
  </si>
  <si>
    <t>09:59:45</t>
  </si>
  <si>
    <t>99461/25</t>
  </si>
  <si>
    <t>10:06:20</t>
  </si>
  <si>
    <t>99462/25</t>
  </si>
  <si>
    <t>10:12:48</t>
  </si>
  <si>
    <t>99463/25</t>
  </si>
  <si>
    <t>10:22:02</t>
  </si>
  <si>
    <t>99464/25</t>
  </si>
  <si>
    <t>10:30:18</t>
  </si>
  <si>
    <t>99465/25</t>
  </si>
  <si>
    <t>99466/25</t>
  </si>
  <si>
    <t>99467/25</t>
  </si>
  <si>
    <t>10:51:39</t>
  </si>
  <si>
    <t>99468/25</t>
  </si>
  <si>
    <t>10:54:03</t>
  </si>
  <si>
    <t>99469/25</t>
  </si>
  <si>
    <t>10:58:38</t>
  </si>
  <si>
    <t>99470/25</t>
  </si>
  <si>
    <t>11:01:40</t>
  </si>
  <si>
    <t>99471/25</t>
  </si>
  <si>
    <t>99472/25</t>
  </si>
  <si>
    <t>11:17:02</t>
  </si>
  <si>
    <t>99473/25</t>
  </si>
  <si>
    <t>99474/25</t>
  </si>
  <si>
    <t>99475/25</t>
  </si>
  <si>
    <t>11:46:30</t>
  </si>
  <si>
    <t>99476/25</t>
  </si>
  <si>
    <t>11:49:45</t>
  </si>
  <si>
    <t>99477/25</t>
  </si>
  <si>
    <t>11:54:19</t>
  </si>
  <si>
    <t>99478/25</t>
  </si>
  <si>
    <t>99479/25</t>
  </si>
  <si>
    <t>12:14:39</t>
  </si>
  <si>
    <t>99480/25</t>
  </si>
  <si>
    <t>99481/25</t>
  </si>
  <si>
    <t>99482/25</t>
  </si>
  <si>
    <t>12:35:24</t>
  </si>
  <si>
    <t>99483/25</t>
  </si>
  <si>
    <t>12:50:34</t>
  </si>
  <si>
    <t>99484/25</t>
  </si>
  <si>
    <t>12:56:14</t>
  </si>
  <si>
    <t>99485/25</t>
  </si>
  <si>
    <t>13:04:33</t>
  </si>
  <si>
    <t>99486/25</t>
  </si>
  <si>
    <t>13:07:21</t>
  </si>
  <si>
    <t>99487/25</t>
  </si>
  <si>
    <t>13:17:10</t>
  </si>
  <si>
    <t>99488/25</t>
  </si>
  <si>
    <t>99489/25</t>
  </si>
  <si>
    <t>13:34:21</t>
  </si>
  <si>
    <t>99490/25</t>
  </si>
  <si>
    <t>13:38:20</t>
  </si>
  <si>
    <t>99491/25</t>
  </si>
  <si>
    <t>13:55:31</t>
  </si>
  <si>
    <t>99492/25</t>
  </si>
  <si>
    <t>14:03:44</t>
  </si>
  <si>
    <t>99493/25</t>
  </si>
  <si>
    <t>14:16:39</t>
  </si>
  <si>
    <t>99494/25</t>
  </si>
  <si>
    <t>14:22:06</t>
  </si>
  <si>
    <t>99495/25</t>
  </si>
  <si>
    <t>99496/25</t>
  </si>
  <si>
    <t>14:35:09</t>
  </si>
  <si>
    <t>99497/25</t>
  </si>
  <si>
    <t>99498/25</t>
  </si>
  <si>
    <t>14:45:30</t>
  </si>
  <si>
    <t>99499/25</t>
  </si>
  <si>
    <t>14:51:49</t>
  </si>
  <si>
    <t>99500/25</t>
  </si>
  <si>
    <t>14:55:13</t>
  </si>
  <si>
    <t>99501/25</t>
  </si>
  <si>
    <t>15:02:54</t>
  </si>
  <si>
    <t>99502/25</t>
  </si>
  <si>
    <t>15:15:11</t>
  </si>
  <si>
    <t>99503/25</t>
  </si>
  <si>
    <t>99504/25</t>
  </si>
  <si>
    <t>15:34:38</t>
  </si>
  <si>
    <t>99505/25</t>
  </si>
  <si>
    <t>15:41:05</t>
  </si>
  <si>
    <t>99506/25</t>
  </si>
  <si>
    <t>15:47:53</t>
  </si>
  <si>
    <t>99507/25</t>
  </si>
  <si>
    <t>15:52:26</t>
  </si>
  <si>
    <t>99508/25</t>
  </si>
  <si>
    <t>15:53:46</t>
  </si>
  <si>
    <t>99509/25</t>
  </si>
  <si>
    <t>99510/25</t>
  </si>
  <si>
    <t>99511/25</t>
  </si>
  <si>
    <t>99512/25</t>
  </si>
  <si>
    <t>16:10:39</t>
  </si>
  <si>
    <t>99513/25</t>
  </si>
  <si>
    <t>16:17:28</t>
  </si>
  <si>
    <t>99514/25</t>
  </si>
  <si>
    <t>99515/25</t>
  </si>
  <si>
    <t>99516/25</t>
  </si>
  <si>
    <t>99517/25</t>
  </si>
  <si>
    <t>99518/25</t>
  </si>
  <si>
    <t>16:48:30</t>
  </si>
  <si>
    <t>99519/25</t>
  </si>
  <si>
    <t>17:14:13</t>
  </si>
  <si>
    <t>99520/25</t>
  </si>
  <si>
    <t>17:19:00</t>
  </si>
  <si>
    <t>99521/25</t>
  </si>
  <si>
    <t>17:42:28</t>
  </si>
  <si>
    <t>99522/25</t>
  </si>
  <si>
    <t>17:52:56</t>
  </si>
  <si>
    <t>99523/25</t>
  </si>
  <si>
    <t>99524/25</t>
  </si>
  <si>
    <t>99525/25</t>
  </si>
  <si>
    <t>99526/25</t>
  </si>
  <si>
    <t>99527/25</t>
  </si>
  <si>
    <t>00:27:54</t>
  </si>
  <si>
    <t>99528/25</t>
  </si>
  <si>
    <t>99529/25</t>
  </si>
  <si>
    <t>00:37:49</t>
  </si>
  <si>
    <t>99530/25</t>
  </si>
  <si>
    <t>99531/25</t>
  </si>
  <si>
    <t>00:34:05</t>
  </si>
  <si>
    <t>99532/25</t>
  </si>
  <si>
    <t>99533/25</t>
  </si>
  <si>
    <t>00:48:32</t>
  </si>
  <si>
    <t>99534/25</t>
  </si>
  <si>
    <t>00:41:27</t>
  </si>
  <si>
    <t>99535/25</t>
  </si>
  <si>
    <t>00:46:59</t>
  </si>
  <si>
    <t>99536/25</t>
  </si>
  <si>
    <t>00:36:02</t>
  </si>
  <si>
    <t>99537/25</t>
  </si>
  <si>
    <t>00:35:53</t>
  </si>
  <si>
    <t>99538/25</t>
  </si>
  <si>
    <t>99539/25</t>
  </si>
  <si>
    <t>01:12:51</t>
  </si>
  <si>
    <t>99540/25</t>
  </si>
  <si>
    <t>01:14:33</t>
  </si>
  <si>
    <t>99541/25</t>
  </si>
  <si>
    <t>00:58:29</t>
  </si>
  <si>
    <t>99542/25</t>
  </si>
  <si>
    <t>99543/25</t>
  </si>
  <si>
    <t>99544/25</t>
  </si>
  <si>
    <t>01:22:48</t>
  </si>
  <si>
    <t>99545/25</t>
  </si>
  <si>
    <t>00:59:36</t>
  </si>
  <si>
    <t>99546/25</t>
  </si>
  <si>
    <t>00:40:44</t>
  </si>
  <si>
    <t>99547/25</t>
  </si>
  <si>
    <t>00:45:15</t>
  </si>
  <si>
    <t>99548/25</t>
  </si>
  <si>
    <t>01:52:32</t>
  </si>
  <si>
    <t>99549/25</t>
  </si>
  <si>
    <t>99550/25</t>
  </si>
  <si>
    <t>99551/25</t>
  </si>
  <si>
    <t>02:30:36</t>
  </si>
  <si>
    <t>99552/25</t>
  </si>
  <si>
    <t>00:22:54</t>
  </si>
  <si>
    <t>99553/25</t>
  </si>
  <si>
    <t>99554/25</t>
  </si>
  <si>
    <t>01:11:27</t>
  </si>
  <si>
    <t>99555/25</t>
  </si>
  <si>
    <t>99556/25</t>
  </si>
  <si>
    <t>99557/25</t>
  </si>
  <si>
    <t>01:10:06</t>
  </si>
  <si>
    <t>99558/25</t>
  </si>
  <si>
    <t>99559/25</t>
  </si>
  <si>
    <t>99560/25</t>
  </si>
  <si>
    <t>00:21:01</t>
  </si>
  <si>
    <t>99561/25</t>
  </si>
  <si>
    <t>00:26:55</t>
  </si>
  <si>
    <t>99562/25</t>
  </si>
  <si>
    <t>00:44:38</t>
  </si>
  <si>
    <t>99563/25</t>
  </si>
  <si>
    <t>00:55:59</t>
  </si>
  <si>
    <t>99564/25</t>
  </si>
  <si>
    <t>99565/25</t>
  </si>
  <si>
    <t>04:06:41</t>
  </si>
  <si>
    <t>99566/25</t>
  </si>
  <si>
    <t>99567/25</t>
  </si>
  <si>
    <t>01:01:26</t>
  </si>
  <si>
    <t>99568/25</t>
  </si>
  <si>
    <t>99569/25</t>
  </si>
  <si>
    <t>99570/25</t>
  </si>
  <si>
    <t>00:12:55</t>
  </si>
  <si>
    <t>99571/25</t>
  </si>
  <si>
    <t>99572/25</t>
  </si>
  <si>
    <t>01:00:36</t>
  </si>
  <si>
    <t>99573/25</t>
  </si>
  <si>
    <t>99574/25</t>
  </si>
  <si>
    <t>00:35:35</t>
  </si>
  <si>
    <t>99575/25</t>
  </si>
  <si>
    <t>00:52:28</t>
  </si>
  <si>
    <t>99576/25</t>
  </si>
  <si>
    <t>00:55:21</t>
  </si>
  <si>
    <t>99577/25</t>
  </si>
  <si>
    <t>04:03:56</t>
  </si>
  <si>
    <t>99578/25</t>
  </si>
  <si>
    <t>00:45:52</t>
  </si>
  <si>
    <t>99579/25</t>
  </si>
  <si>
    <t>00:13:40</t>
  </si>
  <si>
    <t>99580/25</t>
  </si>
  <si>
    <t>00:14:56</t>
  </si>
  <si>
    <t>99581/25</t>
  </si>
  <si>
    <t>00:25:35</t>
  </si>
  <si>
    <t>99582/25</t>
  </si>
  <si>
    <t>00:40:26</t>
  </si>
  <si>
    <t>99583/25</t>
  </si>
  <si>
    <t>99584/25</t>
  </si>
  <si>
    <t>03:12:40</t>
  </si>
  <si>
    <t>99585/25</t>
  </si>
  <si>
    <t>02:33:47</t>
  </si>
  <si>
    <t>99586/25</t>
  </si>
  <si>
    <t>00:27:23</t>
  </si>
  <si>
    <t>99587/25</t>
  </si>
  <si>
    <t>00:23:12</t>
  </si>
  <si>
    <t>99588/25</t>
  </si>
  <si>
    <t>00:57:10</t>
  </si>
  <si>
    <t>99589/25</t>
  </si>
  <si>
    <t>99590/25</t>
  </si>
  <si>
    <t>00:34:16</t>
  </si>
  <si>
    <t>99591/25</t>
  </si>
  <si>
    <t>00:24:24</t>
  </si>
  <si>
    <t>99592/25</t>
  </si>
  <si>
    <t>02:40:54</t>
  </si>
  <si>
    <t>99593/25</t>
  </si>
  <si>
    <t>01:30:43</t>
  </si>
  <si>
    <t>99594/25</t>
  </si>
  <si>
    <t>99595/25</t>
  </si>
  <si>
    <t>31613B40</t>
  </si>
  <si>
    <t>00:45:25</t>
  </si>
  <si>
    <t>99596/25</t>
  </si>
  <si>
    <t>00:51:19</t>
  </si>
  <si>
    <t>99597/25</t>
  </si>
  <si>
    <t>46563B40</t>
  </si>
  <si>
    <t>01:20:19</t>
  </si>
  <si>
    <t>99598/25</t>
  </si>
  <si>
    <t>99599/25</t>
  </si>
  <si>
    <t>00:33:37</t>
  </si>
  <si>
    <t>99600/25</t>
  </si>
  <si>
    <t>99601/25</t>
  </si>
  <si>
    <t>99602/25</t>
  </si>
  <si>
    <t>00:19:15</t>
  </si>
  <si>
    <t>99603/25</t>
  </si>
  <si>
    <t>99604/25</t>
  </si>
  <si>
    <t>99605/25</t>
  </si>
  <si>
    <t>00:12:17</t>
  </si>
  <si>
    <t>99606/25</t>
  </si>
  <si>
    <t>99607/25</t>
  </si>
  <si>
    <t>00:24:15</t>
  </si>
  <si>
    <t>99608/25</t>
  </si>
  <si>
    <t>00:36:18</t>
  </si>
  <si>
    <t>99609/25</t>
  </si>
  <si>
    <t>00:39:37</t>
  </si>
  <si>
    <t>99610/25</t>
  </si>
  <si>
    <t>99611/25</t>
  </si>
  <si>
    <t>99612/25</t>
  </si>
  <si>
    <t>99613/25</t>
  </si>
  <si>
    <t>00:50:11</t>
  </si>
  <si>
    <t>99614/25</t>
  </si>
  <si>
    <t>00:58:33</t>
  </si>
  <si>
    <t>99615/25</t>
  </si>
  <si>
    <t>00:38:20</t>
  </si>
  <si>
    <t>99616/25</t>
  </si>
  <si>
    <t>01:03:30</t>
  </si>
  <si>
    <t>99617/25</t>
  </si>
  <si>
    <t>01:09:51</t>
  </si>
  <si>
    <t>99618/25</t>
  </si>
  <si>
    <t>99619/25</t>
  </si>
  <si>
    <t>01:15:47</t>
  </si>
  <si>
    <t>99620/25</t>
  </si>
  <si>
    <t>00:49:43</t>
  </si>
  <si>
    <t>99621/25</t>
  </si>
  <si>
    <t>01:22:41</t>
  </si>
  <si>
    <t>99622/25</t>
  </si>
  <si>
    <t>01:31:09</t>
  </si>
  <si>
    <t>99623/25</t>
  </si>
  <si>
    <t>01:36:07</t>
  </si>
  <si>
    <t>99624/25</t>
  </si>
  <si>
    <t>01:37:10</t>
  </si>
  <si>
    <t>99625/25</t>
  </si>
  <si>
    <t>01:42:18</t>
  </si>
  <si>
    <t>99626/25</t>
  </si>
  <si>
    <t>01:47:36</t>
  </si>
  <si>
    <t>99627/25</t>
  </si>
  <si>
    <t>01:57:56</t>
  </si>
  <si>
    <t>99628/25</t>
  </si>
  <si>
    <t>00:13:38</t>
  </si>
  <si>
    <t>99629/25</t>
  </si>
  <si>
    <t>00:19:54</t>
  </si>
  <si>
    <t>99630/25</t>
  </si>
  <si>
    <t>02:03:53</t>
  </si>
  <si>
    <t>99631/25</t>
  </si>
  <si>
    <t>00:15:15</t>
  </si>
  <si>
    <t>99632/25</t>
  </si>
  <si>
    <t>00:22:03</t>
  </si>
  <si>
    <t>99633/25</t>
  </si>
  <si>
    <t>99634/25</t>
  </si>
  <si>
    <t>01:15:39</t>
  </si>
  <si>
    <t>99635/25</t>
  </si>
  <si>
    <t>99636/25</t>
  </si>
  <si>
    <t>00:07:59</t>
  </si>
  <si>
    <t>99637/25</t>
  </si>
  <si>
    <t>00:34:28</t>
  </si>
  <si>
    <t>99638/25</t>
  </si>
  <si>
    <t>00:46:45</t>
  </si>
  <si>
    <t>99639/25</t>
  </si>
  <si>
    <t>99640/25</t>
  </si>
  <si>
    <t>99641/25</t>
  </si>
  <si>
    <t>01:08:49</t>
  </si>
  <si>
    <t>99642/25</t>
  </si>
  <si>
    <t>99643/25</t>
  </si>
  <si>
    <t>01:19:01</t>
  </si>
  <si>
    <t>99644/25</t>
  </si>
  <si>
    <t>00:49:30</t>
  </si>
  <si>
    <t>99645/25</t>
  </si>
  <si>
    <t>00:56:12</t>
  </si>
  <si>
    <t>99646/25</t>
  </si>
  <si>
    <t>00:39:57</t>
  </si>
  <si>
    <t>99647/25</t>
  </si>
  <si>
    <t>99648/25</t>
  </si>
  <si>
    <t>00:46:27</t>
  </si>
  <si>
    <t>99649/25</t>
  </si>
  <si>
    <t>99650/25</t>
  </si>
  <si>
    <t>99651/25</t>
  </si>
  <si>
    <t>00:35:41</t>
  </si>
  <si>
    <t>99652/25</t>
  </si>
  <si>
    <t>00:39:54</t>
  </si>
  <si>
    <t>99653/25</t>
  </si>
  <si>
    <t>06:07:17</t>
  </si>
  <si>
    <t>99654/25</t>
  </si>
  <si>
    <t>06:14:17</t>
  </si>
  <si>
    <t>99655/25</t>
  </si>
  <si>
    <t>00:22:26</t>
  </si>
  <si>
    <t>99656/25</t>
  </si>
  <si>
    <t>00:45:53</t>
  </si>
  <si>
    <t>99657/25</t>
  </si>
  <si>
    <t>99658/25</t>
  </si>
  <si>
    <t>99659/25</t>
  </si>
  <si>
    <t>00:53:22</t>
  </si>
  <si>
    <t>99660/25</t>
  </si>
  <si>
    <t>00:46:03</t>
  </si>
  <si>
    <t>99661/25</t>
  </si>
  <si>
    <t>00:07:10</t>
  </si>
  <si>
    <t>99662/25</t>
  </si>
  <si>
    <t>00:56:07</t>
  </si>
  <si>
    <t>99663/25</t>
  </si>
  <si>
    <t>01:03:23</t>
  </si>
  <si>
    <t>99664/25</t>
  </si>
  <si>
    <t>01:11:25</t>
  </si>
  <si>
    <t>99665/25</t>
  </si>
  <si>
    <t>01:49:11</t>
  </si>
  <si>
    <t>99666/25</t>
  </si>
  <si>
    <t>00:51:46</t>
  </si>
  <si>
    <t>99667/25</t>
  </si>
  <si>
    <t>00:33:08</t>
  </si>
  <si>
    <t>99668/25</t>
  </si>
  <si>
    <t>99669/25</t>
  </si>
  <si>
    <t>00:20:16</t>
  </si>
  <si>
    <t>99670/25</t>
  </si>
  <si>
    <t>99671/25</t>
  </si>
  <si>
    <t>02:25:20</t>
  </si>
  <si>
    <t>99672/25</t>
  </si>
  <si>
    <t>00:30:46</t>
  </si>
  <si>
    <t>99673/25</t>
  </si>
  <si>
    <t>00:41:29</t>
  </si>
  <si>
    <t>99674/25</t>
  </si>
  <si>
    <t>00:53:57</t>
  </si>
  <si>
    <t>99675/25</t>
  </si>
  <si>
    <t>00:51:55</t>
  </si>
  <si>
    <t>99676/25</t>
  </si>
  <si>
    <t>00:29:44</t>
  </si>
  <si>
    <t>99677/25</t>
  </si>
  <si>
    <t>99678/25</t>
  </si>
  <si>
    <t>00:13:41</t>
  </si>
  <si>
    <t>99679/25</t>
  </si>
  <si>
    <t>99680/25</t>
  </si>
  <si>
    <t>99681/25</t>
  </si>
  <si>
    <t>99682/25</t>
  </si>
  <si>
    <t>00:15:36</t>
  </si>
  <si>
    <t>99683/25</t>
  </si>
  <si>
    <t>99684/25</t>
  </si>
  <si>
    <t>99685/25</t>
  </si>
  <si>
    <t>00:24:02</t>
  </si>
  <si>
    <t>99686/25</t>
  </si>
  <si>
    <t>01:04:24</t>
  </si>
  <si>
    <t>99687/25</t>
  </si>
  <si>
    <t>99688/25</t>
  </si>
  <si>
    <t>99689/25</t>
  </si>
  <si>
    <t>99690/25</t>
  </si>
  <si>
    <t>99691/25</t>
  </si>
  <si>
    <t>99692/25</t>
  </si>
  <si>
    <t>00:28:15</t>
  </si>
  <si>
    <t>99693/25</t>
  </si>
  <si>
    <t>99694/25</t>
  </si>
  <si>
    <t>00:30:40</t>
  </si>
  <si>
    <t>99695/25</t>
  </si>
  <si>
    <t>99696/25</t>
  </si>
  <si>
    <t>99697/25</t>
  </si>
  <si>
    <t>00:48:23</t>
  </si>
  <si>
    <t>99698/25</t>
  </si>
  <si>
    <t>99699/25</t>
  </si>
  <si>
    <t>00:31:37</t>
  </si>
  <si>
    <t>99700/25</t>
  </si>
  <si>
    <t>00:47:15</t>
  </si>
  <si>
    <t>99701/25</t>
  </si>
  <si>
    <t>99702/25</t>
  </si>
  <si>
    <t>01:10:49</t>
  </si>
  <si>
    <t>99703/25</t>
  </si>
  <si>
    <t>01:13:50</t>
  </si>
  <si>
    <t>99704/25</t>
  </si>
  <si>
    <t>00:32:38</t>
  </si>
  <si>
    <t>99705/25</t>
  </si>
  <si>
    <t>00:35:24</t>
  </si>
  <si>
    <t>99706/25</t>
  </si>
  <si>
    <t>01:19:14</t>
  </si>
  <si>
    <t>99707/25</t>
  </si>
  <si>
    <t>01:06:25</t>
  </si>
  <si>
    <t>99708/25</t>
  </si>
  <si>
    <t>00:43:02</t>
  </si>
  <si>
    <t>99709/25</t>
  </si>
  <si>
    <t>00:58:57</t>
  </si>
  <si>
    <t>99710/25</t>
  </si>
  <si>
    <t>99711/25</t>
  </si>
  <si>
    <t>01:14:25</t>
  </si>
  <si>
    <t>99712/25</t>
  </si>
  <si>
    <t>01:20:09</t>
  </si>
  <si>
    <t>99713/25</t>
  </si>
  <si>
    <t>00:59:07</t>
  </si>
  <si>
    <t>99714/25</t>
  </si>
  <si>
    <t>01:56:15</t>
  </si>
  <si>
    <t>99715/25</t>
  </si>
  <si>
    <t>99716/25</t>
  </si>
  <si>
    <t>99717/25</t>
  </si>
  <si>
    <t>01:34:00</t>
  </si>
  <si>
    <t>99718/25</t>
  </si>
  <si>
    <t>01:13:23</t>
  </si>
  <si>
    <t>99719/25</t>
  </si>
  <si>
    <t>01:26:27</t>
  </si>
  <si>
    <t>99720/25</t>
  </si>
  <si>
    <t>00:13:24</t>
  </si>
  <si>
    <t>99721/25</t>
  </si>
  <si>
    <t>00:40:13</t>
  </si>
  <si>
    <t>99722/25</t>
  </si>
  <si>
    <t>01:42:54</t>
  </si>
  <si>
    <t>99723/25</t>
  </si>
  <si>
    <t>01:25:18</t>
  </si>
  <si>
    <t>99724/25</t>
  </si>
  <si>
    <t>01:48:51</t>
  </si>
  <si>
    <t>99725/25</t>
  </si>
  <si>
    <t>00:52:08</t>
  </si>
  <si>
    <t>99726/25</t>
  </si>
  <si>
    <t>99727/25</t>
  </si>
  <si>
    <t>01:38:03</t>
  </si>
  <si>
    <t>99728/25</t>
  </si>
  <si>
    <t>00:22:34</t>
  </si>
  <si>
    <t>99729/25</t>
  </si>
  <si>
    <t>01:13:56</t>
  </si>
  <si>
    <t>99730/25</t>
  </si>
  <si>
    <t>99731/25</t>
  </si>
  <si>
    <t>00:13:30</t>
  </si>
  <si>
    <t>99732/25</t>
  </si>
  <si>
    <t>02:51:38</t>
  </si>
  <si>
    <t>99733/25</t>
  </si>
  <si>
    <t>99734/25</t>
  </si>
  <si>
    <t>00:09:09</t>
  </si>
  <si>
    <t>99735/25</t>
  </si>
  <si>
    <t>5183A75</t>
  </si>
  <si>
    <t>99736/25</t>
  </si>
  <si>
    <t>99737/25</t>
  </si>
  <si>
    <t>99738/25</t>
  </si>
  <si>
    <t>04:06:21</t>
  </si>
  <si>
    <t>99739/25</t>
  </si>
  <si>
    <t>99740/25</t>
  </si>
  <si>
    <t>00:14:29</t>
  </si>
  <si>
    <t>99741/25</t>
  </si>
  <si>
    <t>99742/25</t>
  </si>
  <si>
    <t>99743/25</t>
  </si>
  <si>
    <t>99744/25</t>
  </si>
  <si>
    <t>99745/25</t>
  </si>
  <si>
    <t>00:47:27</t>
  </si>
  <si>
    <t>99746/25</t>
  </si>
  <si>
    <t>99747/25</t>
  </si>
  <si>
    <t>00:43:34</t>
  </si>
  <si>
    <t>99748/25</t>
  </si>
  <si>
    <t>01:11:43</t>
  </si>
  <si>
    <t>99749/25</t>
  </si>
  <si>
    <t>00:29:36</t>
  </si>
  <si>
    <t>99750/25</t>
  </si>
  <si>
    <t>99751/25</t>
  </si>
  <si>
    <t>01:02:27</t>
  </si>
  <si>
    <t>99752/25</t>
  </si>
  <si>
    <t>00:38:04</t>
  </si>
  <si>
    <t>99753/25</t>
  </si>
  <si>
    <t>99754/25</t>
  </si>
  <si>
    <t>99755/25</t>
  </si>
  <si>
    <t>99756/25</t>
  </si>
  <si>
    <t>99757/25</t>
  </si>
  <si>
    <t>99758/25</t>
  </si>
  <si>
    <t>00:35:38</t>
  </si>
  <si>
    <t>99759/25</t>
  </si>
  <si>
    <t>00:33:36</t>
  </si>
  <si>
    <t>99761/25</t>
  </si>
  <si>
    <t>99762/25</t>
  </si>
  <si>
    <t>00:18:50</t>
  </si>
  <si>
    <t>99763/25</t>
  </si>
  <si>
    <t>99764/25</t>
  </si>
  <si>
    <t>01:57:12</t>
  </si>
  <si>
    <t>99765/25</t>
  </si>
  <si>
    <t>99766/25</t>
  </si>
  <si>
    <t>00:54:52</t>
  </si>
  <si>
    <t>99767/25</t>
  </si>
  <si>
    <t>99768/25</t>
  </si>
  <si>
    <t>00:17:14</t>
  </si>
  <si>
    <t>99769/25</t>
  </si>
  <si>
    <t>00:10:29</t>
  </si>
  <si>
    <t>99770/25</t>
  </si>
  <si>
    <t>99771/25</t>
  </si>
  <si>
    <t>2579A75</t>
  </si>
  <si>
    <t>99772/25</t>
  </si>
  <si>
    <t>00:23:03</t>
  </si>
  <si>
    <t>99773/25</t>
  </si>
  <si>
    <t>00:32:49</t>
  </si>
  <si>
    <t>99774/25</t>
  </si>
  <si>
    <t>00:33:43</t>
  </si>
  <si>
    <t>99775/25</t>
  </si>
  <si>
    <t>99776/25</t>
  </si>
  <si>
    <t>99777/25</t>
  </si>
  <si>
    <t>99778/25</t>
  </si>
  <si>
    <t>00:26:45</t>
  </si>
  <si>
    <t>99779/25</t>
  </si>
  <si>
    <t>99780/25</t>
  </si>
  <si>
    <t>99781/25</t>
  </si>
  <si>
    <t>99783/25</t>
  </si>
  <si>
    <t>02:59:14</t>
  </si>
  <si>
    <t>99784/25</t>
  </si>
  <si>
    <t>00:32:36</t>
  </si>
  <si>
    <t>99785/25</t>
  </si>
  <si>
    <t>99786/25</t>
  </si>
  <si>
    <t>00:07:55</t>
  </si>
  <si>
    <t>99787/25</t>
  </si>
  <si>
    <t>00:13:45</t>
  </si>
  <si>
    <t>99788/25</t>
  </si>
  <si>
    <t>99789/25</t>
  </si>
  <si>
    <t>00:12:15</t>
  </si>
  <si>
    <t>99790/25</t>
  </si>
  <si>
    <t>99791/25</t>
  </si>
  <si>
    <t>99792/25</t>
  </si>
  <si>
    <t>00:21:13</t>
  </si>
  <si>
    <t>99793/25</t>
  </si>
  <si>
    <t>99794/25</t>
  </si>
  <si>
    <t>99795/25</t>
  </si>
  <si>
    <t>99796/25</t>
  </si>
  <si>
    <t>99797/25</t>
  </si>
  <si>
    <t>00:17:34</t>
  </si>
  <si>
    <t>99798/25</t>
  </si>
  <si>
    <t>99799/25</t>
  </si>
  <si>
    <t>00:25:13</t>
  </si>
  <si>
    <t>99800/25</t>
  </si>
  <si>
    <t>99801/25</t>
  </si>
  <si>
    <t>99802/25</t>
  </si>
  <si>
    <t>00:34:27</t>
  </si>
  <si>
    <t>99803/25</t>
  </si>
  <si>
    <t>00:35:28</t>
  </si>
  <si>
    <t>99804/25</t>
  </si>
  <si>
    <t>00:27:50</t>
  </si>
  <si>
    <t>99805/25</t>
  </si>
  <si>
    <t>00:46:04</t>
  </si>
  <si>
    <t>99806/25</t>
  </si>
  <si>
    <t>99807/25</t>
  </si>
  <si>
    <t>00:52:43</t>
  </si>
  <si>
    <t>99808/25</t>
  </si>
  <si>
    <t>00:49:21</t>
  </si>
  <si>
    <t>99809/25</t>
  </si>
  <si>
    <t>00:42:14</t>
  </si>
  <si>
    <t>99810/25</t>
  </si>
  <si>
    <t>99811/25</t>
  </si>
  <si>
    <t>00:33:54</t>
  </si>
  <si>
    <t>99812/25</t>
  </si>
  <si>
    <t>01:03:14</t>
  </si>
  <si>
    <t>99813/25</t>
  </si>
  <si>
    <t>00:41:05</t>
  </si>
  <si>
    <t>99814/25</t>
  </si>
  <si>
    <t>99815/25</t>
  </si>
  <si>
    <t>00:32:19</t>
  </si>
  <si>
    <t>99816/25</t>
  </si>
  <si>
    <t>01:01:17</t>
  </si>
  <si>
    <t>99817/25</t>
  </si>
  <si>
    <t>99818/25</t>
  </si>
  <si>
    <t>01:00:51</t>
  </si>
  <si>
    <t>99819/25</t>
  </si>
  <si>
    <t>99820/25</t>
  </si>
  <si>
    <t>01:02:09</t>
  </si>
  <si>
    <t>99821/25</t>
  </si>
  <si>
    <t>00:14:09</t>
  </si>
  <si>
    <t>99822/25</t>
  </si>
  <si>
    <t>01:19:56</t>
  </si>
  <si>
    <t>99823/25</t>
  </si>
  <si>
    <t>00:56:40</t>
  </si>
  <si>
    <t>99824/25</t>
  </si>
  <si>
    <t>99825/25</t>
  </si>
  <si>
    <t>99826/25</t>
  </si>
  <si>
    <t>01:06:49</t>
  </si>
  <si>
    <t>99827/25</t>
  </si>
  <si>
    <t>00:14:46</t>
  </si>
  <si>
    <t>99828/25</t>
  </si>
  <si>
    <t>99829/25</t>
  </si>
  <si>
    <t>00:18:10</t>
  </si>
  <si>
    <t>99830/25</t>
  </si>
  <si>
    <t>99831/25</t>
  </si>
  <si>
    <t>02:35:59</t>
  </si>
  <si>
    <t>99832/25</t>
  </si>
  <si>
    <t>99833/25</t>
  </si>
  <si>
    <t>99834/25</t>
  </si>
  <si>
    <t>99835/25</t>
  </si>
  <si>
    <t>00:09:14</t>
  </si>
  <si>
    <t>99836/25</t>
  </si>
  <si>
    <t>99837/25</t>
  </si>
  <si>
    <t>00:36:00</t>
  </si>
  <si>
    <t>99838/25</t>
  </si>
  <si>
    <t>99839/25</t>
  </si>
  <si>
    <t>00:50:14</t>
  </si>
  <si>
    <t>99840/25</t>
  </si>
  <si>
    <t>00:22:42</t>
  </si>
  <si>
    <t>99841/25</t>
  </si>
  <si>
    <t>00:57:03</t>
  </si>
  <si>
    <t>99842/25</t>
  </si>
  <si>
    <t>00:25:11</t>
  </si>
  <si>
    <t>99843/25</t>
  </si>
  <si>
    <t>99844/25</t>
  </si>
  <si>
    <t>99845/25</t>
  </si>
  <si>
    <t>00:07:28</t>
  </si>
  <si>
    <t>99846/25</t>
  </si>
  <si>
    <t>99847/25</t>
  </si>
  <si>
    <t>99848/25</t>
  </si>
  <si>
    <t>99849/25</t>
  </si>
  <si>
    <t>99850/25</t>
  </si>
  <si>
    <t>00:11:20</t>
  </si>
  <si>
    <t>99851/25</t>
  </si>
  <si>
    <t>02:43:46</t>
  </si>
  <si>
    <t>99852/25</t>
  </si>
  <si>
    <t>99853/25</t>
  </si>
  <si>
    <t>00:10:40</t>
  </si>
  <si>
    <t>99854/25</t>
  </si>
  <si>
    <t>99855/25</t>
  </si>
  <si>
    <t>00:52:38</t>
  </si>
  <si>
    <t>99856/25</t>
  </si>
  <si>
    <t>99857/25</t>
  </si>
  <si>
    <t>99858/25</t>
  </si>
  <si>
    <t>00:43:18</t>
  </si>
  <si>
    <t>99859/25</t>
  </si>
  <si>
    <t>99860/25</t>
  </si>
  <si>
    <t>99861/25</t>
  </si>
  <si>
    <t>99862/25</t>
  </si>
  <si>
    <t>99863/25</t>
  </si>
  <si>
    <t>00:11:02</t>
  </si>
  <si>
    <t>99864/25</t>
  </si>
  <si>
    <t>00:10:38</t>
  </si>
  <si>
    <t>99865/25</t>
  </si>
  <si>
    <t>01:20:06</t>
  </si>
  <si>
    <t>99866/25</t>
  </si>
  <si>
    <t>99867/25</t>
  </si>
  <si>
    <t>00:22:19</t>
  </si>
  <si>
    <t>99868/25</t>
  </si>
  <si>
    <t>99869/25</t>
  </si>
  <si>
    <t>99870/25</t>
  </si>
  <si>
    <t>99871/25</t>
  </si>
  <si>
    <t>33361D40</t>
  </si>
  <si>
    <t>99872/25</t>
  </si>
  <si>
    <t>99873/25</t>
  </si>
  <si>
    <t>99874/25</t>
  </si>
  <si>
    <t>99875/25</t>
  </si>
  <si>
    <t>00:33:57</t>
  </si>
  <si>
    <t>99876/25</t>
  </si>
  <si>
    <t>99877/25</t>
  </si>
  <si>
    <t>99878/25</t>
  </si>
  <si>
    <t>00:29:20</t>
  </si>
  <si>
    <t>99879/25</t>
  </si>
  <si>
    <t>99880/25</t>
  </si>
  <si>
    <t>99881/25</t>
  </si>
  <si>
    <t>01:42:00</t>
  </si>
  <si>
    <t>99882/25</t>
  </si>
  <si>
    <t>99883/25</t>
  </si>
  <si>
    <t>99884/25</t>
  </si>
  <si>
    <t>99885/25</t>
  </si>
  <si>
    <t>00:33:22</t>
  </si>
  <si>
    <t>99886/25</t>
  </si>
  <si>
    <t>99887/25</t>
  </si>
  <si>
    <t>00:28:35</t>
  </si>
  <si>
    <t>99888/25</t>
  </si>
  <si>
    <t>01:33:29</t>
  </si>
  <si>
    <t>99889/25</t>
  </si>
  <si>
    <t>02:47:09</t>
  </si>
  <si>
    <t>99890/25</t>
  </si>
  <si>
    <t>99891/25</t>
  </si>
  <si>
    <t>00:50:33</t>
  </si>
  <si>
    <t>99892/25</t>
  </si>
  <si>
    <t>00:57:18</t>
  </si>
  <si>
    <t>99893/25</t>
  </si>
  <si>
    <t>99894/25</t>
  </si>
  <si>
    <t>99895/25</t>
  </si>
  <si>
    <t>99896/25</t>
  </si>
  <si>
    <t>00:22:41</t>
  </si>
  <si>
    <t>99897/25</t>
  </si>
  <si>
    <t>00:23:52</t>
  </si>
  <si>
    <t>99898/25</t>
  </si>
  <si>
    <t>99899/25</t>
  </si>
  <si>
    <t>99900/25</t>
  </si>
  <si>
    <t>00:42:55</t>
  </si>
  <si>
    <t>99901/25</t>
  </si>
  <si>
    <t>00:27:46</t>
  </si>
  <si>
    <t>99902/25</t>
  </si>
  <si>
    <t>99903/25</t>
  </si>
  <si>
    <t>00:14:38</t>
  </si>
  <si>
    <t>99904/25</t>
  </si>
  <si>
    <t>29806D40</t>
  </si>
  <si>
    <t>99905/25</t>
  </si>
  <si>
    <t>99906/25</t>
  </si>
  <si>
    <t>00:21:02</t>
  </si>
  <si>
    <t>99907/25</t>
  </si>
  <si>
    <t>99908/25</t>
  </si>
  <si>
    <t>00:21:38</t>
  </si>
  <si>
    <t>99909/25</t>
  </si>
  <si>
    <t>99910/25</t>
  </si>
  <si>
    <t>99911/25</t>
  </si>
  <si>
    <t>01:47:56</t>
  </si>
  <si>
    <t>99912/25</t>
  </si>
  <si>
    <t>99913/25</t>
  </si>
  <si>
    <t>99914/25</t>
  </si>
  <si>
    <t>00:19:43</t>
  </si>
  <si>
    <t>99915/25</t>
  </si>
  <si>
    <t>99916/25</t>
  </si>
  <si>
    <t>00:11:47</t>
  </si>
  <si>
    <t>99917/25</t>
  </si>
  <si>
    <t>02:42:46</t>
  </si>
  <si>
    <t>99918/25</t>
  </si>
  <si>
    <t>00:20:25</t>
  </si>
  <si>
    <t>99919/25</t>
  </si>
  <si>
    <t>00:31:53</t>
  </si>
  <si>
    <t>99920/25</t>
  </si>
  <si>
    <t>02:01:32</t>
  </si>
  <si>
    <t>99921/25</t>
  </si>
  <si>
    <t>99922/25</t>
  </si>
  <si>
    <t>99923/25</t>
  </si>
  <si>
    <t>99924/25</t>
  </si>
  <si>
    <t>02:09:23</t>
  </si>
  <si>
    <t>99925/25</t>
  </si>
  <si>
    <t>99926/25</t>
  </si>
  <si>
    <t>00:15:13</t>
  </si>
  <si>
    <t>99927/25</t>
  </si>
  <si>
    <t>99928/25</t>
  </si>
  <si>
    <t>00:24:26</t>
  </si>
  <si>
    <t>99929/25</t>
  </si>
  <si>
    <t>00:50:51</t>
  </si>
  <si>
    <t>99930/25</t>
  </si>
  <si>
    <t>00:53:41</t>
  </si>
  <si>
    <t>99931/25</t>
  </si>
  <si>
    <t>PK/20 TANGER</t>
  </si>
  <si>
    <t>99932/25</t>
  </si>
  <si>
    <t>00:25:37</t>
  </si>
  <si>
    <t>99933/25</t>
  </si>
  <si>
    <t>99934/25</t>
  </si>
  <si>
    <t>99935/25</t>
  </si>
  <si>
    <t>99936/25</t>
  </si>
  <si>
    <t>00:46:50</t>
  </si>
  <si>
    <t>99937/25</t>
  </si>
  <si>
    <t>99938/25</t>
  </si>
  <si>
    <t>99939/25</t>
  </si>
  <si>
    <t>01:25:35</t>
  </si>
  <si>
    <t>99940/25</t>
  </si>
  <si>
    <t>01:12:22</t>
  </si>
  <si>
    <t>99941/25</t>
  </si>
  <si>
    <t>00:28:47</t>
  </si>
  <si>
    <t>99942/25</t>
  </si>
  <si>
    <t>00:24:35</t>
  </si>
  <si>
    <t>99943/25</t>
  </si>
  <si>
    <t>00:31:15</t>
  </si>
  <si>
    <t>99944/25</t>
  </si>
  <si>
    <t>00:19:33</t>
  </si>
  <si>
    <t>99945/25</t>
  </si>
  <si>
    <t>01:24:20</t>
  </si>
  <si>
    <t>99946/25</t>
  </si>
  <si>
    <t>00:59:23</t>
  </si>
  <si>
    <t>99947/25</t>
  </si>
  <si>
    <t>99948/25</t>
  </si>
  <si>
    <t>99949/25</t>
  </si>
  <si>
    <t>00:13:23</t>
  </si>
  <si>
    <t>99950/25</t>
  </si>
  <si>
    <t>01:14:09</t>
  </si>
  <si>
    <t>99951/25</t>
  </si>
  <si>
    <t>00:21:40</t>
  </si>
  <si>
    <t>99952/25</t>
  </si>
  <si>
    <t>00:28:16</t>
  </si>
  <si>
    <t>99953/25</t>
  </si>
  <si>
    <t>01:16:13</t>
  </si>
  <si>
    <t>99954/25</t>
  </si>
  <si>
    <t>00:12:32</t>
  </si>
  <si>
    <t>99955/25</t>
  </si>
  <si>
    <t>99956/25</t>
  </si>
  <si>
    <t>99957/25</t>
  </si>
  <si>
    <t>01:05:24</t>
  </si>
  <si>
    <t>99958/25</t>
  </si>
  <si>
    <t>99959/25</t>
  </si>
  <si>
    <t>99960/25</t>
  </si>
  <si>
    <t>99961/25</t>
  </si>
  <si>
    <t>01:25:24</t>
  </si>
  <si>
    <t>99962/25</t>
  </si>
  <si>
    <t>01:19:49</t>
  </si>
  <si>
    <t>99963/25</t>
  </si>
  <si>
    <t>99964/25</t>
  </si>
  <si>
    <t>99965/25</t>
  </si>
  <si>
    <t>02:33:42</t>
  </si>
  <si>
    <t>99966/25</t>
  </si>
  <si>
    <t>00:45:35</t>
  </si>
  <si>
    <t>99967/25</t>
  </si>
  <si>
    <t>00:41:53</t>
  </si>
  <si>
    <t>99968/25</t>
  </si>
  <si>
    <t>00:31:33</t>
  </si>
  <si>
    <t>99969/25</t>
  </si>
  <si>
    <t>393A43</t>
  </si>
  <si>
    <t>99970/25</t>
  </si>
  <si>
    <t>99971/25</t>
  </si>
  <si>
    <t>00:51:24</t>
  </si>
  <si>
    <t>99972/25</t>
  </si>
  <si>
    <t>03:28:02</t>
  </si>
  <si>
    <t>99973/25</t>
  </si>
  <si>
    <t>02:56:49</t>
  </si>
  <si>
    <t>99974/25</t>
  </si>
  <si>
    <t>00:41:55</t>
  </si>
  <si>
    <t>99975/25</t>
  </si>
  <si>
    <t>01:14:21</t>
  </si>
  <si>
    <t>99976/25</t>
  </si>
  <si>
    <t>00:48:51</t>
  </si>
  <si>
    <t>99977/25</t>
  </si>
  <si>
    <t>00:53:40</t>
  </si>
  <si>
    <t>99978/25</t>
  </si>
  <si>
    <t>99979/25</t>
  </si>
  <si>
    <t>03:58:23</t>
  </si>
  <si>
    <t>99980/25</t>
  </si>
  <si>
    <t>01:03:31</t>
  </si>
  <si>
    <t>99981/25</t>
  </si>
  <si>
    <t>01:07:59</t>
  </si>
  <si>
    <t>99982/25</t>
  </si>
  <si>
    <t>04:17:17</t>
  </si>
  <si>
    <t>99983/25</t>
  </si>
  <si>
    <t>04:05:29</t>
  </si>
  <si>
    <t>99984/25</t>
  </si>
  <si>
    <t>01:21:26</t>
  </si>
  <si>
    <t>99985/25</t>
  </si>
  <si>
    <t>01:05:58</t>
  </si>
  <si>
    <t>99986/25</t>
  </si>
  <si>
    <t>01:11:55</t>
  </si>
  <si>
    <t>99987/25</t>
  </si>
  <si>
    <t>01:54:39</t>
  </si>
  <si>
    <t>99988/25</t>
  </si>
  <si>
    <t>99989/25</t>
  </si>
  <si>
    <t>00:24:43</t>
  </si>
  <si>
    <t>99990/25</t>
  </si>
  <si>
    <t>99991/25</t>
  </si>
  <si>
    <t>99992/25</t>
  </si>
  <si>
    <t>99993/25</t>
  </si>
  <si>
    <t>00:47:36</t>
  </si>
  <si>
    <t>99994/25</t>
  </si>
  <si>
    <t>99995/25</t>
  </si>
  <si>
    <t>00:58:16</t>
  </si>
  <si>
    <t>99996/25</t>
  </si>
  <si>
    <t>01:05:44</t>
  </si>
  <si>
    <t>99997/25</t>
  </si>
  <si>
    <t>99998/25</t>
  </si>
  <si>
    <t>01:32:32</t>
  </si>
  <si>
    <t>99999/25</t>
  </si>
  <si>
    <t>00:26:03</t>
  </si>
  <si>
    <t>100000/25</t>
  </si>
  <si>
    <t>00:19:59</t>
  </si>
  <si>
    <t>100001/25</t>
  </si>
  <si>
    <t>00:19:13</t>
  </si>
  <si>
    <t>100002/25</t>
  </si>
  <si>
    <t>01:44:30</t>
  </si>
  <si>
    <t>100003/25</t>
  </si>
  <si>
    <t>01:26:59</t>
  </si>
  <si>
    <t>100004/25</t>
  </si>
  <si>
    <t>100005/25</t>
  </si>
  <si>
    <t>01:33:52</t>
  </si>
  <si>
    <t>100006/25</t>
  </si>
  <si>
    <t>100007/25</t>
  </si>
  <si>
    <t>00:18:17</t>
  </si>
  <si>
    <t>100008/25</t>
  </si>
  <si>
    <t>01:27:34</t>
  </si>
  <si>
    <t>100009/25</t>
  </si>
  <si>
    <t>01:56:47</t>
  </si>
  <si>
    <t>100010/25</t>
  </si>
  <si>
    <t>01:50:08</t>
  </si>
  <si>
    <t>100011/25</t>
  </si>
  <si>
    <t>01:26:26</t>
  </si>
  <si>
    <t>100012/25</t>
  </si>
  <si>
    <t>01:31:20</t>
  </si>
  <si>
    <t>100013/25</t>
  </si>
  <si>
    <t>01:04:29</t>
  </si>
  <si>
    <t>100014/25</t>
  </si>
  <si>
    <t>01:14:46</t>
  </si>
  <si>
    <t>100015/25</t>
  </si>
  <si>
    <t>100016/25</t>
  </si>
  <si>
    <t>02:05:50</t>
  </si>
  <si>
    <t>100017/25</t>
  </si>
  <si>
    <t>03:09:36</t>
  </si>
  <si>
    <t>100018/25</t>
  </si>
  <si>
    <t>100019/25</t>
  </si>
  <si>
    <t>02:10:22</t>
  </si>
  <si>
    <t>100020/25</t>
  </si>
  <si>
    <t>100021/25</t>
  </si>
  <si>
    <t>100022/25</t>
  </si>
  <si>
    <t>100023/25</t>
  </si>
  <si>
    <t>100024/25</t>
  </si>
  <si>
    <t>00:08:05</t>
  </si>
  <si>
    <t>100025/25</t>
  </si>
  <si>
    <t>100026/25</t>
  </si>
  <si>
    <t>01:57:01</t>
  </si>
  <si>
    <t>100027/25</t>
  </si>
  <si>
    <t>00:12:11</t>
  </si>
  <si>
    <t>100028/25</t>
  </si>
  <si>
    <t>01:43:11</t>
  </si>
  <si>
    <t>100029/25</t>
  </si>
  <si>
    <t>100030/25</t>
  </si>
  <si>
    <t>00:24:51</t>
  </si>
  <si>
    <t>100031/25</t>
  </si>
  <si>
    <t>100032/25</t>
  </si>
  <si>
    <t>100033/25</t>
  </si>
  <si>
    <t>00:33:42</t>
  </si>
  <si>
    <t>100034/25</t>
  </si>
  <si>
    <t>01:36:49</t>
  </si>
  <si>
    <t>100035/25</t>
  </si>
  <si>
    <t>100036/25</t>
  </si>
  <si>
    <t>100037/25</t>
  </si>
  <si>
    <t>00:41:32</t>
  </si>
  <si>
    <t>100038/25</t>
  </si>
  <si>
    <t>00:17:53</t>
  </si>
  <si>
    <t>100039/25</t>
  </si>
  <si>
    <t>100040/25</t>
  </si>
  <si>
    <t>100041/25</t>
  </si>
  <si>
    <t>00:22:32</t>
  </si>
  <si>
    <t>100042/25</t>
  </si>
  <si>
    <t>100043/25</t>
  </si>
  <si>
    <t>00:49:18</t>
  </si>
  <si>
    <t>100044/25</t>
  </si>
  <si>
    <t>100045/25</t>
  </si>
  <si>
    <t>01:03:22</t>
  </si>
  <si>
    <t>100046/25</t>
  </si>
  <si>
    <t>00:28:43</t>
  </si>
  <si>
    <t>100047/25</t>
  </si>
  <si>
    <t>100048/25</t>
  </si>
  <si>
    <t>02:50:42</t>
  </si>
  <si>
    <t>100049/25</t>
  </si>
  <si>
    <t>00:22:25</t>
  </si>
  <si>
    <t>100050/25</t>
  </si>
  <si>
    <t>01:04:11</t>
  </si>
  <si>
    <t>100051/25</t>
  </si>
  <si>
    <t>00:43:33</t>
  </si>
  <si>
    <t>100052/25</t>
  </si>
  <si>
    <t>100053/25</t>
  </si>
  <si>
    <t>00:06:25</t>
  </si>
  <si>
    <t>100054/25</t>
  </si>
  <si>
    <t>100055/25</t>
  </si>
  <si>
    <t>00:26:51</t>
  </si>
  <si>
    <t>100056/25</t>
  </si>
  <si>
    <t>00:13:22</t>
  </si>
  <si>
    <t>100057/25</t>
  </si>
  <si>
    <t>100058/25</t>
  </si>
  <si>
    <t>100059/25</t>
  </si>
  <si>
    <t>00:59:40</t>
  </si>
  <si>
    <t>100060/25</t>
  </si>
  <si>
    <t>100061/25</t>
  </si>
  <si>
    <t>100062/25</t>
  </si>
  <si>
    <t>100063/25</t>
  </si>
  <si>
    <t>01:09:19</t>
  </si>
  <si>
    <t>100064/25</t>
  </si>
  <si>
    <t>100065/25</t>
  </si>
  <si>
    <t>00:07:31</t>
  </si>
  <si>
    <t>100066/25</t>
  </si>
  <si>
    <t>00:38:40</t>
  </si>
  <si>
    <t>100067/25</t>
  </si>
  <si>
    <t>100068/25</t>
  </si>
  <si>
    <t>01:34:14</t>
  </si>
  <si>
    <t>100069/25</t>
  </si>
  <si>
    <t>100070/25</t>
  </si>
  <si>
    <t>01:25:39</t>
  </si>
  <si>
    <t>100071/25</t>
  </si>
  <si>
    <t>100072/25</t>
  </si>
  <si>
    <t>00:20:49</t>
  </si>
  <si>
    <t>100073/25</t>
  </si>
  <si>
    <t>100074/25</t>
  </si>
  <si>
    <t>02:09:19</t>
  </si>
  <si>
    <t>100075/25</t>
  </si>
  <si>
    <t>100076/25</t>
  </si>
  <si>
    <t>100077/25</t>
  </si>
  <si>
    <t>02:04:31</t>
  </si>
  <si>
    <t>100078/25</t>
  </si>
  <si>
    <t>100079/25</t>
  </si>
  <si>
    <t>100080/25</t>
  </si>
  <si>
    <t>100081/25</t>
  </si>
  <si>
    <t>100082/25</t>
  </si>
  <si>
    <t>100083/25</t>
  </si>
  <si>
    <t>00:17:37</t>
  </si>
  <si>
    <t>100084/25</t>
  </si>
  <si>
    <t>100085/25</t>
  </si>
  <si>
    <t>100086/25</t>
  </si>
  <si>
    <t>00:25:55</t>
  </si>
  <si>
    <t>100087/25</t>
  </si>
  <si>
    <t>100088/25</t>
  </si>
  <si>
    <t>100089/25</t>
  </si>
  <si>
    <t>01:12:05</t>
  </si>
  <si>
    <t>100090/25</t>
  </si>
  <si>
    <t>00:54:30</t>
  </si>
  <si>
    <t>100091/25</t>
  </si>
  <si>
    <t>03:05:48</t>
  </si>
  <si>
    <t>100092/25</t>
  </si>
  <si>
    <t>100093/25</t>
  </si>
  <si>
    <t>00:19:22</t>
  </si>
  <si>
    <t>100094/25</t>
  </si>
  <si>
    <t>100095/25</t>
  </si>
  <si>
    <t>00:26:18</t>
  </si>
  <si>
    <t>100096/25</t>
  </si>
  <si>
    <t>00:28:10</t>
  </si>
  <si>
    <t>100097/25</t>
  </si>
  <si>
    <t>100098/25</t>
  </si>
  <si>
    <t>100099/25</t>
  </si>
  <si>
    <t>100100/25</t>
  </si>
  <si>
    <t>00:39:01</t>
  </si>
  <si>
    <t>100101/25</t>
  </si>
  <si>
    <t>00:40:46</t>
  </si>
  <si>
    <t>100102/25</t>
  </si>
  <si>
    <t>00:27:08</t>
  </si>
  <si>
    <t>100103/25</t>
  </si>
  <si>
    <t>100104/25</t>
  </si>
  <si>
    <t>100105/25</t>
  </si>
  <si>
    <t>00:41:22</t>
  </si>
  <si>
    <t>100106/25</t>
  </si>
  <si>
    <t>100107/25</t>
  </si>
  <si>
    <t>00:36:38</t>
  </si>
  <si>
    <t>100108/25</t>
  </si>
  <si>
    <t>100109/25</t>
  </si>
  <si>
    <t>00:32:07</t>
  </si>
  <si>
    <t>100110/25</t>
  </si>
  <si>
    <t>33924D40</t>
  </si>
  <si>
    <t>100111/25</t>
  </si>
  <si>
    <t>100112/25</t>
  </si>
  <si>
    <t>100113/25</t>
  </si>
  <si>
    <t>100114/25</t>
  </si>
  <si>
    <t>100115/25</t>
  </si>
  <si>
    <t>100116/25</t>
  </si>
  <si>
    <t>100117/25</t>
  </si>
  <si>
    <t>00:18:39</t>
  </si>
  <si>
    <t>100118/25</t>
  </si>
  <si>
    <t>00:10:31</t>
  </si>
  <si>
    <t>100119/25</t>
  </si>
  <si>
    <t>100120/25</t>
  </si>
  <si>
    <t>100121/25</t>
  </si>
  <si>
    <t>100122/25</t>
  </si>
  <si>
    <t>00:23:04</t>
  </si>
  <si>
    <t>100123/25</t>
  </si>
  <si>
    <t>100124/25</t>
  </si>
  <si>
    <t>00:34:44</t>
  </si>
  <si>
    <t>100125/25</t>
  </si>
  <si>
    <t>00:31:35</t>
  </si>
  <si>
    <t>100126/25</t>
  </si>
  <si>
    <t>00:39:24</t>
  </si>
  <si>
    <t>100127/25</t>
  </si>
  <si>
    <t>100128/25</t>
  </si>
  <si>
    <t>00:13:37</t>
  </si>
  <si>
    <t>100129/25</t>
  </si>
  <si>
    <t>100130/25</t>
  </si>
  <si>
    <t>00:18:02</t>
  </si>
  <si>
    <t>100131/25</t>
  </si>
  <si>
    <t>100132/25</t>
  </si>
  <si>
    <t>100133/25</t>
  </si>
  <si>
    <t>100134/25</t>
  </si>
  <si>
    <t>01:05:30</t>
  </si>
  <si>
    <t>100135/25</t>
  </si>
  <si>
    <t>100136/25</t>
  </si>
  <si>
    <t>100137/25</t>
  </si>
  <si>
    <t>100138/25</t>
  </si>
  <si>
    <t>100139/25</t>
  </si>
  <si>
    <t>00:25:24</t>
  </si>
  <si>
    <t>100140/25</t>
  </si>
  <si>
    <t>100141/25</t>
  </si>
  <si>
    <t>100142/25</t>
  </si>
  <si>
    <t>00:58:34</t>
  </si>
  <si>
    <t>100143/25</t>
  </si>
  <si>
    <t>100144/25</t>
  </si>
  <si>
    <t>100145/25</t>
  </si>
  <si>
    <t>00:16:50</t>
  </si>
  <si>
    <t>100146/25</t>
  </si>
  <si>
    <t>100147/25</t>
  </si>
  <si>
    <t>02:18:40</t>
  </si>
  <si>
    <t>100148/25</t>
  </si>
  <si>
    <t>100149/25</t>
  </si>
  <si>
    <t>100150/25</t>
  </si>
  <si>
    <t>100151/25</t>
  </si>
  <si>
    <t>100152/25</t>
  </si>
  <si>
    <t>01:23:06</t>
  </si>
  <si>
    <t>100153/25</t>
  </si>
  <si>
    <t>01:40:02</t>
  </si>
  <si>
    <t>100154/25</t>
  </si>
  <si>
    <t>100155/25</t>
  </si>
  <si>
    <t>00:22:33</t>
  </si>
  <si>
    <t>100156/25</t>
  </si>
  <si>
    <t>00:19:14</t>
  </si>
  <si>
    <t>100157/25</t>
  </si>
  <si>
    <t>01:54:46</t>
  </si>
  <si>
    <t>100158/25</t>
  </si>
  <si>
    <t>100159/25</t>
  </si>
  <si>
    <t>100160/25</t>
  </si>
  <si>
    <t>100161/25</t>
  </si>
  <si>
    <t>01:29:37</t>
  </si>
  <si>
    <t>100162/25</t>
  </si>
  <si>
    <t>100163/25</t>
  </si>
  <si>
    <t>100164/25</t>
  </si>
  <si>
    <t>01:19:48</t>
  </si>
  <si>
    <t>100165/25</t>
  </si>
  <si>
    <t>100166/25</t>
  </si>
  <si>
    <t>00:07:05</t>
  </si>
  <si>
    <t>100167/25</t>
  </si>
  <si>
    <t>01:03:42</t>
  </si>
  <si>
    <t>100168/25</t>
  </si>
  <si>
    <t>02:01:05</t>
  </si>
  <si>
    <t>100169/25</t>
  </si>
  <si>
    <t>100170/25</t>
  </si>
  <si>
    <t>02:00:25</t>
  </si>
  <si>
    <t>100171/25</t>
  </si>
  <si>
    <t>00:20:55</t>
  </si>
  <si>
    <t>100172/25</t>
  </si>
  <si>
    <t>100173/25</t>
  </si>
  <si>
    <t>00:23:23</t>
  </si>
  <si>
    <t>100174/25</t>
  </si>
  <si>
    <t>00:38:05</t>
  </si>
  <si>
    <t>100175/25</t>
  </si>
  <si>
    <t>100176/25</t>
  </si>
  <si>
    <t>02:35:08</t>
  </si>
  <si>
    <t>100177/25</t>
  </si>
  <si>
    <t>02:27:14</t>
  </si>
  <si>
    <t>100178/25</t>
  </si>
  <si>
    <t>00:42:52</t>
  </si>
  <si>
    <t>100179/25</t>
  </si>
  <si>
    <t>00:35:45</t>
  </si>
  <si>
    <t>100180/25</t>
  </si>
  <si>
    <t>02:51:18</t>
  </si>
  <si>
    <t>100181/25</t>
  </si>
  <si>
    <t>100182/25</t>
  </si>
  <si>
    <t>01:27:12</t>
  </si>
  <si>
    <t>100183/25</t>
  </si>
  <si>
    <t>100184/25</t>
  </si>
  <si>
    <t>100185/25</t>
  </si>
  <si>
    <t>00:14:51</t>
  </si>
  <si>
    <t>100186/25</t>
  </si>
  <si>
    <t>100187/25</t>
  </si>
  <si>
    <t>100188/25</t>
  </si>
  <si>
    <t>100189/25</t>
  </si>
  <si>
    <t>100190/25</t>
  </si>
  <si>
    <t>100191/25</t>
  </si>
  <si>
    <t>100192/25</t>
  </si>
  <si>
    <t>00:33:47</t>
  </si>
  <si>
    <t>100193/25</t>
  </si>
  <si>
    <t>100194/25</t>
  </si>
  <si>
    <t>00:35:33</t>
  </si>
  <si>
    <t>100195/25</t>
  </si>
  <si>
    <t>100196/25</t>
  </si>
  <si>
    <t>100197/25</t>
  </si>
  <si>
    <t>100198/25</t>
  </si>
  <si>
    <t>00:23:36</t>
  </si>
  <si>
    <t>100199/25</t>
  </si>
  <si>
    <t>00:59:15</t>
  </si>
  <si>
    <t>100200/25</t>
  </si>
  <si>
    <t>00:56:14</t>
  </si>
  <si>
    <t>100201/25</t>
  </si>
  <si>
    <t>00:36:31</t>
  </si>
  <si>
    <t>100202/25</t>
  </si>
  <si>
    <t>00:32:53</t>
  </si>
  <si>
    <t>100203/25</t>
  </si>
  <si>
    <t>00:35:36</t>
  </si>
  <si>
    <t>100204/25</t>
  </si>
  <si>
    <t>00:36:45</t>
  </si>
  <si>
    <t>100205/25</t>
  </si>
  <si>
    <t>100206/25</t>
  </si>
  <si>
    <t>00:44:35</t>
  </si>
  <si>
    <t>100207/25</t>
  </si>
  <si>
    <t>00:34:30</t>
  </si>
  <si>
    <t>100208/25</t>
  </si>
  <si>
    <t>100209/25</t>
  </si>
  <si>
    <t>00:27:26</t>
  </si>
  <si>
    <t>100210/25</t>
  </si>
  <si>
    <t>00:41:18</t>
  </si>
  <si>
    <t>100211/25</t>
  </si>
  <si>
    <t>00:33:28</t>
  </si>
  <si>
    <t>100212/25</t>
  </si>
  <si>
    <t>100213/25</t>
  </si>
  <si>
    <t>00:31:01</t>
  </si>
  <si>
    <t>100214/25</t>
  </si>
  <si>
    <t>100215/25</t>
  </si>
  <si>
    <t>01:44:32</t>
  </si>
  <si>
    <t>100216/25</t>
  </si>
  <si>
    <t>01:49:19</t>
  </si>
  <si>
    <t>100217/25</t>
  </si>
  <si>
    <t>100218/25</t>
  </si>
  <si>
    <t>100219/25</t>
  </si>
  <si>
    <t>100220/25</t>
  </si>
  <si>
    <t>52023A2</t>
  </si>
  <si>
    <t>100221/25</t>
  </si>
  <si>
    <t>01:30:23</t>
  </si>
  <si>
    <t>100222/25</t>
  </si>
  <si>
    <t>100223/25</t>
  </si>
  <si>
    <t>00:36:28</t>
  </si>
  <si>
    <t>100224/25</t>
  </si>
  <si>
    <t>100225/25</t>
  </si>
  <si>
    <t>100226/25</t>
  </si>
  <si>
    <t>100227/25</t>
  </si>
  <si>
    <t>100228/25</t>
  </si>
  <si>
    <t>00:16:11</t>
  </si>
  <si>
    <t>100229/25</t>
  </si>
  <si>
    <t>00:11:58</t>
  </si>
  <si>
    <t>100230/25</t>
  </si>
  <si>
    <t>00:41:57</t>
  </si>
  <si>
    <t>100231/25</t>
  </si>
  <si>
    <t>100232/25</t>
  </si>
  <si>
    <t>100233/25</t>
  </si>
  <si>
    <t>02:14:22</t>
  </si>
  <si>
    <t>100234/25</t>
  </si>
  <si>
    <t>00:34:22</t>
  </si>
  <si>
    <t>100235/25</t>
  </si>
  <si>
    <t>100236/25</t>
  </si>
  <si>
    <t>00:50:55</t>
  </si>
  <si>
    <t>100237/25</t>
  </si>
  <si>
    <t>100238/25</t>
  </si>
  <si>
    <t>01:06:07</t>
  </si>
  <si>
    <t>100239/25</t>
  </si>
  <si>
    <t>100240/25</t>
  </si>
  <si>
    <t>100241/25</t>
  </si>
  <si>
    <t>01:33:17</t>
  </si>
  <si>
    <t>100242/25</t>
  </si>
  <si>
    <t>00:18:19</t>
  </si>
  <si>
    <t>100243/25</t>
  </si>
  <si>
    <t>100244/25</t>
  </si>
  <si>
    <t>00:12:19</t>
  </si>
  <si>
    <t>100245/25</t>
  </si>
  <si>
    <t>100246/25</t>
  </si>
  <si>
    <t>01:57:16</t>
  </si>
  <si>
    <t>100247/25</t>
  </si>
  <si>
    <t>100248/25</t>
  </si>
  <si>
    <t>100249/25</t>
  </si>
  <si>
    <t>00:32:59</t>
  </si>
  <si>
    <t>100250/25</t>
  </si>
  <si>
    <t>02:14:30</t>
  </si>
  <si>
    <t>100251/25</t>
  </si>
  <si>
    <t>100252/25</t>
  </si>
  <si>
    <t>00:13:08</t>
  </si>
  <si>
    <t>100253/25</t>
  </si>
  <si>
    <t>00:29:58</t>
  </si>
  <si>
    <t>100254/25</t>
  </si>
  <si>
    <t>100255/25</t>
  </si>
  <si>
    <t>100256/25</t>
  </si>
  <si>
    <t>100257/25</t>
  </si>
  <si>
    <t>100258/25</t>
  </si>
  <si>
    <t>100259/25</t>
  </si>
  <si>
    <t>100260/25</t>
  </si>
  <si>
    <t>100261/25</t>
  </si>
  <si>
    <t>01:22:32</t>
  </si>
  <si>
    <t>100262/25</t>
  </si>
  <si>
    <t>100263/25</t>
  </si>
  <si>
    <t>00:17:19</t>
  </si>
  <si>
    <t>100264/25</t>
  </si>
  <si>
    <t>100265/25</t>
  </si>
  <si>
    <t>00:21:32</t>
  </si>
  <si>
    <t>100266/25</t>
  </si>
  <si>
    <t>100267/25</t>
  </si>
  <si>
    <t>100268/25</t>
  </si>
  <si>
    <t>100269/25</t>
  </si>
  <si>
    <t>100270/25</t>
  </si>
  <si>
    <t>00:11:57</t>
  </si>
  <si>
    <t>100271/25</t>
  </si>
  <si>
    <t>100272/25</t>
  </si>
  <si>
    <t>00:21:16</t>
  </si>
  <si>
    <t>100273/25</t>
  </si>
  <si>
    <t>VIRMT ANDAGAL</t>
  </si>
  <si>
    <t>N° 8184795</t>
  </si>
  <si>
    <t>BCN ° 240 TTSUD CARRIERE</t>
  </si>
  <si>
    <t>BCN ° 241 TTSUD CARRIERE</t>
  </si>
  <si>
    <t>N9862074</t>
  </si>
  <si>
    <t>N0060833</t>
  </si>
  <si>
    <t>N0060818</t>
  </si>
  <si>
    <t>N8539229</t>
  </si>
  <si>
    <t>N3100692</t>
  </si>
  <si>
    <t>N3100696</t>
  </si>
  <si>
    <t>N3100695</t>
  </si>
  <si>
    <t>N3100694</t>
  </si>
  <si>
    <t>N3100693</t>
  </si>
  <si>
    <t>VIRMT ENTREPRISE RIAD</t>
  </si>
  <si>
    <t>N0060783</t>
  </si>
  <si>
    <t>N0060782</t>
  </si>
  <si>
    <t>N8184891</t>
  </si>
  <si>
    <t>N8184892</t>
  </si>
  <si>
    <t>N8184893</t>
  </si>
  <si>
    <t>VIRMENT ANDAGAL</t>
  </si>
  <si>
    <t>VIRMENT AIT BEN IDDER</t>
  </si>
  <si>
    <t>N0060918</t>
  </si>
  <si>
    <t>VIRMENT NOUKATEL</t>
  </si>
  <si>
    <t>STE CIMENTS DE L'ATLAS SA</t>
  </si>
  <si>
    <t>STE NORD SUD DE TRANSPORT ET MATERIAUX DE CONSTRUCTION</t>
  </si>
  <si>
    <t>AIT BEN IDER BATIMENT (SA2B)</t>
  </si>
  <si>
    <t>COMP</t>
  </si>
  <si>
    <t>Remise En Espéce Cheq N0000327</t>
  </si>
  <si>
    <t>Avance</t>
  </si>
  <si>
    <t>CASH PLUS N 22080879118266</t>
  </si>
  <si>
    <t>Remise En Espéce Effet N31000592</t>
  </si>
  <si>
    <t>AVANCE</t>
  </si>
  <si>
    <t>Remise En Espéce Cheq N8373915</t>
  </si>
  <si>
    <t>N3100712</t>
  </si>
  <si>
    <t>N3100700</t>
  </si>
  <si>
    <t>N3100701</t>
  </si>
  <si>
    <t>CASH PLUS N951 630 204 951</t>
  </si>
  <si>
    <t>CASH PLUS N923 150 139 923</t>
  </si>
  <si>
    <t>Remise En Espéce CHEQ N0000001</t>
  </si>
  <si>
    <t>POINT BASCULE ESPECE</t>
  </si>
  <si>
    <t>COMPENSATION DU TRANSPORT 01-2025</t>
  </si>
  <si>
    <t>Oumkaltoum.baba@noukatel.com</t>
  </si>
  <si>
    <t>OUMKALTOUM BABA</t>
  </si>
  <si>
    <t>STE NOUKATEL SARL</t>
  </si>
  <si>
    <t>Résidence Idriss Ii, N 10 Bis, Appartement N 2, Bettana - Bettana (AR) SALE</t>
  </si>
  <si>
    <t>SOCIETE AMICALE DES TRAVAUX DE POINTE</t>
  </si>
  <si>
    <t>RENEWABLE ENERGYDESIGN</t>
  </si>
  <si>
    <t>RYMA BETTON</t>
  </si>
  <si>
    <t>ENTREPRISE HASNAOUI SARL</t>
  </si>
  <si>
    <t>STE MANSOURI SJH</t>
  </si>
  <si>
    <t>ENTRPRISE RIAD POUR LA CONSTRUCTION ET L'EQUIPEMENT</t>
  </si>
  <si>
    <t>AMENAGEMENT ET ROUTES MEDITERRANEENS</t>
  </si>
  <si>
    <t>STE ZEL TRANS SARL</t>
  </si>
  <si>
    <t>STE TRANS DOUBLE VOIE SARL AU</t>
  </si>
  <si>
    <t>STE SOFANORTRAV  SARL AU</t>
  </si>
  <si>
    <t>UNIVERS BAT SA</t>
  </si>
  <si>
    <t>STE A-TAMZ</t>
  </si>
  <si>
    <t>STE SITRAD</t>
  </si>
  <si>
    <t>GROUPEMENT ETUDES ET DE REALISATIONS DE BATIMENTS (GERAB)</t>
  </si>
  <si>
    <t>SOCIETE WLNJ TRAVAUX</t>
  </si>
  <si>
    <t>STE B.T.A CONSTRUCTION SARL AU</t>
  </si>
  <si>
    <t>AB PROJECTS AND EPC</t>
  </si>
  <si>
    <t>TRANS SERVICE BETON SARL AU</t>
  </si>
  <si>
    <t>STE ANNAWAT VARIE SARL</t>
  </si>
  <si>
    <t>STE TRANS MGN SARL</t>
  </si>
  <si>
    <t>NOVALIS CONSULTING</t>
  </si>
  <si>
    <t>ZAGORA LOGISTIC</t>
  </si>
  <si>
    <t>TRAVAUX GENERAUX DE CONSTRUCTIONS DE CASABLANCA  (TGCC)</t>
  </si>
  <si>
    <t>WASTE WATER SARL AU</t>
  </si>
  <si>
    <t>MAROC ORIENTAL DE GENIE CIVIL</t>
  </si>
  <si>
    <t>Type d'opération</t>
  </si>
  <si>
    <t>Modalité</t>
  </si>
  <si>
    <t>Valeur</t>
  </si>
  <si>
    <t>Date D'éachéance</t>
  </si>
  <si>
    <t>Etat</t>
  </si>
  <si>
    <t>Solde Débit</t>
  </si>
  <si>
    <t>Solde Crédit</t>
  </si>
  <si>
    <t>Rest à Payer</t>
  </si>
  <si>
    <t>Solde N-1</t>
  </si>
  <si>
    <t>IMPAYE</t>
  </si>
  <si>
    <t>EFFET IMPAYE N7689665</t>
  </si>
  <si>
    <t>REGLEMENT</t>
  </si>
  <si>
    <t>CREDIT</t>
  </si>
  <si>
    <t>AGOURA DE TRAVAUX GENERALES (SARL)</t>
  </si>
  <si>
    <t>DETROIT PLANCHER</t>
  </si>
  <si>
    <t>KHALIS TRANS SARL AU</t>
  </si>
  <si>
    <t>REMPLACEMENT REG</t>
  </si>
  <si>
    <t>CHEQ</t>
  </si>
  <si>
    <t>CHEQ N 8373915</t>
  </si>
  <si>
    <t>N8863261</t>
  </si>
  <si>
    <t>CHEQ N0000001</t>
  </si>
  <si>
    <t>CHEQ N1300096</t>
  </si>
  <si>
    <t>Remise En Espéce Effet N3100593</t>
  </si>
  <si>
    <t>IMAPYE N9724714</t>
  </si>
  <si>
    <t>VIRMENT CA TRANS</t>
  </si>
  <si>
    <t>Remise En Espéce Cheq N1300096</t>
  </si>
  <si>
    <t>FACTURE</t>
  </si>
  <si>
    <t>N 2025000004</t>
  </si>
  <si>
    <t>N 2025000005</t>
  </si>
  <si>
    <t>N 2025000006</t>
  </si>
  <si>
    <t>N 2025000007</t>
  </si>
  <si>
    <t>N 2025000008</t>
  </si>
  <si>
    <t>N 202500009</t>
  </si>
  <si>
    <t>N 2025000010</t>
  </si>
  <si>
    <t>N 2025000011</t>
  </si>
  <si>
    <t>N 2025000012</t>
  </si>
  <si>
    <t>N 2025000014</t>
  </si>
  <si>
    <t>SITUATION</t>
  </si>
  <si>
    <t>Situation HT</t>
  </si>
  <si>
    <t xml:space="preserve">AVANCE </t>
  </si>
  <si>
    <t>CHEQ N1682828</t>
  </si>
  <si>
    <t>N9862692</t>
  </si>
  <si>
    <t>N0000011</t>
  </si>
  <si>
    <t>N8539230</t>
  </si>
  <si>
    <t>N8539231</t>
  </si>
  <si>
    <t>ENCIASSEMENT DU CHEQ N0000011</t>
  </si>
  <si>
    <t>ENCIASSEMENT DU CHEQ N1682828</t>
  </si>
  <si>
    <t>AVANCE ESPECE</t>
  </si>
  <si>
    <t>N3100736</t>
  </si>
  <si>
    <t>N3100735</t>
  </si>
  <si>
    <t>N3100733</t>
  </si>
  <si>
    <t>N3100734</t>
  </si>
  <si>
    <t>N3100737</t>
  </si>
  <si>
    <t>N3100738</t>
  </si>
  <si>
    <t>N8863263</t>
  </si>
  <si>
    <t>CHEQ N</t>
  </si>
  <si>
    <t>Etat D'échéance</t>
  </si>
  <si>
    <t>N°Serie</t>
  </si>
  <si>
    <t>100274/25</t>
  </si>
  <si>
    <t>100275/25</t>
  </si>
  <si>
    <t>100276/25</t>
  </si>
  <si>
    <t>100277/25</t>
  </si>
  <si>
    <t>100278/25</t>
  </si>
  <si>
    <t>100279/25</t>
  </si>
  <si>
    <t>100280/25</t>
  </si>
  <si>
    <t>100281/25</t>
  </si>
  <si>
    <t>100282/25</t>
  </si>
  <si>
    <t>100283/25</t>
  </si>
  <si>
    <t>100284/25</t>
  </si>
  <si>
    <t>100285/25</t>
  </si>
  <si>
    <t>100286/25</t>
  </si>
  <si>
    <t>100287/25</t>
  </si>
  <si>
    <t>100288/25</t>
  </si>
  <si>
    <t>100289/25</t>
  </si>
  <si>
    <t>100290/25</t>
  </si>
  <si>
    <t>31173B40</t>
  </si>
  <si>
    <t>100291/25</t>
  </si>
  <si>
    <t>100292/25</t>
  </si>
  <si>
    <t>100293/25</t>
  </si>
  <si>
    <t>100294/25</t>
  </si>
  <si>
    <t>100295/25</t>
  </si>
  <si>
    <t>100296/25</t>
  </si>
  <si>
    <t>100297/25</t>
  </si>
  <si>
    <t>100298/25</t>
  </si>
  <si>
    <t>100299/25</t>
  </si>
  <si>
    <t>100300/25</t>
  </si>
  <si>
    <t>100301/25</t>
  </si>
  <si>
    <t>100302/25</t>
  </si>
  <si>
    <t>100303/25</t>
  </si>
  <si>
    <t>31958A40</t>
  </si>
  <si>
    <t>100304/25</t>
  </si>
  <si>
    <t>100305/25</t>
  </si>
  <si>
    <t>100306/25</t>
  </si>
  <si>
    <t>100307/25</t>
  </si>
  <si>
    <t>100308/25</t>
  </si>
  <si>
    <t>100309/25</t>
  </si>
  <si>
    <t>100310/25</t>
  </si>
  <si>
    <t>100311/25</t>
  </si>
  <si>
    <t>100312/25</t>
  </si>
  <si>
    <t>100313/25</t>
  </si>
  <si>
    <t>100314/25</t>
  </si>
  <si>
    <t>100315/25</t>
  </si>
  <si>
    <t>100316/25</t>
  </si>
  <si>
    <t>100317/25</t>
  </si>
  <si>
    <t>100318/25</t>
  </si>
  <si>
    <t>100319/25</t>
  </si>
  <si>
    <t>100320/25</t>
  </si>
  <si>
    <t>100321/25</t>
  </si>
  <si>
    <t>100322/25</t>
  </si>
  <si>
    <t>100323/25</t>
  </si>
  <si>
    <t>100324/25</t>
  </si>
  <si>
    <t>100325/25</t>
  </si>
  <si>
    <t>100326/25</t>
  </si>
  <si>
    <t>100327/25</t>
  </si>
  <si>
    <t>100328/25</t>
  </si>
  <si>
    <t>100329/25</t>
  </si>
  <si>
    <t>100330/25</t>
  </si>
  <si>
    <t>100331/25</t>
  </si>
  <si>
    <t>100332/25</t>
  </si>
  <si>
    <t>100333/25</t>
  </si>
  <si>
    <t>100334/25</t>
  </si>
  <si>
    <t>100335/25</t>
  </si>
  <si>
    <t>100336/25</t>
  </si>
  <si>
    <t>100337/25</t>
  </si>
  <si>
    <t>100338/25</t>
  </si>
  <si>
    <t>17436D40</t>
  </si>
  <si>
    <t>100339/25</t>
  </si>
  <si>
    <t>100340/25</t>
  </si>
  <si>
    <t>100341/25</t>
  </si>
  <si>
    <t>100342/25</t>
  </si>
  <si>
    <t>100343/25</t>
  </si>
  <si>
    <t>100344/25</t>
  </si>
  <si>
    <t>100345/25</t>
  </si>
  <si>
    <t>100346/25</t>
  </si>
  <si>
    <t>100347/25</t>
  </si>
  <si>
    <t>100348/25</t>
  </si>
  <si>
    <t>100349/25</t>
  </si>
  <si>
    <t>100350/25</t>
  </si>
  <si>
    <t>100351/25</t>
  </si>
  <si>
    <t>100352/25</t>
  </si>
  <si>
    <t>100353/25</t>
  </si>
  <si>
    <t>100354/25</t>
  </si>
  <si>
    <t>100355/25</t>
  </si>
  <si>
    <t>100356/25</t>
  </si>
  <si>
    <t>100357/25</t>
  </si>
  <si>
    <t>100358/25</t>
  </si>
  <si>
    <t>100359/25</t>
  </si>
  <si>
    <t>100360/25</t>
  </si>
  <si>
    <t>100361/25</t>
  </si>
  <si>
    <t>100362/25</t>
  </si>
  <si>
    <t>100363/25</t>
  </si>
  <si>
    <t>100364/25</t>
  </si>
  <si>
    <t>100365/25</t>
  </si>
  <si>
    <t>100366/25</t>
  </si>
  <si>
    <t>100367/25</t>
  </si>
  <si>
    <t>100368/25</t>
  </si>
  <si>
    <t>100369/25</t>
  </si>
  <si>
    <t>100370/25</t>
  </si>
  <si>
    <t>100371/25</t>
  </si>
  <si>
    <t>100372/25</t>
  </si>
  <si>
    <t>100373/25</t>
  </si>
  <si>
    <t>100374/25</t>
  </si>
  <si>
    <t>100375/25</t>
  </si>
  <si>
    <t>100376/25</t>
  </si>
  <si>
    <t>100377/25</t>
  </si>
  <si>
    <t>100378/25</t>
  </si>
  <si>
    <t>100379/25</t>
  </si>
  <si>
    <t>100380/25</t>
  </si>
  <si>
    <t>100381/25</t>
  </si>
  <si>
    <t>100382/25</t>
  </si>
  <si>
    <t>100383/25</t>
  </si>
  <si>
    <t>100384/25</t>
  </si>
  <si>
    <t>100385/25</t>
  </si>
  <si>
    <t>100386/25</t>
  </si>
  <si>
    <t>100387/25</t>
  </si>
  <si>
    <t>100388/25</t>
  </si>
  <si>
    <t>100389/25</t>
  </si>
  <si>
    <t>100390/25</t>
  </si>
  <si>
    <t>100391/25</t>
  </si>
  <si>
    <t>100392/25</t>
  </si>
  <si>
    <t>100393/25</t>
  </si>
  <si>
    <t>100394/25</t>
  </si>
  <si>
    <t>100395/25</t>
  </si>
  <si>
    <t>100396/25</t>
  </si>
  <si>
    <t>100397/25</t>
  </si>
  <si>
    <t>100398/25</t>
  </si>
  <si>
    <t>100399/25</t>
  </si>
  <si>
    <t>100400/25</t>
  </si>
  <si>
    <t>100401/25</t>
  </si>
  <si>
    <t>100402/25</t>
  </si>
  <si>
    <t>100403/25</t>
  </si>
  <si>
    <t>100404/25</t>
  </si>
  <si>
    <t>100405/25</t>
  </si>
  <si>
    <t>100406/25</t>
  </si>
  <si>
    <t>100407/25</t>
  </si>
  <si>
    <t>100408/25</t>
  </si>
  <si>
    <t>100409/25</t>
  </si>
  <si>
    <t>100410/25</t>
  </si>
  <si>
    <t>100411/25</t>
  </si>
  <si>
    <t>100412/25</t>
  </si>
  <si>
    <t>100413/25</t>
  </si>
  <si>
    <t>100414/25</t>
  </si>
  <si>
    <t>100415/25</t>
  </si>
  <si>
    <t>100416/25</t>
  </si>
  <si>
    <t>100417/25</t>
  </si>
  <si>
    <t>100418/25</t>
  </si>
  <si>
    <t>100419/25</t>
  </si>
  <si>
    <t>100420/25</t>
  </si>
  <si>
    <t>100421/25</t>
  </si>
  <si>
    <t>100422/25</t>
  </si>
  <si>
    <t>100423/25</t>
  </si>
  <si>
    <t>100424/25</t>
  </si>
  <si>
    <t>100425/25</t>
  </si>
  <si>
    <t>100426/25</t>
  </si>
  <si>
    <t>100427/25</t>
  </si>
  <si>
    <t>100428/25</t>
  </si>
  <si>
    <t>100429/25</t>
  </si>
  <si>
    <t>100430/25</t>
  </si>
  <si>
    <t>TV</t>
  </si>
  <si>
    <t>100431/25</t>
  </si>
  <si>
    <t>100432/25</t>
  </si>
  <si>
    <t>100433/25</t>
  </si>
  <si>
    <t>100434/25</t>
  </si>
  <si>
    <t>100435/25</t>
  </si>
  <si>
    <t>100436/25</t>
  </si>
  <si>
    <t>100437/25</t>
  </si>
  <si>
    <t>100438/25</t>
  </si>
  <si>
    <t>100439/25</t>
  </si>
  <si>
    <t>100440/25</t>
  </si>
  <si>
    <t>100441/25</t>
  </si>
  <si>
    <t>100442/25</t>
  </si>
  <si>
    <t>100443/25</t>
  </si>
  <si>
    <t>100444/25</t>
  </si>
  <si>
    <t>100445/25</t>
  </si>
  <si>
    <t>100446/25</t>
  </si>
  <si>
    <t>100447/25</t>
  </si>
  <si>
    <t>100448/25</t>
  </si>
  <si>
    <t>100449/25</t>
  </si>
  <si>
    <t>100450/25</t>
  </si>
  <si>
    <t>100451/25</t>
  </si>
  <si>
    <t>100452/25</t>
  </si>
  <si>
    <t>100453/25</t>
  </si>
  <si>
    <t>100454/25</t>
  </si>
  <si>
    <t>100455/25</t>
  </si>
  <si>
    <t>100456/25</t>
  </si>
  <si>
    <t>100457/25</t>
  </si>
  <si>
    <t>100458/25</t>
  </si>
  <si>
    <t>100459/25</t>
  </si>
  <si>
    <t>100460/25</t>
  </si>
  <si>
    <t>100461/25</t>
  </si>
  <si>
    <t>100462/25</t>
  </si>
  <si>
    <t>100463/25</t>
  </si>
  <si>
    <t>100464/25</t>
  </si>
  <si>
    <t>100465/25</t>
  </si>
  <si>
    <t>100466/25</t>
  </si>
  <si>
    <t>100467/25</t>
  </si>
  <si>
    <t>100468/25</t>
  </si>
  <si>
    <t>100469/25</t>
  </si>
  <si>
    <t>100470/25</t>
  </si>
  <si>
    <t>100471/25</t>
  </si>
  <si>
    <t>100472/25</t>
  </si>
  <si>
    <t>100473/25</t>
  </si>
  <si>
    <t>100474/25</t>
  </si>
  <si>
    <t>100475/25</t>
  </si>
  <si>
    <t>100476/25</t>
  </si>
  <si>
    <t>100477/25</t>
  </si>
  <si>
    <t>100478/25</t>
  </si>
  <si>
    <t>100479/25</t>
  </si>
  <si>
    <t>100480/25</t>
  </si>
  <si>
    <t>100481/25</t>
  </si>
  <si>
    <t>100482/25</t>
  </si>
  <si>
    <t>100483/25</t>
  </si>
  <si>
    <t>100484/25</t>
  </si>
  <si>
    <t>100485/25</t>
  </si>
  <si>
    <t>100486/25</t>
  </si>
  <si>
    <t>100487/25</t>
  </si>
  <si>
    <t>100488/25</t>
  </si>
  <si>
    <t>100489/25</t>
  </si>
  <si>
    <t>100490/25</t>
  </si>
  <si>
    <t>100491/25</t>
  </si>
  <si>
    <t>100492/25</t>
  </si>
  <si>
    <t>100493/25</t>
  </si>
  <si>
    <t>100494/25</t>
  </si>
  <si>
    <t>100495/25</t>
  </si>
  <si>
    <t>100496/25</t>
  </si>
  <si>
    <t>100497/25</t>
  </si>
  <si>
    <t>100498/25</t>
  </si>
  <si>
    <t>100499/25</t>
  </si>
  <si>
    <t>100500/25</t>
  </si>
  <si>
    <t>100501/25</t>
  </si>
  <si>
    <t>100502/25</t>
  </si>
  <si>
    <t>100503/25</t>
  </si>
  <si>
    <t>80272B40</t>
  </si>
  <si>
    <t>100504/25</t>
  </si>
  <si>
    <t>20910D40</t>
  </si>
  <si>
    <t>100505/25</t>
  </si>
  <si>
    <t>100506/25</t>
  </si>
  <si>
    <t>100507/25</t>
  </si>
  <si>
    <t>100508/25</t>
  </si>
  <si>
    <t>100509/25</t>
  </si>
  <si>
    <t>100510/25</t>
  </si>
  <si>
    <t>100511/25</t>
  </si>
  <si>
    <t>100512/25</t>
  </si>
  <si>
    <t>100513/25</t>
  </si>
  <si>
    <t>100514/25</t>
  </si>
  <si>
    <t>100515/25</t>
  </si>
  <si>
    <t>153A75</t>
  </si>
  <si>
    <t>100516/25</t>
  </si>
  <si>
    <t>100517/25</t>
  </si>
  <si>
    <t>100518/25</t>
  </si>
  <si>
    <t>100519/25</t>
  </si>
  <si>
    <t>100520/25</t>
  </si>
  <si>
    <t>100521/25</t>
  </si>
  <si>
    <t>100522/25</t>
  </si>
  <si>
    <t>100523/25</t>
  </si>
  <si>
    <t>100524/25</t>
  </si>
  <si>
    <t>100525/25</t>
  </si>
  <si>
    <t>100526/25</t>
  </si>
  <si>
    <t>100527/25</t>
  </si>
  <si>
    <t>100528/25</t>
  </si>
  <si>
    <t>100529/25</t>
  </si>
  <si>
    <t>100530/25</t>
  </si>
  <si>
    <t>100531/25</t>
  </si>
  <si>
    <t>100532/25</t>
  </si>
  <si>
    <t>100533/25</t>
  </si>
  <si>
    <t>100534/25</t>
  </si>
  <si>
    <t>100535/25</t>
  </si>
  <si>
    <t>100536/25</t>
  </si>
  <si>
    <t>100537/25</t>
  </si>
  <si>
    <t>100538/25</t>
  </si>
  <si>
    <t>100539/25</t>
  </si>
  <si>
    <t>100540/25</t>
  </si>
  <si>
    <t>100541/25</t>
  </si>
  <si>
    <t>100542/25</t>
  </si>
  <si>
    <t>100543/25</t>
  </si>
  <si>
    <t>100544/25</t>
  </si>
  <si>
    <t>100545/25</t>
  </si>
  <si>
    <t>100546/25</t>
  </si>
  <si>
    <t>100547/25</t>
  </si>
  <si>
    <t>100548/25</t>
  </si>
  <si>
    <t>100549/25</t>
  </si>
  <si>
    <t>13487A4</t>
  </si>
  <si>
    <t>100550/25</t>
  </si>
  <si>
    <t>100551/25</t>
  </si>
  <si>
    <t>100552/25</t>
  </si>
  <si>
    <t>100553/25</t>
  </si>
  <si>
    <t>100554/25</t>
  </si>
  <si>
    <t>87009B40</t>
  </si>
  <si>
    <t>100555/25</t>
  </si>
  <si>
    <t>100556/25</t>
  </si>
  <si>
    <t>100557/25</t>
  </si>
  <si>
    <t>100558/25</t>
  </si>
  <si>
    <t>100559/25</t>
  </si>
  <si>
    <t>100561/25</t>
  </si>
  <si>
    <t>100562/25</t>
  </si>
  <si>
    <t>100563/25</t>
  </si>
  <si>
    <t>100564/25</t>
  </si>
  <si>
    <t>100565/25</t>
  </si>
  <si>
    <t>100566/25</t>
  </si>
  <si>
    <t>100567/25</t>
  </si>
  <si>
    <t>100568/25</t>
  </si>
  <si>
    <t>100570/25</t>
  </si>
  <si>
    <t>100571/25</t>
  </si>
  <si>
    <t>100572/25</t>
  </si>
  <si>
    <t>100573/25</t>
  </si>
  <si>
    <t>100574/25</t>
  </si>
  <si>
    <t>100575/25</t>
  </si>
  <si>
    <t>100576/25</t>
  </si>
  <si>
    <t>100577/25</t>
  </si>
  <si>
    <t>100578/25</t>
  </si>
  <si>
    <t>100579/25</t>
  </si>
  <si>
    <t>100580/25</t>
  </si>
  <si>
    <t>100582/25</t>
  </si>
  <si>
    <t>100583/25</t>
  </si>
  <si>
    <t>100584/25</t>
  </si>
  <si>
    <t>100585/25</t>
  </si>
  <si>
    <t>100586/25</t>
  </si>
  <si>
    <t>100587/25</t>
  </si>
  <si>
    <t>100588/25</t>
  </si>
  <si>
    <t>100589/25</t>
  </si>
  <si>
    <t>100590/25</t>
  </si>
  <si>
    <t>100591/25</t>
  </si>
  <si>
    <t>100592/25</t>
  </si>
  <si>
    <t>100593/25</t>
  </si>
  <si>
    <t>100594/25</t>
  </si>
  <si>
    <t>100595/25</t>
  </si>
  <si>
    <t>100596/25</t>
  </si>
  <si>
    <t>100597/25</t>
  </si>
  <si>
    <t>100598/25</t>
  </si>
  <si>
    <t>100599/25</t>
  </si>
  <si>
    <t>100600/25</t>
  </si>
  <si>
    <t>100601/25</t>
  </si>
  <si>
    <t>100602/25</t>
  </si>
  <si>
    <t>100603/25</t>
  </si>
  <si>
    <t>100604/25</t>
  </si>
  <si>
    <t>100605/25</t>
  </si>
  <si>
    <t>100606/25</t>
  </si>
  <si>
    <t>100607/25</t>
  </si>
  <si>
    <t>100608/25</t>
  </si>
  <si>
    <t>100609/25</t>
  </si>
  <si>
    <t>100610/25</t>
  </si>
  <si>
    <t>100611/25</t>
  </si>
  <si>
    <t>100612/25</t>
  </si>
  <si>
    <t>100613/25</t>
  </si>
  <si>
    <t>100614/25</t>
  </si>
  <si>
    <t>100615/25</t>
  </si>
  <si>
    <t>100616/25</t>
  </si>
  <si>
    <t>100617/25</t>
  </si>
  <si>
    <t>31172B40</t>
  </si>
  <si>
    <t>100618/25</t>
  </si>
  <si>
    <t>100619/25</t>
  </si>
  <si>
    <t>100620/25</t>
  </si>
  <si>
    <t>100621/25</t>
  </si>
  <si>
    <t>100622/25</t>
  </si>
  <si>
    <t>100623/25</t>
  </si>
  <si>
    <t>100624/25</t>
  </si>
  <si>
    <t>100625/25</t>
  </si>
  <si>
    <t>100626/25</t>
  </si>
  <si>
    <t>100627/25</t>
  </si>
  <si>
    <t>100628/25</t>
  </si>
  <si>
    <t>100629/25</t>
  </si>
  <si>
    <t>100630/25</t>
  </si>
  <si>
    <t>100631/25</t>
  </si>
  <si>
    <t>100632/25</t>
  </si>
  <si>
    <t>100633/25</t>
  </si>
  <si>
    <t>100634/25</t>
  </si>
  <si>
    <t>100635/25</t>
  </si>
  <si>
    <t>100636/25</t>
  </si>
  <si>
    <t>100637/25</t>
  </si>
  <si>
    <t>100638/25</t>
  </si>
  <si>
    <t>100639/25</t>
  </si>
  <si>
    <t>100640/25</t>
  </si>
  <si>
    <t>100641/25</t>
  </si>
  <si>
    <t>100642/25</t>
  </si>
  <si>
    <t>100643/25</t>
  </si>
  <si>
    <t>100645/25</t>
  </si>
  <si>
    <t>100646/25</t>
  </si>
  <si>
    <t>100647/25</t>
  </si>
  <si>
    <t>100648/25</t>
  </si>
  <si>
    <t>100649/25</t>
  </si>
  <si>
    <t>100650/25</t>
  </si>
  <si>
    <t>100651/25</t>
  </si>
  <si>
    <t>100652/25</t>
  </si>
  <si>
    <t>100653/25</t>
  </si>
  <si>
    <t>100654/25</t>
  </si>
  <si>
    <t>100655/25</t>
  </si>
  <si>
    <t>100656/25</t>
  </si>
  <si>
    <t>100657/25</t>
  </si>
  <si>
    <t>100658/25</t>
  </si>
  <si>
    <t>100659/25</t>
  </si>
  <si>
    <t>100660/25</t>
  </si>
  <si>
    <t>100661/25</t>
  </si>
  <si>
    <t>100662/25</t>
  </si>
  <si>
    <t>100663/25</t>
  </si>
  <si>
    <t>100665/25</t>
  </si>
  <si>
    <t>100666/25</t>
  </si>
  <si>
    <t>100667/25</t>
  </si>
  <si>
    <t>100668/25</t>
  </si>
  <si>
    <t>100669/25</t>
  </si>
  <si>
    <t>100670/25</t>
  </si>
  <si>
    <t>100671/25</t>
  </si>
  <si>
    <t>100672/25</t>
  </si>
  <si>
    <t>100673/25</t>
  </si>
  <si>
    <t>100674/25</t>
  </si>
  <si>
    <t>100675/25</t>
  </si>
  <si>
    <t>100676/25</t>
  </si>
  <si>
    <t>100677/25</t>
  </si>
  <si>
    <t>100678/25</t>
  </si>
  <si>
    <t>100679/25</t>
  </si>
  <si>
    <t>100680/25</t>
  </si>
  <si>
    <t>100681/25</t>
  </si>
  <si>
    <t>100682/25</t>
  </si>
  <si>
    <t>100683/25</t>
  </si>
  <si>
    <t>100684/25</t>
  </si>
  <si>
    <t>100685/25</t>
  </si>
  <si>
    <t>100686/25</t>
  </si>
  <si>
    <t>100687/25</t>
  </si>
  <si>
    <t>100688/25</t>
  </si>
  <si>
    <t>100689/25</t>
  </si>
  <si>
    <t>100690/25</t>
  </si>
  <si>
    <t>100691/25</t>
  </si>
  <si>
    <t>100692/25</t>
  </si>
  <si>
    <t>100693/25</t>
  </si>
  <si>
    <t>100694/25</t>
  </si>
  <si>
    <t>100695/25</t>
  </si>
  <si>
    <t>100696/25</t>
  </si>
  <si>
    <t>100697/25</t>
  </si>
  <si>
    <t>100698/25</t>
  </si>
  <si>
    <t>100699/25</t>
  </si>
  <si>
    <t>100700/25</t>
  </si>
  <si>
    <t>100701/25</t>
  </si>
  <si>
    <t>100702/25</t>
  </si>
  <si>
    <t>100703/25</t>
  </si>
  <si>
    <t>100704/25</t>
  </si>
  <si>
    <t>100705/25</t>
  </si>
  <si>
    <t>100706/25</t>
  </si>
  <si>
    <t>100707/25</t>
  </si>
  <si>
    <t>100708/25</t>
  </si>
  <si>
    <t>100709/25</t>
  </si>
  <si>
    <t>100710/25</t>
  </si>
  <si>
    <t>100711/25</t>
  </si>
  <si>
    <t>100712/25</t>
  </si>
  <si>
    <t>100713/25</t>
  </si>
  <si>
    <t>100714/25</t>
  </si>
  <si>
    <t>100715/25</t>
  </si>
  <si>
    <t>100716/25</t>
  </si>
  <si>
    <t>100717/25</t>
  </si>
  <si>
    <t>100718/25</t>
  </si>
  <si>
    <t>100719/25</t>
  </si>
  <si>
    <t>100720/25</t>
  </si>
  <si>
    <t>100721/25</t>
  </si>
  <si>
    <t>100722/25</t>
  </si>
  <si>
    <t>100723/25</t>
  </si>
  <si>
    <t>100724/25</t>
  </si>
  <si>
    <t>100725/25</t>
  </si>
  <si>
    <t>100726/25</t>
  </si>
  <si>
    <t>100727/25</t>
  </si>
  <si>
    <t>100728/25</t>
  </si>
  <si>
    <t>100729/25</t>
  </si>
  <si>
    <t>100730/25</t>
  </si>
  <si>
    <t>100731/25</t>
  </si>
  <si>
    <t>100732/25</t>
  </si>
  <si>
    <t>100733/25</t>
  </si>
  <si>
    <t>100734/25</t>
  </si>
  <si>
    <t>100735/25</t>
  </si>
  <si>
    <t>100736/25</t>
  </si>
  <si>
    <t>100737/25</t>
  </si>
  <si>
    <t>100738/25</t>
  </si>
  <si>
    <t>100739/25</t>
  </si>
  <si>
    <t>100740/25</t>
  </si>
  <si>
    <t>100741/25</t>
  </si>
  <si>
    <t>100742/25</t>
  </si>
  <si>
    <t>100743/25</t>
  </si>
  <si>
    <t>100744/25</t>
  </si>
  <si>
    <t>100745/25</t>
  </si>
  <si>
    <t>100746/25</t>
  </si>
  <si>
    <t>100747/25</t>
  </si>
  <si>
    <t>100748/25</t>
  </si>
  <si>
    <t>100749/25</t>
  </si>
  <si>
    <t>100750/25</t>
  </si>
  <si>
    <t>100751/25</t>
  </si>
  <si>
    <t>100752/25</t>
  </si>
  <si>
    <t>100753/25</t>
  </si>
  <si>
    <t>100754/25</t>
  </si>
  <si>
    <t>100755/25</t>
  </si>
  <si>
    <t>100756/25</t>
  </si>
  <si>
    <t>100757/25</t>
  </si>
  <si>
    <t>100758/25</t>
  </si>
  <si>
    <t>100759/25</t>
  </si>
  <si>
    <t>100760/25</t>
  </si>
  <si>
    <t>100761/25</t>
  </si>
  <si>
    <t>100762/25</t>
  </si>
  <si>
    <t>100763/25</t>
  </si>
  <si>
    <t>100764/25</t>
  </si>
  <si>
    <t>100765/25</t>
  </si>
  <si>
    <t>100766/25</t>
  </si>
  <si>
    <t>100767/25</t>
  </si>
  <si>
    <t>100768/25</t>
  </si>
  <si>
    <t>100769/25</t>
  </si>
  <si>
    <t>100770/25</t>
  </si>
  <si>
    <t>100771/25</t>
  </si>
  <si>
    <t>100772/25</t>
  </si>
  <si>
    <t>33952D40</t>
  </si>
  <si>
    <t>100773/25</t>
  </si>
  <si>
    <t>100774/25</t>
  </si>
  <si>
    <t>100775/25</t>
  </si>
  <si>
    <t>100776/25</t>
  </si>
  <si>
    <t>100777/25</t>
  </si>
  <si>
    <t>100778/25</t>
  </si>
  <si>
    <t>100779/25</t>
  </si>
  <si>
    <t>100780/25</t>
  </si>
  <si>
    <t>100781/25</t>
  </si>
  <si>
    <t>100782/25</t>
  </si>
  <si>
    <t>100783/25</t>
  </si>
  <si>
    <t>100784/25</t>
  </si>
  <si>
    <t>100785/25</t>
  </si>
  <si>
    <t>100786/25</t>
  </si>
  <si>
    <t>100787/25</t>
  </si>
  <si>
    <t>100788/25</t>
  </si>
  <si>
    <t>100789/25</t>
  </si>
  <si>
    <t>100790/25</t>
  </si>
  <si>
    <t>100791/25</t>
  </si>
  <si>
    <t>100792/25</t>
  </si>
  <si>
    <t>100793/25</t>
  </si>
  <si>
    <t>100794/25</t>
  </si>
  <si>
    <t>100795/25</t>
  </si>
  <si>
    <t>100796/25</t>
  </si>
  <si>
    <t>100797/25</t>
  </si>
  <si>
    <t>100798/25</t>
  </si>
  <si>
    <t>100799/25</t>
  </si>
  <si>
    <t>100800/25</t>
  </si>
  <si>
    <t>100801/25</t>
  </si>
  <si>
    <t>100802/25</t>
  </si>
  <si>
    <t>100803/25</t>
  </si>
  <si>
    <t>100804/25</t>
  </si>
  <si>
    <t>100805/25</t>
  </si>
  <si>
    <t>100806/25</t>
  </si>
  <si>
    <t>100807/25</t>
  </si>
  <si>
    <t>100808/25</t>
  </si>
  <si>
    <t>100809/25</t>
  </si>
  <si>
    <t>100810/25</t>
  </si>
  <si>
    <t>100811/25</t>
  </si>
  <si>
    <t>100812/25</t>
  </si>
  <si>
    <t>100813/25</t>
  </si>
  <si>
    <t>100814/25</t>
  </si>
  <si>
    <t>100815/25</t>
  </si>
  <si>
    <t>100816/25</t>
  </si>
  <si>
    <t>100817/25</t>
  </si>
  <si>
    <t>100818/25</t>
  </si>
  <si>
    <t>100819/25</t>
  </si>
  <si>
    <t>100820/25</t>
  </si>
  <si>
    <t>100821/25</t>
  </si>
  <si>
    <t>100822/25</t>
  </si>
  <si>
    <t>100823/25</t>
  </si>
  <si>
    <t>100824/25</t>
  </si>
  <si>
    <t>100825/25</t>
  </si>
  <si>
    <t>100826/25</t>
  </si>
  <si>
    <t>100827/25</t>
  </si>
  <si>
    <t>100828/25</t>
  </si>
  <si>
    <t>100829/25</t>
  </si>
  <si>
    <t>100830/25</t>
  </si>
  <si>
    <t>100831/25</t>
  </si>
  <si>
    <t>100832/25</t>
  </si>
  <si>
    <t>100833/25</t>
  </si>
  <si>
    <t>100834/25</t>
  </si>
  <si>
    <t>100835/25</t>
  </si>
  <si>
    <t>100836/25</t>
  </si>
  <si>
    <t>100837/25</t>
  </si>
  <si>
    <t>100838/25</t>
  </si>
  <si>
    <t>100839/25</t>
  </si>
  <si>
    <t>100840/25</t>
  </si>
  <si>
    <t>100841/25</t>
  </si>
  <si>
    <t>100842/25</t>
  </si>
  <si>
    <t>33958D40</t>
  </si>
  <si>
    <t>100843/25</t>
  </si>
  <si>
    <t>100844/25</t>
  </si>
  <si>
    <t>100845/25</t>
  </si>
  <si>
    <t>100846/25</t>
  </si>
  <si>
    <t>100847/25</t>
  </si>
  <si>
    <t>100848/25</t>
  </si>
  <si>
    <t>100849/25</t>
  </si>
  <si>
    <t>100850/25</t>
  </si>
  <si>
    <t>100851/25</t>
  </si>
  <si>
    <t>100852/25</t>
  </si>
  <si>
    <t>100853/25</t>
  </si>
  <si>
    <t>100854/25</t>
  </si>
  <si>
    <t>100855/25</t>
  </si>
  <si>
    <t>100856/25</t>
  </si>
  <si>
    <t>100857/25</t>
  </si>
  <si>
    <t>100858/25</t>
  </si>
  <si>
    <t>100859/25</t>
  </si>
  <si>
    <t>100860/25</t>
  </si>
  <si>
    <t>33957D40</t>
  </si>
  <si>
    <t>100861/25</t>
  </si>
  <si>
    <t>100862/25</t>
  </si>
  <si>
    <t>100863/25</t>
  </si>
  <si>
    <t>100864/25</t>
  </si>
  <si>
    <t>100865/25</t>
  </si>
  <si>
    <t>100866/25</t>
  </si>
  <si>
    <t>100867/25</t>
  </si>
  <si>
    <t>100868/25</t>
  </si>
  <si>
    <t>100869/25</t>
  </si>
  <si>
    <t>100870/25</t>
  </si>
  <si>
    <t>100871/25</t>
  </si>
  <si>
    <t>100872/25</t>
  </si>
  <si>
    <t>100873/25</t>
  </si>
  <si>
    <t>100874/25</t>
  </si>
  <si>
    <t>100875/25</t>
  </si>
  <si>
    <t>100876/25</t>
  </si>
  <si>
    <t>100877/25</t>
  </si>
  <si>
    <t>100878/25</t>
  </si>
  <si>
    <t>100879/25</t>
  </si>
  <si>
    <t>100880/25</t>
  </si>
  <si>
    <t>100881/25</t>
  </si>
  <si>
    <t>100882/25</t>
  </si>
  <si>
    <t>100883/25</t>
  </si>
  <si>
    <t>100884/25</t>
  </si>
  <si>
    <t>100885/25</t>
  </si>
  <si>
    <t>100886/25</t>
  </si>
  <si>
    <t>100887/25</t>
  </si>
  <si>
    <t>100888/25</t>
  </si>
  <si>
    <t>100889/25</t>
  </si>
  <si>
    <t>100890/25</t>
  </si>
  <si>
    <t>100891/25</t>
  </si>
  <si>
    <t>100892/25</t>
  </si>
  <si>
    <t>100893/25</t>
  </si>
  <si>
    <t>100894/25</t>
  </si>
  <si>
    <t>100895/25</t>
  </si>
  <si>
    <t>100896/25</t>
  </si>
  <si>
    <t>100897/25</t>
  </si>
  <si>
    <t>100898/25</t>
  </si>
  <si>
    <t>100899/25</t>
  </si>
  <si>
    <t>100900/25</t>
  </si>
  <si>
    <t>100901/25</t>
  </si>
  <si>
    <t>100902/25</t>
  </si>
  <si>
    <t>100903/24</t>
  </si>
  <si>
    <t>100904/25</t>
  </si>
  <si>
    <t>100905/25</t>
  </si>
  <si>
    <t>100906/25</t>
  </si>
  <si>
    <t>100907/25</t>
  </si>
  <si>
    <t>100908/25</t>
  </si>
  <si>
    <t>100909/25</t>
  </si>
  <si>
    <t>100910/25</t>
  </si>
  <si>
    <t>19620A42</t>
  </si>
  <si>
    <t>100911/25</t>
  </si>
  <si>
    <t>100912/25</t>
  </si>
  <si>
    <t>100913/25</t>
  </si>
  <si>
    <t>100914/25</t>
  </si>
  <si>
    <t>100915/25</t>
  </si>
  <si>
    <t>100916/25</t>
  </si>
  <si>
    <t>100917/25</t>
  </si>
  <si>
    <t>100918/25</t>
  </si>
  <si>
    <t>100919/25</t>
  </si>
  <si>
    <t>100920/25</t>
  </si>
  <si>
    <t>100921/25</t>
  </si>
  <si>
    <t>100922/25</t>
  </si>
  <si>
    <t>100923/25</t>
  </si>
  <si>
    <t>100924/25</t>
  </si>
  <si>
    <t>100925/25</t>
  </si>
  <si>
    <t>100926/25</t>
  </si>
  <si>
    <t>100927/25</t>
  </si>
  <si>
    <t>100928/25</t>
  </si>
  <si>
    <t>100929/25</t>
  </si>
  <si>
    <t>100930/25</t>
  </si>
  <si>
    <t>20185D40</t>
  </si>
  <si>
    <t>100931/25</t>
  </si>
  <si>
    <t>100932/25</t>
  </si>
  <si>
    <t>100933/25</t>
  </si>
  <si>
    <t>100934/25</t>
  </si>
  <si>
    <t>100935/25</t>
  </si>
  <si>
    <t>100936/25</t>
  </si>
  <si>
    <t>100937/25</t>
  </si>
  <si>
    <t>100938/25</t>
  </si>
  <si>
    <t>100940/25</t>
  </si>
  <si>
    <t>100941/25</t>
  </si>
  <si>
    <t>100942/25</t>
  </si>
  <si>
    <t>100943/25</t>
  </si>
  <si>
    <t>100944/25</t>
  </si>
  <si>
    <t>100945/25</t>
  </si>
  <si>
    <t>34606A13</t>
  </si>
  <si>
    <t>100946/25</t>
  </si>
  <si>
    <t>100947/25</t>
  </si>
  <si>
    <t>100948/25</t>
  </si>
  <si>
    <t>100950/25</t>
  </si>
  <si>
    <t>100951/25</t>
  </si>
  <si>
    <t>100952/25</t>
  </si>
  <si>
    <t>100953/25</t>
  </si>
  <si>
    <t>100954/25</t>
  </si>
  <si>
    <t>100955/25</t>
  </si>
  <si>
    <t>66121d6</t>
  </si>
  <si>
    <t>100956/25</t>
  </si>
  <si>
    <t>100957/25</t>
  </si>
  <si>
    <t>100958/25</t>
  </si>
  <si>
    <t>100959/25</t>
  </si>
  <si>
    <t>100960/25</t>
  </si>
  <si>
    <t>100961/25</t>
  </si>
  <si>
    <t>100962/25</t>
  </si>
  <si>
    <t>100963/25</t>
  </si>
  <si>
    <t>100964/25</t>
  </si>
  <si>
    <t>100965/25</t>
  </si>
  <si>
    <t>100966/25</t>
  </si>
  <si>
    <t>100967/25</t>
  </si>
  <si>
    <t>100968/25</t>
  </si>
  <si>
    <t>100969/25</t>
  </si>
  <si>
    <t>100970/25</t>
  </si>
  <si>
    <t>100971/25</t>
  </si>
  <si>
    <t>100972/25</t>
  </si>
  <si>
    <t>100973/25</t>
  </si>
  <si>
    <t>100974/25</t>
  </si>
  <si>
    <t>100975/25</t>
  </si>
  <si>
    <t>88743a40</t>
  </si>
  <si>
    <t>100976/25</t>
  </si>
  <si>
    <t>87785b40</t>
  </si>
  <si>
    <t>100977/25</t>
  </si>
  <si>
    <t>62867b40</t>
  </si>
  <si>
    <t>100978/25</t>
  </si>
  <si>
    <t>100979/25</t>
  </si>
  <si>
    <t>100980/25</t>
  </si>
  <si>
    <t>100981/25</t>
  </si>
  <si>
    <t>100982/25</t>
  </si>
  <si>
    <t>00:12:23</t>
  </si>
  <si>
    <t>100983/25</t>
  </si>
  <si>
    <t>100984/25</t>
  </si>
  <si>
    <t>00:17:25</t>
  </si>
  <si>
    <t>100985/25</t>
  </si>
  <si>
    <t>100986/25</t>
  </si>
  <si>
    <t>00:33:55</t>
  </si>
  <si>
    <t>100987/25</t>
  </si>
  <si>
    <t>00:41:16</t>
  </si>
  <si>
    <t>100988/25</t>
  </si>
  <si>
    <t>01:26:23</t>
  </si>
  <si>
    <t>100989/25</t>
  </si>
  <si>
    <t>01:09:13</t>
  </si>
  <si>
    <t>100990/25</t>
  </si>
  <si>
    <t>100991/25</t>
  </si>
  <si>
    <t>100992/25</t>
  </si>
  <si>
    <t>100993/25</t>
  </si>
  <si>
    <t>02:57:24</t>
  </si>
  <si>
    <t>100994/25</t>
  </si>
  <si>
    <t>02:02:20</t>
  </si>
  <si>
    <t>100995/25</t>
  </si>
  <si>
    <t>03:11:26</t>
  </si>
  <si>
    <t>100996/25</t>
  </si>
  <si>
    <t>00:29:02</t>
  </si>
  <si>
    <t>100997/25</t>
  </si>
  <si>
    <t>00:20:08</t>
  </si>
  <si>
    <t>100998/25</t>
  </si>
  <si>
    <t>00:54:32</t>
  </si>
  <si>
    <t>100999/25</t>
  </si>
  <si>
    <t>01:20:14</t>
  </si>
  <si>
    <t>101000/25</t>
  </si>
  <si>
    <t>00:16:54</t>
  </si>
  <si>
    <t>101001/25</t>
  </si>
  <si>
    <t>101002/25</t>
  </si>
  <si>
    <t>01:21:20</t>
  </si>
  <si>
    <t>101003/25</t>
  </si>
  <si>
    <t>101004/25</t>
  </si>
  <si>
    <t>00:06:46</t>
  </si>
  <si>
    <t>101005/25</t>
  </si>
  <si>
    <t>04:53:45</t>
  </si>
  <si>
    <t>101006/25</t>
  </si>
  <si>
    <t>04:04:50</t>
  </si>
  <si>
    <t>101007/25</t>
  </si>
  <si>
    <t>101008/25</t>
  </si>
  <si>
    <t>101009/25</t>
  </si>
  <si>
    <t>101010/25</t>
  </si>
  <si>
    <t>05:30:08</t>
  </si>
  <si>
    <t>101011/25</t>
  </si>
  <si>
    <t>101012/25</t>
  </si>
  <si>
    <t>00:50:36</t>
  </si>
  <si>
    <t>101013/25</t>
  </si>
  <si>
    <t>06:10:07</t>
  </si>
  <si>
    <t>101014/25</t>
  </si>
  <si>
    <t>101015/25</t>
  </si>
  <si>
    <t>101016/25</t>
  </si>
  <si>
    <t>06:38:09</t>
  </si>
  <si>
    <t>101017/25</t>
  </si>
  <si>
    <t>101018/25</t>
  </si>
  <si>
    <t>00:19:57</t>
  </si>
  <si>
    <t>101019/25</t>
  </si>
  <si>
    <t>00:12:21</t>
  </si>
  <si>
    <t>101020/25</t>
  </si>
  <si>
    <t>101021/25</t>
  </si>
  <si>
    <t>07:03:12</t>
  </si>
  <si>
    <t>101022/25</t>
  </si>
  <si>
    <t>101023/25</t>
  </si>
  <si>
    <t>07:12:34</t>
  </si>
  <si>
    <t>101024/25</t>
  </si>
  <si>
    <t>06:51:18</t>
  </si>
  <si>
    <t>101025/25</t>
  </si>
  <si>
    <t>00:41:46</t>
  </si>
  <si>
    <t>101026/25</t>
  </si>
  <si>
    <t>101027/25</t>
  </si>
  <si>
    <t>07:18:15</t>
  </si>
  <si>
    <t>101028/25</t>
  </si>
  <si>
    <t>06:40:57</t>
  </si>
  <si>
    <t>101029/25</t>
  </si>
  <si>
    <t>101030/25</t>
  </si>
  <si>
    <t>101031/25</t>
  </si>
  <si>
    <t>05:15:10</t>
  </si>
  <si>
    <t>101032/25</t>
  </si>
  <si>
    <t>08:18:42</t>
  </si>
  <si>
    <t>101033/25</t>
  </si>
  <si>
    <t>04:14:07</t>
  </si>
  <si>
    <t>101034/25</t>
  </si>
  <si>
    <t>02:38:01</t>
  </si>
  <si>
    <t>101035/25</t>
  </si>
  <si>
    <t>01:34:16</t>
  </si>
  <si>
    <t>101036/25</t>
  </si>
  <si>
    <t>00:12:49</t>
  </si>
  <si>
    <t>101037/25</t>
  </si>
  <si>
    <t>00:10:33</t>
  </si>
  <si>
    <t>101038/25</t>
  </si>
  <si>
    <t>04:16:33</t>
  </si>
  <si>
    <t>101039/25</t>
  </si>
  <si>
    <t>00:10:50</t>
  </si>
  <si>
    <t>101040/25</t>
  </si>
  <si>
    <t>02:55:07</t>
  </si>
  <si>
    <t>101041/25</t>
  </si>
  <si>
    <t>24085A7</t>
  </si>
  <si>
    <t>00:09:01</t>
  </si>
  <si>
    <t>101042/25</t>
  </si>
  <si>
    <t>00:08:15</t>
  </si>
  <si>
    <t>101043/25</t>
  </si>
  <si>
    <t>00:15:49</t>
  </si>
  <si>
    <t>101044/25</t>
  </si>
  <si>
    <t>03:21:13</t>
  </si>
  <si>
    <t>101045/25</t>
  </si>
  <si>
    <t>01:53:04</t>
  </si>
  <si>
    <t>101046/25</t>
  </si>
  <si>
    <t>101047/25</t>
  </si>
  <si>
    <t>00:10:46</t>
  </si>
  <si>
    <t>101048/25</t>
  </si>
  <si>
    <t>00:12:48</t>
  </si>
  <si>
    <t>101049/25</t>
  </si>
  <si>
    <t>01:18:34</t>
  </si>
  <si>
    <t>101050/25</t>
  </si>
  <si>
    <t>101051/25</t>
  </si>
  <si>
    <t>101052/25</t>
  </si>
  <si>
    <t>97970b40</t>
  </si>
  <si>
    <t>01:05:10</t>
  </si>
  <si>
    <t>101053/25</t>
  </si>
  <si>
    <t>101054/25</t>
  </si>
  <si>
    <t>24015a42</t>
  </si>
  <si>
    <t>101055/25</t>
  </si>
  <si>
    <t>101056/25</t>
  </si>
  <si>
    <t>00:22:49</t>
  </si>
  <si>
    <t>101057/25</t>
  </si>
  <si>
    <t>00:25:30</t>
  </si>
  <si>
    <t>101058/25</t>
  </si>
  <si>
    <t>00:26:32</t>
  </si>
  <si>
    <t>101059/25</t>
  </si>
  <si>
    <t>101060/25</t>
  </si>
  <si>
    <t>00:33:26</t>
  </si>
  <si>
    <t>101061/25</t>
  </si>
  <si>
    <t>00:34:03</t>
  </si>
  <si>
    <t>101062/25</t>
  </si>
  <si>
    <t>101063/25</t>
  </si>
  <si>
    <t>00:43:12</t>
  </si>
  <si>
    <t>101064/25</t>
  </si>
  <si>
    <t>00:13:56</t>
  </si>
  <si>
    <t>101065/25</t>
  </si>
  <si>
    <t>00:45:57</t>
  </si>
  <si>
    <t>101066/25</t>
  </si>
  <si>
    <t>00:47:17</t>
  </si>
  <si>
    <t>101067/25</t>
  </si>
  <si>
    <t>101068/25</t>
  </si>
  <si>
    <t>00:38:09</t>
  </si>
  <si>
    <t>101069/25</t>
  </si>
  <si>
    <t>00:37:05</t>
  </si>
  <si>
    <t>101070/25</t>
  </si>
  <si>
    <t>00:45:58</t>
  </si>
  <si>
    <t>101071/25</t>
  </si>
  <si>
    <t>101072/25</t>
  </si>
  <si>
    <t>00:14:26</t>
  </si>
  <si>
    <t>101073/25</t>
  </si>
  <si>
    <t>101074/25</t>
  </si>
  <si>
    <t>01:35:00</t>
  </si>
  <si>
    <t>101075/25</t>
  </si>
  <si>
    <t>02:34:58</t>
  </si>
  <si>
    <t>101076/25</t>
  </si>
  <si>
    <t>101077/25</t>
  </si>
  <si>
    <t>00:11:14</t>
  </si>
  <si>
    <t>101078/25</t>
  </si>
  <si>
    <t>00:11:42</t>
  </si>
  <si>
    <t>101079/25</t>
  </si>
  <si>
    <t>01:53:06</t>
  </si>
  <si>
    <t>101080/25</t>
  </si>
  <si>
    <t>66119d6</t>
  </si>
  <si>
    <t>01:07:19</t>
  </si>
  <si>
    <t>101081/25</t>
  </si>
  <si>
    <t>00:14:30</t>
  </si>
  <si>
    <t>101082/25</t>
  </si>
  <si>
    <t>00:17:36</t>
  </si>
  <si>
    <t>101083/25</t>
  </si>
  <si>
    <t>01:47:14</t>
  </si>
  <si>
    <t>101084/25</t>
  </si>
  <si>
    <t>101085/25</t>
  </si>
  <si>
    <t>00:12:25</t>
  </si>
  <si>
    <t>101086/25</t>
  </si>
  <si>
    <t>00:13:49</t>
  </si>
  <si>
    <t>101087/25</t>
  </si>
  <si>
    <t>101088/25</t>
  </si>
  <si>
    <t>00:16:46</t>
  </si>
  <si>
    <t>101089/25</t>
  </si>
  <si>
    <t>00:49:48</t>
  </si>
  <si>
    <t>101090/25</t>
  </si>
  <si>
    <t>00:12:34</t>
  </si>
  <si>
    <t>101091/25</t>
  </si>
  <si>
    <t>101092/25</t>
  </si>
  <si>
    <t>101094/25</t>
  </si>
  <si>
    <t>00:07:19</t>
  </si>
  <si>
    <t>101095/25</t>
  </si>
  <si>
    <t>101096/25</t>
  </si>
  <si>
    <t>00:05:50</t>
  </si>
  <si>
    <t>101097/25</t>
  </si>
  <si>
    <t>101098/25</t>
  </si>
  <si>
    <t>101099/25</t>
  </si>
  <si>
    <t>101100/25</t>
  </si>
  <si>
    <t>00:11:31</t>
  </si>
  <si>
    <t>101101/25</t>
  </si>
  <si>
    <t>101102/25</t>
  </si>
  <si>
    <t>101103/25</t>
  </si>
  <si>
    <t>00:22:10</t>
  </si>
  <si>
    <t>101104/25</t>
  </si>
  <si>
    <t>00:29:00</t>
  </si>
  <si>
    <t>101105/25</t>
  </si>
  <si>
    <t>01:43:24</t>
  </si>
  <si>
    <t>101106/25</t>
  </si>
  <si>
    <t>00:24:34</t>
  </si>
  <si>
    <t>101107/25</t>
  </si>
  <si>
    <t>101108/25</t>
  </si>
  <si>
    <t>00:27:28</t>
  </si>
  <si>
    <t>101109/25</t>
  </si>
  <si>
    <t>101110/25</t>
  </si>
  <si>
    <t>101111/25</t>
  </si>
  <si>
    <t>00:52:46</t>
  </si>
  <si>
    <t>101112/25</t>
  </si>
  <si>
    <t>00:32:01</t>
  </si>
  <si>
    <t>101113/25</t>
  </si>
  <si>
    <t>08:24:01</t>
  </si>
  <si>
    <t>101114/25</t>
  </si>
  <si>
    <t>90122a40</t>
  </si>
  <si>
    <t>00:32:56</t>
  </si>
  <si>
    <t>101116/25</t>
  </si>
  <si>
    <t>101117/25</t>
  </si>
  <si>
    <t>101118/25</t>
  </si>
  <si>
    <t>01:34:59</t>
  </si>
  <si>
    <t>101119/25</t>
  </si>
  <si>
    <t>101120/25</t>
  </si>
  <si>
    <t>01:08:34</t>
  </si>
  <si>
    <t>101121/25</t>
  </si>
  <si>
    <t>101122/25</t>
  </si>
  <si>
    <t>01:28:59</t>
  </si>
  <si>
    <t>101123/25</t>
  </si>
  <si>
    <t>01:20:02</t>
  </si>
  <si>
    <t>101124/25</t>
  </si>
  <si>
    <t>01:54:41</t>
  </si>
  <si>
    <t>101125/25</t>
  </si>
  <si>
    <t>00:43:27</t>
  </si>
  <si>
    <t>101126/25</t>
  </si>
  <si>
    <t>00:26:11</t>
  </si>
  <si>
    <t>101127/25</t>
  </si>
  <si>
    <t>01:04:43</t>
  </si>
  <si>
    <t>101128/25</t>
  </si>
  <si>
    <t>24454d40</t>
  </si>
  <si>
    <t>01:52:16</t>
  </si>
  <si>
    <t>101129/25</t>
  </si>
  <si>
    <t>101130/25</t>
  </si>
  <si>
    <t>101131/25</t>
  </si>
  <si>
    <t>01:50:32</t>
  </si>
  <si>
    <t>111132/25</t>
  </si>
  <si>
    <t>00:14:18</t>
  </si>
  <si>
    <t>101133/25</t>
  </si>
  <si>
    <t>101134/25</t>
  </si>
  <si>
    <t>101135/25</t>
  </si>
  <si>
    <t>101136/25</t>
  </si>
  <si>
    <t>101137/25</t>
  </si>
  <si>
    <t>101138/25</t>
  </si>
  <si>
    <t>00:42:27</t>
  </si>
  <si>
    <t>101139/25</t>
  </si>
  <si>
    <t>00:46:10</t>
  </si>
  <si>
    <t>101140/25</t>
  </si>
  <si>
    <t>101141/25</t>
  </si>
  <si>
    <t>00:20:56</t>
  </si>
  <si>
    <t>101142/25</t>
  </si>
  <si>
    <t>00:54:55</t>
  </si>
  <si>
    <t>101143/25</t>
  </si>
  <si>
    <t>00:26:09</t>
  </si>
  <si>
    <t>101144/25</t>
  </si>
  <si>
    <t>00:59:49</t>
  </si>
  <si>
    <t>101145/25</t>
  </si>
  <si>
    <t>01:09:21</t>
  </si>
  <si>
    <t>101146/25</t>
  </si>
  <si>
    <t>01:08:36</t>
  </si>
  <si>
    <t>101147/25</t>
  </si>
  <si>
    <t>00:43:21</t>
  </si>
  <si>
    <t>101148/25</t>
  </si>
  <si>
    <t>01:04:51</t>
  </si>
  <si>
    <t>101149/25</t>
  </si>
  <si>
    <t>01:00:33</t>
  </si>
  <si>
    <t>101150/25</t>
  </si>
  <si>
    <t>00:52:30</t>
  </si>
  <si>
    <t>101151/25</t>
  </si>
  <si>
    <t>01:10:43</t>
  </si>
  <si>
    <t>101152/25</t>
  </si>
  <si>
    <t>01:15:43</t>
  </si>
  <si>
    <t>101153/25</t>
  </si>
  <si>
    <t>101154/25</t>
  </si>
  <si>
    <t>01:21:35</t>
  </si>
  <si>
    <t>101155/25</t>
  </si>
  <si>
    <t>101156/25</t>
  </si>
  <si>
    <t>01:17:51</t>
  </si>
  <si>
    <t>101157/25</t>
  </si>
  <si>
    <t>101158/25</t>
  </si>
  <si>
    <t>02:03:11</t>
  </si>
  <si>
    <t>101159/25</t>
  </si>
  <si>
    <t>01:31:06</t>
  </si>
  <si>
    <t>101160/25</t>
  </si>
  <si>
    <t>00:39:44</t>
  </si>
  <si>
    <t>101161/25</t>
  </si>
  <si>
    <t>02:17:43</t>
  </si>
  <si>
    <t>101162/25</t>
  </si>
  <si>
    <t>01:05:05</t>
  </si>
  <si>
    <t>101163/25</t>
  </si>
  <si>
    <t>00:36:16</t>
  </si>
  <si>
    <t>101164/25</t>
  </si>
  <si>
    <t>101165/25</t>
  </si>
  <si>
    <t>101166/25</t>
  </si>
  <si>
    <t>101167/25</t>
  </si>
  <si>
    <t>00:10:25</t>
  </si>
  <si>
    <t>101168/25</t>
  </si>
  <si>
    <t>101169/25</t>
  </si>
  <si>
    <t>101170/25</t>
  </si>
  <si>
    <t>101171/25</t>
  </si>
  <si>
    <t>101172/25</t>
  </si>
  <si>
    <t>04:02:39</t>
  </si>
  <si>
    <t>101173/25</t>
  </si>
  <si>
    <t>04:15:46</t>
  </si>
  <si>
    <t>101174/25</t>
  </si>
  <si>
    <t>101175/25</t>
  </si>
  <si>
    <t>101176/25</t>
  </si>
  <si>
    <t>101177/25</t>
  </si>
  <si>
    <t>00:10:13</t>
  </si>
  <si>
    <t>101178/25</t>
  </si>
  <si>
    <t>04:44:09</t>
  </si>
  <si>
    <t>101179/25</t>
  </si>
  <si>
    <t>101180/25</t>
  </si>
  <si>
    <t>04:13:28</t>
  </si>
  <si>
    <t>101181/25</t>
  </si>
  <si>
    <t>101182/25</t>
  </si>
  <si>
    <t>101183/25</t>
  </si>
  <si>
    <t>00:34:17</t>
  </si>
  <si>
    <t>101184/25</t>
  </si>
  <si>
    <t>101185/25</t>
  </si>
  <si>
    <t>00:20:22</t>
  </si>
  <si>
    <t>101186/25</t>
  </si>
  <si>
    <t>03:55:35</t>
  </si>
  <si>
    <t>101187/25</t>
  </si>
  <si>
    <t>01:52:43</t>
  </si>
  <si>
    <t>101188/25</t>
  </si>
  <si>
    <t>101189/25</t>
  </si>
  <si>
    <t>03:12:16</t>
  </si>
  <si>
    <t>101190/25</t>
  </si>
  <si>
    <t>101191/25</t>
  </si>
  <si>
    <t>101192/25</t>
  </si>
  <si>
    <t>101193/25</t>
  </si>
  <si>
    <t>01:14:53</t>
  </si>
  <si>
    <t>101194/25</t>
  </si>
  <si>
    <t>01:53:58</t>
  </si>
  <si>
    <t>101195/25</t>
  </si>
  <si>
    <t>00:10:52</t>
  </si>
  <si>
    <t>101196/25</t>
  </si>
  <si>
    <t>101197/25</t>
  </si>
  <si>
    <t>101198/25</t>
  </si>
  <si>
    <t>00:24:18</t>
  </si>
  <si>
    <t>101199/25</t>
  </si>
  <si>
    <t>01:05:55</t>
  </si>
  <si>
    <t>101200/25</t>
  </si>
  <si>
    <t>101201/25</t>
  </si>
  <si>
    <t>101202/25</t>
  </si>
  <si>
    <t>00:12:22</t>
  </si>
  <si>
    <t>101203/25</t>
  </si>
  <si>
    <t>00:45:22</t>
  </si>
  <si>
    <t>101204/25</t>
  </si>
  <si>
    <t>00:49:14</t>
  </si>
  <si>
    <t>101205/25</t>
  </si>
  <si>
    <t>00:38:17</t>
  </si>
  <si>
    <t>101206/25</t>
  </si>
  <si>
    <t>101207/25</t>
  </si>
  <si>
    <t>00:38:45</t>
  </si>
  <si>
    <t>101208/25</t>
  </si>
  <si>
    <t>00:15:18</t>
  </si>
  <si>
    <t>101209/25</t>
  </si>
  <si>
    <t>01:34:35</t>
  </si>
  <si>
    <t>101210/25</t>
  </si>
  <si>
    <t>01:19:18</t>
  </si>
  <si>
    <t>101211/25</t>
  </si>
  <si>
    <t>00:46:56</t>
  </si>
  <si>
    <t>101212/25</t>
  </si>
  <si>
    <t>101213/25</t>
  </si>
  <si>
    <t>101214/25</t>
  </si>
  <si>
    <t>34606a13</t>
  </si>
  <si>
    <t>01:22:38</t>
  </si>
  <si>
    <t>101215/25</t>
  </si>
  <si>
    <t>00:23:58</t>
  </si>
  <si>
    <t>101216/25</t>
  </si>
  <si>
    <t>101217/25</t>
  </si>
  <si>
    <t>00:32:31</t>
  </si>
  <si>
    <t>101218/25</t>
  </si>
  <si>
    <t>101219/25</t>
  </si>
  <si>
    <t>02:06:52</t>
  </si>
  <si>
    <t>101220/25</t>
  </si>
  <si>
    <t>101221/25</t>
  </si>
  <si>
    <t>00:24:04</t>
  </si>
  <si>
    <t>101222/25</t>
  </si>
  <si>
    <t>101223/25</t>
  </si>
  <si>
    <t>101224/25</t>
  </si>
  <si>
    <t>101225/25</t>
  </si>
  <si>
    <t>00:31:12</t>
  </si>
  <si>
    <t>101226/25</t>
  </si>
  <si>
    <t>00:38:26</t>
  </si>
  <si>
    <t>101227/25</t>
  </si>
  <si>
    <t>00:36:09</t>
  </si>
  <si>
    <t>101228/25</t>
  </si>
  <si>
    <t>00:47:13</t>
  </si>
  <si>
    <t>101229/25</t>
  </si>
  <si>
    <t>00:41:41</t>
  </si>
  <si>
    <t>101230/25</t>
  </si>
  <si>
    <t>00:31:04</t>
  </si>
  <si>
    <t>101231/25</t>
  </si>
  <si>
    <t>00:45:05</t>
  </si>
  <si>
    <t>101232/25</t>
  </si>
  <si>
    <t>101233/25</t>
  </si>
  <si>
    <t>00:40:39</t>
  </si>
  <si>
    <t>101234/25</t>
  </si>
  <si>
    <t>101235/25</t>
  </si>
  <si>
    <t>101236/25</t>
  </si>
  <si>
    <t>00:44:31</t>
  </si>
  <si>
    <t>101237/25</t>
  </si>
  <si>
    <t>00:42:04</t>
  </si>
  <si>
    <t>101238/25</t>
  </si>
  <si>
    <t>01:27:31</t>
  </si>
  <si>
    <t>101239/25</t>
  </si>
  <si>
    <t>101240/25</t>
  </si>
  <si>
    <t>00:06:51</t>
  </si>
  <si>
    <t>101241/25</t>
  </si>
  <si>
    <t>00:30:38</t>
  </si>
  <si>
    <t>101242/25</t>
  </si>
  <si>
    <t>01:58:59</t>
  </si>
  <si>
    <t>101243/25</t>
  </si>
  <si>
    <t>00:07:09</t>
  </si>
  <si>
    <t>101244/25</t>
  </si>
  <si>
    <t>101245/25</t>
  </si>
  <si>
    <t>00:17:27</t>
  </si>
  <si>
    <t>101246/25</t>
  </si>
  <si>
    <t>03:03:37</t>
  </si>
  <si>
    <t>101247/25</t>
  </si>
  <si>
    <t>00:11:03</t>
  </si>
  <si>
    <t>101248/25</t>
  </si>
  <si>
    <t>03:09:25</t>
  </si>
  <si>
    <t>101249/25</t>
  </si>
  <si>
    <t>101250/25</t>
  </si>
  <si>
    <t>00:12:39</t>
  </si>
  <si>
    <t>101251/25</t>
  </si>
  <si>
    <t>04:41:17</t>
  </si>
  <si>
    <t>101252/25</t>
  </si>
  <si>
    <t>00:28:38</t>
  </si>
  <si>
    <t>101253/25</t>
  </si>
  <si>
    <t>00:11:12</t>
  </si>
  <si>
    <t>101254/25</t>
  </si>
  <si>
    <t>00:31:46</t>
  </si>
  <si>
    <t>101255/25</t>
  </si>
  <si>
    <t>02:34:38</t>
  </si>
  <si>
    <t>101256/25</t>
  </si>
  <si>
    <t>101257/25</t>
  </si>
  <si>
    <t>01:21:21</t>
  </si>
  <si>
    <t>101258/25</t>
  </si>
  <si>
    <t>00:24:39</t>
  </si>
  <si>
    <t>101259/25</t>
  </si>
  <si>
    <t>101260/25</t>
  </si>
  <si>
    <t>Tv0315</t>
  </si>
  <si>
    <t>01:28:47</t>
  </si>
  <si>
    <t>101261/25</t>
  </si>
  <si>
    <t>02:06:51</t>
  </si>
  <si>
    <t>101262/25</t>
  </si>
  <si>
    <t>101263/25</t>
  </si>
  <si>
    <t>101264/25</t>
  </si>
  <si>
    <t>01:52:39</t>
  </si>
  <si>
    <t>101265/25</t>
  </si>
  <si>
    <t>01:31:29</t>
  </si>
  <si>
    <t>101266/25</t>
  </si>
  <si>
    <t>00:20:57</t>
  </si>
  <si>
    <t>101267/25</t>
  </si>
  <si>
    <t>00:10:15</t>
  </si>
  <si>
    <t>101268/25</t>
  </si>
  <si>
    <t>9837A60</t>
  </si>
  <si>
    <t>00:16:28</t>
  </si>
  <si>
    <t>101269/25</t>
  </si>
  <si>
    <t>101270/25</t>
  </si>
  <si>
    <t>101271/25</t>
  </si>
  <si>
    <t>101272/25</t>
  </si>
  <si>
    <t>00:55:06</t>
  </si>
  <si>
    <t>101273/25</t>
  </si>
  <si>
    <t>00:28:07</t>
  </si>
  <si>
    <t>101274/25</t>
  </si>
  <si>
    <t>101275/25</t>
  </si>
  <si>
    <t>101276/25</t>
  </si>
  <si>
    <t>101277/25</t>
  </si>
  <si>
    <t>25541D40</t>
  </si>
  <si>
    <t>00:30:55</t>
  </si>
  <si>
    <t>101278/25</t>
  </si>
  <si>
    <t>16669B50</t>
  </si>
  <si>
    <t>00:37:26</t>
  </si>
  <si>
    <t>101279/25</t>
  </si>
  <si>
    <t>24054D40</t>
  </si>
  <si>
    <t>101280/25</t>
  </si>
  <si>
    <t>101281/25</t>
  </si>
  <si>
    <t>07:24:08</t>
  </si>
  <si>
    <t>101282/25</t>
  </si>
  <si>
    <t>101283/25</t>
  </si>
  <si>
    <t>00:25:06</t>
  </si>
  <si>
    <t>101284/25</t>
  </si>
  <si>
    <t>00:15:27</t>
  </si>
  <si>
    <t>101285/25</t>
  </si>
  <si>
    <t>00:18:16</t>
  </si>
  <si>
    <t>101286/25</t>
  </si>
  <si>
    <t>00:19:17</t>
  </si>
  <si>
    <t>101287/25</t>
  </si>
  <si>
    <t>101288/25</t>
  </si>
  <si>
    <t>00:23:55</t>
  </si>
  <si>
    <t>101289/25</t>
  </si>
  <si>
    <t>101290/25</t>
  </si>
  <si>
    <t>00:30:22</t>
  </si>
  <si>
    <t>101291/25</t>
  </si>
  <si>
    <t>101292/25</t>
  </si>
  <si>
    <t>101293/25</t>
  </si>
  <si>
    <t>101294/25</t>
  </si>
  <si>
    <t>01:18:59</t>
  </si>
  <si>
    <t>101295/25</t>
  </si>
  <si>
    <t>00:11:13</t>
  </si>
  <si>
    <t>101296/25</t>
  </si>
  <si>
    <t>101297/25</t>
  </si>
  <si>
    <t>00:09:25</t>
  </si>
  <si>
    <t>101298/25</t>
  </si>
  <si>
    <t>02:03:13</t>
  </si>
  <si>
    <t>101299/25</t>
  </si>
  <si>
    <t>101300/25</t>
  </si>
  <si>
    <t>101301/25</t>
  </si>
  <si>
    <t>101302/25</t>
  </si>
  <si>
    <t>101303/25</t>
  </si>
  <si>
    <t>00:07:14</t>
  </si>
  <si>
    <t>101304/25</t>
  </si>
  <si>
    <t>00:29:39</t>
  </si>
  <si>
    <t>101305/25</t>
  </si>
  <si>
    <t>00:20:03</t>
  </si>
  <si>
    <t>101306/25</t>
  </si>
  <si>
    <t>101307/25</t>
  </si>
  <si>
    <t>00:10:12</t>
  </si>
  <si>
    <t>101308/25</t>
  </si>
  <si>
    <t>101309/25</t>
  </si>
  <si>
    <t>03:24:53</t>
  </si>
  <si>
    <t>101310/25</t>
  </si>
  <si>
    <t>03:26:23</t>
  </si>
  <si>
    <t>101311/25</t>
  </si>
  <si>
    <t>101312/25</t>
  </si>
  <si>
    <t>00:20:24</t>
  </si>
  <si>
    <t>101313/25</t>
  </si>
  <si>
    <t>00:29:45</t>
  </si>
  <si>
    <t>101314/25</t>
  </si>
  <si>
    <t>00:10:11</t>
  </si>
  <si>
    <t>101315/25</t>
  </si>
  <si>
    <t>01:02:40</t>
  </si>
  <si>
    <t>101316/25</t>
  </si>
  <si>
    <t>101317/25</t>
  </si>
  <si>
    <t>00:44:30</t>
  </si>
  <si>
    <t>101318/25</t>
  </si>
  <si>
    <t>00:37:00</t>
  </si>
  <si>
    <t>101320/25</t>
  </si>
  <si>
    <t>101322/25</t>
  </si>
  <si>
    <t>101323/25</t>
  </si>
  <si>
    <t>00:17:07</t>
  </si>
  <si>
    <t>101324/25</t>
  </si>
  <si>
    <t>00:16:00</t>
  </si>
  <si>
    <t>101325/25</t>
  </si>
  <si>
    <t>00:20:04</t>
  </si>
  <si>
    <t>101326/25</t>
  </si>
  <si>
    <t>00:19:53</t>
  </si>
  <si>
    <t>101327/25</t>
  </si>
  <si>
    <t>101328/25</t>
  </si>
  <si>
    <t>101329/25</t>
  </si>
  <si>
    <t>101330/25</t>
  </si>
  <si>
    <t>00:49:20</t>
  </si>
  <si>
    <t>101331/25</t>
  </si>
  <si>
    <t>101332/25</t>
  </si>
  <si>
    <t>101333/25</t>
  </si>
  <si>
    <t>101334/25</t>
  </si>
  <si>
    <t>01:27:51</t>
  </si>
  <si>
    <t>101335/25</t>
  </si>
  <si>
    <t>00:36:54</t>
  </si>
  <si>
    <t>101336/25</t>
  </si>
  <si>
    <t>00:34:51</t>
  </si>
  <si>
    <t>101337/25</t>
  </si>
  <si>
    <t>09:07:40</t>
  </si>
  <si>
    <t>101338/25</t>
  </si>
  <si>
    <t>101339/25</t>
  </si>
  <si>
    <t>00:58:49</t>
  </si>
  <si>
    <t>101340/25</t>
  </si>
  <si>
    <t>01:20:31</t>
  </si>
  <si>
    <t>101341/25</t>
  </si>
  <si>
    <t>101342/25</t>
  </si>
  <si>
    <t>101343/25</t>
  </si>
  <si>
    <t>00:15:42</t>
  </si>
  <si>
    <t>101344/25</t>
  </si>
  <si>
    <t>101345/25</t>
  </si>
  <si>
    <t>101346/25</t>
  </si>
  <si>
    <t>01:01:51</t>
  </si>
  <si>
    <t>101347/25</t>
  </si>
  <si>
    <t>101348/25</t>
  </si>
  <si>
    <t>00:10:43</t>
  </si>
  <si>
    <t>101349/25</t>
  </si>
  <si>
    <t>101350/25</t>
  </si>
  <si>
    <t>101351/25</t>
  </si>
  <si>
    <t>00:24:28</t>
  </si>
  <si>
    <t>101352/25</t>
  </si>
  <si>
    <t>101353/25</t>
  </si>
  <si>
    <t>101354/25</t>
  </si>
  <si>
    <t>00:35:21</t>
  </si>
  <si>
    <t>101355/25</t>
  </si>
  <si>
    <t>00:42:38</t>
  </si>
  <si>
    <t>101356/25</t>
  </si>
  <si>
    <t>00:42:06</t>
  </si>
  <si>
    <t>101357/25</t>
  </si>
  <si>
    <t>00:49:27</t>
  </si>
  <si>
    <t>101358/25</t>
  </si>
  <si>
    <t>00:50:42</t>
  </si>
  <si>
    <t>101359/25</t>
  </si>
  <si>
    <t>00:53:18</t>
  </si>
  <si>
    <t>101360/25</t>
  </si>
  <si>
    <t>101361/25</t>
  </si>
  <si>
    <t>00:04:04</t>
  </si>
  <si>
    <t>101362/25</t>
  </si>
  <si>
    <t>01:07:22</t>
  </si>
  <si>
    <t>101363/25</t>
  </si>
  <si>
    <t>101364/25</t>
  </si>
  <si>
    <t>00:57:27</t>
  </si>
  <si>
    <t>101365/25</t>
  </si>
  <si>
    <t>00:15:26</t>
  </si>
  <si>
    <t>101366/25</t>
  </si>
  <si>
    <t>00:05:55</t>
  </si>
  <si>
    <t>101367/25</t>
  </si>
  <si>
    <t>101368/25</t>
  </si>
  <si>
    <t>101369/25</t>
  </si>
  <si>
    <t>101370/25</t>
  </si>
  <si>
    <t>101371/25</t>
  </si>
  <si>
    <t>00:21:31</t>
  </si>
  <si>
    <t>101372/25</t>
  </si>
  <si>
    <t>00:09:19</t>
  </si>
  <si>
    <t>101373/25</t>
  </si>
  <si>
    <t>101374/25</t>
  </si>
  <si>
    <t>101375/25</t>
  </si>
  <si>
    <t>00:44:32</t>
  </si>
  <si>
    <t>101376/25</t>
  </si>
  <si>
    <t>101377/25</t>
  </si>
  <si>
    <t>70993A26</t>
  </si>
  <si>
    <t>101378/25</t>
  </si>
  <si>
    <t>101379/25</t>
  </si>
  <si>
    <t>101380/25</t>
  </si>
  <si>
    <t>101381/25</t>
  </si>
  <si>
    <t>00:27:21</t>
  </si>
  <si>
    <t>101382/25</t>
  </si>
  <si>
    <t>75879B40</t>
  </si>
  <si>
    <t>00:31:57</t>
  </si>
  <si>
    <t>101383/25</t>
  </si>
  <si>
    <t>00:33:52</t>
  </si>
  <si>
    <t>101384/25</t>
  </si>
  <si>
    <t>00:11:09</t>
  </si>
  <si>
    <t>101385/25</t>
  </si>
  <si>
    <t>02:18:47</t>
  </si>
  <si>
    <t>101386/25</t>
  </si>
  <si>
    <t>00:11:04</t>
  </si>
  <si>
    <t>101387/25</t>
  </si>
  <si>
    <t>02:37:50</t>
  </si>
  <si>
    <t>101388/25</t>
  </si>
  <si>
    <t>02:15:50</t>
  </si>
  <si>
    <t>101389/25</t>
  </si>
  <si>
    <t>00:19:40</t>
  </si>
  <si>
    <t>101390/25</t>
  </si>
  <si>
    <t>75880B40</t>
  </si>
  <si>
    <t>00:25:42</t>
  </si>
  <si>
    <t>101392/25</t>
  </si>
  <si>
    <t>00:25:38</t>
  </si>
  <si>
    <t>101393/25</t>
  </si>
  <si>
    <t>101394/25</t>
  </si>
  <si>
    <t>74869A59</t>
  </si>
  <si>
    <t>00:56:08</t>
  </si>
  <si>
    <t>101395/25</t>
  </si>
  <si>
    <t>101396/25</t>
  </si>
  <si>
    <t>101397/25</t>
  </si>
  <si>
    <t>101398/25</t>
  </si>
  <si>
    <t>00:25:45</t>
  </si>
  <si>
    <t>101399/25</t>
  </si>
  <si>
    <t>101400/25</t>
  </si>
  <si>
    <t>00:12:51</t>
  </si>
  <si>
    <t>101401/25</t>
  </si>
  <si>
    <t>00:07:22</t>
  </si>
  <si>
    <t>101402/25</t>
  </si>
  <si>
    <t>101403/25</t>
  </si>
  <si>
    <t>101404/25</t>
  </si>
  <si>
    <t>00:10:59</t>
  </si>
  <si>
    <t>101405/25</t>
  </si>
  <si>
    <t>101406/25</t>
  </si>
  <si>
    <t>01:00:26</t>
  </si>
  <si>
    <t>101407/25</t>
  </si>
  <si>
    <t>101408/25</t>
  </si>
  <si>
    <t>00:09:17</t>
  </si>
  <si>
    <t>101409/25</t>
  </si>
  <si>
    <t>101410/25</t>
  </si>
  <si>
    <t>101411/25</t>
  </si>
  <si>
    <t>00:19:36</t>
  </si>
  <si>
    <t>101412/25</t>
  </si>
  <si>
    <t>00:22:01</t>
  </si>
  <si>
    <t>101413/25</t>
  </si>
  <si>
    <t>101414/25</t>
  </si>
  <si>
    <t>101415/25</t>
  </si>
  <si>
    <t>00:36:35</t>
  </si>
  <si>
    <t>101416/25</t>
  </si>
  <si>
    <t>00:35:14</t>
  </si>
  <si>
    <t>101417/25</t>
  </si>
  <si>
    <t>00:41:04</t>
  </si>
  <si>
    <t>101418/25</t>
  </si>
  <si>
    <t>101419/25</t>
  </si>
  <si>
    <t>101420/25</t>
  </si>
  <si>
    <t>00:40:21</t>
  </si>
  <si>
    <t>101421/25</t>
  </si>
  <si>
    <t>101422/25</t>
  </si>
  <si>
    <t>00:34:00</t>
  </si>
  <si>
    <t>101423/25</t>
  </si>
  <si>
    <t>00:27:44</t>
  </si>
  <si>
    <t>101424/25</t>
  </si>
  <si>
    <t>00:35:31</t>
  </si>
  <si>
    <t>101425/25</t>
  </si>
  <si>
    <t>101426/25</t>
  </si>
  <si>
    <t>101427/25</t>
  </si>
  <si>
    <t>01:41:41</t>
  </si>
  <si>
    <t>101428/25</t>
  </si>
  <si>
    <t>01:00:54</t>
  </si>
  <si>
    <t>101429/25</t>
  </si>
  <si>
    <t>101430/25</t>
  </si>
  <si>
    <t>101431/25</t>
  </si>
  <si>
    <t>01:33:34</t>
  </si>
  <si>
    <t>101432/25</t>
  </si>
  <si>
    <t>101433/25</t>
  </si>
  <si>
    <t>01:20:41</t>
  </si>
  <si>
    <t>101434/25</t>
  </si>
  <si>
    <t>00:15:43</t>
  </si>
  <si>
    <t>101435/25</t>
  </si>
  <si>
    <t>01:04:05</t>
  </si>
  <si>
    <t>101436/25</t>
  </si>
  <si>
    <t>00:08:47</t>
  </si>
  <si>
    <t>101437/25</t>
  </si>
  <si>
    <t>02:16:15</t>
  </si>
  <si>
    <t>101438/25</t>
  </si>
  <si>
    <t>101439/25</t>
  </si>
  <si>
    <t>101440/25</t>
  </si>
  <si>
    <t>101441/25</t>
  </si>
  <si>
    <t>01:26:32</t>
  </si>
  <si>
    <t>101442/25</t>
  </si>
  <si>
    <t>00:33:39</t>
  </si>
  <si>
    <t>101443/25</t>
  </si>
  <si>
    <t>00:36:25</t>
  </si>
  <si>
    <t>101444/25</t>
  </si>
  <si>
    <t>101445/25</t>
  </si>
  <si>
    <t>101446/25</t>
  </si>
  <si>
    <t>101447/25</t>
  </si>
  <si>
    <t>101448/25</t>
  </si>
  <si>
    <t>00:41:07</t>
  </si>
  <si>
    <t>101449/25</t>
  </si>
  <si>
    <t>101450/25</t>
  </si>
  <si>
    <t>00:35:46</t>
  </si>
  <si>
    <t>101451/25</t>
  </si>
  <si>
    <t>02:01:39</t>
  </si>
  <si>
    <t>101452/25</t>
  </si>
  <si>
    <t>00:40:52</t>
  </si>
  <si>
    <t>101453/25</t>
  </si>
  <si>
    <t>01:42:41</t>
  </si>
  <si>
    <t>101454/25</t>
  </si>
  <si>
    <t>101455/25</t>
  </si>
  <si>
    <t>101456/25</t>
  </si>
  <si>
    <t>02:39:39</t>
  </si>
  <si>
    <t>101457/25</t>
  </si>
  <si>
    <t>02:20:54</t>
  </si>
  <si>
    <t>101458/25</t>
  </si>
  <si>
    <t>101459/25</t>
  </si>
  <si>
    <t>00:37:27</t>
  </si>
  <si>
    <t>101460/25</t>
  </si>
  <si>
    <t>00:12:07</t>
  </si>
  <si>
    <t>101461/25</t>
  </si>
  <si>
    <t>00:14:11</t>
  </si>
  <si>
    <t>101462/25</t>
  </si>
  <si>
    <t>CHARAKA</t>
  </si>
  <si>
    <t>101463/25</t>
  </si>
  <si>
    <t>101464/25</t>
  </si>
  <si>
    <t>00:21:09</t>
  </si>
  <si>
    <t>101465/25</t>
  </si>
  <si>
    <t>101466/25</t>
  </si>
  <si>
    <t>101467/25</t>
  </si>
  <si>
    <t>101468/25</t>
  </si>
  <si>
    <t>01:34:55</t>
  </si>
  <si>
    <t>101469/25</t>
  </si>
  <si>
    <t>101470/25</t>
  </si>
  <si>
    <t>101471/25</t>
  </si>
  <si>
    <t>02:52:10</t>
  </si>
  <si>
    <t>101472/25</t>
  </si>
  <si>
    <t>101473/25</t>
  </si>
  <si>
    <t>101474/25</t>
  </si>
  <si>
    <t>00:13:18</t>
  </si>
  <si>
    <t>101475/25</t>
  </si>
  <si>
    <t>00:32:39</t>
  </si>
  <si>
    <t>101476/25</t>
  </si>
  <si>
    <t>00:15:59</t>
  </si>
  <si>
    <t>101477/25</t>
  </si>
  <si>
    <t>00:17:02</t>
  </si>
  <si>
    <t>101478/25</t>
  </si>
  <si>
    <t>30615W1</t>
  </si>
  <si>
    <t>00:09:20</t>
  </si>
  <si>
    <t>101479/25</t>
  </si>
  <si>
    <t>101480/25</t>
  </si>
  <si>
    <t>101481/25</t>
  </si>
  <si>
    <t>02:54:30</t>
  </si>
  <si>
    <t>101482/25</t>
  </si>
  <si>
    <t>02:59:51</t>
  </si>
  <si>
    <t>101483/25</t>
  </si>
  <si>
    <t>02:04:07</t>
  </si>
  <si>
    <t>101484/25</t>
  </si>
  <si>
    <t>02:06:01</t>
  </si>
  <si>
    <t>101485/25</t>
  </si>
  <si>
    <t>02:19:23</t>
  </si>
  <si>
    <t>101486/25</t>
  </si>
  <si>
    <t>101487/25</t>
  </si>
  <si>
    <t>00:13:06</t>
  </si>
  <si>
    <t>101488/25</t>
  </si>
  <si>
    <t>00:16:26</t>
  </si>
  <si>
    <t>101489/25</t>
  </si>
  <si>
    <t>101490/25</t>
  </si>
  <si>
    <t>00:46:13</t>
  </si>
  <si>
    <t>101491/25</t>
  </si>
  <si>
    <t>101492/25</t>
  </si>
  <si>
    <t>00:27:27</t>
  </si>
  <si>
    <t>101493/25</t>
  </si>
  <si>
    <t>00:26:29</t>
  </si>
  <si>
    <t>101494/25</t>
  </si>
  <si>
    <t>101495/25</t>
  </si>
  <si>
    <t>00:10:19</t>
  </si>
  <si>
    <t>101496/25</t>
  </si>
  <si>
    <t>00:13:46</t>
  </si>
  <si>
    <t>101497/25</t>
  </si>
  <si>
    <t>101498/25</t>
  </si>
  <si>
    <t>101499/25</t>
  </si>
  <si>
    <t>101500/25</t>
  </si>
  <si>
    <t>02:00:07</t>
  </si>
  <si>
    <t>101501/25</t>
  </si>
  <si>
    <t>02:17:26</t>
  </si>
  <si>
    <t>101502/25</t>
  </si>
  <si>
    <t>00:42:31</t>
  </si>
  <si>
    <t>101503/25</t>
  </si>
  <si>
    <t>101504/25</t>
  </si>
  <si>
    <t>02:01:31</t>
  </si>
  <si>
    <t>101505/25</t>
  </si>
  <si>
    <t>03:04:02</t>
  </si>
  <si>
    <t>101506/25</t>
  </si>
  <si>
    <t>03:35:51</t>
  </si>
  <si>
    <t>101507/25</t>
  </si>
  <si>
    <t>00:28:42</t>
  </si>
  <si>
    <t>101508/25</t>
  </si>
  <si>
    <t>00:15:02</t>
  </si>
  <si>
    <t>101509/25</t>
  </si>
  <si>
    <t>101510/25</t>
  </si>
  <si>
    <t>04:26:10</t>
  </si>
  <si>
    <t>101511/25</t>
  </si>
  <si>
    <t>04:04:38</t>
  </si>
  <si>
    <t>101512/25</t>
  </si>
  <si>
    <t>04:11:03</t>
  </si>
  <si>
    <t>101513/25</t>
  </si>
  <si>
    <t>101514/25</t>
  </si>
  <si>
    <t>04:35:39</t>
  </si>
  <si>
    <t>101515/25</t>
  </si>
  <si>
    <t>101516/25</t>
  </si>
  <si>
    <t>02:55:47</t>
  </si>
  <si>
    <t>101517/25</t>
  </si>
  <si>
    <t>00:13:20</t>
  </si>
  <si>
    <t>101518/25</t>
  </si>
  <si>
    <t>00:10:49</t>
  </si>
  <si>
    <t>101519/25</t>
  </si>
  <si>
    <t>00:08:10</t>
  </si>
  <si>
    <t>101520/25</t>
  </si>
  <si>
    <t>01:55:13</t>
  </si>
  <si>
    <t>101521/25</t>
  </si>
  <si>
    <t>01:24:56</t>
  </si>
  <si>
    <t>101522/25</t>
  </si>
  <si>
    <t>00:33:04</t>
  </si>
  <si>
    <t>101523/25</t>
  </si>
  <si>
    <t>101524/25</t>
  </si>
  <si>
    <t>01:38:11</t>
  </si>
  <si>
    <t>101525/25</t>
  </si>
  <si>
    <t>26253A2</t>
  </si>
  <si>
    <t>01:40:00</t>
  </si>
  <si>
    <t>101526/25</t>
  </si>
  <si>
    <t>101527/25</t>
  </si>
  <si>
    <t>101528/25</t>
  </si>
  <si>
    <t>02:06:37</t>
  </si>
  <si>
    <t>101529/25</t>
  </si>
  <si>
    <t>101530/25</t>
  </si>
  <si>
    <t>101531/25</t>
  </si>
  <si>
    <t>5918A85</t>
  </si>
  <si>
    <t>02:46:49</t>
  </si>
  <si>
    <t>101532/25</t>
  </si>
  <si>
    <t>01:04:35</t>
  </si>
  <si>
    <t>101533/25</t>
  </si>
  <si>
    <t>101534/25</t>
  </si>
  <si>
    <t>101535/25</t>
  </si>
  <si>
    <t>01:41:02</t>
  </si>
  <si>
    <t>101536/25</t>
  </si>
  <si>
    <t>101537/25</t>
  </si>
  <si>
    <t>101538/25</t>
  </si>
  <si>
    <t>00:15:34</t>
  </si>
  <si>
    <t>101539/25</t>
  </si>
  <si>
    <t>00:08:53</t>
  </si>
  <si>
    <t>101540/25</t>
  </si>
  <si>
    <t>HICHAM BOULAICH</t>
  </si>
  <si>
    <t>06 61 14 92 46</t>
  </si>
  <si>
    <t>ksar Sghir -- Fersioua Tanger</t>
  </si>
  <si>
    <t>67.50/M3</t>
  </si>
  <si>
    <t>EXTRA SERVICE DALIA</t>
  </si>
  <si>
    <t>Ali Extra Service Dalia</t>
  </si>
  <si>
    <t>06 62 11 97 03 - 06 62 11 77 03</t>
  </si>
  <si>
    <t>Avenue Sayda N°68 - Tetouan (M)</t>
  </si>
  <si>
    <t>BAKKALI TAHIRI FRERES SARL</t>
  </si>
  <si>
    <t>Mouhcine Bakkali</t>
  </si>
  <si>
    <t>06 64 43 06 54</t>
  </si>
  <si>
    <t>147 Route De La Montagne - Tanger-Assilah</t>
  </si>
  <si>
    <t>Bon</t>
  </si>
  <si>
    <t>101541/25</t>
  </si>
  <si>
    <t>101542/25</t>
  </si>
  <si>
    <t>101543/25</t>
  </si>
  <si>
    <t>101544/25</t>
  </si>
  <si>
    <t>101545/25</t>
  </si>
  <si>
    <t>101546/25</t>
  </si>
  <si>
    <t>101547/25</t>
  </si>
  <si>
    <t>101548/25</t>
  </si>
  <si>
    <t>101549/25</t>
  </si>
  <si>
    <t>101550/25</t>
  </si>
  <si>
    <t>00:19:09</t>
  </si>
  <si>
    <t>101551/25</t>
  </si>
  <si>
    <t>00:34:21</t>
  </si>
  <si>
    <t>101552/25</t>
  </si>
  <si>
    <t>101553/25</t>
  </si>
  <si>
    <t>101554/25</t>
  </si>
  <si>
    <t>00:19:10</t>
  </si>
  <si>
    <t>101555/25</t>
  </si>
  <si>
    <t>101556/25</t>
  </si>
  <si>
    <t>00:38:07</t>
  </si>
  <si>
    <t>101557/25</t>
  </si>
  <si>
    <t>00:11:08</t>
  </si>
  <si>
    <t>101558/25</t>
  </si>
  <si>
    <t>101559/25</t>
  </si>
  <si>
    <t>101560/25</t>
  </si>
  <si>
    <t>101561/25</t>
  </si>
  <si>
    <t>01:24:42</t>
  </si>
  <si>
    <t>101562/25</t>
  </si>
  <si>
    <t>101563/25</t>
  </si>
  <si>
    <t>01:01:21</t>
  </si>
  <si>
    <t>101564/25</t>
  </si>
  <si>
    <t>101565/25</t>
  </si>
  <si>
    <t>101566/25</t>
  </si>
  <si>
    <t>101567/25</t>
  </si>
  <si>
    <t>101568/25</t>
  </si>
  <si>
    <t>101569/25</t>
  </si>
  <si>
    <t>101570/25</t>
  </si>
  <si>
    <t>101571/25</t>
  </si>
  <si>
    <t>00:32:00</t>
  </si>
  <si>
    <t>101572/25</t>
  </si>
  <si>
    <t>00:44:46</t>
  </si>
  <si>
    <t>101573/25</t>
  </si>
  <si>
    <t>01:26:40</t>
  </si>
  <si>
    <t>101574/25</t>
  </si>
  <si>
    <t>101575/25</t>
  </si>
  <si>
    <t>01:30:16</t>
  </si>
  <si>
    <t>101576/25</t>
  </si>
  <si>
    <t>01:51:12</t>
  </si>
  <si>
    <t>101577/25</t>
  </si>
  <si>
    <t>02:29:17</t>
  </si>
  <si>
    <t>101578/25</t>
  </si>
  <si>
    <t>101579/25</t>
  </si>
  <si>
    <t>101580/25</t>
  </si>
  <si>
    <t>101581/25</t>
  </si>
  <si>
    <t>00:54:05</t>
  </si>
  <si>
    <t>101582/25</t>
  </si>
  <si>
    <t>00:20:40</t>
  </si>
  <si>
    <t>101583/25</t>
  </si>
  <si>
    <t>00:22:27</t>
  </si>
  <si>
    <t>101584/25</t>
  </si>
  <si>
    <t>101585/25</t>
  </si>
  <si>
    <t>00:55:08</t>
  </si>
  <si>
    <t>101586/25</t>
  </si>
  <si>
    <t>01:08:11</t>
  </si>
  <si>
    <t>101587/25</t>
  </si>
  <si>
    <t>101588/25</t>
  </si>
  <si>
    <t>101589/25</t>
  </si>
  <si>
    <t>00:10:28</t>
  </si>
  <si>
    <t>101590/25</t>
  </si>
  <si>
    <t>101591/25</t>
  </si>
  <si>
    <t>101592/25</t>
  </si>
  <si>
    <t>02:03:56</t>
  </si>
  <si>
    <t>101593/25</t>
  </si>
  <si>
    <t>101594/25</t>
  </si>
  <si>
    <t>00:24:55</t>
  </si>
  <si>
    <t>101595/25</t>
  </si>
  <si>
    <t>101596/25</t>
  </si>
  <si>
    <t>101597/25</t>
  </si>
  <si>
    <t>00:37:13</t>
  </si>
  <si>
    <t>101598/25</t>
  </si>
  <si>
    <t>00:22:38</t>
  </si>
  <si>
    <t>101599/25</t>
  </si>
  <si>
    <t>101600/25</t>
  </si>
  <si>
    <t>101601/25</t>
  </si>
  <si>
    <t>01:41:31</t>
  </si>
  <si>
    <t>101602/25</t>
  </si>
  <si>
    <t>101603/25</t>
  </si>
  <si>
    <t>101604/25</t>
  </si>
  <si>
    <t>00:20:14</t>
  </si>
  <si>
    <t>101605/25</t>
  </si>
  <si>
    <t>101606/25</t>
  </si>
  <si>
    <t>00:25:25</t>
  </si>
  <si>
    <t>101607/25</t>
  </si>
  <si>
    <t>101608/25</t>
  </si>
  <si>
    <t>101609/25</t>
  </si>
  <si>
    <t>00:31:22</t>
  </si>
  <si>
    <t>101610/25</t>
  </si>
  <si>
    <t>101611/25</t>
  </si>
  <si>
    <t>101612/25</t>
  </si>
  <si>
    <t>00:43:19</t>
  </si>
  <si>
    <t>101613/25</t>
  </si>
  <si>
    <t>00:32:23</t>
  </si>
  <si>
    <t>101614/25</t>
  </si>
  <si>
    <t>00:48:37</t>
  </si>
  <si>
    <t>101615/25</t>
  </si>
  <si>
    <t>00:53:52</t>
  </si>
  <si>
    <t>101616/25</t>
  </si>
  <si>
    <t>00:57:51</t>
  </si>
  <si>
    <t>101617/25</t>
  </si>
  <si>
    <t>00:41:19</t>
  </si>
  <si>
    <t>101618/25</t>
  </si>
  <si>
    <t>00:56:37</t>
  </si>
  <si>
    <t>101619/25</t>
  </si>
  <si>
    <t>00:56:25</t>
  </si>
  <si>
    <t>101620/25</t>
  </si>
  <si>
    <t>00:40:18</t>
  </si>
  <si>
    <t>101621/25</t>
  </si>
  <si>
    <t>101622/25</t>
  </si>
  <si>
    <t>00:32:35</t>
  </si>
  <si>
    <t>101623/25</t>
  </si>
  <si>
    <t>00:14:31</t>
  </si>
  <si>
    <t>101624/25</t>
  </si>
  <si>
    <t>00:07:43</t>
  </si>
  <si>
    <t>101625/25</t>
  </si>
  <si>
    <t>101626/25</t>
  </si>
  <si>
    <t>101627/25</t>
  </si>
  <si>
    <t>TOUT VENANT 0/100</t>
  </si>
  <si>
    <t>101628/25</t>
  </si>
  <si>
    <t>101629/25</t>
  </si>
  <si>
    <t>18025A4</t>
  </si>
  <si>
    <t>00:20:32</t>
  </si>
  <si>
    <t>101630/25</t>
  </si>
  <si>
    <t>101631/25</t>
  </si>
  <si>
    <t>00:11:33</t>
  </si>
  <si>
    <t>101632/25</t>
  </si>
  <si>
    <t>101633/25</t>
  </si>
  <si>
    <t>00:15:05</t>
  </si>
  <si>
    <t>101634/25</t>
  </si>
  <si>
    <t>101635/25</t>
  </si>
  <si>
    <t>00:45:31</t>
  </si>
  <si>
    <t>101636/25</t>
  </si>
  <si>
    <t>101637/25</t>
  </si>
  <si>
    <t>00:39:20</t>
  </si>
  <si>
    <t>101638/25</t>
  </si>
  <si>
    <t>00:14:48</t>
  </si>
  <si>
    <t>101640/25</t>
  </si>
  <si>
    <t>01:17:27</t>
  </si>
  <si>
    <t>101641/25</t>
  </si>
  <si>
    <t>101642/25</t>
  </si>
  <si>
    <t>101643/25</t>
  </si>
  <si>
    <t>101644/25</t>
  </si>
  <si>
    <t>00:14:43</t>
  </si>
  <si>
    <t>101646/25</t>
  </si>
  <si>
    <t>73652B40</t>
  </si>
  <si>
    <t>01:08:17</t>
  </si>
  <si>
    <t>101647/25</t>
  </si>
  <si>
    <t>LOGISTIC TRANSPORT SUR</t>
  </si>
  <si>
    <t>N8863264</t>
  </si>
  <si>
    <t>Non Echueé</t>
  </si>
  <si>
    <t>Echueé</t>
  </si>
  <si>
    <t>101648/25</t>
  </si>
  <si>
    <t>00:19:24</t>
  </si>
  <si>
    <t>101649/25</t>
  </si>
  <si>
    <t>00:21:17</t>
  </si>
  <si>
    <t>101650/25</t>
  </si>
  <si>
    <t>101651/25</t>
  </si>
  <si>
    <t>00:26:52</t>
  </si>
  <si>
    <t>101652/25</t>
  </si>
  <si>
    <t>101653/25</t>
  </si>
  <si>
    <t>00:20:54</t>
  </si>
  <si>
    <t>101654/25</t>
  </si>
  <si>
    <t>00:44:36</t>
  </si>
  <si>
    <t>101655/25</t>
  </si>
  <si>
    <t>00:46:57</t>
  </si>
  <si>
    <t>101656/25</t>
  </si>
  <si>
    <t>00:48:31</t>
  </si>
  <si>
    <t>101657/25</t>
  </si>
  <si>
    <t>00:58:26</t>
  </si>
  <si>
    <t>101658/25</t>
  </si>
  <si>
    <t>00:56:42</t>
  </si>
  <si>
    <t>101659/25</t>
  </si>
  <si>
    <t>101660/25</t>
  </si>
  <si>
    <t>101661/25</t>
  </si>
  <si>
    <t>01:16:32</t>
  </si>
  <si>
    <t>101662/25</t>
  </si>
  <si>
    <t>101663/25</t>
  </si>
  <si>
    <t>00:15:38</t>
  </si>
  <si>
    <t>101664/25</t>
  </si>
  <si>
    <t>00:35:00</t>
  </si>
  <si>
    <t>101665/25</t>
  </si>
  <si>
    <t>00:09:54</t>
  </si>
  <si>
    <t>101666/25</t>
  </si>
  <si>
    <t>101667/25</t>
  </si>
  <si>
    <t>02:19:03</t>
  </si>
  <si>
    <t>101668/25</t>
  </si>
  <si>
    <t>00:23:43</t>
  </si>
  <si>
    <t>101669/25</t>
  </si>
  <si>
    <t>02:11:14</t>
  </si>
  <si>
    <t>101670/25</t>
  </si>
  <si>
    <t>00:24:03</t>
  </si>
  <si>
    <t>101671/25</t>
  </si>
  <si>
    <t>01:06:21</t>
  </si>
  <si>
    <t>101672/25</t>
  </si>
  <si>
    <t>02:49:19</t>
  </si>
  <si>
    <t>101673/25</t>
  </si>
  <si>
    <t>01:33:54</t>
  </si>
  <si>
    <t>101674/25</t>
  </si>
  <si>
    <t>101675/25</t>
  </si>
  <si>
    <t>03:05:57</t>
  </si>
  <si>
    <t>101676/25</t>
  </si>
  <si>
    <t>02:21:25</t>
  </si>
  <si>
    <t>101677/25</t>
  </si>
  <si>
    <t>00:19:27</t>
  </si>
  <si>
    <t>101678/25</t>
  </si>
  <si>
    <t>02:08:00</t>
  </si>
  <si>
    <t>101679/25</t>
  </si>
  <si>
    <t>101680/25</t>
  </si>
  <si>
    <t>00:10:27</t>
  </si>
  <si>
    <t>101681/25</t>
  </si>
  <si>
    <t>01:33:32</t>
  </si>
  <si>
    <t>101682/25</t>
  </si>
  <si>
    <t>101683/25</t>
  </si>
  <si>
    <t>17634A44</t>
  </si>
  <si>
    <t>101684/25</t>
  </si>
  <si>
    <t>01:50:53</t>
  </si>
  <si>
    <t>101685/25</t>
  </si>
  <si>
    <t>101686/25</t>
  </si>
  <si>
    <t>00:08:24</t>
  </si>
  <si>
    <t>101687/25</t>
  </si>
  <si>
    <t>101688/25</t>
  </si>
  <si>
    <t>00:14:16</t>
  </si>
  <si>
    <t>101689/25</t>
  </si>
  <si>
    <t>00:10:05</t>
  </si>
  <si>
    <t>101690/25</t>
  </si>
  <si>
    <t>05:05:35</t>
  </si>
  <si>
    <t>101691/25</t>
  </si>
  <si>
    <t>00:04:32</t>
  </si>
  <si>
    <t>101692/25</t>
  </si>
  <si>
    <t>101693/25</t>
  </si>
  <si>
    <t>03:00:44</t>
  </si>
  <si>
    <t>101694/25</t>
  </si>
  <si>
    <t>101695/25</t>
  </si>
  <si>
    <t>101696/25</t>
  </si>
  <si>
    <t>101697/25</t>
  </si>
  <si>
    <t>101698/25</t>
  </si>
  <si>
    <t>00:16:43</t>
  </si>
  <si>
    <t>101699/25</t>
  </si>
  <si>
    <t>101701/25</t>
  </si>
  <si>
    <t>101702/25</t>
  </si>
  <si>
    <t>00:09:46</t>
  </si>
  <si>
    <t>101703/25</t>
  </si>
  <si>
    <t>00:08:28</t>
  </si>
  <si>
    <t>101704/25</t>
  </si>
  <si>
    <t>00:04:15</t>
  </si>
  <si>
    <t>101705/25</t>
  </si>
  <si>
    <t>101706/25</t>
  </si>
  <si>
    <t>00:12:50</t>
  </si>
  <si>
    <t>101707/25</t>
  </si>
  <si>
    <t>00:08:43</t>
  </si>
  <si>
    <t>101708/25</t>
  </si>
  <si>
    <t>01:17:21</t>
  </si>
  <si>
    <t>101709/25</t>
  </si>
  <si>
    <t>00:05:36</t>
  </si>
  <si>
    <t>101710/25</t>
  </si>
  <si>
    <t>00:18:25</t>
  </si>
  <si>
    <t>101711/25</t>
  </si>
  <si>
    <t>101712/25</t>
  </si>
  <si>
    <t>101713/25</t>
  </si>
  <si>
    <t>00:35:02</t>
  </si>
  <si>
    <t>101714/25</t>
  </si>
  <si>
    <t>101715/25</t>
  </si>
  <si>
    <t>101716/25</t>
  </si>
  <si>
    <t>101717/25</t>
  </si>
  <si>
    <t>101718/25</t>
  </si>
  <si>
    <t>101719/25</t>
  </si>
  <si>
    <t>101720/25</t>
  </si>
  <si>
    <t>00:23:40</t>
  </si>
  <si>
    <t>101721/25</t>
  </si>
  <si>
    <t>00:24:58</t>
  </si>
  <si>
    <t>101722/25</t>
  </si>
  <si>
    <t>00:25:20</t>
  </si>
  <si>
    <t>101723/25</t>
  </si>
  <si>
    <t>101724/25</t>
  </si>
  <si>
    <t>101725/25</t>
  </si>
  <si>
    <t>101726/25</t>
  </si>
  <si>
    <t>00:43:09</t>
  </si>
  <si>
    <t>101727/25</t>
  </si>
  <si>
    <t>00:12:04</t>
  </si>
  <si>
    <t>101728/25</t>
  </si>
  <si>
    <t>101729/25</t>
  </si>
  <si>
    <t>101730/25</t>
  </si>
  <si>
    <t>101731/25</t>
  </si>
  <si>
    <t>00:20:48</t>
  </si>
  <si>
    <t>101732/25</t>
  </si>
  <si>
    <t>101733/25</t>
  </si>
  <si>
    <t>101734/25</t>
  </si>
  <si>
    <t>00:10:44</t>
  </si>
  <si>
    <t>101735/25</t>
  </si>
  <si>
    <t>101736/25</t>
  </si>
  <si>
    <t>101737/25</t>
  </si>
  <si>
    <t>101738/25</t>
  </si>
  <si>
    <t>101739/25</t>
  </si>
  <si>
    <t>101740/25</t>
  </si>
  <si>
    <t>101741/25</t>
  </si>
  <si>
    <t>101742/25</t>
  </si>
  <si>
    <t>00:33:11</t>
  </si>
  <si>
    <t>101743/25</t>
  </si>
  <si>
    <t>101744/25</t>
  </si>
  <si>
    <t>101745/25</t>
  </si>
  <si>
    <t>101746/25</t>
  </si>
  <si>
    <t>101747/25</t>
  </si>
  <si>
    <t>101748/25</t>
  </si>
  <si>
    <t>101749/25</t>
  </si>
  <si>
    <t>01:09:17</t>
  </si>
  <si>
    <t>101750/25</t>
  </si>
  <si>
    <t>00:19:21</t>
  </si>
  <si>
    <t>101751/25</t>
  </si>
  <si>
    <t>101752/25</t>
  </si>
  <si>
    <t>01:14:24</t>
  </si>
  <si>
    <t>101753/25</t>
  </si>
  <si>
    <t>01:48:10</t>
  </si>
  <si>
    <t>101754/25</t>
  </si>
  <si>
    <t>00:51:14</t>
  </si>
  <si>
    <t>101755/25</t>
  </si>
  <si>
    <t>00:55:30</t>
  </si>
  <si>
    <t>101756/25</t>
  </si>
  <si>
    <t>00:37:40</t>
  </si>
  <si>
    <t>101757/25</t>
  </si>
  <si>
    <t>00:44:52</t>
  </si>
  <si>
    <t>101759/25</t>
  </si>
  <si>
    <t>01:17:23</t>
  </si>
  <si>
    <t>101760/25</t>
  </si>
  <si>
    <t>00:44:50</t>
  </si>
  <si>
    <t>101761/25</t>
  </si>
  <si>
    <t>101762/25</t>
  </si>
  <si>
    <t>101763/25</t>
  </si>
  <si>
    <t>00:48:47</t>
  </si>
  <si>
    <t>101764/25</t>
  </si>
  <si>
    <t>101765/25</t>
  </si>
  <si>
    <t>00:28:56</t>
  </si>
  <si>
    <t>101766/25</t>
  </si>
  <si>
    <t>101767/25</t>
  </si>
  <si>
    <t>00:14:41</t>
  </si>
  <si>
    <t>101768/25</t>
  </si>
  <si>
    <t>00:39:32</t>
  </si>
  <si>
    <t>101770/25</t>
  </si>
  <si>
    <t>00:37:06</t>
  </si>
  <si>
    <t>101771/25</t>
  </si>
  <si>
    <t>101772/25</t>
  </si>
  <si>
    <t>00:26:19</t>
  </si>
  <si>
    <t>101773/25</t>
  </si>
  <si>
    <t>00:21:50</t>
  </si>
  <si>
    <t>101774/25</t>
  </si>
  <si>
    <t>101775/25</t>
  </si>
  <si>
    <t>101776/25</t>
  </si>
  <si>
    <t>00:20:58</t>
  </si>
  <si>
    <t>101777/25</t>
  </si>
  <si>
    <t>00:16:24</t>
  </si>
  <si>
    <t>101778/25</t>
  </si>
  <si>
    <t>101779/25</t>
  </si>
  <si>
    <t>101780/25</t>
  </si>
  <si>
    <t>101781/25</t>
  </si>
  <si>
    <t>101782/25</t>
  </si>
  <si>
    <t>101783/25</t>
  </si>
  <si>
    <t>00:16:31</t>
  </si>
  <si>
    <t>101784/25</t>
  </si>
  <si>
    <t>101785/25</t>
  </si>
  <si>
    <t>101786/25</t>
  </si>
  <si>
    <t>101787/25</t>
  </si>
  <si>
    <t>101788/25</t>
  </si>
  <si>
    <t>00:34:12</t>
  </si>
  <si>
    <t>101789/25</t>
  </si>
  <si>
    <t>00:13:16</t>
  </si>
  <si>
    <t>101790/25</t>
  </si>
  <si>
    <t>101791/25</t>
  </si>
  <si>
    <t>00:24:50</t>
  </si>
  <si>
    <t>101792/25</t>
  </si>
  <si>
    <t>101793/25</t>
  </si>
  <si>
    <t>101794/25</t>
  </si>
  <si>
    <t>101795/25</t>
  </si>
  <si>
    <t>00:19:49</t>
  </si>
  <si>
    <t>101796/25</t>
  </si>
  <si>
    <t>101797/25</t>
  </si>
  <si>
    <t>00:23:47</t>
  </si>
  <si>
    <t>101798/25</t>
  </si>
  <si>
    <t>101799/25</t>
  </si>
  <si>
    <t>00:39:39</t>
  </si>
  <si>
    <t>101800/25</t>
  </si>
  <si>
    <t>00:37:53</t>
  </si>
  <si>
    <t>101801/25</t>
  </si>
  <si>
    <t>101802/25</t>
  </si>
  <si>
    <t>00:47:18</t>
  </si>
  <si>
    <t>101803/25</t>
  </si>
  <si>
    <t>00:46:00</t>
  </si>
  <si>
    <t>101804/25</t>
  </si>
  <si>
    <t>101805/25</t>
  </si>
  <si>
    <t>01:01:44</t>
  </si>
  <si>
    <t>101806/25</t>
  </si>
  <si>
    <t>101807/25</t>
  </si>
  <si>
    <t>00:32:29</t>
  </si>
  <si>
    <t>101808/25</t>
  </si>
  <si>
    <t>00:30:21</t>
  </si>
  <si>
    <t>101809/25</t>
  </si>
  <si>
    <t>00:19:52</t>
  </si>
  <si>
    <t>101810/25</t>
  </si>
  <si>
    <t>101811/25</t>
  </si>
  <si>
    <t>101812/25</t>
  </si>
  <si>
    <t>101813/25</t>
  </si>
  <si>
    <t>00:14:07</t>
  </si>
  <si>
    <t>101814/25</t>
  </si>
  <si>
    <t>24893D40</t>
  </si>
  <si>
    <t>02:24:42</t>
  </si>
  <si>
    <t>101815/25</t>
  </si>
  <si>
    <t>101816/25</t>
  </si>
  <si>
    <t>101817/25</t>
  </si>
  <si>
    <t>01:50:09</t>
  </si>
  <si>
    <t>101819/25</t>
  </si>
  <si>
    <t>01:33:42</t>
  </si>
  <si>
    <t>101820/25</t>
  </si>
  <si>
    <t>00:36:50</t>
  </si>
  <si>
    <t>101821/25</t>
  </si>
  <si>
    <t>00:10:08</t>
  </si>
  <si>
    <t>101822/25</t>
  </si>
  <si>
    <t>01:42:51</t>
  </si>
  <si>
    <t>101823/25</t>
  </si>
  <si>
    <t>101824/25</t>
  </si>
  <si>
    <t>00:07:08</t>
  </si>
  <si>
    <t>101825/25</t>
  </si>
  <si>
    <t>101826/25</t>
  </si>
  <si>
    <t>00:10:35</t>
  </si>
  <si>
    <t>101827/25</t>
  </si>
  <si>
    <t>101828/25</t>
  </si>
  <si>
    <t>101829/25</t>
  </si>
  <si>
    <t>158A75</t>
  </si>
  <si>
    <t>00:42:19</t>
  </si>
  <si>
    <t>101830/25</t>
  </si>
  <si>
    <t>101831/25</t>
  </si>
  <si>
    <t>00:07:25</t>
  </si>
  <si>
    <t>101832/25</t>
  </si>
  <si>
    <t>101833/25</t>
  </si>
  <si>
    <t>101834/25</t>
  </si>
  <si>
    <t>101835/25</t>
  </si>
  <si>
    <t>00:38:30</t>
  </si>
  <si>
    <t>101836/25</t>
  </si>
  <si>
    <t>00:13:51</t>
  </si>
  <si>
    <t>101837/25</t>
  </si>
  <si>
    <t>101838/25</t>
  </si>
  <si>
    <t>101839/25</t>
  </si>
  <si>
    <t>00:24:29</t>
  </si>
  <si>
    <t>101840/25</t>
  </si>
  <si>
    <t>101841/25</t>
  </si>
  <si>
    <t>00:32:55</t>
  </si>
  <si>
    <t>101842/25</t>
  </si>
  <si>
    <t>101843/25</t>
  </si>
  <si>
    <t>00:35:01</t>
  </si>
  <si>
    <t>101844/25</t>
  </si>
  <si>
    <t>101845/25</t>
  </si>
  <si>
    <t>101846/25</t>
  </si>
  <si>
    <t>101847/25</t>
  </si>
  <si>
    <t>101848/25</t>
  </si>
  <si>
    <t>101849/25</t>
  </si>
  <si>
    <t>101850/25</t>
  </si>
  <si>
    <t>101851/25</t>
  </si>
  <si>
    <t>101852/25</t>
  </si>
  <si>
    <t>00:09:23</t>
  </si>
  <si>
    <t>101853/25</t>
  </si>
  <si>
    <t>101854/25</t>
  </si>
  <si>
    <t>101855/25</t>
  </si>
  <si>
    <t>101856/25</t>
  </si>
  <si>
    <t>00:12:03</t>
  </si>
  <si>
    <t>101857/25</t>
  </si>
  <si>
    <t>00:08:25</t>
  </si>
  <si>
    <t>101858/25</t>
  </si>
  <si>
    <t>101859/25</t>
  </si>
  <si>
    <t>00:38:50</t>
  </si>
  <si>
    <t>101860/25</t>
  </si>
  <si>
    <t>00:45:20</t>
  </si>
  <si>
    <t>101861/25</t>
  </si>
  <si>
    <t>00:11:00</t>
  </si>
  <si>
    <t>101863/25</t>
  </si>
  <si>
    <t>00:27:58</t>
  </si>
  <si>
    <t>101864/25</t>
  </si>
  <si>
    <t>00:43:42</t>
  </si>
  <si>
    <t>101865/25</t>
  </si>
  <si>
    <t>00:41:24</t>
  </si>
  <si>
    <t>101866/25</t>
  </si>
  <si>
    <t>00:48:12</t>
  </si>
  <si>
    <t>101867/25</t>
  </si>
  <si>
    <t>00:46:43</t>
  </si>
  <si>
    <t>101868/25</t>
  </si>
  <si>
    <t>101869/25</t>
  </si>
  <si>
    <t>101870/25</t>
  </si>
  <si>
    <t>CHEQ N00000341</t>
  </si>
  <si>
    <t>CHEQ N00000343</t>
  </si>
  <si>
    <t>N0060995</t>
  </si>
  <si>
    <t>N0060994</t>
  </si>
  <si>
    <t>N3100614</t>
  </si>
  <si>
    <t>REMISE ESPECE N3100614</t>
  </si>
  <si>
    <t>PREFA</t>
  </si>
  <si>
    <t>AZIZ BENANI</t>
  </si>
  <si>
    <t>contact@detroitplancher.com</t>
  </si>
  <si>
    <t>06 61 10 24 24</t>
  </si>
  <si>
    <t>Route De Tetouan Km 18 Hakkama Propriete Dite Nabila Tf 13239/19 - Tanger-Médina (AR)</t>
  </si>
  <si>
    <t>Avenue Hassan Ii, Immeuble Yassmina, Hay Ibn Sina N°86 - Temara (M)</t>
  </si>
  <si>
    <t>16.00/T</t>
  </si>
  <si>
    <t>00:09:05</t>
  </si>
  <si>
    <t>101871/25</t>
  </si>
  <si>
    <t>00:13:59</t>
  </si>
  <si>
    <t>101872/25</t>
  </si>
  <si>
    <t>101873/25</t>
  </si>
  <si>
    <t>101874/25</t>
  </si>
  <si>
    <t>101875/25</t>
  </si>
  <si>
    <t>101876/25</t>
  </si>
  <si>
    <t>101877/25</t>
  </si>
  <si>
    <t>00:34:36</t>
  </si>
  <si>
    <t>101878/25</t>
  </si>
  <si>
    <t>00:33:35</t>
  </si>
  <si>
    <t>101879/25</t>
  </si>
  <si>
    <t>101880/25</t>
  </si>
  <si>
    <t>101881/25</t>
  </si>
  <si>
    <t>101882/25</t>
  </si>
  <si>
    <t>00:16:09</t>
  </si>
  <si>
    <t>101883/25</t>
  </si>
  <si>
    <t>00:17:22</t>
  </si>
  <si>
    <t>101884/25</t>
  </si>
  <si>
    <t>00:13:28</t>
  </si>
  <si>
    <t>101885/25</t>
  </si>
  <si>
    <t>00:07:52</t>
  </si>
  <si>
    <t>101886/25</t>
  </si>
  <si>
    <t>101887/25</t>
  </si>
  <si>
    <t>101888/25</t>
  </si>
  <si>
    <t>101889/25</t>
  </si>
  <si>
    <t>101890/25</t>
  </si>
  <si>
    <t>101891/25</t>
  </si>
  <si>
    <t>00:27:37</t>
  </si>
  <si>
    <t>101892/25</t>
  </si>
  <si>
    <t>101893/25</t>
  </si>
  <si>
    <t>00:08:34</t>
  </si>
  <si>
    <t>101894/25</t>
  </si>
  <si>
    <t>101895/25</t>
  </si>
  <si>
    <t>00:16:58</t>
  </si>
  <si>
    <t>101896/25</t>
  </si>
  <si>
    <t>101897/25</t>
  </si>
  <si>
    <t>101898/25</t>
  </si>
  <si>
    <t>101899/25</t>
  </si>
  <si>
    <t>101900/25</t>
  </si>
  <si>
    <t>101901/25</t>
  </si>
  <si>
    <t>101902/25</t>
  </si>
  <si>
    <t>101903/25</t>
  </si>
  <si>
    <t>101904/25</t>
  </si>
  <si>
    <t>101905/25</t>
  </si>
  <si>
    <t>00:09:37</t>
  </si>
  <si>
    <t>101906/25</t>
  </si>
  <si>
    <t>101907/25</t>
  </si>
  <si>
    <t>101908/25</t>
  </si>
  <si>
    <t>101909/25</t>
  </si>
  <si>
    <t>101910/25</t>
  </si>
  <si>
    <t>101911/25</t>
  </si>
  <si>
    <t>101912/25</t>
  </si>
  <si>
    <t>00:29:31</t>
  </si>
  <si>
    <t>101913/25</t>
  </si>
  <si>
    <t>101914/25</t>
  </si>
  <si>
    <t>AG</t>
  </si>
  <si>
    <t>AGREGATS DE POSE</t>
  </si>
  <si>
    <t>101915/25</t>
  </si>
  <si>
    <t>00:26:37</t>
  </si>
  <si>
    <t>101916/25</t>
  </si>
  <si>
    <t>101917/25</t>
  </si>
  <si>
    <t>101918/25</t>
  </si>
  <si>
    <t>00:28:48</t>
  </si>
  <si>
    <t>101919/25</t>
  </si>
  <si>
    <t>00:29:05</t>
  </si>
  <si>
    <t>101920/25</t>
  </si>
  <si>
    <t>101921/25</t>
  </si>
  <si>
    <t>101922/25</t>
  </si>
  <si>
    <t>00:14:04</t>
  </si>
  <si>
    <t>101923/25</t>
  </si>
  <si>
    <t>01:05:14</t>
  </si>
  <si>
    <t>101924/25</t>
  </si>
  <si>
    <t>00:33:24</t>
  </si>
  <si>
    <t>101925/25</t>
  </si>
  <si>
    <t>01:04:27</t>
  </si>
  <si>
    <t>101926/25</t>
  </si>
  <si>
    <t>101927/25</t>
  </si>
  <si>
    <t>101928/25</t>
  </si>
  <si>
    <t>101929/25</t>
  </si>
  <si>
    <t>00:20:36</t>
  </si>
  <si>
    <t>101930/25</t>
  </si>
  <si>
    <t>01:42:57</t>
  </si>
  <si>
    <t>101931/25</t>
  </si>
  <si>
    <t>01:26:03</t>
  </si>
  <si>
    <t>101932/25</t>
  </si>
  <si>
    <t>101933/25</t>
  </si>
  <si>
    <t>00:25:59</t>
  </si>
  <si>
    <t>101934/25</t>
  </si>
  <si>
    <t>101935/25</t>
  </si>
  <si>
    <t>00:35:30</t>
  </si>
  <si>
    <t>101936/25</t>
  </si>
  <si>
    <t>101937/25</t>
  </si>
  <si>
    <t>101938/25</t>
  </si>
  <si>
    <t>00:11:27</t>
  </si>
  <si>
    <t>101939/25</t>
  </si>
  <si>
    <t>101940/25</t>
  </si>
  <si>
    <t>101941/25</t>
  </si>
  <si>
    <t>PRODUTS</t>
  </si>
  <si>
    <t>UNITE</t>
  </si>
  <si>
    <t>T</t>
  </si>
  <si>
    <t>CoutRevienENT</t>
  </si>
  <si>
    <t>CoutRevienENM3</t>
  </si>
  <si>
    <t>120 Jours</t>
  </si>
  <si>
    <t>60 Jours</t>
  </si>
  <si>
    <t>90 Jours</t>
  </si>
  <si>
    <t>EFFET-COMP</t>
  </si>
  <si>
    <t>ESPECE-VIRMENT</t>
  </si>
  <si>
    <t>ESPECE-COMP</t>
  </si>
  <si>
    <t>ESPECE-EFFET</t>
  </si>
  <si>
    <t>00:12:18</t>
  </si>
  <si>
    <t>101942/25</t>
  </si>
  <si>
    <t>00:16:29</t>
  </si>
  <si>
    <t>101943/25</t>
  </si>
  <si>
    <t>101944/25</t>
  </si>
  <si>
    <t>00:20:30</t>
  </si>
  <si>
    <t>101945/25</t>
  </si>
  <si>
    <t>101946/25</t>
  </si>
  <si>
    <t>101947/25</t>
  </si>
  <si>
    <t>101948/25</t>
  </si>
  <si>
    <t>101949/25</t>
  </si>
  <si>
    <t>101950/25</t>
  </si>
  <si>
    <t>00:37:32</t>
  </si>
  <si>
    <t>101951/25</t>
  </si>
  <si>
    <t>101952/25</t>
  </si>
  <si>
    <t>00:38:42</t>
  </si>
  <si>
    <t>101953/25</t>
  </si>
  <si>
    <t>101954/25</t>
  </si>
  <si>
    <t>00:42:24</t>
  </si>
  <si>
    <t>101955/25</t>
  </si>
  <si>
    <t>00:54:34</t>
  </si>
  <si>
    <t>101956/25</t>
  </si>
  <si>
    <t>101957/25</t>
  </si>
  <si>
    <t>101958/25</t>
  </si>
  <si>
    <t>101959/25</t>
  </si>
  <si>
    <t>00:47:16</t>
  </si>
  <si>
    <t>101960/25</t>
  </si>
  <si>
    <t>101961/25</t>
  </si>
  <si>
    <t>00:46:22</t>
  </si>
  <si>
    <t>101962/25</t>
  </si>
  <si>
    <t>00:17:32</t>
  </si>
  <si>
    <t>101963/25</t>
  </si>
  <si>
    <t>00:21:48</t>
  </si>
  <si>
    <t>101964/25</t>
  </si>
  <si>
    <t>01:45:51</t>
  </si>
  <si>
    <t>101965/25</t>
  </si>
  <si>
    <t>101966/25</t>
  </si>
  <si>
    <t>101967/25</t>
  </si>
  <si>
    <t>101968/25</t>
  </si>
  <si>
    <t>101969/25</t>
  </si>
  <si>
    <t>101970/25</t>
  </si>
  <si>
    <t>00:16:12</t>
  </si>
  <si>
    <t>101971/25</t>
  </si>
  <si>
    <t>101972/25</t>
  </si>
  <si>
    <t>00:17:55</t>
  </si>
  <si>
    <t>101973/25</t>
  </si>
  <si>
    <t>02:17:41</t>
  </si>
  <si>
    <t>101974/25</t>
  </si>
  <si>
    <t>00:19:11</t>
  </si>
  <si>
    <t>101975/25</t>
  </si>
  <si>
    <t>00:24:09</t>
  </si>
  <si>
    <t>101976/25</t>
  </si>
  <si>
    <t>101977/25</t>
  </si>
  <si>
    <t>101978/25</t>
  </si>
  <si>
    <t>01:25:44</t>
  </si>
  <si>
    <t>101979/25</t>
  </si>
  <si>
    <t>00:43:50</t>
  </si>
  <si>
    <t>101980/25</t>
  </si>
  <si>
    <t>00:19:56</t>
  </si>
  <si>
    <t>101981/25</t>
  </si>
  <si>
    <t>101982/25</t>
  </si>
  <si>
    <t>101983/25</t>
  </si>
  <si>
    <t>101984/25</t>
  </si>
  <si>
    <t>101985/25</t>
  </si>
  <si>
    <t>00:13:01</t>
  </si>
  <si>
    <t>101986/25</t>
  </si>
  <si>
    <t>00:39:17</t>
  </si>
  <si>
    <t>101987/25</t>
  </si>
  <si>
    <t>00:21:52</t>
  </si>
  <si>
    <t>101988/25</t>
  </si>
  <si>
    <t>101989/25</t>
  </si>
  <si>
    <t>101990/25</t>
  </si>
  <si>
    <t>00:24:44</t>
  </si>
  <si>
    <t>101991/25</t>
  </si>
  <si>
    <t>101992/25</t>
  </si>
  <si>
    <t>02:23:49</t>
  </si>
  <si>
    <t>101993/25</t>
  </si>
  <si>
    <t>101994/25</t>
  </si>
  <si>
    <t>02:12:25</t>
  </si>
  <si>
    <t>101995/25</t>
  </si>
  <si>
    <t>04:32:13</t>
  </si>
  <si>
    <t>101996/25</t>
  </si>
  <si>
    <t>00:16:37</t>
  </si>
  <si>
    <t>101997/25</t>
  </si>
  <si>
    <t>02:51:05</t>
  </si>
  <si>
    <t>101998/25</t>
  </si>
  <si>
    <t>101999/25</t>
  </si>
  <si>
    <t>02:36:56</t>
  </si>
  <si>
    <t>102000/25</t>
  </si>
  <si>
    <t>02:51:20</t>
  </si>
  <si>
    <t>102001/25</t>
  </si>
  <si>
    <t>03:04:27</t>
  </si>
  <si>
    <t>102002/25</t>
  </si>
  <si>
    <t>102003/25</t>
  </si>
  <si>
    <t>02:45:58</t>
  </si>
  <si>
    <t>102004/25</t>
  </si>
  <si>
    <t>102005/25</t>
  </si>
  <si>
    <t>00:44:48</t>
  </si>
  <si>
    <t>102006/25</t>
  </si>
  <si>
    <t>102007/25</t>
  </si>
  <si>
    <t>03:12:11</t>
  </si>
  <si>
    <t>102008/25</t>
  </si>
  <si>
    <t>102009/25</t>
  </si>
  <si>
    <t>00:25:10</t>
  </si>
  <si>
    <t>102010/25</t>
  </si>
  <si>
    <t>00:25:00</t>
  </si>
  <si>
    <t>102011/25</t>
  </si>
  <si>
    <t>00:53:33</t>
  </si>
  <si>
    <t>102012/25</t>
  </si>
  <si>
    <t>00:15:41</t>
  </si>
  <si>
    <t>102013/25</t>
  </si>
  <si>
    <t>01:09:07</t>
  </si>
  <si>
    <t>102014/25</t>
  </si>
  <si>
    <t>102015/25</t>
  </si>
  <si>
    <t>00:30:48</t>
  </si>
  <si>
    <t>102016/25</t>
  </si>
  <si>
    <t>102017/25</t>
  </si>
  <si>
    <t>00:25:17</t>
  </si>
  <si>
    <t>102018/25</t>
  </si>
  <si>
    <t>00:33:00</t>
  </si>
  <si>
    <t>102019/25</t>
  </si>
  <si>
    <t>102020/25</t>
  </si>
  <si>
    <t>00:54:15</t>
  </si>
  <si>
    <t>102021/25</t>
  </si>
  <si>
    <t>00:55:48</t>
  </si>
  <si>
    <t>102022/25</t>
  </si>
  <si>
    <t>01:00:50</t>
  </si>
  <si>
    <t>102023/25</t>
  </si>
  <si>
    <t>01:15:58</t>
  </si>
  <si>
    <t>102024/25</t>
  </si>
  <si>
    <t>102025/25</t>
  </si>
  <si>
    <t>01:33:09</t>
  </si>
  <si>
    <t>102026/25</t>
  </si>
  <si>
    <t>01:38:57</t>
  </si>
  <si>
    <t>102027/25</t>
  </si>
  <si>
    <t>01:39:47</t>
  </si>
  <si>
    <t>102028/25</t>
  </si>
  <si>
    <t>01:41:56</t>
  </si>
  <si>
    <t>102029/25</t>
  </si>
  <si>
    <t>01:25:15</t>
  </si>
  <si>
    <t>102030/25</t>
  </si>
  <si>
    <t>01:23:44</t>
  </si>
  <si>
    <t>102031/25</t>
  </si>
  <si>
    <t>02:18:52</t>
  </si>
  <si>
    <t>102032/25</t>
  </si>
  <si>
    <t>01:20:33</t>
  </si>
  <si>
    <t>102033/25</t>
  </si>
  <si>
    <t>01:11:47</t>
  </si>
  <si>
    <t>102035/25</t>
  </si>
  <si>
    <t>01:17:29</t>
  </si>
  <si>
    <t>102036/25</t>
  </si>
  <si>
    <t>01:06:29</t>
  </si>
  <si>
    <t>102037/25</t>
  </si>
  <si>
    <t>01:02:32</t>
  </si>
  <si>
    <t>102038/25</t>
  </si>
  <si>
    <t>102039/25</t>
  </si>
  <si>
    <t>01:23:50</t>
  </si>
  <si>
    <t>102040/25</t>
  </si>
  <si>
    <t>03:41:53</t>
  </si>
  <si>
    <t>102041/25</t>
  </si>
  <si>
    <t>01:49:05</t>
  </si>
  <si>
    <t>102042/25</t>
  </si>
  <si>
    <t>00:59:12</t>
  </si>
  <si>
    <t>102043/25</t>
  </si>
  <si>
    <t>01:45:22</t>
  </si>
  <si>
    <t>102044/25</t>
  </si>
  <si>
    <t>102046/25</t>
  </si>
  <si>
    <t>01:03:35</t>
  </si>
  <si>
    <t>102047/25</t>
  </si>
  <si>
    <t>102048/25</t>
  </si>
  <si>
    <t>00:25:57</t>
  </si>
  <si>
    <t>102049/25</t>
  </si>
  <si>
    <t>102050/25</t>
  </si>
  <si>
    <t>00:35:04</t>
  </si>
  <si>
    <t>102051/25</t>
  </si>
  <si>
    <t>102052/25</t>
  </si>
  <si>
    <t>00:36:14</t>
  </si>
  <si>
    <t>102053/25</t>
  </si>
  <si>
    <t>00:42:07</t>
  </si>
  <si>
    <t>102054/25</t>
  </si>
  <si>
    <t>00:57:44</t>
  </si>
  <si>
    <t>102055/25</t>
  </si>
  <si>
    <t>01:01:59</t>
  </si>
  <si>
    <t>102056/25</t>
  </si>
  <si>
    <t>00:50:27</t>
  </si>
  <si>
    <t>102057/25</t>
  </si>
  <si>
    <t>102058/25</t>
  </si>
  <si>
    <t>01:13:57</t>
  </si>
  <si>
    <t>102059/25</t>
  </si>
  <si>
    <t>01:43:03</t>
  </si>
  <si>
    <t>102060/25</t>
  </si>
  <si>
    <t>01:35:13</t>
  </si>
  <si>
    <t>102061/25</t>
  </si>
  <si>
    <t>01:22:49</t>
  </si>
  <si>
    <t>102062/25</t>
  </si>
  <si>
    <t>00:37:56</t>
  </si>
  <si>
    <t>102063/25</t>
  </si>
  <si>
    <t>01:30:58</t>
  </si>
  <si>
    <t>102064/25</t>
  </si>
  <si>
    <t>102065/25</t>
  </si>
  <si>
    <t>102066/25</t>
  </si>
  <si>
    <t>102067/25</t>
  </si>
  <si>
    <t>00:29:34</t>
  </si>
  <si>
    <t>102068/25</t>
  </si>
  <si>
    <t>102069/25</t>
  </si>
  <si>
    <t>00:28:28</t>
  </si>
  <si>
    <t>102070/25</t>
  </si>
  <si>
    <t>00:27:39</t>
  </si>
  <si>
    <t>102071/25</t>
  </si>
  <si>
    <t>03:29:26</t>
  </si>
  <si>
    <t>102072/25</t>
  </si>
  <si>
    <t>09:45:34</t>
  </si>
  <si>
    <t>102073/25</t>
  </si>
  <si>
    <t>03:06:14</t>
  </si>
  <si>
    <t>102074/25</t>
  </si>
  <si>
    <t>00:21:00</t>
  </si>
  <si>
    <t>102075/25</t>
  </si>
  <si>
    <t>102076/25</t>
  </si>
  <si>
    <t>00:10:22</t>
  </si>
  <si>
    <t>102077/25</t>
  </si>
  <si>
    <t>102078/25</t>
  </si>
  <si>
    <t>00:47:37</t>
  </si>
  <si>
    <t>102079/25</t>
  </si>
  <si>
    <t>00:44:29</t>
  </si>
  <si>
    <t>102080/25</t>
  </si>
  <si>
    <t>00:26:47</t>
  </si>
  <si>
    <t>102081/25</t>
  </si>
  <si>
    <t>102082/25</t>
  </si>
  <si>
    <t>00:06:45</t>
  </si>
  <si>
    <t>102083/25</t>
  </si>
  <si>
    <t>00:11:15</t>
  </si>
  <si>
    <t>102084/25</t>
  </si>
  <si>
    <t>102085/25</t>
  </si>
  <si>
    <t>102086/25</t>
  </si>
  <si>
    <t>00:17:23</t>
  </si>
  <si>
    <t>102087/25</t>
  </si>
  <si>
    <t>102088/25</t>
  </si>
  <si>
    <t>102089/25</t>
  </si>
  <si>
    <t>102090/25</t>
  </si>
  <si>
    <t>00:29:18</t>
  </si>
  <si>
    <t>102091/25</t>
  </si>
  <si>
    <t>102092/25</t>
  </si>
  <si>
    <t>00:26:30</t>
  </si>
  <si>
    <t>102093/25</t>
  </si>
  <si>
    <t>102094/25</t>
  </si>
  <si>
    <t>00:54:24</t>
  </si>
  <si>
    <t>102095/25</t>
  </si>
  <si>
    <t>00:47:52</t>
  </si>
  <si>
    <t>102096/25</t>
  </si>
  <si>
    <t>00:38:21</t>
  </si>
  <si>
    <t>102097/25</t>
  </si>
  <si>
    <t>00:59:20</t>
  </si>
  <si>
    <t>102098/25</t>
  </si>
  <si>
    <t>00:43:49</t>
  </si>
  <si>
    <t>102099/25</t>
  </si>
  <si>
    <t>102100/25</t>
  </si>
  <si>
    <t>102101/25</t>
  </si>
  <si>
    <t>00:44:45</t>
  </si>
  <si>
    <t>102102/25</t>
  </si>
  <si>
    <t>102103/25</t>
  </si>
  <si>
    <t>102104/25</t>
  </si>
  <si>
    <t>01:28:07</t>
  </si>
  <si>
    <t>102105/25</t>
  </si>
  <si>
    <t>102106/25</t>
  </si>
  <si>
    <t>00:26:57</t>
  </si>
  <si>
    <t>102107/25</t>
  </si>
  <si>
    <t>01:13:15</t>
  </si>
  <si>
    <t>102108/25</t>
  </si>
  <si>
    <t>01:16:10</t>
  </si>
  <si>
    <t>102109/25</t>
  </si>
  <si>
    <t>102110/25</t>
  </si>
  <si>
    <t>102111/25</t>
  </si>
  <si>
    <t>102112/25</t>
  </si>
  <si>
    <t>01:55:30</t>
  </si>
  <si>
    <t>102113/25</t>
  </si>
  <si>
    <t>00:11:34</t>
  </si>
  <si>
    <t>102114/25</t>
  </si>
  <si>
    <t>102115/25</t>
  </si>
  <si>
    <t>102116/25</t>
  </si>
  <si>
    <t>00:11:24</t>
  </si>
  <si>
    <t>102117/25</t>
  </si>
  <si>
    <t>03:38:42</t>
  </si>
  <si>
    <t>102118/25</t>
  </si>
  <si>
    <t>02:35:14</t>
  </si>
  <si>
    <t>102119/25</t>
  </si>
  <si>
    <t>02:22:56</t>
  </si>
  <si>
    <t>102120/25</t>
  </si>
  <si>
    <t>102121/25</t>
  </si>
  <si>
    <t>00:26:08</t>
  </si>
  <si>
    <t>102122/25</t>
  </si>
  <si>
    <t>02:37:25</t>
  </si>
  <si>
    <t>102123/25</t>
  </si>
  <si>
    <t>00:17:39</t>
  </si>
  <si>
    <t>102124/25</t>
  </si>
  <si>
    <t>102125/25</t>
  </si>
  <si>
    <t>102126/25</t>
  </si>
  <si>
    <t>102127/25</t>
  </si>
  <si>
    <t>102128/25</t>
  </si>
  <si>
    <t>102129/25</t>
  </si>
  <si>
    <t>02:50:36</t>
  </si>
  <si>
    <t>102130/25</t>
  </si>
  <si>
    <t>35426D40</t>
  </si>
  <si>
    <t>102131/25</t>
  </si>
  <si>
    <t>00:11:56</t>
  </si>
  <si>
    <t>102132/25</t>
  </si>
  <si>
    <t>00:28:39</t>
  </si>
  <si>
    <t>102133/25</t>
  </si>
  <si>
    <t>03:49:09</t>
  </si>
  <si>
    <t>102134/25</t>
  </si>
  <si>
    <t>102135/25</t>
  </si>
  <si>
    <t>01:46:01</t>
  </si>
  <si>
    <t>102136/25</t>
  </si>
  <si>
    <t>00:38:43</t>
  </si>
  <si>
    <t>102137/25</t>
  </si>
  <si>
    <t>00:46:30</t>
  </si>
  <si>
    <t>102138/25</t>
  </si>
  <si>
    <t>102139/25</t>
  </si>
  <si>
    <t>102140/25</t>
  </si>
  <si>
    <t>01:18:22</t>
  </si>
  <si>
    <t>102141/25</t>
  </si>
  <si>
    <t>01:08:19</t>
  </si>
  <si>
    <t>102142/25</t>
  </si>
  <si>
    <t>102143/25</t>
  </si>
  <si>
    <t>01:28:52</t>
  </si>
  <si>
    <t>102144/25</t>
  </si>
  <si>
    <t>102145/25</t>
  </si>
  <si>
    <t>102146/25</t>
  </si>
  <si>
    <t>102147/25</t>
  </si>
  <si>
    <t>102148/25</t>
  </si>
  <si>
    <t>00:18:20</t>
  </si>
  <si>
    <t>102149/25</t>
  </si>
  <si>
    <t>00:24:05</t>
  </si>
  <si>
    <t>102150/25</t>
  </si>
  <si>
    <t>102151/25</t>
  </si>
  <si>
    <t>102152/25</t>
  </si>
  <si>
    <t>102153/25</t>
  </si>
  <si>
    <t>102154/25</t>
  </si>
  <si>
    <t>102155/25</t>
  </si>
  <si>
    <t>00:37:19</t>
  </si>
  <si>
    <t>102156/25</t>
  </si>
  <si>
    <t>00:45:40</t>
  </si>
  <si>
    <t>102157/25</t>
  </si>
  <si>
    <t>00:39:16</t>
  </si>
  <si>
    <t>102158/25</t>
  </si>
  <si>
    <t>00:35:44</t>
  </si>
  <si>
    <t>102159/25</t>
  </si>
  <si>
    <t>00:48:13</t>
  </si>
  <si>
    <t>102160/25</t>
  </si>
  <si>
    <t>00:47:29</t>
  </si>
  <si>
    <t>102161/25</t>
  </si>
  <si>
    <t>102163/25</t>
  </si>
  <si>
    <t>72889B15</t>
  </si>
  <si>
    <t>102164/25</t>
  </si>
  <si>
    <t>00:53:37</t>
  </si>
  <si>
    <t>102165/25</t>
  </si>
  <si>
    <t>00:52:49</t>
  </si>
  <si>
    <t>102166/25</t>
  </si>
  <si>
    <t>00:57:37</t>
  </si>
  <si>
    <t>102167/25</t>
  </si>
  <si>
    <t>01:26:49</t>
  </si>
  <si>
    <t>102168/25</t>
  </si>
  <si>
    <t>00:34:29</t>
  </si>
  <si>
    <t>102169/25</t>
  </si>
  <si>
    <t>102170/25</t>
  </si>
  <si>
    <t>01:11:07</t>
  </si>
  <si>
    <t>102171/25</t>
  </si>
  <si>
    <t>01:07:48</t>
  </si>
  <si>
    <t>102172/25</t>
  </si>
  <si>
    <t>102173/25</t>
  </si>
  <si>
    <t>00:30:52</t>
  </si>
  <si>
    <t>102174/25</t>
  </si>
  <si>
    <t>00:19:42</t>
  </si>
  <si>
    <t>102175/25</t>
  </si>
  <si>
    <t>102176/25</t>
  </si>
  <si>
    <t>102177/25</t>
  </si>
  <si>
    <t>00:51:47</t>
  </si>
  <si>
    <t>102178/25</t>
  </si>
  <si>
    <t>102179/25</t>
  </si>
  <si>
    <t>102180/25</t>
  </si>
  <si>
    <t>102181/25</t>
  </si>
  <si>
    <t>102182/25</t>
  </si>
  <si>
    <t>03:23:49</t>
  </si>
  <si>
    <t>102183/25</t>
  </si>
  <si>
    <t>102184/25</t>
  </si>
  <si>
    <t>102185/25</t>
  </si>
  <si>
    <t>00:14:40</t>
  </si>
  <si>
    <t>102186/25</t>
  </si>
  <si>
    <t>00:37:39</t>
  </si>
  <si>
    <t>102187/25</t>
  </si>
  <si>
    <t>102188/25</t>
  </si>
  <si>
    <t>00:29:11</t>
  </si>
  <si>
    <t>102189/25</t>
  </si>
  <si>
    <t>03:49:45</t>
  </si>
  <si>
    <t>102190/25</t>
  </si>
  <si>
    <t>01:42:28</t>
  </si>
  <si>
    <t>102191/25</t>
  </si>
  <si>
    <t>02:46:50</t>
  </si>
  <si>
    <t>102192/25</t>
  </si>
  <si>
    <t>102193/25</t>
  </si>
  <si>
    <t>00:30:35</t>
  </si>
  <si>
    <t>102194/25</t>
  </si>
  <si>
    <t>03:16:43</t>
  </si>
  <si>
    <t>102195/25</t>
  </si>
  <si>
    <t>102196/25</t>
  </si>
  <si>
    <t>102197/25</t>
  </si>
  <si>
    <t>01:51:29</t>
  </si>
  <si>
    <t>102198/25</t>
  </si>
  <si>
    <t>00:39:18</t>
  </si>
  <si>
    <t>102199/25</t>
  </si>
  <si>
    <t>00:40:50</t>
  </si>
  <si>
    <t>102200/25</t>
  </si>
  <si>
    <t>00:44:41</t>
  </si>
  <si>
    <t>102201/25</t>
  </si>
  <si>
    <t>102202/25</t>
  </si>
  <si>
    <t>00:45:54</t>
  </si>
  <si>
    <t>102203/25</t>
  </si>
  <si>
    <t>00:13:50</t>
  </si>
  <si>
    <t>102204/25</t>
  </si>
  <si>
    <t>102205/25</t>
  </si>
  <si>
    <t>00:37:11</t>
  </si>
  <si>
    <t>102206/25</t>
  </si>
  <si>
    <t>102207/25</t>
  </si>
  <si>
    <t>00:20:52</t>
  </si>
  <si>
    <t>102208/25</t>
  </si>
  <si>
    <t>102209/25</t>
  </si>
  <si>
    <t>102210/25</t>
  </si>
  <si>
    <t>102211/25</t>
  </si>
  <si>
    <t>01:21:54</t>
  </si>
  <si>
    <t>102212/25</t>
  </si>
  <si>
    <t>102213/25</t>
  </si>
  <si>
    <t>102214/25</t>
  </si>
  <si>
    <t>00:23:19</t>
  </si>
  <si>
    <t>102215/25</t>
  </si>
  <si>
    <t>102216/25</t>
  </si>
  <si>
    <t>00:29:26</t>
  </si>
  <si>
    <t>102217/25</t>
  </si>
  <si>
    <t>102218/25</t>
  </si>
  <si>
    <t>00:32:08</t>
  </si>
  <si>
    <t>102219/25</t>
  </si>
  <si>
    <t>00:41:25</t>
  </si>
  <si>
    <t>102220/25</t>
  </si>
  <si>
    <t>102221/25</t>
  </si>
  <si>
    <t>00:47:57</t>
  </si>
  <si>
    <t>102222/25</t>
  </si>
  <si>
    <t>00:47:35</t>
  </si>
  <si>
    <t>102223/25</t>
  </si>
  <si>
    <t>102224/25</t>
  </si>
  <si>
    <t>00:21:25</t>
  </si>
  <si>
    <t>102225/25</t>
  </si>
  <si>
    <t>102226/25</t>
  </si>
  <si>
    <t>00:57:24</t>
  </si>
  <si>
    <t>102227/25</t>
  </si>
  <si>
    <t>00:35:37</t>
  </si>
  <si>
    <t>102228/25</t>
  </si>
  <si>
    <t>102229/25</t>
  </si>
  <si>
    <t>00:43:31</t>
  </si>
  <si>
    <t>102230/25</t>
  </si>
  <si>
    <t>00:46:06</t>
  </si>
  <si>
    <t>102231/25</t>
  </si>
  <si>
    <t>102232/25</t>
  </si>
  <si>
    <t>102233/25</t>
  </si>
  <si>
    <t>00:24:14</t>
  </si>
  <si>
    <t>102234/25</t>
  </si>
  <si>
    <t>102235/25</t>
  </si>
  <si>
    <t>102236/25</t>
  </si>
  <si>
    <t>02:53:12</t>
  </si>
  <si>
    <t>102237/25</t>
  </si>
  <si>
    <t>00:16:30</t>
  </si>
  <si>
    <t>102238/25</t>
  </si>
  <si>
    <t>102239/25</t>
  </si>
  <si>
    <t>00:16:15</t>
  </si>
  <si>
    <t>102240/25</t>
  </si>
  <si>
    <t>102241/25</t>
  </si>
  <si>
    <t>102242/25</t>
  </si>
  <si>
    <t>102243/25</t>
  </si>
  <si>
    <t>00:12:45</t>
  </si>
  <si>
    <t>102244/25</t>
  </si>
  <si>
    <t>102245/25</t>
  </si>
  <si>
    <t>102246/25</t>
  </si>
  <si>
    <t>102247/25</t>
  </si>
  <si>
    <t>00:35:07</t>
  </si>
  <si>
    <t>102248/25</t>
  </si>
  <si>
    <t>102249/25</t>
  </si>
  <si>
    <t>00:39:48</t>
  </si>
  <si>
    <t>102250/25</t>
  </si>
  <si>
    <t>00:42:36</t>
  </si>
  <si>
    <t>102251/25</t>
  </si>
  <si>
    <t>102252/25</t>
  </si>
  <si>
    <t>07:25:25</t>
  </si>
  <si>
    <t>102253/25</t>
  </si>
  <si>
    <t>07:13:38</t>
  </si>
  <si>
    <t>102254/25</t>
  </si>
  <si>
    <t>102255/25</t>
  </si>
  <si>
    <t>102256/25</t>
  </si>
  <si>
    <t>102257/25</t>
  </si>
  <si>
    <t>102258/25</t>
  </si>
  <si>
    <t>102259/25</t>
  </si>
  <si>
    <t>00:32:20</t>
  </si>
  <si>
    <t>102260/25</t>
  </si>
  <si>
    <t>00:33:45</t>
  </si>
  <si>
    <t>102261/25</t>
  </si>
  <si>
    <t>102262/25</t>
  </si>
  <si>
    <t>00:22:17</t>
  </si>
  <si>
    <t>102263/25</t>
  </si>
  <si>
    <t>102264/25</t>
  </si>
  <si>
    <t>102265/25</t>
  </si>
  <si>
    <t>00:24:59</t>
  </si>
  <si>
    <t>102266/25</t>
  </si>
  <si>
    <t>102267/25</t>
  </si>
  <si>
    <t>00:31:44</t>
  </si>
  <si>
    <t>102268/25</t>
  </si>
  <si>
    <t>102269/25</t>
  </si>
  <si>
    <t>00:32:15</t>
  </si>
  <si>
    <t>102270/25</t>
  </si>
  <si>
    <t>00:15:31</t>
  </si>
  <si>
    <t>102271/25</t>
  </si>
  <si>
    <t>102272/25</t>
  </si>
  <si>
    <t>102273/25</t>
  </si>
  <si>
    <t>00:45:13</t>
  </si>
  <si>
    <t>102274/25</t>
  </si>
  <si>
    <t>102275/25</t>
  </si>
  <si>
    <t>102276/25</t>
  </si>
  <si>
    <t>102277/25</t>
  </si>
  <si>
    <t>00:36:39</t>
  </si>
  <si>
    <t>102278/25</t>
  </si>
  <si>
    <t>102279/25</t>
  </si>
  <si>
    <t>102280/25</t>
  </si>
  <si>
    <t>01:55:49</t>
  </si>
  <si>
    <t>102281/25</t>
  </si>
  <si>
    <t>102282/25</t>
  </si>
  <si>
    <t>102283/25</t>
  </si>
  <si>
    <t>02:50:33</t>
  </si>
  <si>
    <t>102284/25</t>
  </si>
  <si>
    <t>102285/25</t>
  </si>
  <si>
    <t>02:27:55</t>
  </si>
  <si>
    <t>102286/25</t>
  </si>
  <si>
    <t>102288/25</t>
  </si>
  <si>
    <t>02:37:39</t>
  </si>
  <si>
    <t>102289/25</t>
  </si>
  <si>
    <t>02:44:54</t>
  </si>
  <si>
    <t>102290/25</t>
  </si>
  <si>
    <t>102291/25</t>
  </si>
  <si>
    <t>02:37:57</t>
  </si>
  <si>
    <t>102292/25</t>
  </si>
  <si>
    <t>102293/25</t>
  </si>
  <si>
    <t>02:29:39</t>
  </si>
  <si>
    <t>102294/25</t>
  </si>
  <si>
    <t>00:21:04</t>
  </si>
  <si>
    <t>102295/25</t>
  </si>
  <si>
    <t>102296/25</t>
  </si>
  <si>
    <t>02:39:10</t>
  </si>
  <si>
    <t>102297/25</t>
  </si>
  <si>
    <t>102298/25</t>
  </si>
  <si>
    <t>102299/25</t>
  </si>
  <si>
    <t>102300/25</t>
  </si>
  <si>
    <t>102301/25</t>
  </si>
  <si>
    <t>02:21:51</t>
  </si>
  <si>
    <t>102302/25</t>
  </si>
  <si>
    <t>102303/25</t>
  </si>
  <si>
    <t>00:10:04</t>
  </si>
  <si>
    <t>102304/25</t>
  </si>
  <si>
    <t>102305/25</t>
  </si>
  <si>
    <t>102306/25</t>
  </si>
  <si>
    <t>102307/25</t>
  </si>
  <si>
    <t>00:12:08</t>
  </si>
  <si>
    <t>102308/25</t>
  </si>
  <si>
    <t>102309/25</t>
  </si>
  <si>
    <t>00:22:35</t>
  </si>
  <si>
    <t>102310/25</t>
  </si>
  <si>
    <t>102311/25</t>
  </si>
  <si>
    <t>00:30:17</t>
  </si>
  <si>
    <t>102312/25</t>
  </si>
  <si>
    <t>00:43:47</t>
  </si>
  <si>
    <t>102313/25</t>
  </si>
  <si>
    <t>102314/25</t>
  </si>
  <si>
    <t>00:49:02</t>
  </si>
  <si>
    <t>102315/25</t>
  </si>
  <si>
    <t>00:53:47</t>
  </si>
  <si>
    <t>102316/25</t>
  </si>
  <si>
    <t>102317/25</t>
  </si>
  <si>
    <t>24344A45</t>
  </si>
  <si>
    <t>01:24:09</t>
  </si>
  <si>
    <t>102318/25</t>
  </si>
  <si>
    <t>102319/25</t>
  </si>
  <si>
    <t>102320/25</t>
  </si>
  <si>
    <t>00:43:03</t>
  </si>
  <si>
    <t>102321/25</t>
  </si>
  <si>
    <t>00:33:38</t>
  </si>
  <si>
    <t>102322/25</t>
  </si>
  <si>
    <t>01:10:19</t>
  </si>
  <si>
    <t>102323/25</t>
  </si>
  <si>
    <t>102324/25</t>
  </si>
  <si>
    <t>00:38:55</t>
  </si>
  <si>
    <t>102325/25</t>
  </si>
  <si>
    <t>102326/25</t>
  </si>
  <si>
    <t>01:00:45</t>
  </si>
  <si>
    <t>102327/25</t>
  </si>
  <si>
    <t>00:41:48</t>
  </si>
  <si>
    <t>102328/25</t>
  </si>
  <si>
    <t>00:40:49</t>
  </si>
  <si>
    <t>102329/25</t>
  </si>
  <si>
    <t>00:59:05</t>
  </si>
  <si>
    <t>102330/25</t>
  </si>
  <si>
    <t>102331/25</t>
  </si>
  <si>
    <t>102332/25</t>
  </si>
  <si>
    <t>00:32:10</t>
  </si>
  <si>
    <t>102333/25</t>
  </si>
  <si>
    <t>102334/25</t>
  </si>
  <si>
    <t>01:04:16</t>
  </si>
  <si>
    <t>102335/25</t>
  </si>
  <si>
    <t>00:09:36</t>
  </si>
  <si>
    <t>102336/25</t>
  </si>
  <si>
    <t>00:23:09</t>
  </si>
  <si>
    <t>102337/25</t>
  </si>
  <si>
    <t>01:34:04</t>
  </si>
  <si>
    <t>102338/25</t>
  </si>
  <si>
    <t>102339/25</t>
  </si>
  <si>
    <t>102340/25</t>
  </si>
  <si>
    <t>102341/25</t>
  </si>
  <si>
    <t>102342/25</t>
  </si>
  <si>
    <t>102343/25</t>
  </si>
  <si>
    <t>92973B40</t>
  </si>
  <si>
    <t>102344/25</t>
  </si>
  <si>
    <t>102345/25</t>
  </si>
  <si>
    <t>102346/25</t>
  </si>
  <si>
    <t>102347/25</t>
  </si>
  <si>
    <t>102348/25</t>
  </si>
  <si>
    <t>102349/25</t>
  </si>
  <si>
    <t>102350/25</t>
  </si>
  <si>
    <t>102351/25</t>
  </si>
  <si>
    <t>102352/25</t>
  </si>
  <si>
    <t>00:21:49</t>
  </si>
  <si>
    <t>102353/25</t>
  </si>
  <si>
    <t>102354/25</t>
  </si>
  <si>
    <t>102355/25</t>
  </si>
  <si>
    <t>102356/25</t>
  </si>
  <si>
    <t>02:00:43</t>
  </si>
  <si>
    <t>102357/25</t>
  </si>
  <si>
    <t>7271A45</t>
  </si>
  <si>
    <t>00:32:09</t>
  </si>
  <si>
    <t>102358/25</t>
  </si>
  <si>
    <t>07:02:55</t>
  </si>
  <si>
    <t>102359/25</t>
  </si>
  <si>
    <t>102360/25</t>
  </si>
  <si>
    <t>01:02:37</t>
  </si>
  <si>
    <t>102361/25</t>
  </si>
  <si>
    <t>00:44:05</t>
  </si>
  <si>
    <t>102362/25</t>
  </si>
  <si>
    <t>102363/25</t>
  </si>
  <si>
    <t>102364/25</t>
  </si>
  <si>
    <t>102365/25</t>
  </si>
  <si>
    <t>102366/25</t>
  </si>
  <si>
    <t>00:09:39</t>
  </si>
  <si>
    <t>102367/25</t>
  </si>
  <si>
    <t>102368/25</t>
  </si>
  <si>
    <t>102369/25</t>
  </si>
  <si>
    <t>00:17:45</t>
  </si>
  <si>
    <t>102370/25</t>
  </si>
  <si>
    <t>00:15:07</t>
  </si>
  <si>
    <t>102371/25</t>
  </si>
  <si>
    <t>102372/25</t>
  </si>
  <si>
    <t>102373/25</t>
  </si>
  <si>
    <t>102374/25</t>
  </si>
  <si>
    <t>102375/25</t>
  </si>
  <si>
    <t>102376/25</t>
  </si>
  <si>
    <t>102377/25</t>
  </si>
  <si>
    <t>102378/25</t>
  </si>
  <si>
    <t>102379/25</t>
  </si>
  <si>
    <t>12446B40</t>
  </si>
  <si>
    <t>102380/25</t>
  </si>
  <si>
    <t>00:16:48</t>
  </si>
  <si>
    <t>102381/25</t>
  </si>
  <si>
    <t>102382/25</t>
  </si>
  <si>
    <t>102383/25</t>
  </si>
  <si>
    <t>102384/25</t>
  </si>
  <si>
    <t>102385/25</t>
  </si>
  <si>
    <t>102386/25</t>
  </si>
  <si>
    <t>102387/25</t>
  </si>
  <si>
    <t>102388/25</t>
  </si>
  <si>
    <t>102389/25</t>
  </si>
  <si>
    <t>102390/25</t>
  </si>
  <si>
    <t>102391/25</t>
  </si>
  <si>
    <t>00:26:20</t>
  </si>
  <si>
    <t>102392/25</t>
  </si>
  <si>
    <t>102393/25</t>
  </si>
  <si>
    <t>102394/25</t>
  </si>
  <si>
    <t>102395/25</t>
  </si>
  <si>
    <t>102396/25</t>
  </si>
  <si>
    <t>102397/25</t>
  </si>
  <si>
    <t>102398/25</t>
  </si>
  <si>
    <t>102399/25</t>
  </si>
  <si>
    <t>102400/25</t>
  </si>
  <si>
    <t>102401/25</t>
  </si>
  <si>
    <t>102402/25</t>
  </si>
  <si>
    <t>102403/25</t>
  </si>
  <si>
    <t>102404/25</t>
  </si>
  <si>
    <t>102406/25</t>
  </si>
  <si>
    <t>102407/25</t>
  </si>
  <si>
    <t>102408/25</t>
  </si>
  <si>
    <t>102409/25</t>
  </si>
  <si>
    <t>00:41:43</t>
  </si>
  <si>
    <t>102410/25</t>
  </si>
  <si>
    <t>102411/25</t>
  </si>
  <si>
    <t>102412/25</t>
  </si>
  <si>
    <t>102413/25</t>
  </si>
  <si>
    <t>102414/25</t>
  </si>
  <si>
    <t>01:17:26</t>
  </si>
  <si>
    <t>102415/25</t>
  </si>
  <si>
    <t>102416/25</t>
  </si>
  <si>
    <t>01:08:07</t>
  </si>
  <si>
    <t>102417/25</t>
  </si>
  <si>
    <t>00:29:23</t>
  </si>
  <si>
    <t>102418/25</t>
  </si>
  <si>
    <t>02:04:20</t>
  </si>
  <si>
    <t>102419/25</t>
  </si>
  <si>
    <t>102420/25</t>
  </si>
  <si>
    <t>00:57:33</t>
  </si>
  <si>
    <t>102421/25</t>
  </si>
  <si>
    <t>00:52:09</t>
  </si>
  <si>
    <t>102422/25</t>
  </si>
  <si>
    <t>102423/25</t>
  </si>
  <si>
    <t>102424/25</t>
  </si>
  <si>
    <t>102425/25</t>
  </si>
  <si>
    <t>102426/25</t>
  </si>
  <si>
    <t>00:55:45</t>
  </si>
  <si>
    <t>102427/25</t>
  </si>
  <si>
    <t>102428/25</t>
  </si>
  <si>
    <t>00:27:20</t>
  </si>
  <si>
    <t>102429/25</t>
  </si>
  <si>
    <t>00:43:16</t>
  </si>
  <si>
    <t>102430/25</t>
  </si>
  <si>
    <t>00:34:31</t>
  </si>
  <si>
    <t>102431/25</t>
  </si>
  <si>
    <t>102432/25</t>
  </si>
  <si>
    <t>8509a75</t>
  </si>
  <si>
    <t>00:17:46</t>
  </si>
  <si>
    <t>102433/25</t>
  </si>
  <si>
    <t>62934d6</t>
  </si>
  <si>
    <t>00:14:23</t>
  </si>
  <si>
    <t>102434/25</t>
  </si>
  <si>
    <t>102435/25</t>
  </si>
  <si>
    <t>102436/25</t>
  </si>
  <si>
    <t>00:23:35</t>
  </si>
  <si>
    <t>102437/25</t>
  </si>
  <si>
    <t>102438/25</t>
  </si>
  <si>
    <t>00:26:17</t>
  </si>
  <si>
    <t>102439/25</t>
  </si>
  <si>
    <t>102440/25</t>
  </si>
  <si>
    <t>102441/25</t>
  </si>
  <si>
    <t>102442/25</t>
  </si>
  <si>
    <t>102443/25</t>
  </si>
  <si>
    <t>102444/25</t>
  </si>
  <si>
    <t>00:29:22</t>
  </si>
  <si>
    <t>102445/25</t>
  </si>
  <si>
    <t>102446/25</t>
  </si>
  <si>
    <t>102447/25</t>
  </si>
  <si>
    <t>00:17:06</t>
  </si>
  <si>
    <t>102448/25</t>
  </si>
  <si>
    <t>102449/25</t>
  </si>
  <si>
    <t>102450/25</t>
  </si>
  <si>
    <t>00:58:39</t>
  </si>
  <si>
    <t>102451/25</t>
  </si>
  <si>
    <t>00:58:07</t>
  </si>
  <si>
    <t>102452/25</t>
  </si>
  <si>
    <t>102453/25</t>
  </si>
  <si>
    <t>01:16:37</t>
  </si>
  <si>
    <t>102454/25</t>
  </si>
  <si>
    <t>01:18:58</t>
  </si>
  <si>
    <t>102455/25</t>
  </si>
  <si>
    <t>102456/25</t>
  </si>
  <si>
    <t>01:54:44</t>
  </si>
  <si>
    <t>102457/25</t>
  </si>
  <si>
    <t>01:31:50</t>
  </si>
  <si>
    <t>102458/25</t>
  </si>
  <si>
    <t>00:37:16</t>
  </si>
  <si>
    <t>102459/25</t>
  </si>
  <si>
    <t>00:42:56</t>
  </si>
  <si>
    <t>102460/25</t>
  </si>
  <si>
    <t>01:54:11</t>
  </si>
  <si>
    <t>102461/25</t>
  </si>
  <si>
    <t>102462/25</t>
  </si>
  <si>
    <t>102463/25</t>
  </si>
  <si>
    <t>00:28:26</t>
  </si>
  <si>
    <t>102464/25</t>
  </si>
  <si>
    <t>00:34:14</t>
  </si>
  <si>
    <t>102465/25</t>
  </si>
  <si>
    <t>01:03:32</t>
  </si>
  <si>
    <t>102466/25</t>
  </si>
  <si>
    <t>00:18:37</t>
  </si>
  <si>
    <t>102467/25</t>
  </si>
  <si>
    <t>102469/25</t>
  </si>
  <si>
    <t>00:20:10</t>
  </si>
  <si>
    <t>102470/25</t>
  </si>
  <si>
    <t>102471/25</t>
  </si>
  <si>
    <t>00:06:49</t>
  </si>
  <si>
    <t>102472/25</t>
  </si>
  <si>
    <t>102473/25</t>
  </si>
  <si>
    <t>02:58:23</t>
  </si>
  <si>
    <t>102474/25</t>
  </si>
  <si>
    <t>102475/25</t>
  </si>
  <si>
    <t>102476/25</t>
  </si>
  <si>
    <t>102477/25</t>
  </si>
  <si>
    <t>00:29:28</t>
  </si>
  <si>
    <t>102478/25</t>
  </si>
  <si>
    <t>102479/25</t>
  </si>
  <si>
    <t>04:29:42</t>
  </si>
  <si>
    <t>102480/25</t>
  </si>
  <si>
    <t>102481/25</t>
  </si>
  <si>
    <t>00:46:19</t>
  </si>
  <si>
    <t>102482/25</t>
  </si>
  <si>
    <t>102483/25</t>
  </si>
  <si>
    <t>00:25:08</t>
  </si>
  <si>
    <t>102484/25</t>
  </si>
  <si>
    <t>00:28:27</t>
  </si>
  <si>
    <t>102485/25</t>
  </si>
  <si>
    <t>00:27:51</t>
  </si>
  <si>
    <t>102486/25</t>
  </si>
  <si>
    <t>00:22:36</t>
  </si>
  <si>
    <t>102487/25</t>
  </si>
  <si>
    <t>00:35:47</t>
  </si>
  <si>
    <t>102488/25</t>
  </si>
  <si>
    <t>102489/25</t>
  </si>
  <si>
    <t>00:29:55</t>
  </si>
  <si>
    <t>102490/25</t>
  </si>
  <si>
    <t>00:59:32</t>
  </si>
  <si>
    <t>102491/25</t>
  </si>
  <si>
    <t>102492/25</t>
  </si>
  <si>
    <t>102493/25</t>
  </si>
  <si>
    <t>102494/25</t>
  </si>
  <si>
    <t>102495/25</t>
  </si>
  <si>
    <t>102496/25</t>
  </si>
  <si>
    <t>102497/25</t>
  </si>
  <si>
    <t>102498/25</t>
  </si>
  <si>
    <t>00:08:22</t>
  </si>
  <si>
    <t>102499/25</t>
  </si>
  <si>
    <t>EVACUATION DECHET BETON 02-2025</t>
  </si>
  <si>
    <t>COMPENSATION DU TRANSPORT 02-2025</t>
  </si>
  <si>
    <t>CAISSE ESPECE CARRIERE</t>
  </si>
  <si>
    <t>REMISE ESPECE CHEQ N00000341</t>
  </si>
  <si>
    <t>Remise En Espéce CHEQ N1050019</t>
  </si>
  <si>
    <t>N9115567</t>
  </si>
  <si>
    <t>N9115568</t>
  </si>
  <si>
    <t>N9115569</t>
  </si>
  <si>
    <t>CASH PLUS N22993958464211</t>
  </si>
  <si>
    <t>CHEQ N 0000023</t>
  </si>
  <si>
    <t>REPRESENTATION EFFET IMAPYE N9724714</t>
  </si>
  <si>
    <t>REPRESENTATION EFFET IMPAYE N9724758</t>
  </si>
  <si>
    <t>REPRESENTATION EFFET IMPAYE N9724759</t>
  </si>
  <si>
    <t>REMISE ESPECE CHEQ N00000343</t>
  </si>
  <si>
    <t>VIRMENTS ANDAGAL BETON</t>
  </si>
  <si>
    <t>REMISE EN ESPECE EFFET N 3100649</t>
  </si>
  <si>
    <t>FAC 202500000 18</t>
  </si>
  <si>
    <t>FAC 202500000 19</t>
  </si>
  <si>
    <t>FAC 202500000 20</t>
  </si>
  <si>
    <t>FAC 202500000 21</t>
  </si>
  <si>
    <t>FAC 202500000 22</t>
  </si>
  <si>
    <t>FAC 202500000 23</t>
  </si>
  <si>
    <t>FAC 202500000 24</t>
  </si>
  <si>
    <t>EFFET IMPAYE N 7689675</t>
  </si>
  <si>
    <t>EFFET IMPAYE N9724758</t>
  </si>
  <si>
    <t>EFFET IMPAYE N9724759</t>
  </si>
  <si>
    <t>CHEQ N1050019</t>
  </si>
  <si>
    <t>EFFET N3100649</t>
  </si>
  <si>
    <t>00:15:51</t>
  </si>
  <si>
    <t>102500/25</t>
  </si>
  <si>
    <t>102501/25</t>
  </si>
  <si>
    <t>102502/25</t>
  </si>
  <si>
    <t>00:31:11</t>
  </si>
  <si>
    <t>102503/25</t>
  </si>
  <si>
    <t>102504/25</t>
  </si>
  <si>
    <t>00:43:05</t>
  </si>
  <si>
    <t>102505/25</t>
  </si>
  <si>
    <t>00:49:09</t>
  </si>
  <si>
    <t>102506/25</t>
  </si>
  <si>
    <t>01:01:47</t>
  </si>
  <si>
    <t>102507/25</t>
  </si>
  <si>
    <t>102508/25</t>
  </si>
  <si>
    <t>102509/25</t>
  </si>
  <si>
    <t>00:25:53</t>
  </si>
  <si>
    <t>102510/25</t>
  </si>
  <si>
    <t>00:44:49</t>
  </si>
  <si>
    <t>102511/25</t>
  </si>
  <si>
    <t>102512/25</t>
  </si>
  <si>
    <t>00:59:50</t>
  </si>
  <si>
    <t>102513/25</t>
  </si>
  <si>
    <t>00:49:01</t>
  </si>
  <si>
    <t>102514/25</t>
  </si>
  <si>
    <t>04:53:30</t>
  </si>
  <si>
    <t>102515/25</t>
  </si>
  <si>
    <t>00:53:04</t>
  </si>
  <si>
    <t>102516/25</t>
  </si>
  <si>
    <t>00:52:31</t>
  </si>
  <si>
    <t>102517/25</t>
  </si>
  <si>
    <t>02:42:14</t>
  </si>
  <si>
    <t>102518/25</t>
  </si>
  <si>
    <t>03:02:17</t>
  </si>
  <si>
    <t>102519/25</t>
  </si>
  <si>
    <t>102520/25</t>
  </si>
  <si>
    <t>01:42:05</t>
  </si>
  <si>
    <t>102521/25</t>
  </si>
  <si>
    <t>01:26:21</t>
  </si>
  <si>
    <t>102522/25</t>
  </si>
  <si>
    <t>102523/25</t>
  </si>
  <si>
    <t>102524/25</t>
  </si>
  <si>
    <t>102525/25</t>
  </si>
  <si>
    <t>00:40:05</t>
  </si>
  <si>
    <t>102526/25</t>
  </si>
  <si>
    <t>102527/25</t>
  </si>
  <si>
    <t>102528/25</t>
  </si>
  <si>
    <t>102529/25</t>
  </si>
  <si>
    <t>00:24:17</t>
  </si>
  <si>
    <t>102530/25</t>
  </si>
  <si>
    <t>102531/25</t>
  </si>
  <si>
    <t>102532/25</t>
  </si>
  <si>
    <t>00:21:44</t>
  </si>
  <si>
    <t>102533/25</t>
  </si>
  <si>
    <t>01:01:37</t>
  </si>
  <si>
    <t>102534/25</t>
  </si>
  <si>
    <t>00:23:54</t>
  </si>
  <si>
    <t>102535/25</t>
  </si>
  <si>
    <t>00:28:40</t>
  </si>
  <si>
    <t>102536/25</t>
  </si>
  <si>
    <t>00:21:07</t>
  </si>
  <si>
    <t>102537/25</t>
  </si>
  <si>
    <t>102538/25</t>
  </si>
  <si>
    <t>00:12:36</t>
  </si>
  <si>
    <t>102539/25</t>
  </si>
  <si>
    <t>102540/25</t>
  </si>
  <si>
    <t>41866B40</t>
  </si>
  <si>
    <t>102541/25</t>
  </si>
  <si>
    <t>102542/25</t>
  </si>
  <si>
    <t>102543/25</t>
  </si>
  <si>
    <t>00:24:54</t>
  </si>
  <si>
    <t>102544/25</t>
  </si>
  <si>
    <t>00:52:35</t>
  </si>
  <si>
    <t>102545/25</t>
  </si>
  <si>
    <t>00:23:37</t>
  </si>
  <si>
    <t>102546/25</t>
  </si>
  <si>
    <t>00:20:27</t>
  </si>
  <si>
    <t>102547/25</t>
  </si>
  <si>
    <t>102548/25</t>
  </si>
  <si>
    <t>00:17:24</t>
  </si>
  <si>
    <t>102549/25</t>
  </si>
  <si>
    <t>102550/25</t>
  </si>
  <si>
    <t>102551/25</t>
  </si>
  <si>
    <t>102552/25</t>
  </si>
  <si>
    <t>00:55:03</t>
  </si>
  <si>
    <t>102553/25</t>
  </si>
  <si>
    <t>01:00:34</t>
  </si>
  <si>
    <t>102554/25</t>
  </si>
  <si>
    <t>01:07:08</t>
  </si>
  <si>
    <t>102555/25</t>
  </si>
  <si>
    <t>01:17:11</t>
  </si>
  <si>
    <t>102556/25</t>
  </si>
  <si>
    <t>01:22:29</t>
  </si>
  <si>
    <t>102557/25</t>
  </si>
  <si>
    <t>01:11:20</t>
  </si>
  <si>
    <t>102558/25</t>
  </si>
  <si>
    <t>01:11:44</t>
  </si>
  <si>
    <t>102559/25</t>
  </si>
  <si>
    <t>102560/25</t>
  </si>
  <si>
    <t>01:28:05</t>
  </si>
  <si>
    <t>102561/25</t>
  </si>
  <si>
    <t>01:31:05</t>
  </si>
  <si>
    <t>102562/25</t>
  </si>
  <si>
    <t>102563/25</t>
  </si>
  <si>
    <t>01:38:26</t>
  </si>
  <si>
    <t>102564/25</t>
  </si>
  <si>
    <t>01:38:37</t>
  </si>
  <si>
    <t>102565/25</t>
  </si>
  <si>
    <t>01:15:06</t>
  </si>
  <si>
    <t>102566/25</t>
  </si>
  <si>
    <t>00:22:29</t>
  </si>
  <si>
    <t>102567/25</t>
  </si>
  <si>
    <t>102568/25</t>
  </si>
  <si>
    <t>102569/25</t>
  </si>
  <si>
    <t>102570/25</t>
  </si>
  <si>
    <t>102571/25</t>
  </si>
  <si>
    <t>102572/25</t>
  </si>
  <si>
    <t>102573/25</t>
  </si>
  <si>
    <t>00:23:27</t>
  </si>
  <si>
    <t>102574/25</t>
  </si>
  <si>
    <t>102575/25</t>
  </si>
  <si>
    <t>102576/25</t>
  </si>
  <si>
    <t>102577/25</t>
  </si>
  <si>
    <t>102578/25</t>
  </si>
  <si>
    <t>102579/25</t>
  </si>
  <si>
    <t>102580/25</t>
  </si>
  <si>
    <t>00:24:12</t>
  </si>
  <si>
    <t>102581/25</t>
  </si>
  <si>
    <t>102582/25</t>
  </si>
  <si>
    <t>102583/25</t>
  </si>
  <si>
    <t>102584/25</t>
  </si>
  <si>
    <t>00:39:08</t>
  </si>
  <si>
    <t>102585/25</t>
  </si>
  <si>
    <t>102586/25</t>
  </si>
  <si>
    <t>00:46:46</t>
  </si>
  <si>
    <t>102587/25</t>
  </si>
  <si>
    <t>00:52:12</t>
  </si>
  <si>
    <t>102588/25</t>
  </si>
  <si>
    <t>102589/25</t>
  </si>
  <si>
    <t>00:26:15</t>
  </si>
  <si>
    <t>102590/25</t>
  </si>
  <si>
    <t>102591/25</t>
  </si>
  <si>
    <t>102592/25</t>
  </si>
  <si>
    <t>00:09:42</t>
  </si>
  <si>
    <t>102593/25</t>
  </si>
  <si>
    <t>102594/25</t>
  </si>
  <si>
    <t>00:13:39</t>
  </si>
  <si>
    <t>102595/25</t>
  </si>
  <si>
    <t>EFFET IMPAYE N7689668</t>
  </si>
  <si>
    <t>EFFET IMPAYE N7689666</t>
  </si>
  <si>
    <t>EFFET IMPAYE N7689667</t>
  </si>
  <si>
    <t>29/02/2025</t>
  </si>
  <si>
    <t>EFFET IMPAYE N7689672</t>
  </si>
  <si>
    <t>EFFET IMPAYE N7689673</t>
  </si>
  <si>
    <t>EFFET IMPAYE N7689674</t>
  </si>
  <si>
    <t>CHEQ IMPAYE N228480</t>
  </si>
  <si>
    <t>CHEQ IMPAYE N228478</t>
  </si>
  <si>
    <t>CHEQ IMPAYE N228479</t>
  </si>
  <si>
    <t>CHEQ IMPAYE N228486</t>
  </si>
  <si>
    <t>CHEQ IMPAYE N228481</t>
  </si>
  <si>
    <t>CHEQ IMPAYE N228482</t>
  </si>
  <si>
    <t>CHEQ IMPAYE N228483</t>
  </si>
  <si>
    <t>CHEQ IMPAYE N228484</t>
  </si>
  <si>
    <t>EFFET IMPAYE N7689664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</si>
</sst>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 * #,##0.00_)_ ;_ * \(#,##0.00\)_ ;_ * &quot;-&quot;??_)_ ;_ @_ "/>
    <numFmt numFmtId="167" formatCode="_-* #,##0.00\ &quot;€&quot;_-;\-* #,##0.00\ &quot;€&quot;_-;_-* &quot;-&quot;??\ &quot;€&quot;_-;_-@_-"/>
    <numFmt numFmtId="168" formatCode="dd/mm/yy;@"/>
    <numFmt numFmtId="169" formatCode="[$-809]dd\ mmmm\ yyyy;@"/>
    <numFmt numFmtId="170" formatCode="[$-F400]h:mm:ss\ AM/PM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Times New Roman"/>
      <family val="1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Times New Roman"/>
      <family val="1"/>
    </font>
    <font>
      <sz val="12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b/>
      <i/>
      <sz val="10"/>
      <name val="Times New Roman"/>
      <family val="1"/>
    </font>
    <font>
      <sz val="9"/>
      <color theme="0"/>
      <name val="Times New Roman"/>
      <family val="1"/>
    </font>
    <font>
      <sz val="9"/>
      <color theme="1"/>
      <name val="Times New Roman"/>
      <family val="1"/>
    </font>
    <font>
      <sz val="1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505050"/>
      <name val="Arial"/>
      <family val="2"/>
    </font>
    <font>
      <b/>
      <sz val="11"/>
      <color theme="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12" fillId="0" borderId="0" applyNumberFormat="0" applyFill="0" applyBorder="0" applyAlignment="0" applyProtection="0"/>
  </cellStyleXfs>
  <cellXfs count="94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/>
    </xf>
    <xf numFmtId="165" fontId="2" fillId="2" borderId="2" xfId="2" applyNumberFormat="1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 wrapText="1"/>
    </xf>
    <xf numFmtId="165" fontId="2" fillId="2" borderId="3" xfId="2" applyNumberFormat="1" applyFont="1" applyFill="1" applyBorder="1" applyAlignment="1">
      <alignment horizontal="center" vertical="center" wrapText="1"/>
    </xf>
    <xf numFmtId="165" fontId="2" fillId="2" borderId="4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14" fontId="0" fillId="0" borderId="7" xfId="0" applyNumberFormat="1" applyBorder="1"/>
    <xf numFmtId="0" fontId="0" fillId="0" borderId="7" xfId="0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center"/>
    </xf>
    <xf numFmtId="2" fontId="0" fillId="0" borderId="7" xfId="0" applyNumberFormat="1" applyBorder="1"/>
    <xf numFmtId="2" fontId="3" fillId="0" borderId="7" xfId="0" applyNumberFormat="1" applyFont="1" applyBorder="1" applyAlignment="1">
      <alignment horizontal="right"/>
    </xf>
    <xf numFmtId="168" fontId="5" fillId="0" borderId="7" xfId="3" applyNumberFormat="1" applyFont="1" applyFill="1" applyBorder="1" applyAlignment="1">
      <alignment horizontal="center"/>
    </xf>
    <xf numFmtId="14" fontId="5" fillId="0" borderId="7" xfId="3" applyNumberFormat="1" applyFont="1" applyFill="1" applyBorder="1" applyAlignment="1">
      <alignment horizontal="center"/>
    </xf>
    <xf numFmtId="43" fontId="5" fillId="0" borderId="7" xfId="1" applyFont="1" applyFill="1" applyBorder="1" applyAlignment="1">
      <alignment horizontal="center"/>
    </xf>
    <xf numFmtId="165" fontId="8" fillId="0" borderId="7" xfId="3" applyNumberFormat="1" applyFont="1" applyFill="1" applyBorder="1" applyAlignment="1">
      <alignment horizontal="left" vertical="center" wrapText="1"/>
    </xf>
    <xf numFmtId="0" fontId="4" fillId="0" borderId="0" xfId="0" applyFont="1"/>
    <xf numFmtId="165" fontId="7" fillId="3" borderId="10" xfId="4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/>
    </xf>
    <xf numFmtId="14" fontId="7" fillId="3" borderId="10" xfId="4" applyNumberFormat="1" applyFont="1" applyFill="1" applyBorder="1" applyAlignment="1">
      <alignment horizontal="center" vertical="center" wrapText="1"/>
    </xf>
    <xf numFmtId="165" fontId="7" fillId="3" borderId="9" xfId="2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 shrinkToFit="1"/>
    </xf>
    <xf numFmtId="165" fontId="7" fillId="3" borderId="7" xfId="4" applyNumberFormat="1" applyFont="1" applyFill="1" applyBorder="1" applyAlignment="1">
      <alignment horizontal="center" vertical="center" wrapText="1"/>
    </xf>
    <xf numFmtId="17" fontId="0" fillId="0" borderId="7" xfId="0" applyNumberFormat="1" applyBorder="1" applyAlignment="1">
      <alignment horizontal="left"/>
    </xf>
    <xf numFmtId="43" fontId="0" fillId="0" borderId="7" xfId="1" applyFont="1" applyBorder="1"/>
    <xf numFmtId="0" fontId="9" fillId="3" borderId="7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/>
    <xf numFmtId="43" fontId="10" fillId="0" borderId="7" xfId="1" applyFont="1" applyBorder="1"/>
    <xf numFmtId="43" fontId="10" fillId="0" borderId="0" xfId="1" applyFont="1"/>
    <xf numFmtId="43" fontId="0" fillId="0" borderId="7" xfId="1" applyFont="1" applyFill="1" applyBorder="1"/>
    <xf numFmtId="0" fontId="11" fillId="0" borderId="0" xfId="0" applyFont="1"/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1" fillId="0" borderId="7" xfId="0" applyFont="1" applyBorder="1"/>
    <xf numFmtId="0" fontId="11" fillId="0" borderId="7" xfId="0" applyFont="1" applyBorder="1" applyAlignment="1">
      <alignment horizontal="center"/>
    </xf>
    <xf numFmtId="0" fontId="12" fillId="0" borderId="7" xfId="5" applyBorder="1" applyAlignment="1">
      <alignment horizontal="center"/>
    </xf>
    <xf numFmtId="169" fontId="11" fillId="0" borderId="7" xfId="0" applyNumberFormat="1" applyFont="1" applyBorder="1" applyAlignment="1">
      <alignment horizontal="center"/>
    </xf>
    <xf numFmtId="43" fontId="11" fillId="0" borderId="7" xfId="1" applyFont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43" fontId="11" fillId="0" borderId="7" xfId="0" applyNumberFormat="1" applyFont="1" applyBorder="1"/>
    <xf numFmtId="0" fontId="13" fillId="0" borderId="7" xfId="0" applyFont="1" applyBorder="1" applyAlignment="1">
      <alignment horizontal="center"/>
    </xf>
    <xf numFmtId="9" fontId="11" fillId="0" borderId="7" xfId="0" applyNumberFormat="1" applyFont="1" applyBorder="1" applyAlignment="1">
      <alignment horizontal="center"/>
    </xf>
    <xf numFmtId="2" fontId="11" fillId="0" borderId="7" xfId="1" applyNumberFormat="1" applyFont="1" applyBorder="1" applyAlignment="1">
      <alignment horizontal="center"/>
    </xf>
    <xf numFmtId="0" fontId="12" fillId="0" borderId="11" xfId="5" applyBorder="1" applyAlignment="1">
      <alignment horizontal="center"/>
    </xf>
    <xf numFmtId="14" fontId="5" fillId="0" borderId="7" xfId="3" applyNumberFormat="1" applyFont="1" applyFill="1" applyBorder="1" applyAlignment="1">
      <alignment horizontal="left" wrapText="1" shrinkToFit="1"/>
    </xf>
    <xf numFmtId="165" fontId="14" fillId="3" borderId="4" xfId="2" applyNumberFormat="1" applyFont="1" applyFill="1" applyBorder="1" applyAlignment="1">
      <alignment horizontal="center" vertical="center" wrapText="1"/>
    </xf>
    <xf numFmtId="49" fontId="14" fillId="3" borderId="1" xfId="2" applyNumberFormat="1" applyFont="1" applyFill="1" applyBorder="1" applyAlignment="1">
      <alignment horizontal="center" vertical="center" wrapText="1"/>
    </xf>
    <xf numFmtId="49" fontId="14" fillId="3" borderId="12" xfId="2" applyNumberFormat="1" applyFont="1" applyFill="1" applyBorder="1" applyAlignment="1">
      <alignment horizontal="center" vertical="center" wrapText="1"/>
    </xf>
    <xf numFmtId="49" fontId="14" fillId="3" borderId="13" xfId="2" applyNumberFormat="1" applyFont="1" applyFill="1" applyBorder="1" applyAlignment="1">
      <alignment horizontal="center" vertical="center" wrapText="1"/>
    </xf>
    <xf numFmtId="165" fontId="14" fillId="3" borderId="13" xfId="2" applyNumberFormat="1" applyFont="1" applyFill="1" applyBorder="1" applyAlignment="1">
      <alignment horizontal="center" vertical="center" wrapText="1"/>
    </xf>
    <xf numFmtId="165" fontId="14" fillId="3" borderId="4" xfId="4" applyNumberFormat="1" applyFont="1" applyFill="1" applyBorder="1" applyAlignment="1">
      <alignment horizontal="center" vertical="center" wrapText="1"/>
    </xf>
    <xf numFmtId="165" fontId="14" fillId="3" borderId="14" xfId="4" applyNumberFormat="1" applyFont="1" applyFill="1" applyBorder="1" applyAlignment="1">
      <alignment horizontal="center" vertical="center" wrapText="1"/>
    </xf>
    <xf numFmtId="0" fontId="1" fillId="0" borderId="0" xfId="0" applyFont="1"/>
    <xf numFmtId="0" fontId="3" fillId="0" borderId="8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43" fontId="3" fillId="0" borderId="8" xfId="1" applyFont="1" applyBorder="1" applyAlignment="1">
      <alignment horizontal="center"/>
    </xf>
    <xf numFmtId="43" fontId="3" fillId="0" borderId="8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7" xfId="0" applyFont="1" applyBorder="1"/>
    <xf numFmtId="0" fontId="0" fillId="0" borderId="7" xfId="0" applyBorder="1" applyAlignment="1">
      <alignment horizontal="left"/>
    </xf>
    <xf numFmtId="0" fontId="0" fillId="0" borderId="0" xfId="0" applyAlignment="1">
      <alignment horizontal="left"/>
    </xf>
    <xf numFmtId="170" fontId="0" fillId="0" borderId="7" xfId="0" applyNumberFormat="1" applyBorder="1" applyAlignment="1">
      <alignment horizontal="center"/>
    </xf>
    <xf numFmtId="166" fontId="0" fillId="0" borderId="7" xfId="2" applyFont="1" applyFill="1" applyBorder="1" applyAlignment="1">
      <alignment horizontal="right"/>
    </xf>
    <xf numFmtId="2" fontId="0" fillId="0" borderId="8" xfId="0" applyNumberFormat="1" applyBorder="1"/>
    <xf numFmtId="2" fontId="0" fillId="0" borderId="7" xfId="2" applyNumberFormat="1" applyFont="1" applyFill="1" applyBorder="1" applyAlignment="1">
      <alignment horizontal="right"/>
    </xf>
    <xf numFmtId="166" fontId="0" fillId="0" borderId="7" xfId="2" applyFont="1" applyFill="1" applyBorder="1" applyAlignment="1">
      <alignment horizontal="center"/>
    </xf>
    <xf numFmtId="166" fontId="0" fillId="0" borderId="7" xfId="2" applyFont="1" applyFill="1" applyBorder="1"/>
    <xf numFmtId="0" fontId="2" fillId="2" borderId="5" xfId="0" applyFont="1" applyFill="1" applyBorder="1" applyAlignment="1">
      <alignment horizontal="left" vertical="center"/>
    </xf>
    <xf numFmtId="43" fontId="0" fillId="0" borderId="8" xfId="1" applyFont="1" applyBorder="1" applyAlignment="1">
      <alignment horizontal="center"/>
    </xf>
    <xf numFmtId="43" fontId="0" fillId="0" borderId="8" xfId="1" applyFont="1" applyFill="1" applyBorder="1" applyAlignment="1">
      <alignment horizontal="center"/>
    </xf>
    <xf numFmtId="43" fontId="11" fillId="0" borderId="7" xfId="0" applyNumberFormat="1" applyFon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64" fontId="0" fillId="0" borderId="7" xfId="0" applyNumberFormat="1" applyBorder="1"/>
    <xf numFmtId="164" fontId="0" fillId="0" borderId="0" xfId="0" applyNumberFormat="1"/>
    <xf numFmtId="43" fontId="1" fillId="0" borderId="0" xfId="0" applyNumberFormat="1" applyFont="1"/>
    <xf numFmtId="165" fontId="0" fillId="0" borderId="7" xfId="2" applyNumberFormat="1" applyFont="1" applyFill="1" applyBorder="1" applyAlignment="1">
      <alignment horizontal="center"/>
    </xf>
    <xf numFmtId="2" fontId="0" fillId="4" borderId="7" xfId="0" applyNumberFormat="1" applyFill="1" applyBorder="1" applyAlignment="1">
      <alignment horizontal="center"/>
    </xf>
    <xf numFmtId="166" fontId="0" fillId="4" borderId="7" xfId="2" applyFont="1" applyFill="1" applyBorder="1" applyAlignment="1">
      <alignment horizontal="right"/>
    </xf>
    <xf numFmtId="2" fontId="0" fillId="4" borderId="7" xfId="0" applyNumberFormat="1" applyFill="1" applyBorder="1"/>
    <xf numFmtId="2" fontId="0" fillId="5" borderId="7" xfId="0" applyNumberFormat="1" applyFill="1" applyBorder="1" applyAlignment="1">
      <alignment horizontal="center"/>
    </xf>
    <xf numFmtId="166" fontId="0" fillId="5" borderId="7" xfId="2" applyFont="1" applyFill="1" applyBorder="1" applyAlignment="1">
      <alignment horizontal="right"/>
    </xf>
    <xf numFmtId="2" fontId="0" fillId="5" borderId="8" xfId="0" applyNumberFormat="1" applyFill="1" applyBorder="1"/>
    <xf numFmtId="0" fontId="0" fillId="0" borderId="7" xfId="0" quotePrefix="1" applyBorder="1" applyAlignment="1">
      <alignment horizontal="center"/>
    </xf>
    <xf numFmtId="21" fontId="0" fillId="0" borderId="7" xfId="0" applyNumberFormat="1" applyBorder="1" applyAlignment="1">
      <alignment horizontal="center"/>
    </xf>
  </cellXfs>
  <cellStyles count="6">
    <cellStyle name="Lien hypertexte" xfId="5" builtinId="8"/>
    <cellStyle name="Milliers" xfId="1" builtinId="3"/>
    <cellStyle name="Milliers 2" xfId="2" xr:uid="{7A99C7C3-92E4-442E-BFB8-92D4C27AB383}"/>
    <cellStyle name="Monétaire 2" xfId="3" xr:uid="{337399A2-4870-41D3-8C53-ADD1D43203EF}"/>
    <cellStyle name="Normal" xfId="0" builtinId="0"/>
    <cellStyle name="Normal 2" xfId="4" xr:uid="{E68CE39E-6022-4DEA-B987-E1A8067D05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Zakaria.SERRAGUI@cimat.ma" TargetMode="External"/><Relationship Id="rId13" Type="http://schemas.openxmlformats.org/officeDocument/2006/relationships/hyperlink" Target="mailto:Fgmsarl17@gmail.com" TargetMode="External"/><Relationship Id="rId18" Type="http://schemas.openxmlformats.org/officeDocument/2006/relationships/hyperlink" Target="mailto:sotatrans.achat@gmail.com" TargetMode="External"/><Relationship Id="rId26" Type="http://schemas.openxmlformats.org/officeDocument/2006/relationships/hyperlink" Target="mailto:khadija.fallouz@tgcc.ma" TargetMode="External"/><Relationship Id="rId3" Type="http://schemas.openxmlformats.org/officeDocument/2006/relationships/hyperlink" Target="mailto:catrans.sarlau@gmail.com" TargetMode="External"/><Relationship Id="rId21" Type="http://schemas.openxmlformats.org/officeDocument/2006/relationships/hyperlink" Target="mailto:kasal.trans@gmail.com" TargetMode="External"/><Relationship Id="rId7" Type="http://schemas.openxmlformats.org/officeDocument/2006/relationships/hyperlink" Target="mailto:raoufdrissi@gmail.com" TargetMode="External"/><Relationship Id="rId12" Type="http://schemas.openxmlformats.org/officeDocument/2006/relationships/hyperlink" Target="mailto:mefitrans@gmail.com" TargetMode="External"/><Relationship Id="rId17" Type="http://schemas.openxmlformats.org/officeDocument/2006/relationships/hyperlink" Target="mailto:khadija.fallouz@tgcc.ma" TargetMode="External"/><Relationship Id="rId25" Type="http://schemas.openxmlformats.org/officeDocument/2006/relationships/hyperlink" Target="mailto:khadija.fallouz@tgcc.ma" TargetMode="External"/><Relationship Id="rId2" Type="http://schemas.openxmlformats.org/officeDocument/2006/relationships/hyperlink" Target="mailto:m.bouzian@energydesign.fr" TargetMode="External"/><Relationship Id="rId16" Type="http://schemas.openxmlformats.org/officeDocument/2006/relationships/hyperlink" Target="mailto:khadija.fallouz@tgcc.ma" TargetMode="External"/><Relationship Id="rId20" Type="http://schemas.openxmlformats.org/officeDocument/2006/relationships/hyperlink" Target="mailto:khadija.fallouz@tgcc.ma" TargetMode="External"/><Relationship Id="rId1" Type="http://schemas.openxmlformats.org/officeDocument/2006/relationships/hyperlink" Target="mailto:sa2b.batiment@gmail.com" TargetMode="External"/><Relationship Id="rId6" Type="http://schemas.openxmlformats.org/officeDocument/2006/relationships/hyperlink" Target="mailto:trans.mansouri@gmail.com" TargetMode="External"/><Relationship Id="rId11" Type="http://schemas.openxmlformats.org/officeDocument/2006/relationships/hyperlink" Target="mailto:info@cimar.co.ma" TargetMode="External"/><Relationship Id="rId24" Type="http://schemas.openxmlformats.org/officeDocument/2006/relationships/hyperlink" Target="mailto:khadija.fallouz@tgcc.ma" TargetMode="External"/><Relationship Id="rId5" Type="http://schemas.openxmlformats.org/officeDocument/2006/relationships/hyperlink" Target="mailto:sotatrans.achat@gmail.com" TargetMode="External"/><Relationship Id="rId15" Type="http://schemas.openxmlformats.org/officeDocument/2006/relationships/hyperlink" Target="mailto:bakkali63ahmed@gmail.com" TargetMode="External"/><Relationship Id="rId23" Type="http://schemas.openxmlformats.org/officeDocument/2006/relationships/hyperlink" Target="mailto:Oumkaltoum.baba@noukatel.com" TargetMode="External"/><Relationship Id="rId10" Type="http://schemas.openxmlformats.org/officeDocument/2006/relationships/hyperlink" Target="mailto:entrepriseriad@gmail.com" TargetMode="External"/><Relationship Id="rId19" Type="http://schemas.openxmlformats.org/officeDocument/2006/relationships/hyperlink" Target="mailto:khadija.fallouz@tgcc.ma" TargetMode="External"/><Relationship Id="rId4" Type="http://schemas.openxmlformats.org/officeDocument/2006/relationships/hyperlink" Target="mailto:ent.hasnaoui.sarl@hotmail.fr" TargetMode="External"/><Relationship Id="rId9" Type="http://schemas.openxmlformats.org/officeDocument/2006/relationships/hyperlink" Target="mailto:boukir.materiaux@gmail.com" TargetMode="External"/><Relationship Id="rId14" Type="http://schemas.openxmlformats.org/officeDocument/2006/relationships/hyperlink" Target="mailto:hydrosmail20@gmail.com" TargetMode="External"/><Relationship Id="rId22" Type="http://schemas.openxmlformats.org/officeDocument/2006/relationships/hyperlink" Target="mailto:khadija.fallouz@tgcc.ma" TargetMode="External"/><Relationship Id="rId27" Type="http://schemas.openxmlformats.org/officeDocument/2006/relationships/hyperlink" Target="mailto:contact@detroitplanch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09D17-1C23-4742-B986-241C51B51520}">
  <sheetPr>
    <tabColor rgb="FF00B050"/>
  </sheetPr>
  <dimension ref="A1:AA4473"/>
  <sheetViews>
    <sheetView workbookViewId="0">
      <selection activeCell="Z1" sqref="Z1"/>
    </sheetView>
  </sheetViews>
  <sheetFormatPr baseColWidth="10" defaultRowHeight="15" x14ac:dyDescent="0.25"/>
  <cols>
    <col min="2" max="2" width="17.7109375" customWidth="1"/>
    <col min="3" max="5" width="11.42578125" customWidth="1"/>
    <col min="8" max="8" width="58.5703125" bestFit="1" customWidth="1"/>
    <col min="11" max="11" width="19.140625" bestFit="1" customWidth="1"/>
    <col min="18" max="18" width="13.140625" bestFit="1" customWidth="1"/>
    <col min="19" max="19" width="17.140625" customWidth="1"/>
    <col min="20" max="20" width="11.5703125" bestFit="1" customWidth="1"/>
    <col min="21" max="23" width="13.140625" bestFit="1" customWidth="1"/>
    <col min="24" max="24" width="16" customWidth="1"/>
    <col min="25" max="25" width="22.7109375" customWidth="1"/>
    <col min="26" max="26" width="32.140625" style="67" bestFit="1" customWidth="1"/>
    <col min="27" max="27" width="17.7109375" customWidth="1"/>
  </cols>
  <sheetData>
    <row r="1" spans="1:27" ht="14.25" customHeight="1" thickBot="1" x14ac:dyDescent="0.3">
      <c r="A1" s="1" t="s">
        <v>0</v>
      </c>
      <c r="B1" s="2" t="s">
        <v>1</v>
      </c>
      <c r="C1" s="3" t="s">
        <v>2</v>
      </c>
      <c r="D1" s="3" t="s">
        <v>4525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5" t="s">
        <v>16</v>
      </c>
      <c r="S1" s="6" t="s">
        <v>17</v>
      </c>
      <c r="T1" s="4" t="s">
        <v>18</v>
      </c>
      <c r="U1" s="5" t="s">
        <v>19</v>
      </c>
      <c r="V1" s="5" t="s">
        <v>20</v>
      </c>
      <c r="W1" s="5" t="s">
        <v>21</v>
      </c>
      <c r="X1" s="7" t="s">
        <v>22</v>
      </c>
      <c r="Y1" s="8" t="s">
        <v>23</v>
      </c>
      <c r="Z1" s="74" t="s">
        <v>24</v>
      </c>
      <c r="AA1" s="9" t="s">
        <v>25</v>
      </c>
    </row>
    <row r="2" spans="1:27" x14ac:dyDescent="0.25">
      <c r="A2" s="10">
        <v>45658</v>
      </c>
      <c r="B2" s="11" t="s">
        <v>711</v>
      </c>
      <c r="C2" s="11" t="s">
        <v>1049</v>
      </c>
      <c r="D2" s="11" t="s">
        <v>26</v>
      </c>
      <c r="E2" s="11" t="s">
        <v>573</v>
      </c>
      <c r="F2" s="11" t="s">
        <v>26</v>
      </c>
      <c r="G2" s="11" t="s">
        <v>26</v>
      </c>
      <c r="H2" s="12" t="s">
        <v>4421</v>
      </c>
      <c r="I2" s="12" t="s">
        <v>27</v>
      </c>
      <c r="J2" s="12" t="s">
        <v>47</v>
      </c>
      <c r="K2" s="12" t="s">
        <v>48</v>
      </c>
      <c r="L2" s="13">
        <v>42.08</v>
      </c>
      <c r="M2" s="13">
        <v>29</v>
      </c>
      <c r="N2" s="13">
        <v>1.451034482758621</v>
      </c>
      <c r="O2" s="13">
        <v>87</v>
      </c>
      <c r="P2" s="13" t="s">
        <v>30</v>
      </c>
      <c r="Q2" s="13">
        <v>0</v>
      </c>
      <c r="R2" s="69">
        <f>L2*O2</f>
        <v>3660.96</v>
      </c>
      <c r="S2" s="69">
        <v>38</v>
      </c>
      <c r="T2" s="69">
        <f>L2*S2</f>
        <v>1599.04</v>
      </c>
      <c r="U2" s="69">
        <f>R2-T2</f>
        <v>2061.92</v>
      </c>
      <c r="V2" s="69">
        <f>U2*1</f>
        <v>2061.92</v>
      </c>
      <c r="W2" s="69">
        <f>U2-V2</f>
        <v>0</v>
      </c>
      <c r="X2" s="69">
        <f>L2*36</f>
        <v>1514.8799999999999</v>
      </c>
      <c r="Y2" s="70">
        <f>+T2-X2</f>
        <v>84.160000000000082</v>
      </c>
      <c r="Z2" s="66" t="s">
        <v>141</v>
      </c>
      <c r="AA2" s="12" t="s">
        <v>78</v>
      </c>
    </row>
    <row r="3" spans="1:27" x14ac:dyDescent="0.25">
      <c r="A3" s="10">
        <v>45658</v>
      </c>
      <c r="B3" s="11" t="s">
        <v>1050</v>
      </c>
      <c r="C3" s="11" t="s">
        <v>1051</v>
      </c>
      <c r="D3" s="11" t="s">
        <v>26</v>
      </c>
      <c r="E3" s="11" t="s">
        <v>430</v>
      </c>
      <c r="F3" s="11" t="s">
        <v>26</v>
      </c>
      <c r="G3" s="11">
        <v>127</v>
      </c>
      <c r="H3" s="12" t="s">
        <v>6326</v>
      </c>
      <c r="I3" s="12" t="s">
        <v>27</v>
      </c>
      <c r="J3" s="12" t="s">
        <v>42</v>
      </c>
      <c r="K3" s="12" t="s">
        <v>43</v>
      </c>
      <c r="L3" s="13">
        <v>39.58</v>
      </c>
      <c r="M3" s="13">
        <v>25</v>
      </c>
      <c r="N3" s="13">
        <v>1.5831999999999999</v>
      </c>
      <c r="O3" s="13">
        <v>42.5</v>
      </c>
      <c r="P3" s="13"/>
      <c r="Q3" s="13">
        <v>0</v>
      </c>
      <c r="R3" s="69">
        <f>+L3*O3</f>
        <v>1682.1499999999999</v>
      </c>
      <c r="S3" s="69">
        <v>0</v>
      </c>
      <c r="T3" s="69">
        <f>+L3*S3</f>
        <v>0</v>
      </c>
      <c r="U3" s="69">
        <f t="shared" ref="U3" si="0">+R3-T3</f>
        <v>1682.1499999999999</v>
      </c>
      <c r="V3" s="69">
        <f>+U3*0</f>
        <v>0</v>
      </c>
      <c r="W3" s="69">
        <f t="shared" ref="W3" si="1">+U3-V3</f>
        <v>1682.1499999999999</v>
      </c>
      <c r="X3" s="69">
        <v>0</v>
      </c>
      <c r="Y3" s="14">
        <f>T3-X3</f>
        <v>0</v>
      </c>
      <c r="Z3" s="66" t="s">
        <v>26</v>
      </c>
      <c r="AA3" s="12" t="s">
        <v>31</v>
      </c>
    </row>
    <row r="4" spans="1:27" x14ac:dyDescent="0.25">
      <c r="A4" s="10">
        <v>45658</v>
      </c>
      <c r="B4" s="11" t="s">
        <v>1052</v>
      </c>
      <c r="C4" s="11" t="s">
        <v>1053</v>
      </c>
      <c r="D4" s="11" t="s">
        <v>26</v>
      </c>
      <c r="E4" s="11" t="s">
        <v>562</v>
      </c>
      <c r="F4" s="11" t="s">
        <v>26</v>
      </c>
      <c r="G4" s="11" t="s">
        <v>26</v>
      </c>
      <c r="H4" s="12" t="s">
        <v>4423</v>
      </c>
      <c r="I4" s="12" t="s">
        <v>27</v>
      </c>
      <c r="J4" s="12" t="s">
        <v>33</v>
      </c>
      <c r="K4" s="12" t="s">
        <v>34</v>
      </c>
      <c r="L4" s="13">
        <v>35.56</v>
      </c>
      <c r="M4" s="13">
        <v>24</v>
      </c>
      <c r="N4" s="13">
        <v>1.4816666666666669</v>
      </c>
      <c r="O4" s="13">
        <v>88</v>
      </c>
      <c r="P4" s="13" t="s">
        <v>30</v>
      </c>
      <c r="Q4" s="13">
        <v>0</v>
      </c>
      <c r="R4" s="69">
        <f>L4*O4</f>
        <v>3129.28</v>
      </c>
      <c r="S4" s="69">
        <v>41</v>
      </c>
      <c r="T4" s="69">
        <f>+L4*S4</f>
        <v>1457.96</v>
      </c>
      <c r="U4" s="69">
        <f>R4-T4</f>
        <v>1671.3200000000002</v>
      </c>
      <c r="V4" s="69">
        <f>U4*1</f>
        <v>1671.3200000000002</v>
      </c>
      <c r="W4" s="69">
        <f>U4-V4</f>
        <v>0</v>
      </c>
      <c r="X4" s="15">
        <f>L4*40</f>
        <v>1422.4</v>
      </c>
      <c r="Y4" s="70">
        <f t="shared" ref="Y4:Y7" si="2">+T4-X4</f>
        <v>35.559999999999945</v>
      </c>
      <c r="Z4" s="66" t="s">
        <v>141</v>
      </c>
      <c r="AA4" s="12" t="s">
        <v>745</v>
      </c>
    </row>
    <row r="5" spans="1:27" x14ac:dyDescent="0.25">
      <c r="A5" s="10">
        <v>45658</v>
      </c>
      <c r="B5" s="11" t="s">
        <v>1054</v>
      </c>
      <c r="C5" s="11" t="s">
        <v>1055</v>
      </c>
      <c r="D5" s="11" t="s">
        <v>26</v>
      </c>
      <c r="E5" s="11" t="s">
        <v>183</v>
      </c>
      <c r="F5" s="11" t="s">
        <v>26</v>
      </c>
      <c r="G5" s="11" t="s">
        <v>26</v>
      </c>
      <c r="H5" s="12" t="s">
        <v>4421</v>
      </c>
      <c r="I5" s="12" t="s">
        <v>27</v>
      </c>
      <c r="J5" s="12" t="s">
        <v>47</v>
      </c>
      <c r="K5" s="12" t="s">
        <v>48</v>
      </c>
      <c r="L5" s="13">
        <v>40.86</v>
      </c>
      <c r="M5" s="13">
        <v>28</v>
      </c>
      <c r="N5" s="13">
        <v>1.4592857142857141</v>
      </c>
      <c r="O5" s="13">
        <v>87</v>
      </c>
      <c r="P5" s="13" t="s">
        <v>30</v>
      </c>
      <c r="Q5" s="13">
        <v>0</v>
      </c>
      <c r="R5" s="69">
        <f>L5*O5</f>
        <v>3554.82</v>
      </c>
      <c r="S5" s="69">
        <v>38</v>
      </c>
      <c r="T5" s="69">
        <f>L5*S5</f>
        <v>1552.68</v>
      </c>
      <c r="U5" s="69">
        <f>R5-T5</f>
        <v>2002.14</v>
      </c>
      <c r="V5" s="69">
        <f>U5*1</f>
        <v>2002.14</v>
      </c>
      <c r="W5" s="69">
        <f>U5-V5</f>
        <v>0</v>
      </c>
      <c r="X5" s="69">
        <f>L5*36</f>
        <v>1470.96</v>
      </c>
      <c r="Y5" s="70">
        <f t="shared" si="2"/>
        <v>81.720000000000027</v>
      </c>
      <c r="Z5" s="66" t="s">
        <v>141</v>
      </c>
      <c r="AA5" s="12" t="s">
        <v>78</v>
      </c>
    </row>
    <row r="6" spans="1:27" x14ac:dyDescent="0.25">
      <c r="A6" s="10">
        <v>45658</v>
      </c>
      <c r="B6" s="11" t="s">
        <v>1056</v>
      </c>
      <c r="C6" s="11" t="s">
        <v>1057</v>
      </c>
      <c r="D6" s="11" t="s">
        <v>26</v>
      </c>
      <c r="E6" s="11" t="s">
        <v>500</v>
      </c>
      <c r="F6" s="11" t="s">
        <v>26</v>
      </c>
      <c r="G6" s="11" t="s">
        <v>26</v>
      </c>
      <c r="H6" s="12" t="s">
        <v>4421</v>
      </c>
      <c r="I6" s="12" t="s">
        <v>27</v>
      </c>
      <c r="J6" s="12" t="s">
        <v>33</v>
      </c>
      <c r="K6" s="12" t="s">
        <v>34</v>
      </c>
      <c r="L6" s="13">
        <v>42.3</v>
      </c>
      <c r="M6" s="13">
        <v>29</v>
      </c>
      <c r="N6" s="13">
        <v>1.4586206896551721</v>
      </c>
      <c r="O6" s="13">
        <v>85</v>
      </c>
      <c r="P6" s="13" t="s">
        <v>30</v>
      </c>
      <c r="Q6" s="13">
        <v>0</v>
      </c>
      <c r="R6" s="69">
        <f>L6*O6</f>
        <v>3595.4999999999995</v>
      </c>
      <c r="S6" s="69">
        <v>38</v>
      </c>
      <c r="T6" s="69">
        <f>L6*S6</f>
        <v>1607.3999999999999</v>
      </c>
      <c r="U6" s="69">
        <f>R6-T6</f>
        <v>1988.0999999999997</v>
      </c>
      <c r="V6" s="69">
        <f>U6*1</f>
        <v>1988.0999999999997</v>
      </c>
      <c r="W6" s="69">
        <f>U6-V6</f>
        <v>0</v>
      </c>
      <c r="X6" s="69">
        <f>L6*36</f>
        <v>1522.8</v>
      </c>
      <c r="Y6" s="70">
        <f t="shared" si="2"/>
        <v>84.599999999999909</v>
      </c>
      <c r="Z6" s="66" t="s">
        <v>141</v>
      </c>
      <c r="AA6" s="12" t="s">
        <v>78</v>
      </c>
    </row>
    <row r="7" spans="1:27" x14ac:dyDescent="0.25">
      <c r="A7" s="10">
        <v>45658</v>
      </c>
      <c r="B7" s="11" t="s">
        <v>1058</v>
      </c>
      <c r="C7" s="11" t="s">
        <v>1059</v>
      </c>
      <c r="D7" s="11" t="s">
        <v>26</v>
      </c>
      <c r="E7" s="11" t="s">
        <v>53</v>
      </c>
      <c r="F7" s="11" t="s">
        <v>26</v>
      </c>
      <c r="G7" s="11" t="s">
        <v>26</v>
      </c>
      <c r="H7" s="12" t="s">
        <v>4421</v>
      </c>
      <c r="I7" s="12" t="s">
        <v>27</v>
      </c>
      <c r="J7" s="12" t="s">
        <v>33</v>
      </c>
      <c r="K7" s="12" t="s">
        <v>34</v>
      </c>
      <c r="L7" s="13">
        <v>42.06</v>
      </c>
      <c r="M7" s="13">
        <v>29</v>
      </c>
      <c r="N7" s="13">
        <v>1.450344827586207</v>
      </c>
      <c r="O7" s="13">
        <v>85</v>
      </c>
      <c r="P7" s="13" t="s">
        <v>30</v>
      </c>
      <c r="Q7" s="13">
        <v>0</v>
      </c>
      <c r="R7" s="69">
        <f>L7*O7</f>
        <v>3575.1000000000004</v>
      </c>
      <c r="S7" s="69">
        <v>38</v>
      </c>
      <c r="T7" s="69">
        <f>L7*S7</f>
        <v>1598.2800000000002</v>
      </c>
      <c r="U7" s="69">
        <f>R7-T7</f>
        <v>1976.8200000000002</v>
      </c>
      <c r="V7" s="69">
        <f>U7*1</f>
        <v>1976.8200000000002</v>
      </c>
      <c r="W7" s="69">
        <f>U7-V7</f>
        <v>0</v>
      </c>
      <c r="X7" s="69">
        <f>L7*37</f>
        <v>1556.22</v>
      </c>
      <c r="Y7" s="70">
        <f t="shared" si="2"/>
        <v>42.060000000000173</v>
      </c>
      <c r="Z7" s="66" t="s">
        <v>41</v>
      </c>
      <c r="AA7" s="12" t="s">
        <v>78</v>
      </c>
    </row>
    <row r="8" spans="1:27" x14ac:dyDescent="0.25">
      <c r="A8" s="10">
        <v>45658</v>
      </c>
      <c r="B8" s="11" t="s">
        <v>312</v>
      </c>
      <c r="C8" s="11" t="s">
        <v>1060</v>
      </c>
      <c r="D8" s="11" t="s">
        <v>26</v>
      </c>
      <c r="E8" s="11" t="s">
        <v>1061</v>
      </c>
      <c r="F8" s="11" t="s">
        <v>26</v>
      </c>
      <c r="G8" s="11">
        <v>111846</v>
      </c>
      <c r="H8" s="12" t="s">
        <v>4445</v>
      </c>
      <c r="I8" s="12" t="s">
        <v>27</v>
      </c>
      <c r="J8" s="12" t="s">
        <v>33</v>
      </c>
      <c r="K8" s="12" t="s">
        <v>34</v>
      </c>
      <c r="L8" s="13">
        <v>35.159999999999997</v>
      </c>
      <c r="M8" s="13">
        <v>24</v>
      </c>
      <c r="N8" s="13">
        <v>1.4650000000000001</v>
      </c>
      <c r="O8" s="13">
        <v>44</v>
      </c>
      <c r="P8" s="13" t="s">
        <v>30</v>
      </c>
      <c r="Q8" s="13">
        <v>0</v>
      </c>
      <c r="R8" s="69">
        <f t="shared" ref="R8" si="3">+L8*O8</f>
        <v>1547.04</v>
      </c>
      <c r="S8" s="69">
        <v>0</v>
      </c>
      <c r="T8" s="69">
        <f>+L8*S8</f>
        <v>0</v>
      </c>
      <c r="U8" s="69">
        <f>+R8-T8</f>
        <v>1547.04</v>
      </c>
      <c r="V8" s="69">
        <f>+U8*1</f>
        <v>1547.04</v>
      </c>
      <c r="W8" s="69">
        <f>+U8-V8</f>
        <v>0</v>
      </c>
      <c r="X8" s="69">
        <v>0</v>
      </c>
      <c r="Y8" s="14">
        <f t="shared" ref="Y8:Y11" si="4">T8-X8</f>
        <v>0</v>
      </c>
      <c r="Z8" s="66" t="s">
        <v>26</v>
      </c>
      <c r="AA8" s="12" t="s">
        <v>31</v>
      </c>
    </row>
    <row r="9" spans="1:27" x14ac:dyDescent="0.25">
      <c r="A9" s="10">
        <v>45658</v>
      </c>
      <c r="B9" s="11" t="s">
        <v>285</v>
      </c>
      <c r="C9" s="11" t="s">
        <v>1062</v>
      </c>
      <c r="D9" s="11" t="s">
        <v>26</v>
      </c>
      <c r="E9" s="11" t="s">
        <v>569</v>
      </c>
      <c r="F9" s="11" t="s">
        <v>26</v>
      </c>
      <c r="G9" s="11">
        <v>10305</v>
      </c>
      <c r="H9" s="12" t="s">
        <v>140</v>
      </c>
      <c r="I9" s="12" t="s">
        <v>27</v>
      </c>
      <c r="J9" s="12" t="s">
        <v>47</v>
      </c>
      <c r="K9" s="12" t="s">
        <v>48</v>
      </c>
      <c r="L9" s="13">
        <v>42.18</v>
      </c>
      <c r="M9" s="13">
        <v>29</v>
      </c>
      <c r="N9" s="13">
        <v>1.4544827586206901</v>
      </c>
      <c r="O9" s="13">
        <v>40</v>
      </c>
      <c r="P9" s="13"/>
      <c r="Q9" s="13">
        <v>0</v>
      </c>
      <c r="R9" s="69">
        <f>+L9*O9</f>
        <v>1687.2</v>
      </c>
      <c r="S9" s="69">
        <v>0</v>
      </c>
      <c r="T9" s="69">
        <f>+L9*S9</f>
        <v>0</v>
      </c>
      <c r="U9" s="69">
        <f>+R9-T9</f>
        <v>1687.2</v>
      </c>
      <c r="V9" s="69">
        <f>+U9*0</f>
        <v>0</v>
      </c>
      <c r="W9" s="69">
        <f>+U9-V9</f>
        <v>1687.2</v>
      </c>
      <c r="X9" s="69">
        <v>0</v>
      </c>
      <c r="Y9" s="14">
        <f t="shared" si="4"/>
        <v>0</v>
      </c>
      <c r="Z9" s="66" t="s">
        <v>26</v>
      </c>
      <c r="AA9" s="12" t="s">
        <v>31</v>
      </c>
    </row>
    <row r="10" spans="1:27" x14ac:dyDescent="0.25">
      <c r="A10" s="10">
        <v>45658</v>
      </c>
      <c r="B10" s="11" t="s">
        <v>662</v>
      </c>
      <c r="C10" s="11" t="s">
        <v>1063</v>
      </c>
      <c r="D10" s="11" t="s">
        <v>26</v>
      </c>
      <c r="E10" s="11" t="s">
        <v>1064</v>
      </c>
      <c r="F10" s="11" t="s">
        <v>26</v>
      </c>
      <c r="G10" s="11">
        <v>111848</v>
      </c>
      <c r="H10" s="12" t="s">
        <v>4445</v>
      </c>
      <c r="I10" s="12" t="s">
        <v>27</v>
      </c>
      <c r="J10" s="12" t="s">
        <v>42</v>
      </c>
      <c r="K10" s="12" t="s">
        <v>43</v>
      </c>
      <c r="L10" s="13">
        <v>41.74</v>
      </c>
      <c r="M10" s="13">
        <v>25</v>
      </c>
      <c r="N10" s="13">
        <v>1.6696</v>
      </c>
      <c r="O10" s="13">
        <v>42</v>
      </c>
      <c r="P10" s="13" t="s">
        <v>30</v>
      </c>
      <c r="Q10" s="13">
        <v>0</v>
      </c>
      <c r="R10" s="69">
        <f t="shared" ref="R10:R11" si="5">+L10*O10</f>
        <v>1753.0800000000002</v>
      </c>
      <c r="S10" s="69">
        <v>0</v>
      </c>
      <c r="T10" s="69">
        <f>+L10*S10</f>
        <v>0</v>
      </c>
      <c r="U10" s="69">
        <f>+R10-T10</f>
        <v>1753.0800000000002</v>
      </c>
      <c r="V10" s="69">
        <f>+U10*1</f>
        <v>1753.0800000000002</v>
      </c>
      <c r="W10" s="69">
        <f>+U10-V10</f>
        <v>0</v>
      </c>
      <c r="X10" s="69">
        <v>0</v>
      </c>
      <c r="Y10" s="14">
        <f t="shared" si="4"/>
        <v>0</v>
      </c>
      <c r="Z10" s="66" t="s">
        <v>26</v>
      </c>
      <c r="AA10" s="12" t="s">
        <v>31</v>
      </c>
    </row>
    <row r="11" spans="1:27" x14ac:dyDescent="0.25">
      <c r="A11" s="10">
        <v>45658</v>
      </c>
      <c r="B11" s="11" t="s">
        <v>1065</v>
      </c>
      <c r="C11" s="11" t="s">
        <v>1066</v>
      </c>
      <c r="D11" s="11" t="s">
        <v>26</v>
      </c>
      <c r="E11" s="11" t="s">
        <v>1067</v>
      </c>
      <c r="F11" s="11" t="s">
        <v>26</v>
      </c>
      <c r="G11" s="11">
        <v>111847</v>
      </c>
      <c r="H11" s="12" t="s">
        <v>4445</v>
      </c>
      <c r="I11" s="12" t="s">
        <v>27</v>
      </c>
      <c r="J11" s="12" t="s">
        <v>42</v>
      </c>
      <c r="K11" s="12" t="s">
        <v>43</v>
      </c>
      <c r="L11" s="13">
        <v>39.94</v>
      </c>
      <c r="M11" s="13">
        <v>24</v>
      </c>
      <c r="N11" s="13">
        <v>1.664166666666667</v>
      </c>
      <c r="O11" s="13">
        <v>42</v>
      </c>
      <c r="P11" s="13" t="s">
        <v>30</v>
      </c>
      <c r="Q11" s="13">
        <v>0</v>
      </c>
      <c r="R11" s="69">
        <f t="shared" si="5"/>
        <v>1677.48</v>
      </c>
      <c r="S11" s="69">
        <v>0</v>
      </c>
      <c r="T11" s="69">
        <f>+L11*S11</f>
        <v>0</v>
      </c>
      <c r="U11" s="69">
        <f>+R11-T11</f>
        <v>1677.48</v>
      </c>
      <c r="V11" s="69">
        <f>+U11*1</f>
        <v>1677.48</v>
      </c>
      <c r="W11" s="69">
        <f>+U11-V11</f>
        <v>0</v>
      </c>
      <c r="X11" s="69">
        <v>0</v>
      </c>
      <c r="Y11" s="14">
        <f t="shared" si="4"/>
        <v>0</v>
      </c>
      <c r="Z11" s="66" t="s">
        <v>26</v>
      </c>
      <c r="AA11" s="12" t="s">
        <v>31</v>
      </c>
    </row>
    <row r="12" spans="1:27" x14ac:dyDescent="0.25">
      <c r="A12" s="10">
        <v>45658</v>
      </c>
      <c r="B12" s="11" t="s">
        <v>1068</v>
      </c>
      <c r="C12" s="11" t="s">
        <v>1069</v>
      </c>
      <c r="D12" s="11" t="s">
        <v>26</v>
      </c>
      <c r="E12" s="11" t="s">
        <v>57</v>
      </c>
      <c r="F12" s="11" t="s">
        <v>26</v>
      </c>
      <c r="G12" s="11" t="s">
        <v>26</v>
      </c>
      <c r="H12" s="12" t="s">
        <v>4421</v>
      </c>
      <c r="I12" s="12" t="s">
        <v>27</v>
      </c>
      <c r="J12" s="12" t="s">
        <v>42</v>
      </c>
      <c r="K12" s="12" t="s">
        <v>43</v>
      </c>
      <c r="L12" s="13">
        <v>42.64</v>
      </c>
      <c r="M12" s="13">
        <v>25</v>
      </c>
      <c r="N12" s="13">
        <v>1.7056</v>
      </c>
      <c r="O12" s="13">
        <v>83</v>
      </c>
      <c r="P12" s="13" t="s">
        <v>30</v>
      </c>
      <c r="Q12" s="13">
        <v>0</v>
      </c>
      <c r="R12" s="69">
        <f>L12*O12</f>
        <v>3539.12</v>
      </c>
      <c r="S12" s="69">
        <v>38</v>
      </c>
      <c r="T12" s="69">
        <f>L12*S12</f>
        <v>1620.32</v>
      </c>
      <c r="U12" s="69">
        <f>R12-T12</f>
        <v>1918.8</v>
      </c>
      <c r="V12" s="69">
        <f>U12*1</f>
        <v>1918.8</v>
      </c>
      <c r="W12" s="69">
        <f>U12-V12</f>
        <v>0</v>
      </c>
      <c r="X12" s="69">
        <f>L12*37</f>
        <v>1577.68</v>
      </c>
      <c r="Y12" s="70">
        <f>+T12-X12</f>
        <v>42.639999999999873</v>
      </c>
      <c r="Z12" s="66" t="s">
        <v>41</v>
      </c>
      <c r="AA12" s="12" t="s">
        <v>78</v>
      </c>
    </row>
    <row r="13" spans="1:27" x14ac:dyDescent="0.25">
      <c r="A13" s="10">
        <v>45658</v>
      </c>
      <c r="B13" s="11" t="s">
        <v>1070</v>
      </c>
      <c r="C13" s="11" t="s">
        <v>1071</v>
      </c>
      <c r="D13" s="11" t="s">
        <v>26</v>
      </c>
      <c r="E13" s="11" t="s">
        <v>488</v>
      </c>
      <c r="F13" s="11" t="s">
        <v>26</v>
      </c>
      <c r="G13" s="11">
        <v>76247</v>
      </c>
      <c r="H13" s="12" t="s">
        <v>4447</v>
      </c>
      <c r="I13" s="12" t="s">
        <v>55</v>
      </c>
      <c r="J13" s="12" t="s">
        <v>55</v>
      </c>
      <c r="K13" s="12" t="s">
        <v>56</v>
      </c>
      <c r="L13" s="13">
        <v>37.5</v>
      </c>
      <c r="M13" s="13">
        <v>25</v>
      </c>
      <c r="N13" s="13">
        <v>1.5</v>
      </c>
      <c r="O13" s="13">
        <v>15</v>
      </c>
      <c r="P13" s="13" t="s">
        <v>30</v>
      </c>
      <c r="Q13" s="13">
        <v>0</v>
      </c>
      <c r="R13" s="69">
        <f>+L13*O13</f>
        <v>562.5</v>
      </c>
      <c r="S13" s="69">
        <v>0</v>
      </c>
      <c r="T13" s="69">
        <f>+L13*S13</f>
        <v>0</v>
      </c>
      <c r="U13" s="69">
        <f t="shared" ref="U13:U19" si="6">+R13-T13</f>
        <v>562.5</v>
      </c>
      <c r="V13" s="69">
        <f>+U13*0.75</f>
        <v>421.875</v>
      </c>
      <c r="W13" s="69">
        <f t="shared" ref="W13:W19" si="7">+U13-V13</f>
        <v>140.625</v>
      </c>
      <c r="X13" s="69">
        <v>0</v>
      </c>
      <c r="Y13" s="14">
        <f t="shared" ref="Y13:Y20" si="8">T13-X13</f>
        <v>0</v>
      </c>
      <c r="Z13" s="66" t="s">
        <v>26</v>
      </c>
      <c r="AA13" s="12" t="s">
        <v>31</v>
      </c>
    </row>
    <row r="14" spans="1:27" x14ac:dyDescent="0.25">
      <c r="A14" s="10">
        <v>45658</v>
      </c>
      <c r="B14" s="11" t="s">
        <v>1072</v>
      </c>
      <c r="C14" s="11" t="s">
        <v>1073</v>
      </c>
      <c r="D14" s="11" t="s">
        <v>26</v>
      </c>
      <c r="E14" s="11" t="s">
        <v>518</v>
      </c>
      <c r="F14" s="11" t="s">
        <v>26</v>
      </c>
      <c r="G14" s="11">
        <v>77380</v>
      </c>
      <c r="H14" s="12" t="s">
        <v>4447</v>
      </c>
      <c r="I14" s="12" t="s">
        <v>55</v>
      </c>
      <c r="J14" s="12" t="s">
        <v>55</v>
      </c>
      <c r="K14" s="12" t="s">
        <v>56</v>
      </c>
      <c r="L14" s="13">
        <v>37.4</v>
      </c>
      <c r="M14" s="13">
        <v>25</v>
      </c>
      <c r="N14" s="13">
        <v>1.496</v>
      </c>
      <c r="O14" s="13">
        <v>15</v>
      </c>
      <c r="P14" s="13" t="s">
        <v>30</v>
      </c>
      <c r="Q14" s="13">
        <v>0</v>
      </c>
      <c r="R14" s="69">
        <f>+L14*O14</f>
        <v>561</v>
      </c>
      <c r="S14" s="69">
        <v>0</v>
      </c>
      <c r="T14" s="69">
        <f>+L14*S14</f>
        <v>0</v>
      </c>
      <c r="U14" s="69">
        <f t="shared" si="6"/>
        <v>561</v>
      </c>
      <c r="V14" s="69">
        <f>+U14*0.75</f>
        <v>420.75</v>
      </c>
      <c r="W14" s="69">
        <f t="shared" si="7"/>
        <v>140.25</v>
      </c>
      <c r="X14" s="69">
        <v>0</v>
      </c>
      <c r="Y14" s="14">
        <f t="shared" si="8"/>
        <v>0</v>
      </c>
      <c r="Z14" s="66" t="s">
        <v>26</v>
      </c>
      <c r="AA14" s="12" t="s">
        <v>31</v>
      </c>
    </row>
    <row r="15" spans="1:27" x14ac:dyDescent="0.25">
      <c r="A15" s="10">
        <v>45658</v>
      </c>
      <c r="B15" s="11" t="s">
        <v>640</v>
      </c>
      <c r="C15" s="11" t="s">
        <v>1074</v>
      </c>
      <c r="D15" s="11" t="s">
        <v>26</v>
      </c>
      <c r="E15" s="11" t="s">
        <v>480</v>
      </c>
      <c r="F15" s="11" t="s">
        <v>26</v>
      </c>
      <c r="G15" s="11">
        <v>73957</v>
      </c>
      <c r="H15" s="12" t="s">
        <v>4447</v>
      </c>
      <c r="I15" s="12" t="s">
        <v>55</v>
      </c>
      <c r="J15" s="12" t="s">
        <v>55</v>
      </c>
      <c r="K15" s="12" t="s">
        <v>56</v>
      </c>
      <c r="L15" s="13">
        <v>38.26</v>
      </c>
      <c r="M15" s="13">
        <v>25</v>
      </c>
      <c r="N15" s="13">
        <v>1.5304</v>
      </c>
      <c r="O15" s="13">
        <v>15</v>
      </c>
      <c r="P15" s="13" t="s">
        <v>30</v>
      </c>
      <c r="Q15" s="13">
        <v>0</v>
      </c>
      <c r="R15" s="69">
        <f>+L15*O15</f>
        <v>573.9</v>
      </c>
      <c r="S15" s="69">
        <v>0</v>
      </c>
      <c r="T15" s="69">
        <f>+L15*S15</f>
        <v>0</v>
      </c>
      <c r="U15" s="69">
        <f t="shared" si="6"/>
        <v>573.9</v>
      </c>
      <c r="V15" s="69">
        <f>+U15*0.75</f>
        <v>430.42499999999995</v>
      </c>
      <c r="W15" s="69">
        <f t="shared" si="7"/>
        <v>143.47500000000002</v>
      </c>
      <c r="X15" s="69">
        <v>0</v>
      </c>
      <c r="Y15" s="14">
        <f t="shared" si="8"/>
        <v>0</v>
      </c>
      <c r="Z15" s="66" t="s">
        <v>26</v>
      </c>
      <c r="AA15" s="12" t="s">
        <v>31</v>
      </c>
    </row>
    <row r="16" spans="1:27" x14ac:dyDescent="0.25">
      <c r="A16" s="10">
        <v>45658</v>
      </c>
      <c r="B16" s="11" t="s">
        <v>1075</v>
      </c>
      <c r="C16" s="11" t="s">
        <v>1076</v>
      </c>
      <c r="D16" s="11" t="s">
        <v>26</v>
      </c>
      <c r="E16" s="11" t="s">
        <v>567</v>
      </c>
      <c r="F16" s="11" t="s">
        <v>26</v>
      </c>
      <c r="G16" s="11">
        <v>111852</v>
      </c>
      <c r="H16" s="12" t="s">
        <v>4445</v>
      </c>
      <c r="I16" s="12" t="s">
        <v>27</v>
      </c>
      <c r="J16" s="12" t="s">
        <v>42</v>
      </c>
      <c r="K16" s="12" t="s">
        <v>43</v>
      </c>
      <c r="L16" s="13">
        <v>39.44</v>
      </c>
      <c r="M16" s="13">
        <v>25</v>
      </c>
      <c r="N16" s="13">
        <v>1.5775999999999999</v>
      </c>
      <c r="O16" s="13">
        <v>42</v>
      </c>
      <c r="P16" s="13" t="s">
        <v>30</v>
      </c>
      <c r="Q16" s="13">
        <v>0</v>
      </c>
      <c r="R16" s="69">
        <f t="shared" ref="R16" si="9">+L16*O16</f>
        <v>1656.48</v>
      </c>
      <c r="S16" s="69">
        <v>0</v>
      </c>
      <c r="T16" s="69">
        <f>+L16*S16</f>
        <v>0</v>
      </c>
      <c r="U16" s="69">
        <f t="shared" si="6"/>
        <v>1656.48</v>
      </c>
      <c r="V16" s="69">
        <f>+U16*1</f>
        <v>1656.48</v>
      </c>
      <c r="W16" s="69">
        <f t="shared" si="7"/>
        <v>0</v>
      </c>
      <c r="X16" s="69">
        <v>0</v>
      </c>
      <c r="Y16" s="14">
        <f t="shared" si="8"/>
        <v>0</v>
      </c>
      <c r="Z16" s="66" t="s">
        <v>26</v>
      </c>
      <c r="AA16" s="12" t="s">
        <v>31</v>
      </c>
    </row>
    <row r="17" spans="1:27" x14ac:dyDescent="0.25">
      <c r="A17" s="10">
        <v>45658</v>
      </c>
      <c r="B17" s="11" t="s">
        <v>1077</v>
      </c>
      <c r="C17" s="11" t="s">
        <v>1078</v>
      </c>
      <c r="D17" s="11" t="s">
        <v>26</v>
      </c>
      <c r="E17" s="11" t="s">
        <v>68</v>
      </c>
      <c r="F17" s="11" t="s">
        <v>26</v>
      </c>
      <c r="G17" s="11">
        <v>1442</v>
      </c>
      <c r="H17" s="12" t="s">
        <v>45</v>
      </c>
      <c r="I17" s="12" t="s">
        <v>27</v>
      </c>
      <c r="J17" s="12" t="s">
        <v>42</v>
      </c>
      <c r="K17" s="12" t="s">
        <v>43</v>
      </c>
      <c r="L17" s="13">
        <v>41.82</v>
      </c>
      <c r="M17" s="13">
        <v>25</v>
      </c>
      <c r="N17" s="13">
        <v>1.6728000000000001</v>
      </c>
      <c r="O17" s="13" t="s">
        <v>30</v>
      </c>
      <c r="P17" s="13">
        <v>62</v>
      </c>
      <c r="Q17" s="13">
        <v>0</v>
      </c>
      <c r="R17" s="69">
        <f>+M17*P17</f>
        <v>1550</v>
      </c>
      <c r="S17" s="69">
        <v>0</v>
      </c>
      <c r="T17" s="69">
        <f>+M17*S17</f>
        <v>0</v>
      </c>
      <c r="U17" s="69">
        <f t="shared" si="6"/>
        <v>1550</v>
      </c>
      <c r="V17" s="69">
        <f>+U17*0</f>
        <v>0</v>
      </c>
      <c r="W17" s="69">
        <f t="shared" si="7"/>
        <v>1550</v>
      </c>
      <c r="X17" s="69">
        <v>0</v>
      </c>
      <c r="Y17" s="14">
        <f t="shared" si="8"/>
        <v>0</v>
      </c>
      <c r="Z17" s="66" t="s">
        <v>26</v>
      </c>
      <c r="AA17" s="12" t="s">
        <v>31</v>
      </c>
    </row>
    <row r="18" spans="1:27" x14ac:dyDescent="0.25">
      <c r="A18" s="10">
        <v>45658</v>
      </c>
      <c r="B18" s="11" t="s">
        <v>1079</v>
      </c>
      <c r="C18" s="11" t="s">
        <v>1080</v>
      </c>
      <c r="D18" s="11" t="s">
        <v>26</v>
      </c>
      <c r="E18" s="11" t="s">
        <v>653</v>
      </c>
      <c r="F18" s="11" t="s">
        <v>26</v>
      </c>
      <c r="G18" s="11">
        <v>2807</v>
      </c>
      <c r="H18" s="12" t="s">
        <v>41</v>
      </c>
      <c r="I18" s="12" t="s">
        <v>55</v>
      </c>
      <c r="J18" s="12" t="s">
        <v>55</v>
      </c>
      <c r="K18" s="12" t="s">
        <v>56</v>
      </c>
      <c r="L18" s="13">
        <v>30.98</v>
      </c>
      <c r="M18" s="13">
        <v>19</v>
      </c>
      <c r="N18" s="13">
        <v>1.630526315789474</v>
      </c>
      <c r="O18" s="13" t="s">
        <v>30</v>
      </c>
      <c r="P18" s="13">
        <v>24</v>
      </c>
      <c r="Q18" s="13">
        <v>0</v>
      </c>
      <c r="R18" s="69">
        <f>+M18*P18</f>
        <v>456</v>
      </c>
      <c r="S18" s="69">
        <v>0</v>
      </c>
      <c r="T18" s="69">
        <f>+M18*S18</f>
        <v>0</v>
      </c>
      <c r="U18" s="69">
        <f t="shared" si="6"/>
        <v>456</v>
      </c>
      <c r="V18" s="69">
        <f>+U18*0</f>
        <v>0</v>
      </c>
      <c r="W18" s="69">
        <f t="shared" si="7"/>
        <v>456</v>
      </c>
      <c r="X18" s="69">
        <v>0</v>
      </c>
      <c r="Y18" s="14">
        <f t="shared" si="8"/>
        <v>0</v>
      </c>
      <c r="Z18" s="66" t="s">
        <v>26</v>
      </c>
      <c r="AA18" s="12" t="s">
        <v>31</v>
      </c>
    </row>
    <row r="19" spans="1:27" x14ac:dyDescent="0.25">
      <c r="A19" s="10">
        <v>45658</v>
      </c>
      <c r="B19" s="11" t="s">
        <v>138</v>
      </c>
      <c r="C19" s="11" t="s">
        <v>1081</v>
      </c>
      <c r="D19" s="11" t="s">
        <v>26</v>
      </c>
      <c r="E19" s="11" t="s">
        <v>44</v>
      </c>
      <c r="F19" s="11" t="s">
        <v>26</v>
      </c>
      <c r="G19" s="11">
        <v>1478</v>
      </c>
      <c r="H19" s="12" t="s">
        <v>45</v>
      </c>
      <c r="I19" s="12" t="s">
        <v>27</v>
      </c>
      <c r="J19" s="12" t="s">
        <v>42</v>
      </c>
      <c r="K19" s="12" t="s">
        <v>43</v>
      </c>
      <c r="L19" s="13">
        <v>43.6</v>
      </c>
      <c r="M19" s="13">
        <v>25</v>
      </c>
      <c r="N19" s="13">
        <v>1.744</v>
      </c>
      <c r="O19" s="13" t="s">
        <v>30</v>
      </c>
      <c r="P19" s="13">
        <v>62</v>
      </c>
      <c r="Q19" s="13">
        <v>0</v>
      </c>
      <c r="R19" s="69">
        <f>+M19*P19</f>
        <v>1550</v>
      </c>
      <c r="S19" s="69">
        <v>0</v>
      </c>
      <c r="T19" s="69">
        <f>+M19*S19</f>
        <v>0</v>
      </c>
      <c r="U19" s="69">
        <f t="shared" si="6"/>
        <v>1550</v>
      </c>
      <c r="V19" s="69">
        <f>+U19*0</f>
        <v>0</v>
      </c>
      <c r="W19" s="69">
        <f t="shared" si="7"/>
        <v>1550</v>
      </c>
      <c r="X19" s="69">
        <v>0</v>
      </c>
      <c r="Y19" s="14">
        <f t="shared" si="8"/>
        <v>0</v>
      </c>
      <c r="Z19" s="66" t="s">
        <v>26</v>
      </c>
      <c r="AA19" s="12" t="s">
        <v>31</v>
      </c>
    </row>
    <row r="20" spans="1:27" x14ac:dyDescent="0.25">
      <c r="A20" s="10">
        <v>45658</v>
      </c>
      <c r="B20" s="11" t="s">
        <v>1082</v>
      </c>
      <c r="C20" s="11" t="s">
        <v>1083</v>
      </c>
      <c r="D20" s="11" t="s">
        <v>26</v>
      </c>
      <c r="E20" s="11" t="s">
        <v>39</v>
      </c>
      <c r="F20" s="11" t="s">
        <v>26</v>
      </c>
      <c r="G20" s="11">
        <v>462</v>
      </c>
      <c r="H20" s="12" t="s">
        <v>141</v>
      </c>
      <c r="I20" s="12" t="s">
        <v>55</v>
      </c>
      <c r="J20" s="12" t="s">
        <v>55</v>
      </c>
      <c r="K20" s="12" t="s">
        <v>56</v>
      </c>
      <c r="L20" s="13">
        <v>37.82</v>
      </c>
      <c r="M20" s="13">
        <v>25</v>
      </c>
      <c r="N20" s="13">
        <v>1.5127999999999999</v>
      </c>
      <c r="O20" s="13">
        <v>15</v>
      </c>
      <c r="P20" s="13" t="s">
        <v>30</v>
      </c>
      <c r="Q20" s="13">
        <v>0</v>
      </c>
      <c r="R20" s="69">
        <f>L20*O20</f>
        <v>567.29999999999995</v>
      </c>
      <c r="S20" s="69">
        <v>0</v>
      </c>
      <c r="T20" s="69">
        <f>L20*S20</f>
        <v>0</v>
      </c>
      <c r="U20" s="69">
        <f>R20-T20</f>
        <v>567.29999999999995</v>
      </c>
      <c r="V20" s="69">
        <f>U20*0</f>
        <v>0</v>
      </c>
      <c r="W20" s="69">
        <f>U20-V20</f>
        <v>567.29999999999995</v>
      </c>
      <c r="X20" s="69">
        <v>0</v>
      </c>
      <c r="Y20" s="14">
        <f t="shared" si="8"/>
        <v>0</v>
      </c>
      <c r="Z20" s="66" t="s">
        <v>26</v>
      </c>
      <c r="AA20" s="12" t="s">
        <v>31</v>
      </c>
    </row>
    <row r="21" spans="1:27" x14ac:dyDescent="0.25">
      <c r="A21" s="10">
        <v>45658</v>
      </c>
      <c r="B21" s="11" t="s">
        <v>1084</v>
      </c>
      <c r="C21" s="11" t="s">
        <v>1085</v>
      </c>
      <c r="D21" s="11" t="s">
        <v>26</v>
      </c>
      <c r="E21" s="11" t="s">
        <v>604</v>
      </c>
      <c r="F21" s="11" t="s">
        <v>26</v>
      </c>
      <c r="G21" s="11" t="s">
        <v>26</v>
      </c>
      <c r="H21" s="12" t="s">
        <v>4421</v>
      </c>
      <c r="I21" s="12" t="s">
        <v>27</v>
      </c>
      <c r="J21" s="12" t="s">
        <v>42</v>
      </c>
      <c r="K21" s="12" t="s">
        <v>43</v>
      </c>
      <c r="L21" s="13">
        <v>42.68</v>
      </c>
      <c r="M21" s="13">
        <v>25</v>
      </c>
      <c r="N21" s="13">
        <v>1.7072000000000001</v>
      </c>
      <c r="O21" s="13">
        <v>83</v>
      </c>
      <c r="P21" s="13" t="s">
        <v>30</v>
      </c>
      <c r="Q21" s="13">
        <v>0</v>
      </c>
      <c r="R21" s="69">
        <f>L21*O21</f>
        <v>3542.44</v>
      </c>
      <c r="S21" s="69">
        <v>38</v>
      </c>
      <c r="T21" s="69">
        <f>L21*S21</f>
        <v>1621.84</v>
      </c>
      <c r="U21" s="69">
        <f>R21-T21</f>
        <v>1920.6000000000001</v>
      </c>
      <c r="V21" s="69">
        <f>U21*1</f>
        <v>1920.6000000000001</v>
      </c>
      <c r="W21" s="69">
        <f>U21-V21</f>
        <v>0</v>
      </c>
      <c r="X21" s="69">
        <f>L21*36</f>
        <v>1536.48</v>
      </c>
      <c r="Y21" s="70">
        <f>+T21-X21</f>
        <v>85.3599999999999</v>
      </c>
      <c r="Z21" s="66" t="s">
        <v>141</v>
      </c>
      <c r="AA21" s="12" t="s">
        <v>78</v>
      </c>
    </row>
    <row r="22" spans="1:27" x14ac:dyDescent="0.25">
      <c r="A22" s="10">
        <v>45658</v>
      </c>
      <c r="B22" s="11" t="s">
        <v>1086</v>
      </c>
      <c r="C22" s="11" t="s">
        <v>1087</v>
      </c>
      <c r="D22" s="11" t="s">
        <v>26</v>
      </c>
      <c r="E22" s="11" t="s">
        <v>558</v>
      </c>
      <c r="F22" s="11" t="s">
        <v>26</v>
      </c>
      <c r="G22" s="11">
        <v>2561</v>
      </c>
      <c r="H22" s="12" t="s">
        <v>41</v>
      </c>
      <c r="I22" s="12" t="s">
        <v>55</v>
      </c>
      <c r="J22" s="12" t="s">
        <v>55</v>
      </c>
      <c r="K22" s="12" t="s">
        <v>56</v>
      </c>
      <c r="L22" s="13">
        <v>31.74</v>
      </c>
      <c r="M22" s="13">
        <v>19</v>
      </c>
      <c r="N22" s="13">
        <v>1.6705263157894741</v>
      </c>
      <c r="O22" s="13" t="s">
        <v>30</v>
      </c>
      <c r="P22" s="13">
        <v>24</v>
      </c>
      <c r="Q22" s="13">
        <v>0</v>
      </c>
      <c r="R22" s="69">
        <f>+M22*P22</f>
        <v>456</v>
      </c>
      <c r="S22" s="69">
        <v>0</v>
      </c>
      <c r="T22" s="69">
        <f>+M22*S22</f>
        <v>0</v>
      </c>
      <c r="U22" s="69">
        <f>+R22-T22</f>
        <v>456</v>
      </c>
      <c r="V22" s="69">
        <f>+U22*0</f>
        <v>0</v>
      </c>
      <c r="W22" s="69">
        <f>+U22-V22</f>
        <v>456</v>
      </c>
      <c r="X22" s="69">
        <v>0</v>
      </c>
      <c r="Y22" s="14">
        <f t="shared" ref="Y22:Y23" si="10">T22-X22</f>
        <v>0</v>
      </c>
      <c r="Z22" s="66" t="s">
        <v>26</v>
      </c>
      <c r="AA22" s="12" t="s">
        <v>31</v>
      </c>
    </row>
    <row r="23" spans="1:27" x14ac:dyDescent="0.25">
      <c r="A23" s="10">
        <v>45658</v>
      </c>
      <c r="B23" s="11" t="s">
        <v>351</v>
      </c>
      <c r="C23" s="11" t="s">
        <v>1088</v>
      </c>
      <c r="D23" s="11" t="s">
        <v>26</v>
      </c>
      <c r="E23" s="11" t="s">
        <v>52</v>
      </c>
      <c r="F23" s="11" t="s">
        <v>26</v>
      </c>
      <c r="G23" s="11">
        <v>463</v>
      </c>
      <c r="H23" s="12" t="s">
        <v>141</v>
      </c>
      <c r="I23" s="12" t="s">
        <v>55</v>
      </c>
      <c r="J23" s="12" t="s">
        <v>55</v>
      </c>
      <c r="K23" s="12" t="s">
        <v>56</v>
      </c>
      <c r="L23" s="13">
        <v>38.159999999999997</v>
      </c>
      <c r="M23" s="13">
        <v>25</v>
      </c>
      <c r="N23" s="13">
        <v>1.5264</v>
      </c>
      <c r="O23" s="13">
        <v>15</v>
      </c>
      <c r="P23" s="13" t="s">
        <v>30</v>
      </c>
      <c r="Q23" s="13">
        <v>0</v>
      </c>
      <c r="R23" s="69">
        <f>L23*O23</f>
        <v>572.4</v>
      </c>
      <c r="S23" s="69">
        <v>0</v>
      </c>
      <c r="T23" s="69">
        <f>L23*S23</f>
        <v>0</v>
      </c>
      <c r="U23" s="69">
        <f>R23-T23</f>
        <v>572.4</v>
      </c>
      <c r="V23" s="69">
        <f>U23*0</f>
        <v>0</v>
      </c>
      <c r="W23" s="69">
        <f>U23-V23</f>
        <v>572.4</v>
      </c>
      <c r="X23" s="69">
        <v>0</v>
      </c>
      <c r="Y23" s="14">
        <f t="shared" si="10"/>
        <v>0</v>
      </c>
      <c r="Z23" s="66" t="s">
        <v>26</v>
      </c>
      <c r="AA23" s="12" t="s">
        <v>31</v>
      </c>
    </row>
    <row r="24" spans="1:27" x14ac:dyDescent="0.25">
      <c r="A24" s="10">
        <v>45658</v>
      </c>
      <c r="B24" s="11" t="s">
        <v>1089</v>
      </c>
      <c r="C24" s="11" t="s">
        <v>1090</v>
      </c>
      <c r="D24" s="11" t="s">
        <v>26</v>
      </c>
      <c r="E24" s="11" t="s">
        <v>245</v>
      </c>
      <c r="F24" s="11" t="s">
        <v>26</v>
      </c>
      <c r="G24" s="11" t="s">
        <v>26</v>
      </c>
      <c r="H24" s="12" t="s">
        <v>4421</v>
      </c>
      <c r="I24" s="12" t="s">
        <v>27</v>
      </c>
      <c r="J24" s="12" t="s">
        <v>42</v>
      </c>
      <c r="K24" s="12" t="s">
        <v>43</v>
      </c>
      <c r="L24" s="13">
        <v>44.7</v>
      </c>
      <c r="M24" s="13">
        <v>25</v>
      </c>
      <c r="N24" s="13">
        <v>1.788</v>
      </c>
      <c r="O24" s="13">
        <v>83</v>
      </c>
      <c r="P24" s="13" t="s">
        <v>30</v>
      </c>
      <c r="Q24" s="13">
        <v>0</v>
      </c>
      <c r="R24" s="69">
        <f>L24*O24</f>
        <v>3710.1000000000004</v>
      </c>
      <c r="S24" s="69">
        <v>38</v>
      </c>
      <c r="T24" s="69">
        <f>L24*S24</f>
        <v>1698.6000000000001</v>
      </c>
      <c r="U24" s="69">
        <f>R24-T24</f>
        <v>2011.5000000000002</v>
      </c>
      <c r="V24" s="69">
        <f>U24*1</f>
        <v>2011.5000000000002</v>
      </c>
      <c r="W24" s="69">
        <f>U24-V24</f>
        <v>0</v>
      </c>
      <c r="X24" s="69">
        <f>L24*37</f>
        <v>1653.9</v>
      </c>
      <c r="Y24" s="70">
        <f>+T24-X24</f>
        <v>44.700000000000045</v>
      </c>
      <c r="Z24" s="66" t="s">
        <v>41</v>
      </c>
      <c r="AA24" s="12" t="s">
        <v>78</v>
      </c>
    </row>
    <row r="25" spans="1:27" x14ac:dyDescent="0.25">
      <c r="A25" s="10">
        <v>45658</v>
      </c>
      <c r="B25" s="11" t="s">
        <v>669</v>
      </c>
      <c r="C25" s="11" t="s">
        <v>1091</v>
      </c>
      <c r="D25" s="11" t="s">
        <v>26</v>
      </c>
      <c r="E25" s="11" t="s">
        <v>176</v>
      </c>
      <c r="F25" s="11" t="s">
        <v>26</v>
      </c>
      <c r="G25" s="11">
        <v>464</v>
      </c>
      <c r="H25" s="12" t="s">
        <v>141</v>
      </c>
      <c r="I25" s="12" t="s">
        <v>55</v>
      </c>
      <c r="J25" s="12" t="s">
        <v>55</v>
      </c>
      <c r="K25" s="12" t="s">
        <v>56</v>
      </c>
      <c r="L25" s="13">
        <v>38.26</v>
      </c>
      <c r="M25" s="13">
        <v>25</v>
      </c>
      <c r="N25" s="13">
        <v>1.5304</v>
      </c>
      <c r="O25" s="13">
        <v>15</v>
      </c>
      <c r="P25" s="13" t="s">
        <v>30</v>
      </c>
      <c r="Q25" s="13">
        <v>0</v>
      </c>
      <c r="R25" s="69">
        <f>L25*O25</f>
        <v>573.9</v>
      </c>
      <c r="S25" s="69">
        <v>0</v>
      </c>
      <c r="T25" s="69">
        <f>L25*S25</f>
        <v>0</v>
      </c>
      <c r="U25" s="69">
        <f>R25-T25</f>
        <v>573.9</v>
      </c>
      <c r="V25" s="69">
        <f>U25*0</f>
        <v>0</v>
      </c>
      <c r="W25" s="69">
        <f>U25-V25</f>
        <v>573.9</v>
      </c>
      <c r="X25" s="69">
        <v>0</v>
      </c>
      <c r="Y25" s="14">
        <f>T25-X25</f>
        <v>0</v>
      </c>
      <c r="Z25" s="66" t="s">
        <v>26</v>
      </c>
      <c r="AA25" s="12" t="s">
        <v>31</v>
      </c>
    </row>
    <row r="26" spans="1:27" x14ac:dyDescent="0.25">
      <c r="A26" s="10">
        <v>45658</v>
      </c>
      <c r="B26" s="11" t="s">
        <v>1092</v>
      </c>
      <c r="C26" s="11" t="s">
        <v>1093</v>
      </c>
      <c r="D26" s="11" t="s">
        <v>26</v>
      </c>
      <c r="E26" s="11" t="s">
        <v>538</v>
      </c>
      <c r="F26" s="11" t="s">
        <v>26</v>
      </c>
      <c r="G26" s="11" t="s">
        <v>26</v>
      </c>
      <c r="H26" s="12" t="s">
        <v>4421</v>
      </c>
      <c r="I26" s="12" t="s">
        <v>27</v>
      </c>
      <c r="J26" s="12" t="s">
        <v>42</v>
      </c>
      <c r="K26" s="12" t="s">
        <v>43</v>
      </c>
      <c r="L26" s="13">
        <v>44.18</v>
      </c>
      <c r="M26" s="13">
        <v>25</v>
      </c>
      <c r="N26" s="13">
        <v>1.7672000000000001</v>
      </c>
      <c r="O26" s="13">
        <v>83</v>
      </c>
      <c r="P26" s="13" t="s">
        <v>30</v>
      </c>
      <c r="Q26" s="13">
        <v>0</v>
      </c>
      <c r="R26" s="69">
        <f>L26*O26</f>
        <v>3666.94</v>
      </c>
      <c r="S26" s="69">
        <v>38</v>
      </c>
      <c r="T26" s="69">
        <f>L26*S26</f>
        <v>1678.84</v>
      </c>
      <c r="U26" s="69">
        <f>R26-T26</f>
        <v>1988.1000000000001</v>
      </c>
      <c r="V26" s="69">
        <f>U26*1</f>
        <v>1988.1000000000001</v>
      </c>
      <c r="W26" s="69">
        <f>U26-V26</f>
        <v>0</v>
      </c>
      <c r="X26" s="69">
        <f>L26*37</f>
        <v>1634.66</v>
      </c>
      <c r="Y26" s="70">
        <f>+T26-X26</f>
        <v>44.179999999999836</v>
      </c>
      <c r="Z26" s="66" t="s">
        <v>41</v>
      </c>
      <c r="AA26" s="12" t="s">
        <v>78</v>
      </c>
    </row>
    <row r="27" spans="1:27" x14ac:dyDescent="0.25">
      <c r="A27" s="10">
        <v>45658</v>
      </c>
      <c r="B27" s="11" t="s">
        <v>255</v>
      </c>
      <c r="C27" s="11" t="s">
        <v>1094</v>
      </c>
      <c r="D27" s="11" t="s">
        <v>26</v>
      </c>
      <c r="E27" s="11" t="s">
        <v>1095</v>
      </c>
      <c r="F27" s="11" t="s">
        <v>26</v>
      </c>
      <c r="G27" s="11">
        <v>111845</v>
      </c>
      <c r="H27" s="12" t="s">
        <v>4445</v>
      </c>
      <c r="I27" s="12" t="s">
        <v>27</v>
      </c>
      <c r="J27" s="12" t="s">
        <v>42</v>
      </c>
      <c r="K27" s="12" t="s">
        <v>43</v>
      </c>
      <c r="L27" s="13">
        <v>39.659999999999997</v>
      </c>
      <c r="M27" s="13">
        <v>24</v>
      </c>
      <c r="N27" s="13">
        <v>1.6525000000000001</v>
      </c>
      <c r="O27" s="13">
        <v>42</v>
      </c>
      <c r="P27" s="13" t="s">
        <v>30</v>
      </c>
      <c r="Q27" s="13">
        <v>0</v>
      </c>
      <c r="R27" s="69">
        <f t="shared" ref="R27" si="11">+L27*O27</f>
        <v>1665.7199999999998</v>
      </c>
      <c r="S27" s="69">
        <v>0</v>
      </c>
      <c r="T27" s="69">
        <f>+L27*S27</f>
        <v>0</v>
      </c>
      <c r="U27" s="69">
        <f t="shared" ref="U27:U33" si="12">+R27-T27</f>
        <v>1665.7199999999998</v>
      </c>
      <c r="V27" s="69">
        <f>+U27*1</f>
        <v>1665.7199999999998</v>
      </c>
      <c r="W27" s="69">
        <f t="shared" ref="W27:W33" si="13">+U27-V27</f>
        <v>0</v>
      </c>
      <c r="X27" s="69">
        <v>0</v>
      </c>
      <c r="Y27" s="14">
        <f t="shared" ref="Y27:Y34" si="14">T27-X27</f>
        <v>0</v>
      </c>
      <c r="Z27" s="66" t="s">
        <v>26</v>
      </c>
      <c r="AA27" s="12" t="s">
        <v>31</v>
      </c>
    </row>
    <row r="28" spans="1:27" x14ac:dyDescent="0.25">
      <c r="A28" s="10">
        <v>45658</v>
      </c>
      <c r="B28" s="11" t="s">
        <v>1096</v>
      </c>
      <c r="C28" s="11" t="s">
        <v>1097</v>
      </c>
      <c r="D28" s="11" t="s">
        <v>26</v>
      </c>
      <c r="E28" s="11" t="s">
        <v>49</v>
      </c>
      <c r="F28" s="11" t="s">
        <v>26</v>
      </c>
      <c r="G28" s="11">
        <v>1474</v>
      </c>
      <c r="H28" s="12" t="s">
        <v>45</v>
      </c>
      <c r="I28" s="12" t="s">
        <v>27</v>
      </c>
      <c r="J28" s="12" t="s">
        <v>42</v>
      </c>
      <c r="K28" s="12" t="s">
        <v>43</v>
      </c>
      <c r="L28" s="13">
        <v>42.58</v>
      </c>
      <c r="M28" s="13">
        <v>25</v>
      </c>
      <c r="N28" s="13">
        <v>1.7032</v>
      </c>
      <c r="O28" s="13" t="s">
        <v>30</v>
      </c>
      <c r="P28" s="13">
        <v>62</v>
      </c>
      <c r="Q28" s="13">
        <v>0</v>
      </c>
      <c r="R28" s="69">
        <f>+M28*P28</f>
        <v>1550</v>
      </c>
      <c r="S28" s="69">
        <v>0</v>
      </c>
      <c r="T28" s="69">
        <f>+M28*S28</f>
        <v>0</v>
      </c>
      <c r="U28" s="69">
        <f t="shared" si="12"/>
        <v>1550</v>
      </c>
      <c r="V28" s="69">
        <f>+U28*0</f>
        <v>0</v>
      </c>
      <c r="W28" s="69">
        <f t="shared" si="13"/>
        <v>1550</v>
      </c>
      <c r="X28" s="69">
        <v>0</v>
      </c>
      <c r="Y28" s="14">
        <f t="shared" si="14"/>
        <v>0</v>
      </c>
      <c r="Z28" s="66" t="s">
        <v>26</v>
      </c>
      <c r="AA28" s="12" t="s">
        <v>31</v>
      </c>
    </row>
    <row r="29" spans="1:27" x14ac:dyDescent="0.25">
      <c r="A29" s="10">
        <v>45658</v>
      </c>
      <c r="B29" s="11" t="s">
        <v>1098</v>
      </c>
      <c r="C29" s="11" t="s">
        <v>1099</v>
      </c>
      <c r="D29" s="11" t="s">
        <v>26</v>
      </c>
      <c r="E29" s="11" t="s">
        <v>570</v>
      </c>
      <c r="F29" s="11" t="s">
        <v>26</v>
      </c>
      <c r="G29" s="11">
        <v>111903</v>
      </c>
      <c r="H29" s="12" t="s">
        <v>4445</v>
      </c>
      <c r="I29" s="12" t="s">
        <v>27</v>
      </c>
      <c r="J29" s="12" t="s">
        <v>42</v>
      </c>
      <c r="K29" s="12" t="s">
        <v>43</v>
      </c>
      <c r="L29" s="13">
        <v>38.32</v>
      </c>
      <c r="M29" s="13">
        <v>25</v>
      </c>
      <c r="N29" s="13">
        <v>1.5327999999999999</v>
      </c>
      <c r="O29" s="13">
        <v>42</v>
      </c>
      <c r="P29" s="13" t="s">
        <v>30</v>
      </c>
      <c r="Q29" s="13">
        <v>0</v>
      </c>
      <c r="R29" s="69">
        <f t="shared" ref="R29:R31" si="15">+L29*O29</f>
        <v>1609.44</v>
      </c>
      <c r="S29" s="69">
        <v>0</v>
      </c>
      <c r="T29" s="69">
        <f>+L29*S29</f>
        <v>0</v>
      </c>
      <c r="U29" s="69">
        <f t="shared" si="12"/>
        <v>1609.44</v>
      </c>
      <c r="V29" s="69">
        <f>+U29*1</f>
        <v>1609.44</v>
      </c>
      <c r="W29" s="69">
        <f t="shared" si="13"/>
        <v>0</v>
      </c>
      <c r="X29" s="69">
        <v>0</v>
      </c>
      <c r="Y29" s="14">
        <f t="shared" si="14"/>
        <v>0</v>
      </c>
      <c r="Z29" s="66" t="s">
        <v>26</v>
      </c>
      <c r="AA29" s="12" t="s">
        <v>31</v>
      </c>
    </row>
    <row r="30" spans="1:27" x14ac:dyDescent="0.25">
      <c r="A30" s="10">
        <v>45658</v>
      </c>
      <c r="B30" s="11" t="s">
        <v>1100</v>
      </c>
      <c r="C30" s="11" t="s">
        <v>1101</v>
      </c>
      <c r="D30" s="11" t="s">
        <v>26</v>
      </c>
      <c r="E30" s="11" t="s">
        <v>568</v>
      </c>
      <c r="F30" s="11" t="s">
        <v>26</v>
      </c>
      <c r="G30" s="11">
        <v>111726</v>
      </c>
      <c r="H30" s="12" t="s">
        <v>4445</v>
      </c>
      <c r="I30" s="12" t="s">
        <v>27</v>
      </c>
      <c r="J30" s="12" t="s">
        <v>42</v>
      </c>
      <c r="K30" s="12" t="s">
        <v>43</v>
      </c>
      <c r="L30" s="13">
        <v>40.06</v>
      </c>
      <c r="M30" s="13">
        <v>25</v>
      </c>
      <c r="N30" s="13">
        <v>1.6024</v>
      </c>
      <c r="O30" s="13">
        <v>42</v>
      </c>
      <c r="P30" s="13" t="s">
        <v>30</v>
      </c>
      <c r="Q30" s="13">
        <v>0</v>
      </c>
      <c r="R30" s="69">
        <f t="shared" si="15"/>
        <v>1682.52</v>
      </c>
      <c r="S30" s="69">
        <v>0</v>
      </c>
      <c r="T30" s="69">
        <f>+L30*S30</f>
        <v>0</v>
      </c>
      <c r="U30" s="69">
        <f t="shared" si="12"/>
        <v>1682.52</v>
      </c>
      <c r="V30" s="69">
        <f>+U30*1</f>
        <v>1682.52</v>
      </c>
      <c r="W30" s="69">
        <f t="shared" si="13"/>
        <v>0</v>
      </c>
      <c r="X30" s="69">
        <v>0</v>
      </c>
      <c r="Y30" s="14">
        <f t="shared" si="14"/>
        <v>0</v>
      </c>
      <c r="Z30" s="66" t="s">
        <v>26</v>
      </c>
      <c r="AA30" s="12" t="s">
        <v>31</v>
      </c>
    </row>
    <row r="31" spans="1:27" x14ac:dyDescent="0.25">
      <c r="A31" s="10">
        <v>45658</v>
      </c>
      <c r="B31" s="11" t="s">
        <v>334</v>
      </c>
      <c r="C31" s="11" t="s">
        <v>1102</v>
      </c>
      <c r="D31" s="11" t="s">
        <v>26</v>
      </c>
      <c r="E31" s="11" t="s">
        <v>572</v>
      </c>
      <c r="F31" s="11" t="s">
        <v>26</v>
      </c>
      <c r="G31" s="11">
        <v>112034</v>
      </c>
      <c r="H31" s="12" t="s">
        <v>4445</v>
      </c>
      <c r="I31" s="12" t="s">
        <v>27</v>
      </c>
      <c r="J31" s="12" t="s">
        <v>42</v>
      </c>
      <c r="K31" s="12" t="s">
        <v>43</v>
      </c>
      <c r="L31" s="13">
        <v>40.18</v>
      </c>
      <c r="M31" s="13">
        <v>25</v>
      </c>
      <c r="N31" s="13">
        <v>1.6072</v>
      </c>
      <c r="O31" s="13">
        <v>42</v>
      </c>
      <c r="P31" s="13" t="s">
        <v>30</v>
      </c>
      <c r="Q31" s="13">
        <v>0</v>
      </c>
      <c r="R31" s="69">
        <f t="shared" si="15"/>
        <v>1687.56</v>
      </c>
      <c r="S31" s="69">
        <v>0</v>
      </c>
      <c r="T31" s="69">
        <f>+L31*S31</f>
        <v>0</v>
      </c>
      <c r="U31" s="69">
        <f t="shared" si="12"/>
        <v>1687.56</v>
      </c>
      <c r="V31" s="69">
        <f>+U31*1</f>
        <v>1687.56</v>
      </c>
      <c r="W31" s="69">
        <f t="shared" si="13"/>
        <v>0</v>
      </c>
      <c r="X31" s="69">
        <v>0</v>
      </c>
      <c r="Y31" s="14">
        <f t="shared" si="14"/>
        <v>0</v>
      </c>
      <c r="Z31" s="66" t="s">
        <v>26</v>
      </c>
      <c r="AA31" s="12" t="s">
        <v>31</v>
      </c>
    </row>
    <row r="32" spans="1:27" x14ac:dyDescent="0.25">
      <c r="A32" s="10">
        <v>45658</v>
      </c>
      <c r="B32" s="11" t="s">
        <v>334</v>
      </c>
      <c r="C32" s="11" t="s">
        <v>1103</v>
      </c>
      <c r="D32" s="11" t="s">
        <v>26</v>
      </c>
      <c r="E32" s="11" t="s">
        <v>239</v>
      </c>
      <c r="F32" s="11" t="s">
        <v>26</v>
      </c>
      <c r="G32" s="11">
        <v>2199</v>
      </c>
      <c r="H32" s="12" t="s">
        <v>41</v>
      </c>
      <c r="I32" s="12" t="s">
        <v>55</v>
      </c>
      <c r="J32" s="12" t="s">
        <v>55</v>
      </c>
      <c r="K32" s="12" t="s">
        <v>56</v>
      </c>
      <c r="L32" s="13">
        <v>39.479999999999997</v>
      </c>
      <c r="M32" s="13">
        <v>25</v>
      </c>
      <c r="N32" s="13">
        <v>1.5791999999999999</v>
      </c>
      <c r="O32" s="13" t="s">
        <v>30</v>
      </c>
      <c r="P32" s="13">
        <v>24</v>
      </c>
      <c r="Q32" s="13">
        <v>0</v>
      </c>
      <c r="R32" s="69">
        <f>+M32*P32</f>
        <v>600</v>
      </c>
      <c r="S32" s="69">
        <v>0</v>
      </c>
      <c r="T32" s="69">
        <f>+M32*S32</f>
        <v>0</v>
      </c>
      <c r="U32" s="69">
        <f t="shared" si="12"/>
        <v>600</v>
      </c>
      <c r="V32" s="69">
        <f>+U32*0</f>
        <v>0</v>
      </c>
      <c r="W32" s="69">
        <f t="shared" si="13"/>
        <v>600</v>
      </c>
      <c r="X32" s="69">
        <v>0</v>
      </c>
      <c r="Y32" s="14">
        <f t="shared" si="14"/>
        <v>0</v>
      </c>
      <c r="Z32" s="66" t="s">
        <v>26</v>
      </c>
      <c r="AA32" s="12" t="s">
        <v>31</v>
      </c>
    </row>
    <row r="33" spans="1:27" x14ac:dyDescent="0.25">
      <c r="A33" s="10">
        <v>45658</v>
      </c>
      <c r="B33" s="11" t="s">
        <v>1104</v>
      </c>
      <c r="C33" s="11" t="s">
        <v>1105</v>
      </c>
      <c r="D33" s="11" t="s">
        <v>26</v>
      </c>
      <c r="E33" s="11" t="s">
        <v>650</v>
      </c>
      <c r="F33" s="11" t="s">
        <v>26</v>
      </c>
      <c r="G33" s="11" t="s">
        <v>35</v>
      </c>
      <c r="H33" s="12" t="s">
        <v>36</v>
      </c>
      <c r="I33" s="12" t="s">
        <v>37</v>
      </c>
      <c r="J33" s="12" t="s">
        <v>227</v>
      </c>
      <c r="K33" s="12" t="s">
        <v>38</v>
      </c>
      <c r="L33" s="13">
        <v>39</v>
      </c>
      <c r="M33" s="13">
        <v>23</v>
      </c>
      <c r="N33" s="13">
        <v>1.695652173913043</v>
      </c>
      <c r="O33" s="13">
        <v>37</v>
      </c>
      <c r="P33" s="13" t="s">
        <v>30</v>
      </c>
      <c r="Q33" s="13">
        <v>0</v>
      </c>
      <c r="R33" s="69">
        <f>(L33*O33)-Q33</f>
        <v>1443</v>
      </c>
      <c r="S33" s="69">
        <v>0</v>
      </c>
      <c r="T33" s="69">
        <f t="shared" ref="T33" si="16">+L33*S33</f>
        <v>0</v>
      </c>
      <c r="U33" s="69">
        <f t="shared" si="12"/>
        <v>1443</v>
      </c>
      <c r="V33" s="69">
        <f>+U33*0</f>
        <v>0</v>
      </c>
      <c r="W33" s="69">
        <f t="shared" si="13"/>
        <v>1443</v>
      </c>
      <c r="X33" s="69">
        <v>0</v>
      </c>
      <c r="Y33" s="14">
        <f t="shared" si="14"/>
        <v>0</v>
      </c>
      <c r="Z33" s="66" t="s">
        <v>26</v>
      </c>
      <c r="AA33" s="12" t="s">
        <v>31</v>
      </c>
    </row>
    <row r="34" spans="1:27" x14ac:dyDescent="0.25">
      <c r="A34" s="10">
        <v>45658</v>
      </c>
      <c r="B34" s="11" t="s">
        <v>1106</v>
      </c>
      <c r="C34" s="11" t="s">
        <v>1107</v>
      </c>
      <c r="D34" s="11" t="s">
        <v>26</v>
      </c>
      <c r="E34" s="11" t="s">
        <v>32</v>
      </c>
      <c r="F34" s="11" t="s">
        <v>26</v>
      </c>
      <c r="G34" s="11">
        <v>1439</v>
      </c>
      <c r="H34" s="12" t="s">
        <v>45</v>
      </c>
      <c r="I34" s="12" t="s">
        <v>27</v>
      </c>
      <c r="J34" s="12" t="s">
        <v>33</v>
      </c>
      <c r="K34" s="12" t="s">
        <v>34</v>
      </c>
      <c r="L34" s="13">
        <v>38.380000000000003</v>
      </c>
      <c r="M34" s="13">
        <v>25</v>
      </c>
      <c r="N34" s="13">
        <v>1.5351999999999999</v>
      </c>
      <c r="O34" s="13" t="s">
        <v>30</v>
      </c>
      <c r="P34" s="13">
        <v>58</v>
      </c>
      <c r="Q34" s="13">
        <v>0</v>
      </c>
      <c r="R34" s="69">
        <f>M34*P34</f>
        <v>1450</v>
      </c>
      <c r="S34" s="69">
        <v>0</v>
      </c>
      <c r="T34" s="69">
        <f>M34*S34</f>
        <v>0</v>
      </c>
      <c r="U34" s="69">
        <f>R34-T34</f>
        <v>1450</v>
      </c>
      <c r="V34" s="69">
        <f>U34*0</f>
        <v>0</v>
      </c>
      <c r="W34" s="69">
        <f>U34-V34</f>
        <v>1450</v>
      </c>
      <c r="X34" s="69">
        <v>0</v>
      </c>
      <c r="Y34" s="14">
        <f t="shared" si="14"/>
        <v>0</v>
      </c>
      <c r="Z34" s="66" t="s">
        <v>26</v>
      </c>
      <c r="AA34" s="12" t="s">
        <v>31</v>
      </c>
    </row>
    <row r="35" spans="1:27" x14ac:dyDescent="0.25">
      <c r="A35" s="10">
        <v>45658</v>
      </c>
      <c r="B35" s="11" t="s">
        <v>1108</v>
      </c>
      <c r="C35" s="11" t="s">
        <v>1109</v>
      </c>
      <c r="D35" s="11" t="s">
        <v>26</v>
      </c>
      <c r="E35" s="11" t="s">
        <v>76</v>
      </c>
      <c r="F35" s="11" t="s">
        <v>26</v>
      </c>
      <c r="G35" s="11" t="s">
        <v>26</v>
      </c>
      <c r="H35" s="12" t="s">
        <v>4421</v>
      </c>
      <c r="I35" s="12" t="s">
        <v>27</v>
      </c>
      <c r="J35" s="12" t="s">
        <v>47</v>
      </c>
      <c r="K35" s="12" t="s">
        <v>48</v>
      </c>
      <c r="L35" s="13">
        <v>43.52</v>
      </c>
      <c r="M35" s="13">
        <v>30</v>
      </c>
      <c r="N35" s="13">
        <v>1.450666666666667</v>
      </c>
      <c r="O35" s="13">
        <v>87</v>
      </c>
      <c r="P35" s="13" t="s">
        <v>30</v>
      </c>
      <c r="Q35" s="13">
        <v>0</v>
      </c>
      <c r="R35" s="69">
        <f>L35*O35</f>
        <v>3786.2400000000002</v>
      </c>
      <c r="S35" s="69">
        <v>38</v>
      </c>
      <c r="T35" s="69">
        <f>L35*S35</f>
        <v>1653.7600000000002</v>
      </c>
      <c r="U35" s="69">
        <f>R35-T35</f>
        <v>2132.48</v>
      </c>
      <c r="V35" s="69">
        <f>U35*1</f>
        <v>2132.48</v>
      </c>
      <c r="W35" s="69">
        <f>U35-V35</f>
        <v>0</v>
      </c>
      <c r="X35" s="69">
        <f>L35*37</f>
        <v>1610.24</v>
      </c>
      <c r="Y35" s="70">
        <f>+T35-X35</f>
        <v>43.520000000000209</v>
      </c>
      <c r="Z35" s="66" t="s">
        <v>41</v>
      </c>
      <c r="AA35" s="12" t="s">
        <v>78</v>
      </c>
    </row>
    <row r="36" spans="1:27" x14ac:dyDescent="0.25">
      <c r="A36" s="10">
        <v>45658</v>
      </c>
      <c r="B36" s="11" t="s">
        <v>1110</v>
      </c>
      <c r="C36" s="11" t="s">
        <v>1111</v>
      </c>
      <c r="D36" s="11" t="s">
        <v>26</v>
      </c>
      <c r="E36" s="11" t="s">
        <v>566</v>
      </c>
      <c r="F36" s="11" t="s">
        <v>26</v>
      </c>
      <c r="G36" s="11">
        <v>111849</v>
      </c>
      <c r="H36" s="12" t="s">
        <v>4445</v>
      </c>
      <c r="I36" s="12" t="s">
        <v>27</v>
      </c>
      <c r="J36" s="12" t="s">
        <v>42</v>
      </c>
      <c r="K36" s="12" t="s">
        <v>43</v>
      </c>
      <c r="L36" s="13">
        <v>42.08</v>
      </c>
      <c r="M36" s="13">
        <v>25</v>
      </c>
      <c r="N36" s="13">
        <v>1.6832</v>
      </c>
      <c r="O36" s="13">
        <v>42</v>
      </c>
      <c r="P36" s="13" t="s">
        <v>30</v>
      </c>
      <c r="Q36" s="13">
        <v>0</v>
      </c>
      <c r="R36" s="69">
        <f t="shared" ref="R36" si="17">+L36*O36</f>
        <v>1767.36</v>
      </c>
      <c r="S36" s="69">
        <v>0</v>
      </c>
      <c r="T36" s="69">
        <f>+L36*S36</f>
        <v>0</v>
      </c>
      <c r="U36" s="69">
        <f>+R36-T36</f>
        <v>1767.36</v>
      </c>
      <c r="V36" s="69">
        <f>+U36*1</f>
        <v>1767.36</v>
      </c>
      <c r="W36" s="69">
        <f>+U36-V36</f>
        <v>0</v>
      </c>
      <c r="X36" s="69">
        <v>0</v>
      </c>
      <c r="Y36" s="14">
        <f t="shared" ref="Y36:Y53" si="18">T36-X36</f>
        <v>0</v>
      </c>
      <c r="Z36" s="66" t="s">
        <v>26</v>
      </c>
      <c r="AA36" s="12" t="s">
        <v>31</v>
      </c>
    </row>
    <row r="37" spans="1:27" x14ac:dyDescent="0.25">
      <c r="A37" s="10">
        <v>45658</v>
      </c>
      <c r="B37" s="11" t="s">
        <v>646</v>
      </c>
      <c r="C37" s="11" t="s">
        <v>1112</v>
      </c>
      <c r="D37" s="11" t="s">
        <v>26</v>
      </c>
      <c r="E37" s="11" t="s">
        <v>480</v>
      </c>
      <c r="F37" s="11" t="s">
        <v>26</v>
      </c>
      <c r="G37" s="11">
        <v>73958</v>
      </c>
      <c r="H37" s="12" t="s">
        <v>4447</v>
      </c>
      <c r="I37" s="12" t="s">
        <v>55</v>
      </c>
      <c r="J37" s="12" t="s">
        <v>55</v>
      </c>
      <c r="K37" s="12" t="s">
        <v>56</v>
      </c>
      <c r="L37" s="13">
        <v>36.92</v>
      </c>
      <c r="M37" s="13">
        <v>25</v>
      </c>
      <c r="N37" s="13">
        <v>1.4767999999999999</v>
      </c>
      <c r="O37" s="13">
        <v>15</v>
      </c>
      <c r="P37" s="13" t="s">
        <v>30</v>
      </c>
      <c r="Q37" s="13">
        <v>0</v>
      </c>
      <c r="R37" s="69">
        <f>+L37*O37</f>
        <v>553.80000000000007</v>
      </c>
      <c r="S37" s="69">
        <v>0</v>
      </c>
      <c r="T37" s="69">
        <f>+L37*S37</f>
        <v>0</v>
      </c>
      <c r="U37" s="69">
        <f>+R37-T37</f>
        <v>553.80000000000007</v>
      </c>
      <c r="V37" s="69">
        <f>+U37*0.75</f>
        <v>415.35</v>
      </c>
      <c r="W37" s="69">
        <f>+U37-V37</f>
        <v>138.45000000000005</v>
      </c>
      <c r="X37" s="69">
        <v>0</v>
      </c>
      <c r="Y37" s="14">
        <f t="shared" si="18"/>
        <v>0</v>
      </c>
      <c r="Z37" s="66" t="s">
        <v>26</v>
      </c>
      <c r="AA37" s="12" t="s">
        <v>31</v>
      </c>
    </row>
    <row r="38" spans="1:27" x14ac:dyDescent="0.25">
      <c r="A38" s="10">
        <v>45658</v>
      </c>
      <c r="B38" s="11" t="s">
        <v>328</v>
      </c>
      <c r="C38" s="11" t="s">
        <v>1113</v>
      </c>
      <c r="D38" s="11" t="s">
        <v>26</v>
      </c>
      <c r="E38" s="11" t="s">
        <v>518</v>
      </c>
      <c r="F38" s="11" t="s">
        <v>26</v>
      </c>
      <c r="G38" s="11">
        <v>77381</v>
      </c>
      <c r="H38" s="12" t="s">
        <v>4447</v>
      </c>
      <c r="I38" s="12" t="s">
        <v>55</v>
      </c>
      <c r="J38" s="12" t="s">
        <v>55</v>
      </c>
      <c r="K38" s="12" t="s">
        <v>56</v>
      </c>
      <c r="L38" s="13">
        <v>36.880000000000003</v>
      </c>
      <c r="M38" s="13">
        <v>25</v>
      </c>
      <c r="N38" s="13">
        <v>1.4752000000000001</v>
      </c>
      <c r="O38" s="13">
        <v>15</v>
      </c>
      <c r="P38" s="13" t="s">
        <v>30</v>
      </c>
      <c r="Q38" s="13">
        <v>0</v>
      </c>
      <c r="R38" s="69">
        <f>+L38*O38</f>
        <v>553.20000000000005</v>
      </c>
      <c r="S38" s="69">
        <v>0</v>
      </c>
      <c r="T38" s="69">
        <f>+L38*S38</f>
        <v>0</v>
      </c>
      <c r="U38" s="69">
        <f>+R38-T38</f>
        <v>553.20000000000005</v>
      </c>
      <c r="V38" s="69">
        <f>+U38*0.75</f>
        <v>414.90000000000003</v>
      </c>
      <c r="W38" s="69">
        <f>+U38-V38</f>
        <v>138.30000000000001</v>
      </c>
      <c r="X38" s="69">
        <v>0</v>
      </c>
      <c r="Y38" s="14">
        <f t="shared" si="18"/>
        <v>0</v>
      </c>
      <c r="Z38" s="66" t="s">
        <v>26</v>
      </c>
      <c r="AA38" s="12" t="s">
        <v>31</v>
      </c>
    </row>
    <row r="39" spans="1:27" x14ac:dyDescent="0.25">
      <c r="A39" s="10">
        <v>45658</v>
      </c>
      <c r="B39" s="11" t="s">
        <v>355</v>
      </c>
      <c r="C39" s="11" t="s">
        <v>1114</v>
      </c>
      <c r="D39" s="11" t="s">
        <v>26</v>
      </c>
      <c r="E39" s="11" t="s">
        <v>488</v>
      </c>
      <c r="F39" s="11" t="s">
        <v>26</v>
      </c>
      <c r="G39" s="11">
        <v>76248</v>
      </c>
      <c r="H39" s="12" t="s">
        <v>4447</v>
      </c>
      <c r="I39" s="12" t="s">
        <v>55</v>
      </c>
      <c r="J39" s="12" t="s">
        <v>55</v>
      </c>
      <c r="K39" s="12" t="s">
        <v>56</v>
      </c>
      <c r="L39" s="13">
        <v>38.28</v>
      </c>
      <c r="M39" s="13">
        <v>25</v>
      </c>
      <c r="N39" s="13">
        <v>1.5311999999999999</v>
      </c>
      <c r="O39" s="13">
        <v>15</v>
      </c>
      <c r="P39" s="13" t="s">
        <v>30</v>
      </c>
      <c r="Q39" s="13">
        <v>0</v>
      </c>
      <c r="R39" s="69">
        <f>+L39*O39</f>
        <v>574.20000000000005</v>
      </c>
      <c r="S39" s="69">
        <v>0</v>
      </c>
      <c r="T39" s="69">
        <f>+L39*S39</f>
        <v>0</v>
      </c>
      <c r="U39" s="69">
        <f>+R39-T39</f>
        <v>574.20000000000005</v>
      </c>
      <c r="V39" s="69">
        <f>+U39*0.75</f>
        <v>430.65000000000003</v>
      </c>
      <c r="W39" s="69">
        <f>+U39-V39</f>
        <v>143.55000000000001</v>
      </c>
      <c r="X39" s="69">
        <v>0</v>
      </c>
      <c r="Y39" s="14">
        <f t="shared" si="18"/>
        <v>0</v>
      </c>
      <c r="Z39" s="66" t="s">
        <v>26</v>
      </c>
      <c r="AA39" s="12" t="s">
        <v>31</v>
      </c>
    </row>
    <row r="40" spans="1:27" x14ac:dyDescent="0.25">
      <c r="A40" s="10">
        <v>45658</v>
      </c>
      <c r="B40" s="11" t="s">
        <v>1115</v>
      </c>
      <c r="C40" s="11" t="s">
        <v>1116</v>
      </c>
      <c r="D40" s="11" t="s">
        <v>26</v>
      </c>
      <c r="E40" s="11" t="s">
        <v>64</v>
      </c>
      <c r="F40" s="11" t="s">
        <v>26</v>
      </c>
      <c r="G40" s="11">
        <v>465</v>
      </c>
      <c r="H40" s="12" t="s">
        <v>141</v>
      </c>
      <c r="I40" s="12" t="s">
        <v>55</v>
      </c>
      <c r="J40" s="12" t="s">
        <v>55</v>
      </c>
      <c r="K40" s="12" t="s">
        <v>56</v>
      </c>
      <c r="L40" s="13">
        <v>34.94</v>
      </c>
      <c r="M40" s="13">
        <v>25</v>
      </c>
      <c r="N40" s="13">
        <v>1.3976</v>
      </c>
      <c r="O40" s="13">
        <v>15</v>
      </c>
      <c r="P40" s="13" t="s">
        <v>30</v>
      </c>
      <c r="Q40" s="13">
        <v>0</v>
      </c>
      <c r="R40" s="69">
        <f>L40*O40</f>
        <v>524.09999999999991</v>
      </c>
      <c r="S40" s="69">
        <v>0</v>
      </c>
      <c r="T40" s="69">
        <f>L40*S40</f>
        <v>0</v>
      </c>
      <c r="U40" s="69">
        <f>R40-T40</f>
        <v>524.09999999999991</v>
      </c>
      <c r="V40" s="69">
        <f>U40*0</f>
        <v>0</v>
      </c>
      <c r="W40" s="69">
        <f>U40-V40</f>
        <v>524.09999999999991</v>
      </c>
      <c r="X40" s="69">
        <v>0</v>
      </c>
      <c r="Y40" s="14">
        <f t="shared" si="18"/>
        <v>0</v>
      </c>
      <c r="Z40" s="66" t="s">
        <v>26</v>
      </c>
      <c r="AA40" s="12" t="s">
        <v>31</v>
      </c>
    </row>
    <row r="41" spans="1:27" x14ac:dyDescent="0.25">
      <c r="A41" s="10">
        <v>45658</v>
      </c>
      <c r="B41" s="11" t="s">
        <v>1117</v>
      </c>
      <c r="C41" s="11" t="s">
        <v>1118</v>
      </c>
      <c r="D41" s="11" t="s">
        <v>26</v>
      </c>
      <c r="E41" s="11" t="s">
        <v>46</v>
      </c>
      <c r="F41" s="11" t="s">
        <v>26</v>
      </c>
      <c r="G41" s="11">
        <v>111850</v>
      </c>
      <c r="H41" s="12" t="s">
        <v>4445</v>
      </c>
      <c r="I41" s="12" t="s">
        <v>27</v>
      </c>
      <c r="J41" s="12" t="s">
        <v>42</v>
      </c>
      <c r="K41" s="12" t="s">
        <v>43</v>
      </c>
      <c r="L41" s="13">
        <v>41.04</v>
      </c>
      <c r="M41" s="13">
        <v>25</v>
      </c>
      <c r="N41" s="13">
        <v>1.6415999999999999</v>
      </c>
      <c r="O41" s="13">
        <v>42</v>
      </c>
      <c r="P41" s="13" t="s">
        <v>30</v>
      </c>
      <c r="Q41" s="13">
        <v>0</v>
      </c>
      <c r="R41" s="69">
        <f t="shared" ref="R41:R42" si="19">+L41*O41</f>
        <v>1723.68</v>
      </c>
      <c r="S41" s="69">
        <v>0</v>
      </c>
      <c r="T41" s="69">
        <f>+L41*S41</f>
        <v>0</v>
      </c>
      <c r="U41" s="69">
        <f>+R41-T41</f>
        <v>1723.68</v>
      </c>
      <c r="V41" s="69">
        <f>+U41*1</f>
        <v>1723.68</v>
      </c>
      <c r="W41" s="69">
        <f>+U41-V41</f>
        <v>0</v>
      </c>
      <c r="X41" s="69">
        <v>0</v>
      </c>
      <c r="Y41" s="14">
        <f t="shared" si="18"/>
        <v>0</v>
      </c>
      <c r="Z41" s="66" t="s">
        <v>26</v>
      </c>
      <c r="AA41" s="12" t="s">
        <v>31</v>
      </c>
    </row>
    <row r="42" spans="1:27" x14ac:dyDescent="0.25">
      <c r="A42" s="10">
        <v>45658</v>
      </c>
      <c r="B42" s="11" t="s">
        <v>1119</v>
      </c>
      <c r="C42" s="11" t="s">
        <v>1120</v>
      </c>
      <c r="D42" s="11" t="s">
        <v>26</v>
      </c>
      <c r="E42" s="11" t="s">
        <v>1061</v>
      </c>
      <c r="F42" s="11" t="s">
        <v>26</v>
      </c>
      <c r="G42" s="11">
        <v>111853</v>
      </c>
      <c r="H42" s="12" t="s">
        <v>4445</v>
      </c>
      <c r="I42" s="12" t="s">
        <v>27</v>
      </c>
      <c r="J42" s="12" t="s">
        <v>42</v>
      </c>
      <c r="K42" s="12" t="s">
        <v>43</v>
      </c>
      <c r="L42" s="13">
        <v>40.22</v>
      </c>
      <c r="M42" s="13">
        <v>25</v>
      </c>
      <c r="N42" s="13">
        <v>1.6088</v>
      </c>
      <c r="O42" s="13">
        <v>42</v>
      </c>
      <c r="P42" s="13" t="s">
        <v>30</v>
      </c>
      <c r="Q42" s="13">
        <v>0</v>
      </c>
      <c r="R42" s="69">
        <f t="shared" si="19"/>
        <v>1689.24</v>
      </c>
      <c r="S42" s="69">
        <v>0</v>
      </c>
      <c r="T42" s="69">
        <f>+L42*S42</f>
        <v>0</v>
      </c>
      <c r="U42" s="69">
        <f>+R42-T42</f>
        <v>1689.24</v>
      </c>
      <c r="V42" s="69">
        <f>+U42*1</f>
        <v>1689.24</v>
      </c>
      <c r="W42" s="69">
        <f>+U42-V42</f>
        <v>0</v>
      </c>
      <c r="X42" s="69">
        <v>0</v>
      </c>
      <c r="Y42" s="14">
        <f t="shared" si="18"/>
        <v>0</v>
      </c>
      <c r="Z42" s="66" t="s">
        <v>26</v>
      </c>
      <c r="AA42" s="12" t="s">
        <v>31</v>
      </c>
    </row>
    <row r="43" spans="1:27" x14ac:dyDescent="0.25">
      <c r="A43" s="10">
        <v>45658</v>
      </c>
      <c r="B43" s="11" t="s">
        <v>1121</v>
      </c>
      <c r="C43" s="11" t="s">
        <v>1122</v>
      </c>
      <c r="D43" s="11" t="s">
        <v>26</v>
      </c>
      <c r="E43" s="11" t="s">
        <v>65</v>
      </c>
      <c r="F43" s="11" t="s">
        <v>26</v>
      </c>
      <c r="G43" s="11">
        <v>1545</v>
      </c>
      <c r="H43" s="12" t="s">
        <v>66</v>
      </c>
      <c r="I43" s="12" t="s">
        <v>27</v>
      </c>
      <c r="J43" s="12" t="s">
        <v>42</v>
      </c>
      <c r="K43" s="12" t="s">
        <v>43</v>
      </c>
      <c r="L43" s="13">
        <v>43.18</v>
      </c>
      <c r="M43" s="13">
        <v>25</v>
      </c>
      <c r="N43" s="13">
        <v>1.7272000000000001</v>
      </c>
      <c r="O43" s="13" t="s">
        <v>30</v>
      </c>
      <c r="P43" s="13">
        <v>70</v>
      </c>
      <c r="Q43" s="13">
        <v>0</v>
      </c>
      <c r="R43" s="69">
        <f>M43*P43</f>
        <v>1750</v>
      </c>
      <c r="S43" s="69">
        <v>0</v>
      </c>
      <c r="T43" s="69">
        <f>M43*S43</f>
        <v>0</v>
      </c>
      <c r="U43" s="69">
        <f>R43-T43</f>
        <v>1750</v>
      </c>
      <c r="V43" s="69">
        <f>U43*1</f>
        <v>1750</v>
      </c>
      <c r="W43" s="69">
        <f>U43-V43</f>
        <v>0</v>
      </c>
      <c r="X43" s="69">
        <v>0</v>
      </c>
      <c r="Y43" s="14">
        <f t="shared" si="18"/>
        <v>0</v>
      </c>
      <c r="Z43" s="66" t="s">
        <v>26</v>
      </c>
      <c r="AA43" s="12" t="s">
        <v>31</v>
      </c>
    </row>
    <row r="44" spans="1:27" x14ac:dyDescent="0.25">
      <c r="A44" s="10">
        <v>45658</v>
      </c>
      <c r="B44" s="11" t="s">
        <v>1123</v>
      </c>
      <c r="C44" s="11" t="s">
        <v>1124</v>
      </c>
      <c r="D44" s="11" t="s">
        <v>26</v>
      </c>
      <c r="E44" s="11" t="s">
        <v>482</v>
      </c>
      <c r="F44" s="11" t="s">
        <v>26</v>
      </c>
      <c r="G44" s="11">
        <v>2129</v>
      </c>
      <c r="H44" s="12" t="s">
        <v>41</v>
      </c>
      <c r="I44" s="12" t="s">
        <v>27</v>
      </c>
      <c r="J44" s="12" t="s">
        <v>33</v>
      </c>
      <c r="K44" s="12" t="s">
        <v>34</v>
      </c>
      <c r="L44" s="13">
        <v>35.979999999999997</v>
      </c>
      <c r="M44" s="13">
        <v>25</v>
      </c>
      <c r="N44" s="13">
        <v>1.4392</v>
      </c>
      <c r="O44" s="13" t="s">
        <v>30</v>
      </c>
      <c r="P44" s="13">
        <v>60</v>
      </c>
      <c r="Q44" s="13">
        <v>0</v>
      </c>
      <c r="R44" s="69">
        <f>M44*P44</f>
        <v>1500</v>
      </c>
      <c r="S44" s="69">
        <v>0</v>
      </c>
      <c r="T44" s="69">
        <f>M44*S44</f>
        <v>0</v>
      </c>
      <c r="U44" s="69">
        <f t="shared" ref="U44" si="20">+R44-T44</f>
        <v>1500</v>
      </c>
      <c r="V44" s="69">
        <f>+U44*0</f>
        <v>0</v>
      </c>
      <c r="W44" s="69">
        <f t="shared" ref="W44" si="21">+U44-V44</f>
        <v>1500</v>
      </c>
      <c r="X44" s="69">
        <v>0</v>
      </c>
      <c r="Y44" s="14">
        <f t="shared" si="18"/>
        <v>0</v>
      </c>
      <c r="Z44" s="66" t="s">
        <v>26</v>
      </c>
      <c r="AA44" s="12" t="s">
        <v>31</v>
      </c>
    </row>
    <row r="45" spans="1:27" x14ac:dyDescent="0.25">
      <c r="A45" s="10">
        <v>45658</v>
      </c>
      <c r="B45" s="11" t="s">
        <v>691</v>
      </c>
      <c r="C45" s="11" t="s">
        <v>1125</v>
      </c>
      <c r="D45" s="11" t="s">
        <v>26</v>
      </c>
      <c r="E45" s="11" t="s">
        <v>1064</v>
      </c>
      <c r="F45" s="11" t="s">
        <v>26</v>
      </c>
      <c r="G45" s="11">
        <v>111855</v>
      </c>
      <c r="H45" s="12" t="s">
        <v>4445</v>
      </c>
      <c r="I45" s="12" t="s">
        <v>27</v>
      </c>
      <c r="J45" s="12" t="s">
        <v>42</v>
      </c>
      <c r="K45" s="12" t="s">
        <v>43</v>
      </c>
      <c r="L45" s="13">
        <v>36.92</v>
      </c>
      <c r="M45" s="13">
        <v>24</v>
      </c>
      <c r="N45" s="13">
        <v>1.5383333333333331</v>
      </c>
      <c r="O45" s="13">
        <v>42</v>
      </c>
      <c r="P45" s="13" t="s">
        <v>30</v>
      </c>
      <c r="Q45" s="13">
        <v>0</v>
      </c>
      <c r="R45" s="69">
        <f t="shared" ref="R45" si="22">+L45*O45</f>
        <v>1550.64</v>
      </c>
      <c r="S45" s="69">
        <v>0</v>
      </c>
      <c r="T45" s="69">
        <f>+L45*S45</f>
        <v>0</v>
      </c>
      <c r="U45" s="69">
        <f>+R45-T45</f>
        <v>1550.64</v>
      </c>
      <c r="V45" s="69">
        <f>+U45*1</f>
        <v>1550.64</v>
      </c>
      <c r="W45" s="69">
        <f>+U45-V45</f>
        <v>0</v>
      </c>
      <c r="X45" s="69">
        <v>0</v>
      </c>
      <c r="Y45" s="14">
        <f t="shared" si="18"/>
        <v>0</v>
      </c>
      <c r="Z45" s="66" t="s">
        <v>26</v>
      </c>
      <c r="AA45" s="12" t="s">
        <v>31</v>
      </c>
    </row>
    <row r="46" spans="1:27" x14ac:dyDescent="0.25">
      <c r="A46" s="10">
        <v>45658</v>
      </c>
      <c r="B46" s="11" t="s">
        <v>1126</v>
      </c>
      <c r="C46" s="11" t="s">
        <v>1127</v>
      </c>
      <c r="D46" s="11" t="s">
        <v>26</v>
      </c>
      <c r="E46" s="11" t="s">
        <v>57</v>
      </c>
      <c r="F46" s="11" t="s">
        <v>26</v>
      </c>
      <c r="G46" s="11">
        <v>2713</v>
      </c>
      <c r="H46" s="12" t="s">
        <v>41</v>
      </c>
      <c r="I46" s="12" t="s">
        <v>27</v>
      </c>
      <c r="J46" s="12" t="s">
        <v>42</v>
      </c>
      <c r="K46" s="12" t="s">
        <v>43</v>
      </c>
      <c r="L46" s="13">
        <v>41.02</v>
      </c>
      <c r="M46" s="13">
        <v>25</v>
      </c>
      <c r="N46" s="13">
        <v>1.6408</v>
      </c>
      <c r="O46" s="13" t="s">
        <v>30</v>
      </c>
      <c r="P46" s="13">
        <v>64</v>
      </c>
      <c r="Q46" s="13">
        <v>0</v>
      </c>
      <c r="R46" s="69">
        <f>M46*P46</f>
        <v>1600</v>
      </c>
      <c r="S46" s="69">
        <v>0</v>
      </c>
      <c r="T46" s="69">
        <f>M46*S46</f>
        <v>0</v>
      </c>
      <c r="U46" s="69">
        <f>+R46-T46</f>
        <v>1600</v>
      </c>
      <c r="V46" s="69">
        <f>+U46*0</f>
        <v>0</v>
      </c>
      <c r="W46" s="69">
        <f>+U46-V46</f>
        <v>1600</v>
      </c>
      <c r="X46" s="69">
        <v>0</v>
      </c>
      <c r="Y46" s="14">
        <f t="shared" si="18"/>
        <v>0</v>
      </c>
      <c r="Z46" s="66" t="s">
        <v>26</v>
      </c>
      <c r="AA46" s="12" t="s">
        <v>31</v>
      </c>
    </row>
    <row r="47" spans="1:27" x14ac:dyDescent="0.25">
      <c r="A47" s="10">
        <v>45658</v>
      </c>
      <c r="B47" s="11" t="s">
        <v>1128</v>
      </c>
      <c r="C47" s="11" t="s">
        <v>1129</v>
      </c>
      <c r="D47" s="11" t="s">
        <v>26</v>
      </c>
      <c r="E47" s="11" t="s">
        <v>1067</v>
      </c>
      <c r="F47" s="11" t="s">
        <v>26</v>
      </c>
      <c r="G47" s="11">
        <v>111854</v>
      </c>
      <c r="H47" s="12" t="s">
        <v>4445</v>
      </c>
      <c r="I47" s="12" t="s">
        <v>27</v>
      </c>
      <c r="J47" s="12" t="s">
        <v>42</v>
      </c>
      <c r="K47" s="12" t="s">
        <v>43</v>
      </c>
      <c r="L47" s="13">
        <v>38.28</v>
      </c>
      <c r="M47" s="13">
        <v>24</v>
      </c>
      <c r="N47" s="13">
        <v>1.595</v>
      </c>
      <c r="O47" s="13">
        <v>42</v>
      </c>
      <c r="P47" s="13" t="s">
        <v>30</v>
      </c>
      <c r="Q47" s="13">
        <v>0</v>
      </c>
      <c r="R47" s="69">
        <f t="shared" ref="R47" si="23">+L47*O47</f>
        <v>1607.76</v>
      </c>
      <c r="S47" s="69">
        <v>0</v>
      </c>
      <c r="T47" s="69">
        <f>+L47*S47</f>
        <v>0</v>
      </c>
      <c r="U47" s="69">
        <f>+R47-T47</f>
        <v>1607.76</v>
      </c>
      <c r="V47" s="69">
        <f>+U47*1</f>
        <v>1607.76</v>
      </c>
      <c r="W47" s="69">
        <f>+U47-V47</f>
        <v>0</v>
      </c>
      <c r="X47" s="69">
        <v>0</v>
      </c>
      <c r="Y47" s="14">
        <f t="shared" si="18"/>
        <v>0</v>
      </c>
      <c r="Z47" s="66" t="s">
        <v>26</v>
      </c>
      <c r="AA47" s="12" t="s">
        <v>31</v>
      </c>
    </row>
    <row r="48" spans="1:27" x14ac:dyDescent="0.25">
      <c r="A48" s="10">
        <v>45658</v>
      </c>
      <c r="B48" s="11" t="s">
        <v>1130</v>
      </c>
      <c r="C48" s="11" t="s">
        <v>1131</v>
      </c>
      <c r="D48" s="11" t="s">
        <v>26</v>
      </c>
      <c r="E48" s="11" t="s">
        <v>443</v>
      </c>
      <c r="F48" s="11" t="s">
        <v>92</v>
      </c>
      <c r="G48" s="11" t="s">
        <v>35</v>
      </c>
      <c r="H48" s="12" t="s">
        <v>36</v>
      </c>
      <c r="I48" s="12" t="s">
        <v>27</v>
      </c>
      <c r="J48" s="12" t="s">
        <v>556</v>
      </c>
      <c r="K48" s="12" t="s">
        <v>557</v>
      </c>
      <c r="L48" s="13">
        <v>32.18</v>
      </c>
      <c r="M48" s="13">
        <v>20</v>
      </c>
      <c r="N48" s="13">
        <v>1.609</v>
      </c>
      <c r="O48" s="13">
        <v>65</v>
      </c>
      <c r="P48" s="13" t="s">
        <v>30</v>
      </c>
      <c r="Q48" s="13">
        <v>30</v>
      </c>
      <c r="R48" s="69">
        <f>(L48*O48)-Q48</f>
        <v>2061.6999999999998</v>
      </c>
      <c r="S48" s="69">
        <v>0</v>
      </c>
      <c r="T48" s="69">
        <f t="shared" ref="T48" si="24">+L48*S48</f>
        <v>0</v>
      </c>
      <c r="U48" s="69">
        <f t="shared" ref="U48:U49" si="25">+R48-T48</f>
        <v>2061.6999999999998</v>
      </c>
      <c r="V48" s="69">
        <f>+U48*0</f>
        <v>0</v>
      </c>
      <c r="W48" s="69">
        <f t="shared" ref="W48:W49" si="26">+U48-V48</f>
        <v>2061.6999999999998</v>
      </c>
      <c r="X48" s="69">
        <v>0</v>
      </c>
      <c r="Y48" s="14">
        <f t="shared" si="18"/>
        <v>0</v>
      </c>
      <c r="Z48" s="66" t="s">
        <v>26</v>
      </c>
      <c r="AA48" s="12" t="s">
        <v>31</v>
      </c>
    </row>
    <row r="49" spans="1:27" x14ac:dyDescent="0.25">
      <c r="A49" s="10">
        <v>45658</v>
      </c>
      <c r="B49" s="11" t="s">
        <v>1132</v>
      </c>
      <c r="C49" s="11" t="s">
        <v>1133</v>
      </c>
      <c r="D49" s="11" t="s">
        <v>26</v>
      </c>
      <c r="E49" s="11" t="s">
        <v>97</v>
      </c>
      <c r="F49" s="11" t="s">
        <v>26</v>
      </c>
      <c r="G49" s="11">
        <v>5442</v>
      </c>
      <c r="H49" s="12" t="s">
        <v>4446</v>
      </c>
      <c r="I49" s="12" t="s">
        <v>27</v>
      </c>
      <c r="J49" s="12" t="s">
        <v>28</v>
      </c>
      <c r="K49" s="12" t="s">
        <v>29</v>
      </c>
      <c r="L49" s="13">
        <v>17.760000000000002</v>
      </c>
      <c r="M49" s="13">
        <v>12</v>
      </c>
      <c r="N49" s="13">
        <v>1.48</v>
      </c>
      <c r="O49" s="13" t="s">
        <v>30</v>
      </c>
      <c r="P49" s="13">
        <v>40.5</v>
      </c>
      <c r="Q49" s="13">
        <v>0</v>
      </c>
      <c r="R49" s="69">
        <f>+M49*P49</f>
        <v>486</v>
      </c>
      <c r="S49" s="69">
        <v>0</v>
      </c>
      <c r="T49" s="69">
        <f>+M49*S49</f>
        <v>0</v>
      </c>
      <c r="U49" s="69">
        <f t="shared" si="25"/>
        <v>486</v>
      </c>
      <c r="V49" s="69">
        <f>+U49*1</f>
        <v>486</v>
      </c>
      <c r="W49" s="69">
        <f t="shared" si="26"/>
        <v>0</v>
      </c>
      <c r="X49" s="69">
        <v>0</v>
      </c>
      <c r="Y49" s="14">
        <f t="shared" si="18"/>
        <v>0</v>
      </c>
      <c r="Z49" s="66" t="s">
        <v>26</v>
      </c>
      <c r="AA49" s="12" t="s">
        <v>31</v>
      </c>
    </row>
    <row r="50" spans="1:27" x14ac:dyDescent="0.25">
      <c r="A50" s="10">
        <v>45658</v>
      </c>
      <c r="B50" s="11" t="s">
        <v>751</v>
      </c>
      <c r="C50" s="11" t="s">
        <v>1134</v>
      </c>
      <c r="D50" s="11" t="s">
        <v>26</v>
      </c>
      <c r="E50" s="11" t="s">
        <v>567</v>
      </c>
      <c r="F50" s="11" t="s">
        <v>26</v>
      </c>
      <c r="G50" s="11">
        <v>111856</v>
      </c>
      <c r="H50" s="12" t="s">
        <v>4445</v>
      </c>
      <c r="I50" s="12" t="s">
        <v>27</v>
      </c>
      <c r="J50" s="12" t="s">
        <v>42</v>
      </c>
      <c r="K50" s="12" t="s">
        <v>43</v>
      </c>
      <c r="L50" s="13">
        <v>40.520000000000003</v>
      </c>
      <c r="M50" s="13">
        <v>25</v>
      </c>
      <c r="N50" s="13">
        <v>1.6208</v>
      </c>
      <c r="O50" s="13">
        <v>42</v>
      </c>
      <c r="P50" s="13" t="s">
        <v>30</v>
      </c>
      <c r="Q50" s="13">
        <v>0</v>
      </c>
      <c r="R50" s="69">
        <f t="shared" ref="R50" si="27">+L50*O50</f>
        <v>1701.8400000000001</v>
      </c>
      <c r="S50" s="69">
        <v>0</v>
      </c>
      <c r="T50" s="69">
        <f>+L50*S50</f>
        <v>0</v>
      </c>
      <c r="U50" s="69">
        <f>+R50-T50</f>
        <v>1701.8400000000001</v>
      </c>
      <c r="V50" s="69">
        <f>+U50*1</f>
        <v>1701.8400000000001</v>
      </c>
      <c r="W50" s="69">
        <f>+U50-V50</f>
        <v>0</v>
      </c>
      <c r="X50" s="69">
        <v>0</v>
      </c>
      <c r="Y50" s="14">
        <f t="shared" si="18"/>
        <v>0</v>
      </c>
      <c r="Z50" s="66" t="s">
        <v>26</v>
      </c>
      <c r="AA50" s="12" t="s">
        <v>31</v>
      </c>
    </row>
    <row r="51" spans="1:27" x14ac:dyDescent="0.25">
      <c r="A51" s="10">
        <v>45658</v>
      </c>
      <c r="B51" s="11" t="s">
        <v>1135</v>
      </c>
      <c r="C51" s="11" t="s">
        <v>1136</v>
      </c>
      <c r="D51" s="11" t="s">
        <v>26</v>
      </c>
      <c r="E51" s="11" t="s">
        <v>52</v>
      </c>
      <c r="F51" s="11" t="s">
        <v>26</v>
      </c>
      <c r="G51" s="11">
        <v>466</v>
      </c>
      <c r="H51" s="12" t="s">
        <v>141</v>
      </c>
      <c r="I51" s="12" t="s">
        <v>55</v>
      </c>
      <c r="J51" s="12" t="s">
        <v>55</v>
      </c>
      <c r="K51" s="12" t="s">
        <v>56</v>
      </c>
      <c r="L51" s="13">
        <v>36.72</v>
      </c>
      <c r="M51" s="13">
        <v>25</v>
      </c>
      <c r="N51" s="13">
        <v>1.4688000000000001</v>
      </c>
      <c r="O51" s="13">
        <v>15</v>
      </c>
      <c r="P51" s="13" t="s">
        <v>30</v>
      </c>
      <c r="Q51" s="13">
        <v>0</v>
      </c>
      <c r="R51" s="69">
        <f>L51*O51</f>
        <v>550.79999999999995</v>
      </c>
      <c r="S51" s="69">
        <v>0</v>
      </c>
      <c r="T51" s="69">
        <f>L51*S51</f>
        <v>0</v>
      </c>
      <c r="U51" s="69">
        <f>R51-T51</f>
        <v>550.79999999999995</v>
      </c>
      <c r="V51" s="69">
        <f>U51*0</f>
        <v>0</v>
      </c>
      <c r="W51" s="69">
        <f>U51-V51</f>
        <v>550.79999999999995</v>
      </c>
      <c r="X51" s="69">
        <v>0</v>
      </c>
      <c r="Y51" s="14">
        <f t="shared" si="18"/>
        <v>0</v>
      </c>
      <c r="Z51" s="66" t="s">
        <v>26</v>
      </c>
      <c r="AA51" s="12" t="s">
        <v>31</v>
      </c>
    </row>
    <row r="52" spans="1:27" x14ac:dyDescent="0.25">
      <c r="A52" s="10">
        <v>45658</v>
      </c>
      <c r="B52" s="11" t="s">
        <v>337</v>
      </c>
      <c r="C52" s="11" t="s">
        <v>1137</v>
      </c>
      <c r="D52" s="11" t="s">
        <v>26</v>
      </c>
      <c r="E52" s="11" t="s">
        <v>1095</v>
      </c>
      <c r="F52" s="11" t="s">
        <v>26</v>
      </c>
      <c r="G52" s="11">
        <v>111857</v>
      </c>
      <c r="H52" s="12" t="s">
        <v>4445</v>
      </c>
      <c r="I52" s="12" t="s">
        <v>27</v>
      </c>
      <c r="J52" s="12" t="s">
        <v>42</v>
      </c>
      <c r="K52" s="12" t="s">
        <v>43</v>
      </c>
      <c r="L52" s="13">
        <v>39.020000000000003</v>
      </c>
      <c r="M52" s="13">
        <v>24</v>
      </c>
      <c r="N52" s="13">
        <v>1.625833333333333</v>
      </c>
      <c r="O52" s="13">
        <v>42</v>
      </c>
      <c r="P52" s="13" t="s">
        <v>30</v>
      </c>
      <c r="Q52" s="13">
        <v>0</v>
      </c>
      <c r="R52" s="69">
        <f t="shared" ref="R52" si="28">+L52*O52</f>
        <v>1638.8400000000001</v>
      </c>
      <c r="S52" s="69">
        <v>0</v>
      </c>
      <c r="T52" s="69">
        <f>+L52*S52</f>
        <v>0</v>
      </c>
      <c r="U52" s="69">
        <f>+R52-T52</f>
        <v>1638.8400000000001</v>
      </c>
      <c r="V52" s="69">
        <f>+U52*1</f>
        <v>1638.8400000000001</v>
      </c>
      <c r="W52" s="69">
        <f>+U52-V52</f>
        <v>0</v>
      </c>
      <c r="X52" s="69">
        <v>0</v>
      </c>
      <c r="Y52" s="14">
        <f t="shared" si="18"/>
        <v>0</v>
      </c>
      <c r="Z52" s="66" t="s">
        <v>26</v>
      </c>
      <c r="AA52" s="12" t="s">
        <v>31</v>
      </c>
    </row>
    <row r="53" spans="1:27" x14ac:dyDescent="0.25">
      <c r="A53" s="10">
        <v>45658</v>
      </c>
      <c r="B53" s="11" t="s">
        <v>1138</v>
      </c>
      <c r="C53" s="11" t="s">
        <v>1139</v>
      </c>
      <c r="D53" s="11" t="s">
        <v>26</v>
      </c>
      <c r="E53" s="11" t="s">
        <v>39</v>
      </c>
      <c r="F53" s="11" t="s">
        <v>26</v>
      </c>
      <c r="G53" s="11">
        <v>467</v>
      </c>
      <c r="H53" s="12" t="s">
        <v>141</v>
      </c>
      <c r="I53" s="12" t="s">
        <v>55</v>
      </c>
      <c r="J53" s="12" t="s">
        <v>55</v>
      </c>
      <c r="K53" s="12" t="s">
        <v>56</v>
      </c>
      <c r="L53" s="13">
        <v>37.020000000000003</v>
      </c>
      <c r="M53" s="13">
        <v>25</v>
      </c>
      <c r="N53" s="13">
        <v>1.4807999999999999</v>
      </c>
      <c r="O53" s="13">
        <v>15</v>
      </c>
      <c r="P53" s="13" t="s">
        <v>30</v>
      </c>
      <c r="Q53" s="13">
        <v>0</v>
      </c>
      <c r="R53" s="69">
        <f>L53*O53</f>
        <v>555.30000000000007</v>
      </c>
      <c r="S53" s="69">
        <v>0</v>
      </c>
      <c r="T53" s="69">
        <f>L53*S53</f>
        <v>0</v>
      </c>
      <c r="U53" s="69">
        <f>R53-T53</f>
        <v>555.30000000000007</v>
      </c>
      <c r="V53" s="69">
        <f>U53*0</f>
        <v>0</v>
      </c>
      <c r="W53" s="69">
        <f>U53-V53</f>
        <v>555.30000000000007</v>
      </c>
      <c r="X53" s="69">
        <v>0</v>
      </c>
      <c r="Y53" s="14">
        <f t="shared" si="18"/>
        <v>0</v>
      </c>
      <c r="Z53" s="66" t="s">
        <v>26</v>
      </c>
      <c r="AA53" s="12" t="s">
        <v>31</v>
      </c>
    </row>
    <row r="54" spans="1:27" x14ac:dyDescent="0.25">
      <c r="A54" s="10">
        <v>45658</v>
      </c>
      <c r="B54" s="11" t="s">
        <v>1140</v>
      </c>
      <c r="C54" s="11" t="s">
        <v>1141</v>
      </c>
      <c r="D54" s="11" t="s">
        <v>26</v>
      </c>
      <c r="E54" s="11" t="s">
        <v>508</v>
      </c>
      <c r="F54" s="11" t="s">
        <v>26</v>
      </c>
      <c r="G54" s="11" t="s">
        <v>26</v>
      </c>
      <c r="H54" s="12" t="s">
        <v>4421</v>
      </c>
      <c r="I54" s="12" t="s">
        <v>27</v>
      </c>
      <c r="J54" s="12" t="s">
        <v>33</v>
      </c>
      <c r="K54" s="12" t="s">
        <v>34</v>
      </c>
      <c r="L54" s="13">
        <v>40.6</v>
      </c>
      <c r="M54" s="13">
        <v>28</v>
      </c>
      <c r="N54" s="13">
        <v>1.45</v>
      </c>
      <c r="O54" s="13">
        <v>85</v>
      </c>
      <c r="P54" s="13" t="s">
        <v>30</v>
      </c>
      <c r="Q54" s="13">
        <v>0</v>
      </c>
      <c r="R54" s="69">
        <f>L54*O54</f>
        <v>3451</v>
      </c>
      <c r="S54" s="69">
        <v>38</v>
      </c>
      <c r="T54" s="69">
        <f>L54*S54</f>
        <v>1542.8</v>
      </c>
      <c r="U54" s="69">
        <f>R54-T54</f>
        <v>1908.2</v>
      </c>
      <c r="V54" s="69">
        <f>U54*1</f>
        <v>1908.2</v>
      </c>
      <c r="W54" s="69">
        <f>U54-V54</f>
        <v>0</v>
      </c>
      <c r="X54" s="69">
        <f>L54*36</f>
        <v>1461.6000000000001</v>
      </c>
      <c r="Y54" s="70">
        <f>+T54-X54</f>
        <v>81.199999999999818</v>
      </c>
      <c r="Z54" s="66" t="s">
        <v>141</v>
      </c>
      <c r="AA54" s="12" t="s">
        <v>78</v>
      </c>
    </row>
    <row r="55" spans="1:27" x14ac:dyDescent="0.25">
      <c r="A55" s="10">
        <v>45658</v>
      </c>
      <c r="B55" s="11" t="s">
        <v>1142</v>
      </c>
      <c r="C55" s="11" t="s">
        <v>1143</v>
      </c>
      <c r="D55" s="11" t="s">
        <v>26</v>
      </c>
      <c r="E55" s="11" t="s">
        <v>226</v>
      </c>
      <c r="F55" s="11" t="s">
        <v>26</v>
      </c>
      <c r="G55" s="11">
        <v>957</v>
      </c>
      <c r="H55" s="12" t="s">
        <v>162</v>
      </c>
      <c r="I55" s="12" t="s">
        <v>27</v>
      </c>
      <c r="J55" s="12" t="s">
        <v>42</v>
      </c>
      <c r="K55" s="12" t="s">
        <v>43</v>
      </c>
      <c r="L55" s="13">
        <v>42.54</v>
      </c>
      <c r="M55" s="13">
        <v>25</v>
      </c>
      <c r="N55" s="13">
        <v>1.7016</v>
      </c>
      <c r="O55" s="13" t="s">
        <v>30</v>
      </c>
      <c r="P55" s="13">
        <v>56</v>
      </c>
      <c r="Q55" s="13">
        <v>0</v>
      </c>
      <c r="R55" s="69">
        <f>M55*P55</f>
        <v>1400</v>
      </c>
      <c r="S55" s="69">
        <v>0</v>
      </c>
      <c r="T55" s="69">
        <f>M55*S55</f>
        <v>0</v>
      </c>
      <c r="U55" s="69">
        <f>R55-T55</f>
        <v>1400</v>
      </c>
      <c r="V55" s="69">
        <f>U55*0</f>
        <v>0</v>
      </c>
      <c r="W55" s="69">
        <f>U55-V55</f>
        <v>1400</v>
      </c>
      <c r="X55" s="69">
        <v>0</v>
      </c>
      <c r="Y55" s="14">
        <f>T55-X55</f>
        <v>0</v>
      </c>
      <c r="Z55" s="66" t="s">
        <v>26</v>
      </c>
      <c r="AA55" s="12" t="s">
        <v>31</v>
      </c>
    </row>
    <row r="56" spans="1:27" x14ac:dyDescent="0.25">
      <c r="A56" s="10">
        <v>45658</v>
      </c>
      <c r="B56" s="11" t="s">
        <v>1144</v>
      </c>
      <c r="C56" s="11" t="s">
        <v>1145</v>
      </c>
      <c r="D56" s="11" t="s">
        <v>26</v>
      </c>
      <c r="E56" s="11" t="s">
        <v>603</v>
      </c>
      <c r="F56" s="11" t="s">
        <v>26</v>
      </c>
      <c r="G56" s="11" t="s">
        <v>26</v>
      </c>
      <c r="H56" s="12" t="s">
        <v>4421</v>
      </c>
      <c r="I56" s="12" t="s">
        <v>27</v>
      </c>
      <c r="J56" s="12" t="s">
        <v>33</v>
      </c>
      <c r="K56" s="12" t="s">
        <v>34</v>
      </c>
      <c r="L56" s="13">
        <v>40.24</v>
      </c>
      <c r="M56" s="13">
        <v>28</v>
      </c>
      <c r="N56" s="13">
        <v>1.4371428571428571</v>
      </c>
      <c r="O56" s="13">
        <v>85</v>
      </c>
      <c r="P56" s="13" t="s">
        <v>30</v>
      </c>
      <c r="Q56" s="13">
        <v>0</v>
      </c>
      <c r="R56" s="69">
        <f>L56*O56</f>
        <v>3420.4</v>
      </c>
      <c r="S56" s="69">
        <v>38</v>
      </c>
      <c r="T56" s="69">
        <f>L56*S56</f>
        <v>1529.1200000000001</v>
      </c>
      <c r="U56" s="69">
        <f>R56-T56</f>
        <v>1891.28</v>
      </c>
      <c r="V56" s="69">
        <f>U56*1</f>
        <v>1891.28</v>
      </c>
      <c r="W56" s="69">
        <f>U56-V56</f>
        <v>0</v>
      </c>
      <c r="X56" s="69">
        <f>L56*36</f>
        <v>1448.64</v>
      </c>
      <c r="Y56" s="70">
        <f>+T56-X56</f>
        <v>80.480000000000018</v>
      </c>
      <c r="Z56" s="66" t="s">
        <v>141</v>
      </c>
      <c r="AA56" s="12" t="s">
        <v>78</v>
      </c>
    </row>
    <row r="57" spans="1:27" x14ac:dyDescent="0.25">
      <c r="A57" s="10">
        <v>45658</v>
      </c>
      <c r="B57" s="11" t="s">
        <v>1146</v>
      </c>
      <c r="C57" s="11" t="s">
        <v>1147</v>
      </c>
      <c r="D57" s="11" t="s">
        <v>26</v>
      </c>
      <c r="E57" s="11" t="s">
        <v>538</v>
      </c>
      <c r="F57" s="11" t="s">
        <v>26</v>
      </c>
      <c r="G57" s="11">
        <v>2285</v>
      </c>
      <c r="H57" s="12" t="s">
        <v>41</v>
      </c>
      <c r="I57" s="12" t="s">
        <v>27</v>
      </c>
      <c r="J57" s="12" t="s">
        <v>42</v>
      </c>
      <c r="K57" s="12" t="s">
        <v>43</v>
      </c>
      <c r="L57" s="13">
        <v>41.72</v>
      </c>
      <c r="M57" s="13">
        <v>25</v>
      </c>
      <c r="N57" s="13">
        <v>1.6688000000000001</v>
      </c>
      <c r="O57" s="13" t="s">
        <v>30</v>
      </c>
      <c r="P57" s="13">
        <v>64</v>
      </c>
      <c r="Q57" s="13">
        <v>0</v>
      </c>
      <c r="R57" s="69">
        <f>M57*P57</f>
        <v>1600</v>
      </c>
      <c r="S57" s="69">
        <v>0</v>
      </c>
      <c r="T57" s="69">
        <f>M57*S57</f>
        <v>0</v>
      </c>
      <c r="U57" s="69">
        <f>+R57-T57</f>
        <v>1600</v>
      </c>
      <c r="V57" s="69">
        <f>+U57*0</f>
        <v>0</v>
      </c>
      <c r="W57" s="69">
        <f>+U57-V57</f>
        <v>1600</v>
      </c>
      <c r="X57" s="69">
        <v>0</v>
      </c>
      <c r="Y57" s="14">
        <f t="shared" ref="Y57:Y86" si="29">T57-X57</f>
        <v>0</v>
      </c>
      <c r="Z57" s="66" t="s">
        <v>26</v>
      </c>
      <c r="AA57" s="12" t="s">
        <v>31</v>
      </c>
    </row>
    <row r="58" spans="1:27" x14ac:dyDescent="0.25">
      <c r="A58" s="10">
        <v>45658</v>
      </c>
      <c r="B58" s="11" t="s">
        <v>623</v>
      </c>
      <c r="C58" s="11" t="s">
        <v>1148</v>
      </c>
      <c r="D58" s="11" t="s">
        <v>26</v>
      </c>
      <c r="E58" s="11" t="s">
        <v>430</v>
      </c>
      <c r="F58" s="11" t="s">
        <v>26</v>
      </c>
      <c r="G58" s="11">
        <v>128</v>
      </c>
      <c r="H58" s="12" t="s">
        <v>6326</v>
      </c>
      <c r="I58" s="12" t="s">
        <v>27</v>
      </c>
      <c r="J58" s="12" t="s">
        <v>42</v>
      </c>
      <c r="K58" s="12" t="s">
        <v>43</v>
      </c>
      <c r="L58" s="13">
        <v>39.4</v>
      </c>
      <c r="M58" s="13">
        <v>25</v>
      </c>
      <c r="N58" s="13">
        <v>1.5760000000000001</v>
      </c>
      <c r="O58" s="13">
        <v>42.5</v>
      </c>
      <c r="P58" s="13"/>
      <c r="Q58" s="13">
        <v>0</v>
      </c>
      <c r="R58" s="69">
        <f>+L58*O58</f>
        <v>1674.5</v>
      </c>
      <c r="S58" s="69">
        <v>0</v>
      </c>
      <c r="T58" s="69">
        <f>+L58*S58</f>
        <v>0</v>
      </c>
      <c r="U58" s="69">
        <f t="shared" ref="U58" si="30">+R58-T58</f>
        <v>1674.5</v>
      </c>
      <c r="V58" s="69">
        <f>+U58*0</f>
        <v>0</v>
      </c>
      <c r="W58" s="69">
        <f t="shared" ref="W58" si="31">+U58-V58</f>
        <v>1674.5</v>
      </c>
      <c r="X58" s="69">
        <v>0</v>
      </c>
      <c r="Y58" s="14">
        <f t="shared" si="29"/>
        <v>0</v>
      </c>
      <c r="Z58" s="66" t="s">
        <v>26</v>
      </c>
      <c r="AA58" s="12" t="s">
        <v>31</v>
      </c>
    </row>
    <row r="59" spans="1:27" x14ac:dyDescent="0.25">
      <c r="A59" s="10">
        <v>45658</v>
      </c>
      <c r="B59" s="11" t="s">
        <v>1149</v>
      </c>
      <c r="C59" s="11" t="s">
        <v>1150</v>
      </c>
      <c r="D59" s="11" t="s">
        <v>26</v>
      </c>
      <c r="E59" s="11" t="s">
        <v>568</v>
      </c>
      <c r="F59" s="11" t="s">
        <v>26</v>
      </c>
      <c r="G59" s="11">
        <v>111727</v>
      </c>
      <c r="H59" s="12" t="s">
        <v>4445</v>
      </c>
      <c r="I59" s="12" t="s">
        <v>27</v>
      </c>
      <c r="J59" s="12" t="s">
        <v>42</v>
      </c>
      <c r="K59" s="12" t="s">
        <v>43</v>
      </c>
      <c r="L59" s="13">
        <v>41.32</v>
      </c>
      <c r="M59" s="13">
        <v>25</v>
      </c>
      <c r="N59" s="13">
        <v>1.6528</v>
      </c>
      <c r="O59" s="13">
        <v>42</v>
      </c>
      <c r="P59" s="13" t="s">
        <v>30</v>
      </c>
      <c r="Q59" s="13">
        <v>0</v>
      </c>
      <c r="R59" s="69">
        <f t="shared" ref="R59:R60" si="32">+L59*O59</f>
        <v>1735.44</v>
      </c>
      <c r="S59" s="69">
        <v>0</v>
      </c>
      <c r="T59" s="69">
        <f>+L59*S59</f>
        <v>0</v>
      </c>
      <c r="U59" s="69">
        <f>+R59-T59</f>
        <v>1735.44</v>
      </c>
      <c r="V59" s="69">
        <f>+U59*1</f>
        <v>1735.44</v>
      </c>
      <c r="W59" s="69">
        <f>+U59-V59</f>
        <v>0</v>
      </c>
      <c r="X59" s="69">
        <v>0</v>
      </c>
      <c r="Y59" s="14">
        <f t="shared" si="29"/>
        <v>0</v>
      </c>
      <c r="Z59" s="66" t="s">
        <v>26</v>
      </c>
      <c r="AA59" s="12" t="s">
        <v>31</v>
      </c>
    </row>
    <row r="60" spans="1:27" x14ac:dyDescent="0.25">
      <c r="A60" s="10">
        <v>45658</v>
      </c>
      <c r="B60" s="11" t="s">
        <v>1151</v>
      </c>
      <c r="C60" s="11" t="s">
        <v>1152</v>
      </c>
      <c r="D60" s="11" t="s">
        <v>26</v>
      </c>
      <c r="E60" s="11" t="s">
        <v>570</v>
      </c>
      <c r="F60" s="11" t="s">
        <v>26</v>
      </c>
      <c r="G60" s="11">
        <v>111904</v>
      </c>
      <c r="H60" s="12" t="s">
        <v>4445</v>
      </c>
      <c r="I60" s="12" t="s">
        <v>27</v>
      </c>
      <c r="J60" s="12" t="s">
        <v>42</v>
      </c>
      <c r="K60" s="12" t="s">
        <v>43</v>
      </c>
      <c r="L60" s="13">
        <v>37.56</v>
      </c>
      <c r="M60" s="13">
        <v>25</v>
      </c>
      <c r="N60" s="13">
        <v>1.5024</v>
      </c>
      <c r="O60" s="13">
        <v>42</v>
      </c>
      <c r="P60" s="13" t="s">
        <v>30</v>
      </c>
      <c r="Q60" s="13">
        <v>0</v>
      </c>
      <c r="R60" s="69">
        <f t="shared" si="32"/>
        <v>1577.52</v>
      </c>
      <c r="S60" s="69">
        <v>0</v>
      </c>
      <c r="T60" s="69">
        <f>+L60*S60</f>
        <v>0</v>
      </c>
      <c r="U60" s="69">
        <f>+R60-T60</f>
        <v>1577.52</v>
      </c>
      <c r="V60" s="69">
        <f>+U60*1</f>
        <v>1577.52</v>
      </c>
      <c r="W60" s="69">
        <f>+U60-V60</f>
        <v>0</v>
      </c>
      <c r="X60" s="69">
        <v>0</v>
      </c>
      <c r="Y60" s="14">
        <f t="shared" si="29"/>
        <v>0</v>
      </c>
      <c r="Z60" s="66" t="s">
        <v>26</v>
      </c>
      <c r="AA60" s="12" t="s">
        <v>31</v>
      </c>
    </row>
    <row r="61" spans="1:27" x14ac:dyDescent="0.25">
      <c r="A61" s="10">
        <v>45658</v>
      </c>
      <c r="B61" s="11" t="s">
        <v>428</v>
      </c>
      <c r="C61" s="11" t="s">
        <v>1153</v>
      </c>
      <c r="D61" s="11" t="s">
        <v>26</v>
      </c>
      <c r="E61" s="11" t="s">
        <v>480</v>
      </c>
      <c r="F61" s="11" t="s">
        <v>26</v>
      </c>
      <c r="G61" s="11">
        <v>73959</v>
      </c>
      <c r="H61" s="12" t="s">
        <v>4447</v>
      </c>
      <c r="I61" s="12" t="s">
        <v>27</v>
      </c>
      <c r="J61" s="12" t="s">
        <v>42</v>
      </c>
      <c r="K61" s="12" t="s">
        <v>43</v>
      </c>
      <c r="L61" s="13">
        <v>41.28</v>
      </c>
      <c r="M61" s="13">
        <v>25</v>
      </c>
      <c r="N61" s="13">
        <v>1.6512</v>
      </c>
      <c r="O61" s="13">
        <v>42.5</v>
      </c>
      <c r="P61" s="13"/>
      <c r="Q61" s="13">
        <v>0</v>
      </c>
      <c r="R61" s="69">
        <f>+L61*O61</f>
        <v>1754.4</v>
      </c>
      <c r="S61" s="69">
        <v>0</v>
      </c>
      <c r="T61" s="69">
        <f>+L61*S61</f>
        <v>0</v>
      </c>
      <c r="U61" s="69">
        <f>+R61-T61</f>
        <v>1754.4</v>
      </c>
      <c r="V61" s="69">
        <f>+U61*0.75</f>
        <v>1315.8000000000002</v>
      </c>
      <c r="W61" s="69">
        <f>+U61-V61</f>
        <v>438.59999999999991</v>
      </c>
      <c r="X61" s="69">
        <v>0</v>
      </c>
      <c r="Y61" s="14">
        <f t="shared" si="29"/>
        <v>0</v>
      </c>
      <c r="Z61" s="66" t="s">
        <v>26</v>
      </c>
      <c r="AA61" s="12" t="s">
        <v>31</v>
      </c>
    </row>
    <row r="62" spans="1:27" x14ac:dyDescent="0.25">
      <c r="A62" s="10">
        <v>45658</v>
      </c>
      <c r="B62" s="11" t="s">
        <v>1154</v>
      </c>
      <c r="C62" s="11" t="s">
        <v>1155</v>
      </c>
      <c r="D62" s="11" t="s">
        <v>26</v>
      </c>
      <c r="E62" s="11" t="s">
        <v>518</v>
      </c>
      <c r="F62" s="11" t="s">
        <v>26</v>
      </c>
      <c r="G62" s="11">
        <v>77382</v>
      </c>
      <c r="H62" s="12" t="s">
        <v>4447</v>
      </c>
      <c r="I62" s="12" t="s">
        <v>27</v>
      </c>
      <c r="J62" s="12" t="s">
        <v>42</v>
      </c>
      <c r="K62" s="12" t="s">
        <v>43</v>
      </c>
      <c r="L62" s="13">
        <v>42.92</v>
      </c>
      <c r="M62" s="13">
        <v>25</v>
      </c>
      <c r="N62" s="13">
        <v>1.7168000000000001</v>
      </c>
      <c r="O62" s="13">
        <v>42.5</v>
      </c>
      <c r="P62" s="13"/>
      <c r="Q62" s="13">
        <v>0</v>
      </c>
      <c r="R62" s="69">
        <f>+L62*O62</f>
        <v>1824.1000000000001</v>
      </c>
      <c r="S62" s="69">
        <v>0</v>
      </c>
      <c r="T62" s="69">
        <f>+L62*S62</f>
        <v>0</v>
      </c>
      <c r="U62" s="69">
        <f>+R62-T62</f>
        <v>1824.1000000000001</v>
      </c>
      <c r="V62" s="69">
        <f>+U62*0.75</f>
        <v>1368.075</v>
      </c>
      <c r="W62" s="69">
        <f>+U62-V62</f>
        <v>456.02500000000009</v>
      </c>
      <c r="X62" s="69">
        <v>0</v>
      </c>
      <c r="Y62" s="14">
        <f t="shared" si="29"/>
        <v>0</v>
      </c>
      <c r="Z62" s="66" t="s">
        <v>26</v>
      </c>
      <c r="AA62" s="12" t="s">
        <v>31</v>
      </c>
    </row>
    <row r="63" spans="1:27" x14ac:dyDescent="0.25">
      <c r="A63" s="10">
        <v>45658</v>
      </c>
      <c r="B63" s="11" t="s">
        <v>1156</v>
      </c>
      <c r="C63" s="11" t="s">
        <v>1157</v>
      </c>
      <c r="D63" s="11" t="s">
        <v>26</v>
      </c>
      <c r="E63" s="11" t="s">
        <v>243</v>
      </c>
      <c r="F63" s="11" t="s">
        <v>26</v>
      </c>
      <c r="G63" s="11">
        <v>468</v>
      </c>
      <c r="H63" s="12" t="s">
        <v>141</v>
      </c>
      <c r="I63" s="12" t="s">
        <v>37</v>
      </c>
      <c r="J63" s="12" t="s">
        <v>85</v>
      </c>
      <c r="K63" s="12" t="s">
        <v>86</v>
      </c>
      <c r="L63" s="13">
        <v>35.64</v>
      </c>
      <c r="M63" s="13">
        <v>25</v>
      </c>
      <c r="N63" s="13">
        <v>1.4256</v>
      </c>
      <c r="O63" s="13">
        <v>29</v>
      </c>
      <c r="P63" s="13" t="s">
        <v>30</v>
      </c>
      <c r="Q63" s="13">
        <v>0</v>
      </c>
      <c r="R63" s="69">
        <f t="shared" ref="R63" si="33">L63*O63</f>
        <v>1033.56</v>
      </c>
      <c r="S63" s="69">
        <v>0</v>
      </c>
      <c r="T63" s="69">
        <f t="shared" ref="T63" si="34">L63*S63</f>
        <v>0</v>
      </c>
      <c r="U63" s="69">
        <f t="shared" ref="U63" si="35">R63-T63</f>
        <v>1033.56</v>
      </c>
      <c r="V63" s="69">
        <f t="shared" ref="V63" si="36">U63*0</f>
        <v>0</v>
      </c>
      <c r="W63" s="69">
        <f t="shared" ref="W63" si="37">U63-V63</f>
        <v>1033.56</v>
      </c>
      <c r="X63" s="69">
        <v>0</v>
      </c>
      <c r="Y63" s="14">
        <f t="shared" si="29"/>
        <v>0</v>
      </c>
      <c r="Z63" s="66" t="s">
        <v>26</v>
      </c>
      <c r="AA63" s="12" t="s">
        <v>31</v>
      </c>
    </row>
    <row r="64" spans="1:27" x14ac:dyDescent="0.25">
      <c r="A64" s="10">
        <v>45658</v>
      </c>
      <c r="B64" s="11" t="s">
        <v>1158</v>
      </c>
      <c r="C64" s="11" t="s">
        <v>1159</v>
      </c>
      <c r="D64" s="11" t="s">
        <v>26</v>
      </c>
      <c r="E64" s="11" t="s">
        <v>488</v>
      </c>
      <c r="F64" s="11" t="s">
        <v>26</v>
      </c>
      <c r="G64" s="11">
        <v>76249</v>
      </c>
      <c r="H64" s="12" t="s">
        <v>4447</v>
      </c>
      <c r="I64" s="12" t="s">
        <v>27</v>
      </c>
      <c r="J64" s="12" t="s">
        <v>42</v>
      </c>
      <c r="K64" s="12" t="s">
        <v>43</v>
      </c>
      <c r="L64" s="13">
        <v>41.92</v>
      </c>
      <c r="M64" s="13">
        <v>25</v>
      </c>
      <c r="N64" s="13">
        <v>1.6768000000000001</v>
      </c>
      <c r="O64" s="13">
        <v>42.5</v>
      </c>
      <c r="P64" s="13"/>
      <c r="Q64" s="13">
        <v>0</v>
      </c>
      <c r="R64" s="69">
        <f>+L64*O64</f>
        <v>1781.6000000000001</v>
      </c>
      <c r="S64" s="69">
        <v>0</v>
      </c>
      <c r="T64" s="69">
        <f>+L64*S64</f>
        <v>0</v>
      </c>
      <c r="U64" s="69">
        <f>+R64-T64</f>
        <v>1781.6000000000001</v>
      </c>
      <c r="V64" s="69">
        <f>+U64*0.75</f>
        <v>1336.2</v>
      </c>
      <c r="W64" s="69">
        <f>+U64-V64</f>
        <v>445.40000000000009</v>
      </c>
      <c r="X64" s="69">
        <v>0</v>
      </c>
      <c r="Y64" s="14">
        <f t="shared" si="29"/>
        <v>0</v>
      </c>
      <c r="Z64" s="66" t="s">
        <v>26</v>
      </c>
      <c r="AA64" s="12" t="s">
        <v>31</v>
      </c>
    </row>
    <row r="65" spans="1:27" x14ac:dyDescent="0.25">
      <c r="A65" s="10">
        <v>45658</v>
      </c>
      <c r="B65" s="11" t="s">
        <v>1160</v>
      </c>
      <c r="C65" s="11" t="s">
        <v>1161</v>
      </c>
      <c r="D65" s="11" t="s">
        <v>26</v>
      </c>
      <c r="E65" s="11" t="s">
        <v>500</v>
      </c>
      <c r="F65" s="11" t="s">
        <v>26</v>
      </c>
      <c r="G65" s="11">
        <v>469</v>
      </c>
      <c r="H65" s="12" t="s">
        <v>141</v>
      </c>
      <c r="I65" s="12" t="s">
        <v>27</v>
      </c>
      <c r="J65" s="12" t="s">
        <v>42</v>
      </c>
      <c r="K65" s="12" t="s">
        <v>43</v>
      </c>
      <c r="L65" s="13">
        <v>40.659999999999997</v>
      </c>
      <c r="M65" s="13">
        <v>25</v>
      </c>
      <c r="N65" s="13">
        <v>1.6264000000000001</v>
      </c>
      <c r="O65" s="13">
        <v>40</v>
      </c>
      <c r="P65" s="13" t="s">
        <v>30</v>
      </c>
      <c r="Q65" s="13">
        <v>0</v>
      </c>
      <c r="R65" s="69">
        <f t="shared" ref="R65" si="38">L65*O65</f>
        <v>1626.3999999999999</v>
      </c>
      <c r="S65" s="69">
        <v>0</v>
      </c>
      <c r="T65" s="69">
        <f t="shared" ref="T65" si="39">L65*S65</f>
        <v>0</v>
      </c>
      <c r="U65" s="69">
        <f t="shared" ref="U65" si="40">R65-T65</f>
        <v>1626.3999999999999</v>
      </c>
      <c r="V65" s="69">
        <f t="shared" ref="V65" si="41">U65*0</f>
        <v>0</v>
      </c>
      <c r="W65" s="69">
        <f t="shared" ref="W65" si="42">U65-V65</f>
        <v>1626.3999999999999</v>
      </c>
      <c r="X65" s="69">
        <v>0</v>
      </c>
      <c r="Y65" s="14">
        <f t="shared" si="29"/>
        <v>0</v>
      </c>
      <c r="Z65" s="66" t="s">
        <v>26</v>
      </c>
      <c r="AA65" s="12" t="s">
        <v>31</v>
      </c>
    </row>
    <row r="66" spans="1:27" x14ac:dyDescent="0.25">
      <c r="A66" s="10">
        <v>45658</v>
      </c>
      <c r="B66" s="11" t="s">
        <v>420</v>
      </c>
      <c r="C66" s="11" t="s">
        <v>1162</v>
      </c>
      <c r="D66" s="11" t="s">
        <v>26</v>
      </c>
      <c r="E66" s="11" t="s">
        <v>572</v>
      </c>
      <c r="F66" s="11" t="s">
        <v>26</v>
      </c>
      <c r="G66" s="11">
        <v>112035</v>
      </c>
      <c r="H66" s="12" t="s">
        <v>4445</v>
      </c>
      <c r="I66" s="12" t="s">
        <v>27</v>
      </c>
      <c r="J66" s="12" t="s">
        <v>42</v>
      </c>
      <c r="K66" s="12" t="s">
        <v>43</v>
      </c>
      <c r="L66" s="13">
        <v>41.2</v>
      </c>
      <c r="M66" s="13">
        <v>25</v>
      </c>
      <c r="N66" s="13">
        <v>1.6479999999999999</v>
      </c>
      <c r="O66" s="13">
        <v>42</v>
      </c>
      <c r="P66" s="13" t="s">
        <v>30</v>
      </c>
      <c r="Q66" s="13">
        <v>0</v>
      </c>
      <c r="R66" s="69">
        <f t="shared" ref="R66" si="43">+L66*O66</f>
        <v>1730.4</v>
      </c>
      <c r="S66" s="69">
        <v>0</v>
      </c>
      <c r="T66" s="69">
        <f>+L66*S66</f>
        <v>0</v>
      </c>
      <c r="U66" s="69">
        <f>+R66-T66</f>
        <v>1730.4</v>
      </c>
      <c r="V66" s="69">
        <f>+U66*1</f>
        <v>1730.4</v>
      </c>
      <c r="W66" s="69">
        <f>+U66-V66</f>
        <v>0</v>
      </c>
      <c r="X66" s="69">
        <v>0</v>
      </c>
      <c r="Y66" s="14">
        <f t="shared" si="29"/>
        <v>0</v>
      </c>
      <c r="Z66" s="66" t="s">
        <v>26</v>
      </c>
      <c r="AA66" s="12" t="s">
        <v>31</v>
      </c>
    </row>
    <row r="67" spans="1:27" x14ac:dyDescent="0.25">
      <c r="A67" s="10">
        <v>45658</v>
      </c>
      <c r="B67" s="11" t="s">
        <v>1163</v>
      </c>
      <c r="C67" s="11" t="s">
        <v>1164</v>
      </c>
      <c r="D67" s="11" t="s">
        <v>26</v>
      </c>
      <c r="E67" s="11" t="s">
        <v>61</v>
      </c>
      <c r="F67" s="11" t="s">
        <v>62</v>
      </c>
      <c r="G67" s="11" t="s">
        <v>35</v>
      </c>
      <c r="H67" s="12" t="s">
        <v>36</v>
      </c>
      <c r="I67" s="12" t="s">
        <v>27</v>
      </c>
      <c r="J67" s="12" t="s">
        <v>42</v>
      </c>
      <c r="K67" s="12" t="s">
        <v>43</v>
      </c>
      <c r="L67" s="13">
        <v>10.3</v>
      </c>
      <c r="M67" s="13">
        <v>6</v>
      </c>
      <c r="N67" s="13">
        <v>1.716666666666667</v>
      </c>
      <c r="O67" s="13">
        <v>45</v>
      </c>
      <c r="P67" s="13" t="s">
        <v>30</v>
      </c>
      <c r="Q67" s="13">
        <v>15</v>
      </c>
      <c r="R67" s="69">
        <f>(L67*O67)-Q67</f>
        <v>448.50000000000006</v>
      </c>
      <c r="S67" s="69">
        <v>0</v>
      </c>
      <c r="T67" s="69">
        <f t="shared" ref="T67" si="44">+L67*S67</f>
        <v>0</v>
      </c>
      <c r="U67" s="69">
        <f t="shared" ref="U67" si="45">+R67-T67</f>
        <v>448.50000000000006</v>
      </c>
      <c r="V67" s="69">
        <f>+U67*0</f>
        <v>0</v>
      </c>
      <c r="W67" s="69">
        <f t="shared" ref="W67" si="46">+U67-V67</f>
        <v>448.50000000000006</v>
      </c>
      <c r="X67" s="69">
        <v>0</v>
      </c>
      <c r="Y67" s="14">
        <f t="shared" si="29"/>
        <v>0</v>
      </c>
      <c r="Z67" s="66" t="s">
        <v>26</v>
      </c>
      <c r="AA67" s="12" t="s">
        <v>31</v>
      </c>
    </row>
    <row r="68" spans="1:27" x14ac:dyDescent="0.25">
      <c r="A68" s="10">
        <v>45658</v>
      </c>
      <c r="B68" s="11" t="s">
        <v>1165</v>
      </c>
      <c r="C68" s="11" t="s">
        <v>1166</v>
      </c>
      <c r="D68" s="11" t="s">
        <v>26</v>
      </c>
      <c r="E68" s="11" t="s">
        <v>64</v>
      </c>
      <c r="F68" s="11" t="s">
        <v>26</v>
      </c>
      <c r="G68" s="11">
        <v>470</v>
      </c>
      <c r="H68" s="12" t="s">
        <v>141</v>
      </c>
      <c r="I68" s="12" t="s">
        <v>55</v>
      </c>
      <c r="J68" s="12" t="s">
        <v>55</v>
      </c>
      <c r="K68" s="12" t="s">
        <v>56</v>
      </c>
      <c r="L68" s="13">
        <v>37.159999999999997</v>
      </c>
      <c r="M68" s="13">
        <v>25</v>
      </c>
      <c r="N68" s="13">
        <v>1.4863999999999999</v>
      </c>
      <c r="O68" s="13">
        <v>15</v>
      </c>
      <c r="P68" s="13" t="s">
        <v>30</v>
      </c>
      <c r="Q68" s="13">
        <v>0</v>
      </c>
      <c r="R68" s="69">
        <f>L68*O68</f>
        <v>557.4</v>
      </c>
      <c r="S68" s="69">
        <v>0</v>
      </c>
      <c r="T68" s="69">
        <f>L68*S68</f>
        <v>0</v>
      </c>
      <c r="U68" s="69">
        <f>R68-T68</f>
        <v>557.4</v>
      </c>
      <c r="V68" s="69">
        <f>U68*0</f>
        <v>0</v>
      </c>
      <c r="W68" s="69">
        <f>U68-V68</f>
        <v>557.4</v>
      </c>
      <c r="X68" s="69">
        <v>0</v>
      </c>
      <c r="Y68" s="14">
        <f t="shared" si="29"/>
        <v>0</v>
      </c>
      <c r="Z68" s="66" t="s">
        <v>26</v>
      </c>
      <c r="AA68" s="12" t="s">
        <v>31</v>
      </c>
    </row>
    <row r="69" spans="1:27" x14ac:dyDescent="0.25">
      <c r="A69" s="10">
        <v>45658</v>
      </c>
      <c r="B69" s="11" t="s">
        <v>137</v>
      </c>
      <c r="C69" s="11" t="s">
        <v>1167</v>
      </c>
      <c r="D69" s="11" t="s">
        <v>26</v>
      </c>
      <c r="E69" s="11" t="s">
        <v>566</v>
      </c>
      <c r="F69" s="11" t="s">
        <v>26</v>
      </c>
      <c r="G69" s="11">
        <v>111858</v>
      </c>
      <c r="H69" s="12" t="s">
        <v>4445</v>
      </c>
      <c r="I69" s="12" t="s">
        <v>27</v>
      </c>
      <c r="J69" s="12" t="s">
        <v>42</v>
      </c>
      <c r="K69" s="12" t="s">
        <v>43</v>
      </c>
      <c r="L69" s="13">
        <v>42.76</v>
      </c>
      <c r="M69" s="13">
        <v>25</v>
      </c>
      <c r="N69" s="13">
        <v>1.7103999999999999</v>
      </c>
      <c r="O69" s="13">
        <v>42</v>
      </c>
      <c r="P69" s="13" t="s">
        <v>30</v>
      </c>
      <c r="Q69" s="13">
        <v>0</v>
      </c>
      <c r="R69" s="69">
        <f t="shared" ref="R69:R70" si="47">+L69*O69</f>
        <v>1795.9199999999998</v>
      </c>
      <c r="S69" s="69">
        <v>0</v>
      </c>
      <c r="T69" s="69">
        <f>+L69*S69</f>
        <v>0</v>
      </c>
      <c r="U69" s="69">
        <f>+R69-T69</f>
        <v>1795.9199999999998</v>
      </c>
      <c r="V69" s="69">
        <f>+U69*1</f>
        <v>1795.9199999999998</v>
      </c>
      <c r="W69" s="69">
        <f>+U69-V69</f>
        <v>0</v>
      </c>
      <c r="X69" s="69">
        <v>0</v>
      </c>
      <c r="Y69" s="14">
        <f t="shared" si="29"/>
        <v>0</v>
      </c>
      <c r="Z69" s="66" t="s">
        <v>26</v>
      </c>
      <c r="AA69" s="12" t="s">
        <v>31</v>
      </c>
    </row>
    <row r="70" spans="1:27" x14ac:dyDescent="0.25">
      <c r="A70" s="10">
        <v>45658</v>
      </c>
      <c r="B70" s="11" t="s">
        <v>194</v>
      </c>
      <c r="C70" s="11" t="s">
        <v>1168</v>
      </c>
      <c r="D70" s="11" t="s">
        <v>26</v>
      </c>
      <c r="E70" s="11" t="s">
        <v>574</v>
      </c>
      <c r="F70" s="11" t="s">
        <v>26</v>
      </c>
      <c r="G70" s="11">
        <v>111629</v>
      </c>
      <c r="H70" s="12" t="s">
        <v>4445</v>
      </c>
      <c r="I70" s="12" t="s">
        <v>27</v>
      </c>
      <c r="J70" s="12" t="s">
        <v>42</v>
      </c>
      <c r="K70" s="12" t="s">
        <v>43</v>
      </c>
      <c r="L70" s="13">
        <v>42.08</v>
      </c>
      <c r="M70" s="13">
        <v>25</v>
      </c>
      <c r="N70" s="13">
        <v>1.6832</v>
      </c>
      <c r="O70" s="13">
        <v>42</v>
      </c>
      <c r="P70" s="13" t="s">
        <v>30</v>
      </c>
      <c r="Q70" s="13">
        <v>0</v>
      </c>
      <c r="R70" s="69">
        <f t="shared" si="47"/>
        <v>1767.36</v>
      </c>
      <c r="S70" s="69">
        <v>0</v>
      </c>
      <c r="T70" s="69">
        <f>+L70*S70</f>
        <v>0</v>
      </c>
      <c r="U70" s="69">
        <f>+R70-T70</f>
        <v>1767.36</v>
      </c>
      <c r="V70" s="69">
        <f>+U70*1</f>
        <v>1767.36</v>
      </c>
      <c r="W70" s="69">
        <f>+U70-V70</f>
        <v>0</v>
      </c>
      <c r="X70" s="69">
        <v>0</v>
      </c>
      <c r="Y70" s="14">
        <f t="shared" si="29"/>
        <v>0</v>
      </c>
      <c r="Z70" s="66" t="s">
        <v>26</v>
      </c>
      <c r="AA70" s="12" t="s">
        <v>31</v>
      </c>
    </row>
    <row r="71" spans="1:27" x14ac:dyDescent="0.25">
      <c r="A71" s="10">
        <v>45658</v>
      </c>
      <c r="B71" s="11" t="s">
        <v>274</v>
      </c>
      <c r="C71" s="11" t="s">
        <v>1169</v>
      </c>
      <c r="D71" s="11" t="s">
        <v>26</v>
      </c>
      <c r="E71" s="11" t="s">
        <v>61</v>
      </c>
      <c r="F71" s="11" t="s">
        <v>26</v>
      </c>
      <c r="G71" s="11" t="s">
        <v>35</v>
      </c>
      <c r="H71" s="12" t="s">
        <v>36</v>
      </c>
      <c r="I71" s="12" t="s">
        <v>27</v>
      </c>
      <c r="J71" s="12" t="s">
        <v>42</v>
      </c>
      <c r="K71" s="12" t="s">
        <v>43</v>
      </c>
      <c r="L71" s="13">
        <v>9.7799999999999994</v>
      </c>
      <c r="M71" s="13">
        <v>6</v>
      </c>
      <c r="N71" s="13">
        <v>1.63</v>
      </c>
      <c r="O71" s="13">
        <v>45</v>
      </c>
      <c r="P71" s="13" t="s">
        <v>30</v>
      </c>
      <c r="Q71" s="13">
        <v>0</v>
      </c>
      <c r="R71" s="69">
        <f>(L71*O71)-Q71</f>
        <v>440.09999999999997</v>
      </c>
      <c r="S71" s="69">
        <v>0</v>
      </c>
      <c r="T71" s="69">
        <f t="shared" ref="T71" si="48">+L71*S71</f>
        <v>0</v>
      </c>
      <c r="U71" s="69">
        <f t="shared" ref="U71" si="49">+R71-T71</f>
        <v>440.09999999999997</v>
      </c>
      <c r="V71" s="69">
        <f>+U71*0</f>
        <v>0</v>
      </c>
      <c r="W71" s="69">
        <f t="shared" ref="W71" si="50">+U71-V71</f>
        <v>440.09999999999997</v>
      </c>
      <c r="X71" s="69">
        <v>0</v>
      </c>
      <c r="Y71" s="14">
        <f t="shared" si="29"/>
        <v>0</v>
      </c>
      <c r="Z71" s="66" t="s">
        <v>26</v>
      </c>
      <c r="AA71" s="12" t="s">
        <v>31</v>
      </c>
    </row>
    <row r="72" spans="1:27" x14ac:dyDescent="0.25">
      <c r="A72" s="10">
        <v>45658</v>
      </c>
      <c r="B72" s="11" t="s">
        <v>1170</v>
      </c>
      <c r="C72" s="11" t="s">
        <v>1171</v>
      </c>
      <c r="D72" s="11" t="s">
        <v>26</v>
      </c>
      <c r="E72" s="11" t="s">
        <v>59</v>
      </c>
      <c r="F72" s="11" t="s">
        <v>26</v>
      </c>
      <c r="G72" s="11">
        <v>111851</v>
      </c>
      <c r="H72" s="12" t="s">
        <v>4445</v>
      </c>
      <c r="I72" s="12" t="s">
        <v>27</v>
      </c>
      <c r="J72" s="12" t="s">
        <v>42</v>
      </c>
      <c r="K72" s="12" t="s">
        <v>43</v>
      </c>
      <c r="L72" s="13">
        <v>39.619999999999997</v>
      </c>
      <c r="M72" s="13">
        <v>25</v>
      </c>
      <c r="N72" s="13">
        <v>1.5848</v>
      </c>
      <c r="O72" s="13">
        <v>42</v>
      </c>
      <c r="P72" s="13" t="s">
        <v>30</v>
      </c>
      <c r="Q72" s="13">
        <v>0</v>
      </c>
      <c r="R72" s="69">
        <f t="shared" ref="R72" si="51">+L72*O72</f>
        <v>1664.04</v>
      </c>
      <c r="S72" s="69">
        <v>0</v>
      </c>
      <c r="T72" s="69">
        <f>+L72*S72</f>
        <v>0</v>
      </c>
      <c r="U72" s="69">
        <f>+R72-T72</f>
        <v>1664.04</v>
      </c>
      <c r="V72" s="69">
        <f>+U72*1</f>
        <v>1664.04</v>
      </c>
      <c r="W72" s="69">
        <f>+U72-V72</f>
        <v>0</v>
      </c>
      <c r="X72" s="69">
        <v>0</v>
      </c>
      <c r="Y72" s="14">
        <f t="shared" si="29"/>
        <v>0</v>
      </c>
      <c r="Z72" s="66" t="s">
        <v>26</v>
      </c>
      <c r="AA72" s="12" t="s">
        <v>31</v>
      </c>
    </row>
    <row r="73" spans="1:27" x14ac:dyDescent="0.25">
      <c r="A73" s="10">
        <v>45658</v>
      </c>
      <c r="B73" s="11" t="s">
        <v>1172</v>
      </c>
      <c r="C73" s="11" t="s">
        <v>1173</v>
      </c>
      <c r="D73" s="11" t="s">
        <v>26</v>
      </c>
      <c r="E73" s="11" t="s">
        <v>508</v>
      </c>
      <c r="F73" s="11" t="s">
        <v>26</v>
      </c>
      <c r="G73" s="11">
        <v>471</v>
      </c>
      <c r="H73" s="12" t="s">
        <v>141</v>
      </c>
      <c r="I73" s="12" t="s">
        <v>27</v>
      </c>
      <c r="J73" s="12" t="s">
        <v>42</v>
      </c>
      <c r="K73" s="12" t="s">
        <v>43</v>
      </c>
      <c r="L73" s="13">
        <v>43.9</v>
      </c>
      <c r="M73" s="13">
        <v>25</v>
      </c>
      <c r="N73" s="13">
        <v>1.756</v>
      </c>
      <c r="O73" s="13">
        <v>40</v>
      </c>
      <c r="P73" s="13" t="s">
        <v>30</v>
      </c>
      <c r="Q73" s="13">
        <v>0</v>
      </c>
      <c r="R73" s="69">
        <f t="shared" ref="R73" si="52">L73*O73</f>
        <v>1756</v>
      </c>
      <c r="S73" s="69">
        <v>0</v>
      </c>
      <c r="T73" s="69">
        <f t="shared" ref="T73" si="53">L73*S73</f>
        <v>0</v>
      </c>
      <c r="U73" s="69">
        <f t="shared" ref="U73" si="54">R73-T73</f>
        <v>1756</v>
      </c>
      <c r="V73" s="69">
        <f t="shared" ref="V73" si="55">U73*0</f>
        <v>0</v>
      </c>
      <c r="W73" s="69">
        <f t="shared" ref="W73" si="56">U73-V73</f>
        <v>1756</v>
      </c>
      <c r="X73" s="69">
        <v>0</v>
      </c>
      <c r="Y73" s="14">
        <f t="shared" si="29"/>
        <v>0</v>
      </c>
      <c r="Z73" s="66" t="s">
        <v>26</v>
      </c>
      <c r="AA73" s="12" t="s">
        <v>31</v>
      </c>
    </row>
    <row r="74" spans="1:27" x14ac:dyDescent="0.25">
      <c r="A74" s="10">
        <v>45658</v>
      </c>
      <c r="B74" s="11" t="s">
        <v>1174</v>
      </c>
      <c r="C74" s="11" t="s">
        <v>1175</v>
      </c>
      <c r="D74" s="11" t="s">
        <v>26</v>
      </c>
      <c r="E74" s="11" t="s">
        <v>226</v>
      </c>
      <c r="F74" s="11" t="s">
        <v>26</v>
      </c>
      <c r="G74" s="11">
        <v>958</v>
      </c>
      <c r="H74" s="12" t="s">
        <v>162</v>
      </c>
      <c r="I74" s="12" t="s">
        <v>27</v>
      </c>
      <c r="J74" s="12" t="s">
        <v>42</v>
      </c>
      <c r="K74" s="12" t="s">
        <v>43</v>
      </c>
      <c r="L74" s="13">
        <v>43.42</v>
      </c>
      <c r="M74" s="13">
        <v>25</v>
      </c>
      <c r="N74" s="13">
        <v>1.7367999999999999</v>
      </c>
      <c r="O74" s="13" t="s">
        <v>30</v>
      </c>
      <c r="P74" s="13">
        <v>56</v>
      </c>
      <c r="Q74" s="13">
        <v>0</v>
      </c>
      <c r="R74" s="69">
        <f>M74*P74</f>
        <v>1400</v>
      </c>
      <c r="S74" s="69">
        <v>0</v>
      </c>
      <c r="T74" s="69">
        <f>M74*S74</f>
        <v>0</v>
      </c>
      <c r="U74" s="69">
        <f>R74-T74</f>
        <v>1400</v>
      </c>
      <c r="V74" s="69">
        <f>U74*0</f>
        <v>0</v>
      </c>
      <c r="W74" s="69">
        <f>U74-V74</f>
        <v>1400</v>
      </c>
      <c r="X74" s="69">
        <v>0</v>
      </c>
      <c r="Y74" s="14">
        <f t="shared" si="29"/>
        <v>0</v>
      </c>
      <c r="Z74" s="66" t="s">
        <v>26</v>
      </c>
      <c r="AA74" s="12" t="s">
        <v>31</v>
      </c>
    </row>
    <row r="75" spans="1:27" x14ac:dyDescent="0.25">
      <c r="A75" s="10">
        <v>45658</v>
      </c>
      <c r="B75" s="11" t="s">
        <v>1176</v>
      </c>
      <c r="C75" s="11" t="s">
        <v>1177</v>
      </c>
      <c r="D75" s="11" t="s">
        <v>26</v>
      </c>
      <c r="E75" s="11" t="s">
        <v>237</v>
      </c>
      <c r="F75" s="11" t="s">
        <v>26</v>
      </c>
      <c r="G75" s="11" t="s">
        <v>35</v>
      </c>
      <c r="H75" s="12" t="s">
        <v>36</v>
      </c>
      <c r="I75" s="12" t="s">
        <v>37</v>
      </c>
      <c r="J75" s="12" t="s">
        <v>227</v>
      </c>
      <c r="K75" s="12" t="s">
        <v>38</v>
      </c>
      <c r="L75" s="13">
        <v>34.04</v>
      </c>
      <c r="M75" s="13">
        <v>23</v>
      </c>
      <c r="N75" s="13">
        <v>1.48</v>
      </c>
      <c r="O75" s="13">
        <v>37</v>
      </c>
      <c r="P75" s="13" t="s">
        <v>30</v>
      </c>
      <c r="Q75" s="13">
        <v>0</v>
      </c>
      <c r="R75" s="69">
        <f>(L75*O75)-Q75</f>
        <v>1259.48</v>
      </c>
      <c r="S75" s="69">
        <v>0</v>
      </c>
      <c r="T75" s="69">
        <f t="shared" ref="T75" si="57">+L75*S75</f>
        <v>0</v>
      </c>
      <c r="U75" s="69">
        <f t="shared" ref="U75" si="58">+R75-T75</f>
        <v>1259.48</v>
      </c>
      <c r="V75" s="69">
        <f>+U75*0</f>
        <v>0</v>
      </c>
      <c r="W75" s="69">
        <f t="shared" ref="W75" si="59">+U75-V75</f>
        <v>1259.48</v>
      </c>
      <c r="X75" s="69">
        <v>0</v>
      </c>
      <c r="Y75" s="14">
        <f t="shared" si="29"/>
        <v>0</v>
      </c>
      <c r="Z75" s="66" t="s">
        <v>26</v>
      </c>
      <c r="AA75" s="12" t="s">
        <v>31</v>
      </c>
    </row>
    <row r="76" spans="1:27" x14ac:dyDescent="0.25">
      <c r="A76" s="10">
        <v>45658</v>
      </c>
      <c r="B76" s="11" t="s">
        <v>1178</v>
      </c>
      <c r="C76" s="11" t="s">
        <v>1179</v>
      </c>
      <c r="D76" s="11" t="s">
        <v>26</v>
      </c>
      <c r="E76" s="11" t="s">
        <v>239</v>
      </c>
      <c r="F76" s="11" t="s">
        <v>26</v>
      </c>
      <c r="G76" s="11">
        <v>2200</v>
      </c>
      <c r="H76" s="12" t="s">
        <v>41</v>
      </c>
      <c r="I76" s="12" t="s">
        <v>55</v>
      </c>
      <c r="J76" s="12" t="s">
        <v>565</v>
      </c>
      <c r="K76" s="12" t="s">
        <v>549</v>
      </c>
      <c r="L76" s="13">
        <v>44.1</v>
      </c>
      <c r="M76" s="13">
        <v>25</v>
      </c>
      <c r="N76" s="13">
        <v>1.764</v>
      </c>
      <c r="O76" s="13">
        <v>25</v>
      </c>
      <c r="P76" s="13"/>
      <c r="Q76" s="13">
        <v>0</v>
      </c>
      <c r="R76" s="69">
        <f>L76*O76</f>
        <v>1102.5</v>
      </c>
      <c r="S76" s="69">
        <v>0</v>
      </c>
      <c r="T76" s="69">
        <f>L76*S76</f>
        <v>0</v>
      </c>
      <c r="U76" s="69">
        <f>R76-T76</f>
        <v>1102.5</v>
      </c>
      <c r="V76" s="69">
        <f>U76*0</f>
        <v>0</v>
      </c>
      <c r="W76" s="69">
        <f>U76-V76</f>
        <v>1102.5</v>
      </c>
      <c r="X76" s="69">
        <v>0</v>
      </c>
      <c r="Y76" s="14">
        <f t="shared" si="29"/>
        <v>0</v>
      </c>
      <c r="Z76" s="66" t="s">
        <v>26</v>
      </c>
      <c r="AA76" s="12" t="s">
        <v>31</v>
      </c>
    </row>
    <row r="77" spans="1:27" x14ac:dyDescent="0.25">
      <c r="A77" s="10">
        <v>45658</v>
      </c>
      <c r="B77" s="11" t="s">
        <v>1180</v>
      </c>
      <c r="C77" s="11" t="s">
        <v>1181</v>
      </c>
      <c r="D77" s="11" t="s">
        <v>26</v>
      </c>
      <c r="E77" s="11" t="s">
        <v>569</v>
      </c>
      <c r="F77" s="11" t="s">
        <v>26</v>
      </c>
      <c r="G77" s="11">
        <v>10306</v>
      </c>
      <c r="H77" s="12" t="s">
        <v>140</v>
      </c>
      <c r="I77" s="12" t="s">
        <v>27</v>
      </c>
      <c r="J77" s="12" t="s">
        <v>42</v>
      </c>
      <c r="K77" s="12" t="s">
        <v>43</v>
      </c>
      <c r="L77" s="13">
        <v>40.96</v>
      </c>
      <c r="M77" s="13">
        <v>25</v>
      </c>
      <c r="N77" s="13">
        <v>1.6384000000000001</v>
      </c>
      <c r="O77" s="13">
        <v>35</v>
      </c>
      <c r="P77" s="13"/>
      <c r="Q77" s="13">
        <v>0</v>
      </c>
      <c r="R77" s="69">
        <f>+L77*O77</f>
        <v>1433.6000000000001</v>
      </c>
      <c r="S77" s="69">
        <v>0</v>
      </c>
      <c r="T77" s="69">
        <f>+L77*S77</f>
        <v>0</v>
      </c>
      <c r="U77" s="69">
        <f>+R77-T77</f>
        <v>1433.6000000000001</v>
      </c>
      <c r="V77" s="69">
        <f>+U77*0</f>
        <v>0</v>
      </c>
      <c r="W77" s="69">
        <f>+U77-V77</f>
        <v>1433.6000000000001</v>
      </c>
      <c r="X77" s="69">
        <v>0</v>
      </c>
      <c r="Y77" s="14">
        <f t="shared" si="29"/>
        <v>0</v>
      </c>
      <c r="Z77" s="66" t="s">
        <v>26</v>
      </c>
      <c r="AA77" s="12" t="s">
        <v>31</v>
      </c>
    </row>
    <row r="78" spans="1:27" x14ac:dyDescent="0.25">
      <c r="A78" s="10">
        <v>45658</v>
      </c>
      <c r="B78" s="11" t="s">
        <v>1182</v>
      </c>
      <c r="C78" s="11" t="s">
        <v>1183</v>
      </c>
      <c r="D78" s="11" t="s">
        <v>26</v>
      </c>
      <c r="E78" s="11" t="s">
        <v>245</v>
      </c>
      <c r="F78" s="11" t="s">
        <v>26</v>
      </c>
      <c r="G78" s="11">
        <v>2029</v>
      </c>
      <c r="H78" s="12" t="s">
        <v>41</v>
      </c>
      <c r="I78" s="12" t="s">
        <v>55</v>
      </c>
      <c r="J78" s="12" t="s">
        <v>565</v>
      </c>
      <c r="K78" s="12" t="s">
        <v>549</v>
      </c>
      <c r="L78" s="13">
        <v>44.62</v>
      </c>
      <c r="M78" s="13">
        <v>25</v>
      </c>
      <c r="N78" s="13">
        <v>1.7847999999999999</v>
      </c>
      <c r="O78" s="13">
        <v>25</v>
      </c>
      <c r="P78" s="13"/>
      <c r="Q78" s="13">
        <v>0</v>
      </c>
      <c r="R78" s="69">
        <f>L78*O78</f>
        <v>1115.5</v>
      </c>
      <c r="S78" s="69">
        <v>0</v>
      </c>
      <c r="T78" s="69">
        <f>L78*S78</f>
        <v>0</v>
      </c>
      <c r="U78" s="69">
        <f>R78-T78</f>
        <v>1115.5</v>
      </c>
      <c r="V78" s="69">
        <f>U78*0</f>
        <v>0</v>
      </c>
      <c r="W78" s="69">
        <f>U78-V78</f>
        <v>1115.5</v>
      </c>
      <c r="X78" s="69">
        <v>0</v>
      </c>
      <c r="Y78" s="14">
        <f t="shared" si="29"/>
        <v>0</v>
      </c>
      <c r="Z78" s="66" t="s">
        <v>26</v>
      </c>
      <c r="AA78" s="12" t="s">
        <v>31</v>
      </c>
    </row>
    <row r="79" spans="1:27" x14ac:dyDescent="0.25">
      <c r="A79" s="10">
        <v>45658</v>
      </c>
      <c r="B79" s="11" t="s">
        <v>576</v>
      </c>
      <c r="C79" s="11" t="s">
        <v>1184</v>
      </c>
      <c r="D79" s="11" t="s">
        <v>26</v>
      </c>
      <c r="E79" s="11" t="s">
        <v>80</v>
      </c>
      <c r="F79" s="11" t="s">
        <v>26</v>
      </c>
      <c r="G79" s="11">
        <v>10268</v>
      </c>
      <c r="H79" s="12" t="s">
        <v>140</v>
      </c>
      <c r="I79" s="12" t="s">
        <v>27</v>
      </c>
      <c r="J79" s="12" t="s">
        <v>42</v>
      </c>
      <c r="K79" s="12" t="s">
        <v>43</v>
      </c>
      <c r="L79" s="13">
        <v>41.42</v>
      </c>
      <c r="M79" s="13">
        <v>25</v>
      </c>
      <c r="N79" s="13">
        <v>1.6568000000000001</v>
      </c>
      <c r="O79" s="13">
        <v>35</v>
      </c>
      <c r="P79" s="13"/>
      <c r="Q79" s="13">
        <v>0</v>
      </c>
      <c r="R79" s="69">
        <f>+L79*O79</f>
        <v>1449.7</v>
      </c>
      <c r="S79" s="69">
        <v>0</v>
      </c>
      <c r="T79" s="69">
        <f>+L79*S79</f>
        <v>0</v>
      </c>
      <c r="U79" s="69">
        <f>+R79-T79</f>
        <v>1449.7</v>
      </c>
      <c r="V79" s="69">
        <f>+U79*0</f>
        <v>0</v>
      </c>
      <c r="W79" s="69">
        <f>+U79-V79</f>
        <v>1449.7</v>
      </c>
      <c r="X79" s="69">
        <v>0</v>
      </c>
      <c r="Y79" s="14">
        <f t="shared" si="29"/>
        <v>0</v>
      </c>
      <c r="Z79" s="66" t="s">
        <v>26</v>
      </c>
      <c r="AA79" s="12" t="s">
        <v>31</v>
      </c>
    </row>
    <row r="80" spans="1:27" x14ac:dyDescent="0.25">
      <c r="A80" s="10">
        <v>45658</v>
      </c>
      <c r="B80" s="11" t="s">
        <v>1185</v>
      </c>
      <c r="C80" s="11" t="s">
        <v>1186</v>
      </c>
      <c r="D80" s="11" t="s">
        <v>26</v>
      </c>
      <c r="E80" s="11" t="s">
        <v>53</v>
      </c>
      <c r="F80" s="11" t="s">
        <v>26</v>
      </c>
      <c r="G80" s="11">
        <v>2388</v>
      </c>
      <c r="H80" s="12" t="s">
        <v>41</v>
      </c>
      <c r="I80" s="12" t="s">
        <v>55</v>
      </c>
      <c r="J80" s="12" t="s">
        <v>565</v>
      </c>
      <c r="K80" s="12" t="s">
        <v>549</v>
      </c>
      <c r="L80" s="13">
        <v>43.78</v>
      </c>
      <c r="M80" s="13">
        <v>25</v>
      </c>
      <c r="N80" s="13">
        <v>1.7512000000000001</v>
      </c>
      <c r="O80" s="13">
        <v>25</v>
      </c>
      <c r="P80" s="13"/>
      <c r="Q80" s="13">
        <v>0</v>
      </c>
      <c r="R80" s="69">
        <f>L80*O80</f>
        <v>1094.5</v>
      </c>
      <c r="S80" s="69">
        <v>0</v>
      </c>
      <c r="T80" s="69">
        <f>L80*S80</f>
        <v>0</v>
      </c>
      <c r="U80" s="69">
        <f>R80-T80</f>
        <v>1094.5</v>
      </c>
      <c r="V80" s="69">
        <f>U80*0</f>
        <v>0</v>
      </c>
      <c r="W80" s="69">
        <f>U80-V80</f>
        <v>1094.5</v>
      </c>
      <c r="X80" s="69">
        <v>0</v>
      </c>
      <c r="Y80" s="14">
        <f t="shared" si="29"/>
        <v>0</v>
      </c>
      <c r="Z80" s="66" t="s">
        <v>26</v>
      </c>
      <c r="AA80" s="12" t="s">
        <v>31</v>
      </c>
    </row>
    <row r="81" spans="1:27" x14ac:dyDescent="0.25">
      <c r="A81" s="10">
        <v>45658</v>
      </c>
      <c r="B81" s="11" t="s">
        <v>627</v>
      </c>
      <c r="C81" s="11" t="s">
        <v>1187</v>
      </c>
      <c r="D81" s="11" t="s">
        <v>26</v>
      </c>
      <c r="E81" s="11" t="s">
        <v>529</v>
      </c>
      <c r="F81" s="11" t="s">
        <v>26</v>
      </c>
      <c r="G81" s="11">
        <v>959</v>
      </c>
      <c r="H81" s="12" t="s">
        <v>162</v>
      </c>
      <c r="I81" s="12" t="s">
        <v>27</v>
      </c>
      <c r="J81" s="12" t="s">
        <v>42</v>
      </c>
      <c r="K81" s="12" t="s">
        <v>43</v>
      </c>
      <c r="L81" s="13">
        <v>44.92</v>
      </c>
      <c r="M81" s="13">
        <v>25</v>
      </c>
      <c r="N81" s="13">
        <v>1.7968</v>
      </c>
      <c r="O81" s="13" t="s">
        <v>30</v>
      </c>
      <c r="P81" s="13">
        <v>56</v>
      </c>
      <c r="Q81" s="13">
        <v>0</v>
      </c>
      <c r="R81" s="69">
        <f>M81*P81</f>
        <v>1400</v>
      </c>
      <c r="S81" s="69">
        <v>0</v>
      </c>
      <c r="T81" s="69">
        <f>M81*S81</f>
        <v>0</v>
      </c>
      <c r="U81" s="69">
        <f>R81-T81</f>
        <v>1400</v>
      </c>
      <c r="V81" s="69">
        <f>U81*0</f>
        <v>0</v>
      </c>
      <c r="W81" s="69">
        <f>U81-V81</f>
        <v>1400</v>
      </c>
      <c r="X81" s="69">
        <v>0</v>
      </c>
      <c r="Y81" s="14">
        <f t="shared" si="29"/>
        <v>0</v>
      </c>
      <c r="Z81" s="66" t="s">
        <v>26</v>
      </c>
      <c r="AA81" s="12" t="s">
        <v>31</v>
      </c>
    </row>
    <row r="82" spans="1:27" x14ac:dyDescent="0.25">
      <c r="A82" s="10">
        <v>45658</v>
      </c>
      <c r="B82" s="11" t="s">
        <v>356</v>
      </c>
      <c r="C82" s="11" t="s">
        <v>1188</v>
      </c>
      <c r="D82" s="11" t="s">
        <v>26</v>
      </c>
      <c r="E82" s="11" t="s">
        <v>443</v>
      </c>
      <c r="F82" s="11" t="s">
        <v>26</v>
      </c>
      <c r="G82" s="11" t="s">
        <v>35</v>
      </c>
      <c r="H82" s="12" t="s">
        <v>36</v>
      </c>
      <c r="I82" s="12" t="s">
        <v>55</v>
      </c>
      <c r="J82" s="12" t="s">
        <v>55</v>
      </c>
      <c r="K82" s="12" t="s">
        <v>56</v>
      </c>
      <c r="L82" s="13">
        <v>34.14</v>
      </c>
      <c r="M82" s="13">
        <v>21</v>
      </c>
      <c r="N82" s="13">
        <v>1.6257142857142859</v>
      </c>
      <c r="O82" s="13">
        <v>20</v>
      </c>
      <c r="P82" s="13" t="s">
        <v>30</v>
      </c>
      <c r="Q82" s="13">
        <v>0</v>
      </c>
      <c r="R82" s="69">
        <f>(L82*O82)-Q82</f>
        <v>682.8</v>
      </c>
      <c r="S82" s="69">
        <v>0</v>
      </c>
      <c r="T82" s="69">
        <f t="shared" ref="T82" si="60">+L82*S82</f>
        <v>0</v>
      </c>
      <c r="U82" s="69">
        <f t="shared" ref="U82" si="61">+R82-T82</f>
        <v>682.8</v>
      </c>
      <c r="V82" s="69">
        <f>+U82*0</f>
        <v>0</v>
      </c>
      <c r="W82" s="69">
        <f t="shared" ref="W82" si="62">+U82-V82</f>
        <v>682.8</v>
      </c>
      <c r="X82" s="69">
        <v>0</v>
      </c>
      <c r="Y82" s="14">
        <f t="shared" si="29"/>
        <v>0</v>
      </c>
      <c r="Z82" s="66" t="s">
        <v>26</v>
      </c>
      <c r="AA82" s="12" t="s">
        <v>31</v>
      </c>
    </row>
    <row r="83" spans="1:27" x14ac:dyDescent="0.25">
      <c r="A83" s="10">
        <v>45658</v>
      </c>
      <c r="B83" s="11" t="s">
        <v>1189</v>
      </c>
      <c r="C83" s="11" t="s">
        <v>1190</v>
      </c>
      <c r="D83" s="11" t="s">
        <v>26</v>
      </c>
      <c r="E83" s="11" t="s">
        <v>505</v>
      </c>
      <c r="F83" s="11" t="s">
        <v>26</v>
      </c>
      <c r="G83" s="11">
        <v>1437</v>
      </c>
      <c r="H83" s="12" t="s">
        <v>45</v>
      </c>
      <c r="I83" s="12" t="s">
        <v>27</v>
      </c>
      <c r="J83" s="12" t="s">
        <v>33</v>
      </c>
      <c r="K83" s="12" t="s">
        <v>34</v>
      </c>
      <c r="L83" s="13">
        <v>39.64</v>
      </c>
      <c r="M83" s="13">
        <v>25</v>
      </c>
      <c r="N83" s="13">
        <v>1.5855999999999999</v>
      </c>
      <c r="O83" s="13" t="s">
        <v>30</v>
      </c>
      <c r="P83" s="13">
        <v>58</v>
      </c>
      <c r="Q83" s="13">
        <v>0</v>
      </c>
      <c r="R83" s="69">
        <f>M83*P83</f>
        <v>1450</v>
      </c>
      <c r="S83" s="69">
        <v>0</v>
      </c>
      <c r="T83" s="69">
        <f>M83*S83</f>
        <v>0</v>
      </c>
      <c r="U83" s="69">
        <f>R83-T83</f>
        <v>1450</v>
      </c>
      <c r="V83" s="69">
        <f>U83*0</f>
        <v>0</v>
      </c>
      <c r="W83" s="69">
        <f>U83-V83</f>
        <v>1450</v>
      </c>
      <c r="X83" s="69">
        <v>0</v>
      </c>
      <c r="Y83" s="14">
        <f t="shared" si="29"/>
        <v>0</v>
      </c>
      <c r="Z83" s="66" t="s">
        <v>26</v>
      </c>
      <c r="AA83" s="12" t="s">
        <v>31</v>
      </c>
    </row>
    <row r="84" spans="1:27" x14ac:dyDescent="0.25">
      <c r="A84" s="10">
        <v>45658</v>
      </c>
      <c r="B84" s="11" t="s">
        <v>1191</v>
      </c>
      <c r="C84" s="11" t="s">
        <v>1192</v>
      </c>
      <c r="D84" s="11" t="s">
        <v>26</v>
      </c>
      <c r="E84" s="11" t="s">
        <v>566</v>
      </c>
      <c r="F84" s="11" t="s">
        <v>26</v>
      </c>
      <c r="G84" s="11">
        <v>111865</v>
      </c>
      <c r="H84" s="12" t="s">
        <v>4445</v>
      </c>
      <c r="I84" s="12" t="s">
        <v>27</v>
      </c>
      <c r="J84" s="12" t="s">
        <v>42</v>
      </c>
      <c r="K84" s="12" t="s">
        <v>43</v>
      </c>
      <c r="L84" s="13">
        <v>40</v>
      </c>
      <c r="M84" s="13">
        <v>25</v>
      </c>
      <c r="N84" s="13">
        <v>1.6</v>
      </c>
      <c r="O84" s="13">
        <v>42</v>
      </c>
      <c r="P84" s="13" t="s">
        <v>30</v>
      </c>
      <c r="Q84" s="13">
        <v>0</v>
      </c>
      <c r="R84" s="69">
        <f t="shared" ref="R84" si="63">+L84*O84</f>
        <v>1680</v>
      </c>
      <c r="S84" s="69">
        <v>0</v>
      </c>
      <c r="T84" s="69">
        <f>+L84*S84</f>
        <v>0</v>
      </c>
      <c r="U84" s="69">
        <f>+R84-T84</f>
        <v>1680</v>
      </c>
      <c r="V84" s="69">
        <f>+U84*1</f>
        <v>1680</v>
      </c>
      <c r="W84" s="69">
        <f>+U84-V84</f>
        <v>0</v>
      </c>
      <c r="X84" s="69">
        <v>0</v>
      </c>
      <c r="Y84" s="14">
        <f t="shared" si="29"/>
        <v>0</v>
      </c>
      <c r="Z84" s="66" t="s">
        <v>26</v>
      </c>
      <c r="AA84" s="12" t="s">
        <v>31</v>
      </c>
    </row>
    <row r="85" spans="1:27" x14ac:dyDescent="0.25">
      <c r="A85" s="10">
        <v>45659</v>
      </c>
      <c r="B85" s="11" t="s">
        <v>1193</v>
      </c>
      <c r="C85" s="11" t="s">
        <v>1194</v>
      </c>
      <c r="D85" s="11" t="s">
        <v>26</v>
      </c>
      <c r="E85" s="11" t="s">
        <v>32</v>
      </c>
      <c r="F85" s="11" t="s">
        <v>26</v>
      </c>
      <c r="G85" s="11">
        <v>75030</v>
      </c>
      <c r="H85" s="12" t="s">
        <v>4447</v>
      </c>
      <c r="I85" s="12" t="s">
        <v>27</v>
      </c>
      <c r="J85" s="12" t="s">
        <v>33</v>
      </c>
      <c r="K85" s="12" t="s">
        <v>34</v>
      </c>
      <c r="L85" s="13">
        <v>40.520000000000003</v>
      </c>
      <c r="M85" s="13">
        <v>28</v>
      </c>
      <c r="N85" s="13">
        <v>1.4471428571428571</v>
      </c>
      <c r="O85" s="13">
        <v>45.33</v>
      </c>
      <c r="P85" s="13" t="s">
        <v>30</v>
      </c>
      <c r="Q85" s="13">
        <v>0</v>
      </c>
      <c r="R85" s="69">
        <f>+L85*O85</f>
        <v>1836.7716</v>
      </c>
      <c r="S85" s="69">
        <v>0</v>
      </c>
      <c r="T85" s="69">
        <f>+L85*S85</f>
        <v>0</v>
      </c>
      <c r="U85" s="69">
        <f>+R85-T85</f>
        <v>1836.7716</v>
      </c>
      <c r="V85" s="69">
        <f>+U85*0.75</f>
        <v>1377.5787</v>
      </c>
      <c r="W85" s="69">
        <f>+U85-V85</f>
        <v>459.19290000000001</v>
      </c>
      <c r="X85" s="69">
        <v>0</v>
      </c>
      <c r="Y85" s="14">
        <f t="shared" si="29"/>
        <v>0</v>
      </c>
      <c r="Z85" s="66" t="s">
        <v>26</v>
      </c>
      <c r="AA85" s="12" t="s">
        <v>31</v>
      </c>
    </row>
    <row r="86" spans="1:27" x14ac:dyDescent="0.25">
      <c r="A86" s="10">
        <v>45659</v>
      </c>
      <c r="B86" s="11" t="s">
        <v>1195</v>
      </c>
      <c r="C86" s="11" t="s">
        <v>1196</v>
      </c>
      <c r="D86" s="11" t="s">
        <v>26</v>
      </c>
      <c r="E86" s="11" t="s">
        <v>505</v>
      </c>
      <c r="F86" s="11" t="s">
        <v>26</v>
      </c>
      <c r="G86" s="11" t="s">
        <v>35</v>
      </c>
      <c r="H86" s="12" t="s">
        <v>36</v>
      </c>
      <c r="I86" s="12" t="s">
        <v>55</v>
      </c>
      <c r="J86" s="12" t="s">
        <v>55</v>
      </c>
      <c r="K86" s="12" t="s">
        <v>56</v>
      </c>
      <c r="L86" s="13">
        <v>34.56</v>
      </c>
      <c r="M86" s="13">
        <v>25</v>
      </c>
      <c r="N86" s="13">
        <v>1.3824000000000001</v>
      </c>
      <c r="O86" s="13">
        <v>20</v>
      </c>
      <c r="P86" s="13" t="s">
        <v>30</v>
      </c>
      <c r="Q86" s="13">
        <v>0</v>
      </c>
      <c r="R86" s="69">
        <f>(L86*O86)-Q86</f>
        <v>691.2</v>
      </c>
      <c r="S86" s="69">
        <v>0</v>
      </c>
      <c r="T86" s="69">
        <f t="shared" ref="T86" si="64">+L86*S86</f>
        <v>0</v>
      </c>
      <c r="U86" s="69">
        <f t="shared" ref="U86" si="65">+R86-T86</f>
        <v>691.2</v>
      </c>
      <c r="V86" s="69">
        <f>+U86*0</f>
        <v>0</v>
      </c>
      <c r="W86" s="69">
        <f t="shared" ref="W86" si="66">+U86-V86</f>
        <v>691.2</v>
      </c>
      <c r="X86" s="69">
        <v>0</v>
      </c>
      <c r="Y86" s="14">
        <f t="shared" si="29"/>
        <v>0</v>
      </c>
      <c r="Z86" s="66" t="s">
        <v>26</v>
      </c>
      <c r="AA86" s="12" t="s">
        <v>31</v>
      </c>
    </row>
    <row r="87" spans="1:27" x14ac:dyDescent="0.25">
      <c r="A87" s="10">
        <v>45659</v>
      </c>
      <c r="B87" s="11" t="s">
        <v>1197</v>
      </c>
      <c r="C87" s="11" t="s">
        <v>1198</v>
      </c>
      <c r="D87" s="11" t="s">
        <v>26</v>
      </c>
      <c r="E87" s="11" t="s">
        <v>500</v>
      </c>
      <c r="F87" s="11" t="s">
        <v>26</v>
      </c>
      <c r="G87" s="11" t="s">
        <v>26</v>
      </c>
      <c r="H87" s="12" t="s">
        <v>4421</v>
      </c>
      <c r="I87" s="12" t="s">
        <v>27</v>
      </c>
      <c r="J87" s="12" t="s">
        <v>47</v>
      </c>
      <c r="K87" s="12" t="s">
        <v>48</v>
      </c>
      <c r="L87" s="13">
        <v>42.26</v>
      </c>
      <c r="M87" s="13">
        <v>29</v>
      </c>
      <c r="N87" s="13">
        <v>1.4572413793103449</v>
      </c>
      <c r="O87" s="13">
        <v>87</v>
      </c>
      <c r="P87" s="13" t="s">
        <v>30</v>
      </c>
      <c r="Q87" s="13">
        <v>0</v>
      </c>
      <c r="R87" s="69">
        <f>L87*O87</f>
        <v>3676.62</v>
      </c>
      <c r="S87" s="69">
        <v>38</v>
      </c>
      <c r="T87" s="69">
        <f>L87*S87</f>
        <v>1605.8799999999999</v>
      </c>
      <c r="U87" s="69">
        <f>R87-T87</f>
        <v>2070.7399999999998</v>
      </c>
      <c r="V87" s="69">
        <f>U87*1</f>
        <v>2070.7399999999998</v>
      </c>
      <c r="W87" s="69">
        <f>U87-V87</f>
        <v>0</v>
      </c>
      <c r="X87" s="69">
        <f>L87*36</f>
        <v>1521.36</v>
      </c>
      <c r="Y87" s="70">
        <f t="shared" ref="Y87:Y89" si="67">+T87-X87</f>
        <v>84.519999999999982</v>
      </c>
      <c r="Z87" s="66" t="s">
        <v>141</v>
      </c>
      <c r="AA87" s="12" t="s">
        <v>78</v>
      </c>
    </row>
    <row r="88" spans="1:27" x14ac:dyDescent="0.25">
      <c r="A88" s="10">
        <v>45659</v>
      </c>
      <c r="B88" s="11" t="s">
        <v>26</v>
      </c>
      <c r="C88" s="11">
        <v>14587</v>
      </c>
      <c r="D88" s="11" t="s">
        <v>26</v>
      </c>
      <c r="E88" s="11" t="s">
        <v>183</v>
      </c>
      <c r="F88" s="11" t="s">
        <v>26</v>
      </c>
      <c r="G88" s="11" t="s">
        <v>26</v>
      </c>
      <c r="H88" s="12" t="s">
        <v>4421</v>
      </c>
      <c r="I88" s="12" t="s">
        <v>27</v>
      </c>
      <c r="J88" s="12" t="s">
        <v>47</v>
      </c>
      <c r="K88" s="12" t="s">
        <v>48</v>
      </c>
      <c r="L88" s="13">
        <v>41.52</v>
      </c>
      <c r="M88" s="13">
        <v>28</v>
      </c>
      <c r="N88" s="13">
        <v>1.4828571428571431</v>
      </c>
      <c r="O88" s="13">
        <v>87</v>
      </c>
      <c r="P88" s="13" t="s">
        <v>30</v>
      </c>
      <c r="Q88" s="13">
        <v>0</v>
      </c>
      <c r="R88" s="69">
        <f>L88*O88</f>
        <v>3612.2400000000002</v>
      </c>
      <c r="S88" s="69">
        <v>38</v>
      </c>
      <c r="T88" s="69">
        <f>L88*S88</f>
        <v>1577.7600000000002</v>
      </c>
      <c r="U88" s="69">
        <f>R88-T88</f>
        <v>2034.48</v>
      </c>
      <c r="V88" s="69">
        <f>U88*1</f>
        <v>2034.48</v>
      </c>
      <c r="W88" s="69">
        <f>U88-V88</f>
        <v>0</v>
      </c>
      <c r="X88" s="69">
        <f>L88*36</f>
        <v>1494.72</v>
      </c>
      <c r="Y88" s="70">
        <f t="shared" si="67"/>
        <v>83.040000000000191</v>
      </c>
      <c r="Z88" s="66" t="s">
        <v>141</v>
      </c>
      <c r="AA88" s="12" t="s">
        <v>78</v>
      </c>
    </row>
    <row r="89" spans="1:27" x14ac:dyDescent="0.25">
      <c r="A89" s="10">
        <v>45659</v>
      </c>
      <c r="B89" s="11" t="s">
        <v>26</v>
      </c>
      <c r="C89" s="11">
        <v>14588</v>
      </c>
      <c r="D89" s="11" t="s">
        <v>26</v>
      </c>
      <c r="E89" s="11" t="s">
        <v>604</v>
      </c>
      <c r="F89" s="11" t="s">
        <v>26</v>
      </c>
      <c r="G89" s="11" t="s">
        <v>26</v>
      </c>
      <c r="H89" s="12" t="s">
        <v>4421</v>
      </c>
      <c r="I89" s="12" t="s">
        <v>27</v>
      </c>
      <c r="J89" s="12" t="s">
        <v>47</v>
      </c>
      <c r="K89" s="12" t="s">
        <v>48</v>
      </c>
      <c r="L89" s="13">
        <v>40.5</v>
      </c>
      <c r="M89" s="13">
        <v>28</v>
      </c>
      <c r="N89" s="13">
        <v>1.446428571428571</v>
      </c>
      <c r="O89" s="13">
        <v>87</v>
      </c>
      <c r="P89" s="13" t="s">
        <v>30</v>
      </c>
      <c r="Q89" s="13">
        <v>0</v>
      </c>
      <c r="R89" s="69">
        <f>L89*O89</f>
        <v>3523.5</v>
      </c>
      <c r="S89" s="69">
        <v>38</v>
      </c>
      <c r="T89" s="69">
        <f>L89*S89</f>
        <v>1539</v>
      </c>
      <c r="U89" s="69">
        <f>R89-T89</f>
        <v>1984.5</v>
      </c>
      <c r="V89" s="69">
        <f>U89*1</f>
        <v>1984.5</v>
      </c>
      <c r="W89" s="69">
        <f>U89-V89</f>
        <v>0</v>
      </c>
      <c r="X89" s="69">
        <f>L89*36</f>
        <v>1458</v>
      </c>
      <c r="Y89" s="70">
        <f t="shared" si="67"/>
        <v>81</v>
      </c>
      <c r="Z89" s="66" t="s">
        <v>141</v>
      </c>
      <c r="AA89" s="12" t="s">
        <v>78</v>
      </c>
    </row>
    <row r="90" spans="1:27" x14ac:dyDescent="0.25">
      <c r="A90" s="10">
        <v>45659</v>
      </c>
      <c r="B90" s="11" t="s">
        <v>26</v>
      </c>
      <c r="C90" s="11">
        <v>14589</v>
      </c>
      <c r="D90" s="11" t="s">
        <v>26</v>
      </c>
      <c r="E90" s="11" t="s">
        <v>569</v>
      </c>
      <c r="F90" s="11" t="s">
        <v>26</v>
      </c>
      <c r="G90" s="11">
        <v>10307</v>
      </c>
      <c r="H90" s="12" t="s">
        <v>140</v>
      </c>
      <c r="I90" s="12" t="s">
        <v>27</v>
      </c>
      <c r="J90" s="12" t="s">
        <v>33</v>
      </c>
      <c r="K90" s="12" t="s">
        <v>34</v>
      </c>
      <c r="L90" s="13">
        <v>43.5</v>
      </c>
      <c r="M90" s="13">
        <v>29</v>
      </c>
      <c r="N90" s="13">
        <v>1.5</v>
      </c>
      <c r="O90" s="13">
        <v>40</v>
      </c>
      <c r="P90" s="13"/>
      <c r="Q90" s="13">
        <v>0</v>
      </c>
      <c r="R90" s="69">
        <f>+L90*O90</f>
        <v>1740</v>
      </c>
      <c r="S90" s="69">
        <v>0</v>
      </c>
      <c r="T90" s="69">
        <f>+L90*S90</f>
        <v>0</v>
      </c>
      <c r="U90" s="69">
        <f>+R90-T90</f>
        <v>1740</v>
      </c>
      <c r="V90" s="69">
        <f>+U90*0</f>
        <v>0</v>
      </c>
      <c r="W90" s="69">
        <f>+U90-V90</f>
        <v>1740</v>
      </c>
      <c r="X90" s="69">
        <v>0</v>
      </c>
      <c r="Y90" s="14">
        <f>T90-X90</f>
        <v>0</v>
      </c>
      <c r="Z90" s="66" t="s">
        <v>26</v>
      </c>
      <c r="AA90" s="12" t="s">
        <v>31</v>
      </c>
    </row>
    <row r="91" spans="1:27" x14ac:dyDescent="0.25">
      <c r="A91" s="10">
        <v>45659</v>
      </c>
      <c r="B91" s="11" t="s">
        <v>26</v>
      </c>
      <c r="C91" s="11">
        <v>14590</v>
      </c>
      <c r="D91" s="11" t="s">
        <v>26</v>
      </c>
      <c r="E91" s="11" t="s">
        <v>53</v>
      </c>
      <c r="F91" s="11" t="s">
        <v>26</v>
      </c>
      <c r="G91" s="11" t="s">
        <v>26</v>
      </c>
      <c r="H91" s="12" t="s">
        <v>4421</v>
      </c>
      <c r="I91" s="12" t="s">
        <v>27</v>
      </c>
      <c r="J91" s="12" t="s">
        <v>33</v>
      </c>
      <c r="K91" s="12" t="s">
        <v>34</v>
      </c>
      <c r="L91" s="13">
        <v>43.12</v>
      </c>
      <c r="M91" s="13">
        <v>28</v>
      </c>
      <c r="N91" s="13">
        <v>1.54</v>
      </c>
      <c r="O91" s="13">
        <v>85</v>
      </c>
      <c r="P91" s="13" t="s">
        <v>30</v>
      </c>
      <c r="Q91" s="13">
        <v>0</v>
      </c>
      <c r="R91" s="69">
        <f>L91*O91</f>
        <v>3665.2</v>
      </c>
      <c r="S91" s="69">
        <v>38</v>
      </c>
      <c r="T91" s="69">
        <f>L91*S91</f>
        <v>1638.56</v>
      </c>
      <c r="U91" s="69">
        <f>R91-T91</f>
        <v>2026.6399999999999</v>
      </c>
      <c r="V91" s="69">
        <f>U91*1</f>
        <v>2026.6399999999999</v>
      </c>
      <c r="W91" s="69">
        <f>U91-V91</f>
        <v>0</v>
      </c>
      <c r="X91" s="69">
        <f>L91*37</f>
        <v>1595.4399999999998</v>
      </c>
      <c r="Y91" s="70">
        <f>+T91-X91</f>
        <v>43.120000000000118</v>
      </c>
      <c r="Z91" s="66" t="s">
        <v>41</v>
      </c>
      <c r="AA91" s="12" t="s">
        <v>78</v>
      </c>
    </row>
    <row r="92" spans="1:27" x14ac:dyDescent="0.25">
      <c r="A92" s="10">
        <v>45659</v>
      </c>
      <c r="B92" s="11" t="s">
        <v>26</v>
      </c>
      <c r="C92" s="11">
        <v>14591</v>
      </c>
      <c r="D92" s="11" t="s">
        <v>26</v>
      </c>
      <c r="E92" s="11" t="s">
        <v>80</v>
      </c>
      <c r="F92" s="11" t="s">
        <v>26</v>
      </c>
      <c r="G92" s="11">
        <v>10270</v>
      </c>
      <c r="H92" s="12" t="s">
        <v>140</v>
      </c>
      <c r="I92" s="12" t="s">
        <v>27</v>
      </c>
      <c r="J92" s="12" t="s">
        <v>33</v>
      </c>
      <c r="K92" s="12" t="s">
        <v>34</v>
      </c>
      <c r="L92" s="13">
        <v>43.5</v>
      </c>
      <c r="M92" s="13">
        <v>29</v>
      </c>
      <c r="N92" s="13">
        <v>1.5</v>
      </c>
      <c r="O92" s="13">
        <v>40</v>
      </c>
      <c r="P92" s="13"/>
      <c r="Q92" s="13">
        <v>0</v>
      </c>
      <c r="R92" s="69">
        <f>+L92*O92</f>
        <v>1740</v>
      </c>
      <c r="S92" s="69">
        <v>0</v>
      </c>
      <c r="T92" s="69">
        <f>+L92*S92</f>
        <v>0</v>
      </c>
      <c r="U92" s="69">
        <f>+R92-T92</f>
        <v>1740</v>
      </c>
      <c r="V92" s="69">
        <f>+U92*0</f>
        <v>0</v>
      </c>
      <c r="W92" s="69">
        <f>+U92-V92</f>
        <v>1740</v>
      </c>
      <c r="X92" s="69">
        <v>0</v>
      </c>
      <c r="Y92" s="14">
        <f>T92-X92</f>
        <v>0</v>
      </c>
      <c r="Z92" s="66" t="s">
        <v>26</v>
      </c>
      <c r="AA92" s="12" t="s">
        <v>31</v>
      </c>
    </row>
    <row r="93" spans="1:27" x14ac:dyDescent="0.25">
      <c r="A93" s="10">
        <v>45659</v>
      </c>
      <c r="B93" s="11" t="s">
        <v>26</v>
      </c>
      <c r="C93" s="11">
        <v>14592</v>
      </c>
      <c r="D93" s="11" t="s">
        <v>26</v>
      </c>
      <c r="E93" s="11" t="s">
        <v>245</v>
      </c>
      <c r="F93" s="11" t="s">
        <v>26</v>
      </c>
      <c r="G93" s="11" t="s">
        <v>26</v>
      </c>
      <c r="H93" s="12" t="s">
        <v>145</v>
      </c>
      <c r="I93" s="12" t="s">
        <v>27</v>
      </c>
      <c r="J93" s="12" t="s">
        <v>33</v>
      </c>
      <c r="K93" s="12" t="s">
        <v>34</v>
      </c>
      <c r="L93" s="13">
        <v>43.87</v>
      </c>
      <c r="M93" s="13">
        <v>29</v>
      </c>
      <c r="N93" s="13">
        <v>1.5127586206896551</v>
      </c>
      <c r="O93" s="13">
        <v>91</v>
      </c>
      <c r="P93" s="13" t="s">
        <v>30</v>
      </c>
      <c r="Q93" s="13">
        <v>0</v>
      </c>
      <c r="R93" s="69">
        <f>+L93*O93</f>
        <v>3992.1699999999996</v>
      </c>
      <c r="S93" s="69">
        <v>40</v>
      </c>
      <c r="T93" s="69">
        <f>L93*S93</f>
        <v>1754.8</v>
      </c>
      <c r="U93" s="69">
        <f t="shared" ref="U93:U99" si="68">R93-T93</f>
        <v>2237.37</v>
      </c>
      <c r="V93" s="69">
        <f>U93*1</f>
        <v>2237.37</v>
      </c>
      <c r="W93" s="69">
        <f t="shared" ref="W93:W98" si="69">U93-V93</f>
        <v>0</v>
      </c>
      <c r="X93" s="69">
        <f>L93*37</f>
        <v>1623.1899999999998</v>
      </c>
      <c r="Y93" s="70">
        <f t="shared" ref="Y93:Y96" si="70">+T93-X93</f>
        <v>131.61000000000013</v>
      </c>
      <c r="Z93" s="66" t="s">
        <v>41</v>
      </c>
      <c r="AA93" s="12" t="s">
        <v>79</v>
      </c>
    </row>
    <row r="94" spans="1:27" x14ac:dyDescent="0.25">
      <c r="A94" s="10">
        <v>45659</v>
      </c>
      <c r="B94" s="11" t="s">
        <v>26</v>
      </c>
      <c r="C94" s="11">
        <v>14593</v>
      </c>
      <c r="D94" s="11" t="s">
        <v>26</v>
      </c>
      <c r="E94" s="11" t="s">
        <v>57</v>
      </c>
      <c r="F94" s="11" t="s">
        <v>26</v>
      </c>
      <c r="G94" s="11" t="s">
        <v>26</v>
      </c>
      <c r="H94" s="12" t="s">
        <v>145</v>
      </c>
      <c r="I94" s="12" t="s">
        <v>27</v>
      </c>
      <c r="J94" s="12" t="s">
        <v>33</v>
      </c>
      <c r="K94" s="12" t="s">
        <v>34</v>
      </c>
      <c r="L94" s="13">
        <v>43.21</v>
      </c>
      <c r="M94" s="13">
        <v>29</v>
      </c>
      <c r="N94" s="13">
        <v>1.49</v>
      </c>
      <c r="O94" s="13">
        <v>91</v>
      </c>
      <c r="P94" s="13" t="s">
        <v>30</v>
      </c>
      <c r="Q94" s="13">
        <v>0</v>
      </c>
      <c r="R94" s="69">
        <f>+L94*O94</f>
        <v>3932.11</v>
      </c>
      <c r="S94" s="69">
        <v>40</v>
      </c>
      <c r="T94" s="69">
        <f>L94*S94</f>
        <v>1728.4</v>
      </c>
      <c r="U94" s="69">
        <f t="shared" si="68"/>
        <v>2203.71</v>
      </c>
      <c r="V94" s="69">
        <f>U94*1</f>
        <v>2203.71</v>
      </c>
      <c r="W94" s="69">
        <f t="shared" si="69"/>
        <v>0</v>
      </c>
      <c r="X94" s="69">
        <f>L94*37</f>
        <v>1598.77</v>
      </c>
      <c r="Y94" s="70">
        <f t="shared" si="70"/>
        <v>129.63000000000011</v>
      </c>
      <c r="Z94" s="66" t="s">
        <v>41</v>
      </c>
      <c r="AA94" s="12" t="s">
        <v>79</v>
      </c>
    </row>
    <row r="95" spans="1:27" x14ac:dyDescent="0.25">
      <c r="A95" s="10">
        <v>45659</v>
      </c>
      <c r="B95" s="11" t="s">
        <v>26</v>
      </c>
      <c r="C95" s="11">
        <v>14594</v>
      </c>
      <c r="D95" s="11" t="s">
        <v>26</v>
      </c>
      <c r="E95" s="11" t="s">
        <v>538</v>
      </c>
      <c r="F95" s="11" t="s">
        <v>26</v>
      </c>
      <c r="G95" s="11" t="s">
        <v>26</v>
      </c>
      <c r="H95" s="12" t="s">
        <v>145</v>
      </c>
      <c r="I95" s="12" t="s">
        <v>27</v>
      </c>
      <c r="J95" s="12" t="s">
        <v>33</v>
      </c>
      <c r="K95" s="12" t="s">
        <v>34</v>
      </c>
      <c r="L95" s="13">
        <v>43.27</v>
      </c>
      <c r="M95" s="13">
        <v>29</v>
      </c>
      <c r="N95" s="13">
        <v>1.492068965517241</v>
      </c>
      <c r="O95" s="13">
        <v>91</v>
      </c>
      <c r="P95" s="13" t="s">
        <v>30</v>
      </c>
      <c r="Q95" s="13">
        <v>0</v>
      </c>
      <c r="R95" s="69">
        <f>+L95*O95</f>
        <v>3937.57</v>
      </c>
      <c r="S95" s="69">
        <v>40</v>
      </c>
      <c r="T95" s="69">
        <f>L95*S95</f>
        <v>1730.8000000000002</v>
      </c>
      <c r="U95" s="69">
        <f t="shared" si="68"/>
        <v>2206.77</v>
      </c>
      <c r="V95" s="69">
        <f>U95*1</f>
        <v>2206.77</v>
      </c>
      <c r="W95" s="69">
        <f t="shared" si="69"/>
        <v>0</v>
      </c>
      <c r="X95" s="69">
        <f>L95*37</f>
        <v>1600.99</v>
      </c>
      <c r="Y95" s="70">
        <f t="shared" si="70"/>
        <v>129.81000000000017</v>
      </c>
      <c r="Z95" s="66" t="s">
        <v>41</v>
      </c>
      <c r="AA95" s="12" t="s">
        <v>79</v>
      </c>
    </row>
    <row r="96" spans="1:27" x14ac:dyDescent="0.25">
      <c r="A96" s="10">
        <v>45659</v>
      </c>
      <c r="B96" s="11" t="s">
        <v>26</v>
      </c>
      <c r="C96" s="11">
        <v>14595</v>
      </c>
      <c r="D96" s="11" t="s">
        <v>26</v>
      </c>
      <c r="E96" s="11" t="s">
        <v>243</v>
      </c>
      <c r="F96" s="11" t="s">
        <v>26</v>
      </c>
      <c r="G96" s="11" t="s">
        <v>26</v>
      </c>
      <c r="H96" s="12" t="s">
        <v>4421</v>
      </c>
      <c r="I96" s="12" t="s">
        <v>27</v>
      </c>
      <c r="J96" s="12" t="s">
        <v>42</v>
      </c>
      <c r="K96" s="12" t="s">
        <v>43</v>
      </c>
      <c r="L96" s="13">
        <v>44.7</v>
      </c>
      <c r="M96" s="13">
        <v>25</v>
      </c>
      <c r="N96" s="13">
        <v>1.788</v>
      </c>
      <c r="O96" s="13">
        <v>83</v>
      </c>
      <c r="P96" s="13" t="s">
        <v>30</v>
      </c>
      <c r="Q96" s="13">
        <v>0</v>
      </c>
      <c r="R96" s="69">
        <f>L96*O96</f>
        <v>3710.1000000000004</v>
      </c>
      <c r="S96" s="69">
        <v>38</v>
      </c>
      <c r="T96" s="69">
        <f>L96*S96</f>
        <v>1698.6000000000001</v>
      </c>
      <c r="U96" s="69">
        <f t="shared" si="68"/>
        <v>2011.5000000000002</v>
      </c>
      <c r="V96" s="69">
        <f>U96*1</f>
        <v>2011.5000000000002</v>
      </c>
      <c r="W96" s="69">
        <f t="shared" si="69"/>
        <v>0</v>
      </c>
      <c r="X96" s="69">
        <f>L96*36</f>
        <v>1609.2</v>
      </c>
      <c r="Y96" s="70">
        <f t="shared" si="70"/>
        <v>89.400000000000091</v>
      </c>
      <c r="Z96" s="66" t="s">
        <v>141</v>
      </c>
      <c r="AA96" s="12" t="s">
        <v>78</v>
      </c>
    </row>
    <row r="97" spans="1:27" x14ac:dyDescent="0.25">
      <c r="A97" s="10">
        <v>45659</v>
      </c>
      <c r="B97" s="11" t="s">
        <v>26</v>
      </c>
      <c r="C97" s="11">
        <v>14596</v>
      </c>
      <c r="D97" s="11" t="s">
        <v>26</v>
      </c>
      <c r="E97" s="11" t="s">
        <v>76</v>
      </c>
      <c r="F97" s="11" t="s">
        <v>26</v>
      </c>
      <c r="G97" s="11">
        <v>2218</v>
      </c>
      <c r="H97" s="12" t="s">
        <v>41</v>
      </c>
      <c r="I97" s="12" t="s">
        <v>55</v>
      </c>
      <c r="J97" s="12" t="s">
        <v>565</v>
      </c>
      <c r="K97" s="12" t="s">
        <v>549</v>
      </c>
      <c r="L97" s="13">
        <v>40</v>
      </c>
      <c r="M97" s="13">
        <v>25</v>
      </c>
      <c r="N97" s="13">
        <v>1.6</v>
      </c>
      <c r="O97" s="13">
        <v>25</v>
      </c>
      <c r="P97" s="13"/>
      <c r="Q97" s="13">
        <v>0</v>
      </c>
      <c r="R97" s="69">
        <f>L97*O97</f>
        <v>1000</v>
      </c>
      <c r="S97" s="69">
        <v>0</v>
      </c>
      <c r="T97" s="69">
        <f>L97*S97</f>
        <v>0</v>
      </c>
      <c r="U97" s="69">
        <f t="shared" si="68"/>
        <v>1000</v>
      </c>
      <c r="V97" s="69">
        <f>U97*0</f>
        <v>0</v>
      </c>
      <c r="W97" s="69">
        <f t="shared" si="69"/>
        <v>1000</v>
      </c>
      <c r="X97" s="69">
        <v>0</v>
      </c>
      <c r="Y97" s="14">
        <f t="shared" ref="Y97:Y98" si="71">T97-X97</f>
        <v>0</v>
      </c>
      <c r="Z97" s="66" t="s">
        <v>26</v>
      </c>
      <c r="AA97" s="12" t="s">
        <v>31</v>
      </c>
    </row>
    <row r="98" spans="1:27" x14ac:dyDescent="0.25">
      <c r="A98" s="10">
        <v>45659</v>
      </c>
      <c r="B98" s="11" t="s">
        <v>26</v>
      </c>
      <c r="C98" s="11">
        <v>14597</v>
      </c>
      <c r="D98" s="11" t="s">
        <v>26</v>
      </c>
      <c r="E98" s="11" t="s">
        <v>1199</v>
      </c>
      <c r="F98" s="11" t="s">
        <v>26</v>
      </c>
      <c r="G98" s="11">
        <v>960</v>
      </c>
      <c r="H98" s="12" t="s">
        <v>162</v>
      </c>
      <c r="I98" s="12" t="s">
        <v>27</v>
      </c>
      <c r="J98" s="12" t="s">
        <v>33</v>
      </c>
      <c r="K98" s="12" t="s">
        <v>34</v>
      </c>
      <c r="L98" s="13">
        <v>37.5</v>
      </c>
      <c r="M98" s="13">
        <v>25</v>
      </c>
      <c r="N98" s="13">
        <v>1.5</v>
      </c>
      <c r="O98" s="13" t="s">
        <v>30</v>
      </c>
      <c r="P98" s="13">
        <v>58</v>
      </c>
      <c r="Q98" s="13">
        <v>0</v>
      </c>
      <c r="R98" s="69">
        <f>M98*P98</f>
        <v>1450</v>
      </c>
      <c r="S98" s="69">
        <v>0</v>
      </c>
      <c r="T98" s="69">
        <f>M98*S98</f>
        <v>0</v>
      </c>
      <c r="U98" s="69">
        <f t="shared" si="68"/>
        <v>1450</v>
      </c>
      <c r="V98" s="69">
        <f>U98*0</f>
        <v>0</v>
      </c>
      <c r="W98" s="69">
        <f t="shared" si="69"/>
        <v>1450</v>
      </c>
      <c r="X98" s="69">
        <v>0</v>
      </c>
      <c r="Y98" s="14">
        <f t="shared" si="71"/>
        <v>0</v>
      </c>
      <c r="Z98" s="66" t="s">
        <v>26</v>
      </c>
      <c r="AA98" s="12" t="s">
        <v>31</v>
      </c>
    </row>
    <row r="99" spans="1:27" x14ac:dyDescent="0.25">
      <c r="A99" s="10">
        <v>45659</v>
      </c>
      <c r="B99" s="11" t="s">
        <v>26</v>
      </c>
      <c r="C99" s="11">
        <v>14598</v>
      </c>
      <c r="D99" s="11" t="s">
        <v>26</v>
      </c>
      <c r="E99" s="11" t="s">
        <v>562</v>
      </c>
      <c r="F99" s="11" t="s">
        <v>26</v>
      </c>
      <c r="G99" s="11" t="s">
        <v>26</v>
      </c>
      <c r="H99" s="12" t="s">
        <v>4444</v>
      </c>
      <c r="I99" s="12" t="s">
        <v>55</v>
      </c>
      <c r="J99" s="12" t="s">
        <v>55</v>
      </c>
      <c r="K99" s="12" t="s">
        <v>56</v>
      </c>
      <c r="L99" s="13">
        <v>35.200000000000003</v>
      </c>
      <c r="M99" s="13">
        <v>22</v>
      </c>
      <c r="N99" s="13">
        <v>1.6</v>
      </c>
      <c r="O99" s="13" t="s">
        <v>30</v>
      </c>
      <c r="P99" s="13">
        <v>62</v>
      </c>
      <c r="Q99" s="13">
        <v>0</v>
      </c>
      <c r="R99" s="69">
        <f>M99*P99</f>
        <v>1364</v>
      </c>
      <c r="S99" s="69">
        <v>37</v>
      </c>
      <c r="T99" s="69">
        <f>+M99*S99</f>
        <v>814</v>
      </c>
      <c r="U99" s="69">
        <f t="shared" si="68"/>
        <v>550</v>
      </c>
      <c r="V99" s="69">
        <f>+U99*1</f>
        <v>550</v>
      </c>
      <c r="W99" s="69">
        <f t="shared" ref="W99" si="72">+U99-V99</f>
        <v>0</v>
      </c>
      <c r="X99" s="85">
        <f>+M99*39</f>
        <v>858</v>
      </c>
      <c r="Y99" s="70">
        <f>+T99-X99</f>
        <v>-44</v>
      </c>
      <c r="Z99" s="66" t="s">
        <v>141</v>
      </c>
      <c r="AA99" s="12" t="s">
        <v>444</v>
      </c>
    </row>
    <row r="100" spans="1:27" x14ac:dyDescent="0.25">
      <c r="A100" s="10">
        <v>45659</v>
      </c>
      <c r="B100" s="11" t="s">
        <v>26</v>
      </c>
      <c r="C100" s="11">
        <v>14599</v>
      </c>
      <c r="D100" s="11" t="s">
        <v>26</v>
      </c>
      <c r="E100" s="11" t="s">
        <v>566</v>
      </c>
      <c r="F100" s="11" t="s">
        <v>26</v>
      </c>
      <c r="G100" s="11">
        <v>111867</v>
      </c>
      <c r="H100" s="12" t="s">
        <v>4445</v>
      </c>
      <c r="I100" s="12" t="s">
        <v>27</v>
      </c>
      <c r="J100" s="12" t="s">
        <v>42</v>
      </c>
      <c r="K100" s="12" t="s">
        <v>43</v>
      </c>
      <c r="L100" s="13">
        <v>40</v>
      </c>
      <c r="M100" s="13">
        <v>25</v>
      </c>
      <c r="N100" s="13">
        <v>1.6</v>
      </c>
      <c r="O100" s="13">
        <v>42</v>
      </c>
      <c r="P100" s="13" t="s">
        <v>30</v>
      </c>
      <c r="Q100" s="13">
        <v>0</v>
      </c>
      <c r="R100" s="69">
        <f t="shared" ref="R100" si="73">+L100*O100</f>
        <v>1680</v>
      </c>
      <c r="S100" s="69">
        <v>0</v>
      </c>
      <c r="T100" s="69">
        <f>+L100*S100</f>
        <v>0</v>
      </c>
      <c r="U100" s="69">
        <f>+R100-T100</f>
        <v>1680</v>
      </c>
      <c r="V100" s="69">
        <f>+U100*1</f>
        <v>1680</v>
      </c>
      <c r="W100" s="69">
        <f>+U100-V100</f>
        <v>0</v>
      </c>
      <c r="X100" s="69">
        <v>0</v>
      </c>
      <c r="Y100" s="14">
        <f t="shared" ref="Y100:Y101" si="74">T100-X100</f>
        <v>0</v>
      </c>
      <c r="Z100" s="66" t="s">
        <v>26</v>
      </c>
      <c r="AA100" s="12" t="s">
        <v>31</v>
      </c>
    </row>
    <row r="101" spans="1:27" x14ac:dyDescent="0.25">
      <c r="A101" s="10">
        <v>45659</v>
      </c>
      <c r="B101" s="11" t="s">
        <v>26</v>
      </c>
      <c r="C101" s="11">
        <v>14600</v>
      </c>
      <c r="D101" s="11" t="s">
        <v>26</v>
      </c>
      <c r="E101" s="11" t="s">
        <v>1200</v>
      </c>
      <c r="F101" s="11" t="s">
        <v>26</v>
      </c>
      <c r="G101" s="11">
        <v>472</v>
      </c>
      <c r="H101" s="12" t="s">
        <v>141</v>
      </c>
      <c r="I101" s="12" t="s">
        <v>55</v>
      </c>
      <c r="J101" s="12" t="s">
        <v>55</v>
      </c>
      <c r="K101" s="12" t="s">
        <v>56</v>
      </c>
      <c r="L101" s="13">
        <v>40</v>
      </c>
      <c r="M101" s="13">
        <v>25</v>
      </c>
      <c r="N101" s="13">
        <v>1.6</v>
      </c>
      <c r="O101" s="13">
        <v>15</v>
      </c>
      <c r="P101" s="13" t="s">
        <v>30</v>
      </c>
      <c r="Q101" s="13">
        <v>0</v>
      </c>
      <c r="R101" s="69">
        <f>L101*O101</f>
        <v>600</v>
      </c>
      <c r="S101" s="69">
        <v>0</v>
      </c>
      <c r="T101" s="69">
        <f>L101*S101</f>
        <v>0</v>
      </c>
      <c r="U101" s="69">
        <f>R101-T101</f>
        <v>600</v>
      </c>
      <c r="V101" s="69">
        <f>U101*0</f>
        <v>0</v>
      </c>
      <c r="W101" s="69">
        <f>U101-V101</f>
        <v>600</v>
      </c>
      <c r="X101" s="69">
        <v>0</v>
      </c>
      <c r="Y101" s="14">
        <f t="shared" si="74"/>
        <v>0</v>
      </c>
      <c r="Z101" s="66" t="s">
        <v>26</v>
      </c>
      <c r="AA101" s="12" t="s">
        <v>31</v>
      </c>
    </row>
    <row r="102" spans="1:27" x14ac:dyDescent="0.25">
      <c r="A102" s="10">
        <v>45659</v>
      </c>
      <c r="B102" s="11" t="s">
        <v>26</v>
      </c>
      <c r="C102" s="11">
        <v>14601</v>
      </c>
      <c r="D102" s="11" t="s">
        <v>26</v>
      </c>
      <c r="E102" s="11" t="s">
        <v>603</v>
      </c>
      <c r="F102" s="11" t="s">
        <v>26</v>
      </c>
      <c r="G102" s="11" t="s">
        <v>26</v>
      </c>
      <c r="H102" s="12" t="s">
        <v>4421</v>
      </c>
      <c r="I102" s="12" t="s">
        <v>27</v>
      </c>
      <c r="J102" s="12" t="s">
        <v>33</v>
      </c>
      <c r="K102" s="12" t="s">
        <v>34</v>
      </c>
      <c r="L102" s="13">
        <v>40.1</v>
      </c>
      <c r="M102" s="13">
        <v>28</v>
      </c>
      <c r="N102" s="13">
        <v>1.4321428571428569</v>
      </c>
      <c r="O102" s="13">
        <v>85</v>
      </c>
      <c r="P102" s="13" t="s">
        <v>30</v>
      </c>
      <c r="Q102" s="13">
        <v>0</v>
      </c>
      <c r="R102" s="69">
        <f>L102*O102</f>
        <v>3408.5</v>
      </c>
      <c r="S102" s="69">
        <v>38</v>
      </c>
      <c r="T102" s="69">
        <f>L102*S102</f>
        <v>1523.8</v>
      </c>
      <c r="U102" s="69">
        <f>R102-T102</f>
        <v>1884.7</v>
      </c>
      <c r="V102" s="69">
        <f>U102*1</f>
        <v>1884.7</v>
      </c>
      <c r="W102" s="69">
        <f>U102-V102</f>
        <v>0</v>
      </c>
      <c r="X102" s="69">
        <f>L102*36</f>
        <v>1443.6000000000001</v>
      </c>
      <c r="Y102" s="70">
        <f>+T102-X102</f>
        <v>80.199999999999818</v>
      </c>
      <c r="Z102" s="66" t="s">
        <v>141</v>
      </c>
      <c r="AA102" s="12" t="s">
        <v>78</v>
      </c>
    </row>
    <row r="103" spans="1:27" x14ac:dyDescent="0.25">
      <c r="A103" s="10">
        <v>45659</v>
      </c>
      <c r="B103" s="11" t="s">
        <v>26</v>
      </c>
      <c r="C103" s="11">
        <v>14602</v>
      </c>
      <c r="D103" s="11" t="s">
        <v>26</v>
      </c>
      <c r="E103" s="11" t="s">
        <v>570</v>
      </c>
      <c r="F103" s="11" t="s">
        <v>26</v>
      </c>
      <c r="G103" s="11">
        <v>111906</v>
      </c>
      <c r="H103" s="12" t="s">
        <v>4445</v>
      </c>
      <c r="I103" s="12" t="s">
        <v>27</v>
      </c>
      <c r="J103" s="12" t="s">
        <v>47</v>
      </c>
      <c r="K103" s="12" t="s">
        <v>48</v>
      </c>
      <c r="L103" s="13">
        <v>37.5</v>
      </c>
      <c r="M103" s="13">
        <v>25</v>
      </c>
      <c r="N103" s="13">
        <v>1.5</v>
      </c>
      <c r="O103" s="13">
        <v>44</v>
      </c>
      <c r="P103" s="13" t="s">
        <v>30</v>
      </c>
      <c r="Q103" s="13">
        <v>0</v>
      </c>
      <c r="R103" s="69">
        <f>+L103*O103</f>
        <v>1650</v>
      </c>
      <c r="S103" s="69">
        <v>0</v>
      </c>
      <c r="T103" s="69">
        <f>+L103*S103</f>
        <v>0</v>
      </c>
      <c r="U103" s="69">
        <f>+R103-T103</f>
        <v>1650</v>
      </c>
      <c r="V103" s="69">
        <f>+U103*1</f>
        <v>1650</v>
      </c>
      <c r="W103" s="69">
        <f>+U103-V103</f>
        <v>0</v>
      </c>
      <c r="X103" s="69">
        <v>0</v>
      </c>
      <c r="Y103" s="14">
        <f t="shared" ref="Y103:Y104" si="75">T103-X103</f>
        <v>0</v>
      </c>
      <c r="Z103" s="66" t="s">
        <v>26</v>
      </c>
      <c r="AA103" s="12" t="s">
        <v>31</v>
      </c>
    </row>
    <row r="104" spans="1:27" x14ac:dyDescent="0.25">
      <c r="A104" s="10">
        <v>45659</v>
      </c>
      <c r="B104" s="11" t="s">
        <v>26</v>
      </c>
      <c r="C104" s="11">
        <v>14603</v>
      </c>
      <c r="D104" s="11" t="s">
        <v>26</v>
      </c>
      <c r="E104" s="11" t="s">
        <v>98</v>
      </c>
      <c r="F104" s="11" t="s">
        <v>26</v>
      </c>
      <c r="G104" s="11">
        <v>10120</v>
      </c>
      <c r="H104" s="12" t="s">
        <v>140</v>
      </c>
      <c r="I104" s="12" t="s">
        <v>27</v>
      </c>
      <c r="J104" s="12" t="s">
        <v>42</v>
      </c>
      <c r="K104" s="12" t="s">
        <v>43</v>
      </c>
      <c r="L104" s="13">
        <v>40</v>
      </c>
      <c r="M104" s="13">
        <v>25</v>
      </c>
      <c r="N104" s="13">
        <v>1.6</v>
      </c>
      <c r="O104" s="13">
        <v>35</v>
      </c>
      <c r="P104" s="13"/>
      <c r="Q104" s="13">
        <v>0</v>
      </c>
      <c r="R104" s="69">
        <f>+L104*O104</f>
        <v>1400</v>
      </c>
      <c r="S104" s="69">
        <v>0</v>
      </c>
      <c r="T104" s="69">
        <f>+L104*S104</f>
        <v>0</v>
      </c>
      <c r="U104" s="69">
        <f>+R104-T104</f>
        <v>1400</v>
      </c>
      <c r="V104" s="69">
        <f>+U104*0</f>
        <v>0</v>
      </c>
      <c r="W104" s="69">
        <f>+U104-V104</f>
        <v>1400</v>
      </c>
      <c r="X104" s="69">
        <v>0</v>
      </c>
      <c r="Y104" s="14">
        <f t="shared" si="75"/>
        <v>0</v>
      </c>
      <c r="Z104" s="66" t="s">
        <v>26</v>
      </c>
      <c r="AA104" s="12" t="s">
        <v>31</v>
      </c>
    </row>
    <row r="105" spans="1:27" x14ac:dyDescent="0.25">
      <c r="A105" s="10">
        <v>45659</v>
      </c>
      <c r="B105" s="11" t="s">
        <v>26</v>
      </c>
      <c r="C105" s="11">
        <v>14604</v>
      </c>
      <c r="D105" s="11" t="s">
        <v>26</v>
      </c>
      <c r="E105" s="11" t="s">
        <v>508</v>
      </c>
      <c r="F105" s="11" t="s">
        <v>26</v>
      </c>
      <c r="G105" s="11" t="s">
        <v>26</v>
      </c>
      <c r="H105" s="12" t="s">
        <v>4421</v>
      </c>
      <c r="I105" s="12" t="s">
        <v>27</v>
      </c>
      <c r="J105" s="12" t="s">
        <v>33</v>
      </c>
      <c r="K105" s="12" t="s">
        <v>34</v>
      </c>
      <c r="L105" s="13">
        <v>42.8</v>
      </c>
      <c r="M105" s="13">
        <v>29</v>
      </c>
      <c r="N105" s="13">
        <v>1.4758620689655171</v>
      </c>
      <c r="O105" s="13">
        <v>85</v>
      </c>
      <c r="P105" s="13" t="s">
        <v>30</v>
      </c>
      <c r="Q105" s="13">
        <v>0</v>
      </c>
      <c r="R105" s="69">
        <f>L105*O105</f>
        <v>3637.9999999999995</v>
      </c>
      <c r="S105" s="69">
        <v>38</v>
      </c>
      <c r="T105" s="69">
        <f>L105*S105</f>
        <v>1626.3999999999999</v>
      </c>
      <c r="U105" s="69">
        <f>R105-T105</f>
        <v>2011.5999999999997</v>
      </c>
      <c r="V105" s="69">
        <f>U105*1</f>
        <v>2011.5999999999997</v>
      </c>
      <c r="W105" s="69">
        <f>U105-V105</f>
        <v>0</v>
      </c>
      <c r="X105" s="69">
        <f>L105*36</f>
        <v>1540.8</v>
      </c>
      <c r="Y105" s="70">
        <f>+T105-X105</f>
        <v>85.599999999999909</v>
      </c>
      <c r="Z105" s="66" t="s">
        <v>141</v>
      </c>
      <c r="AA105" s="12" t="s">
        <v>78</v>
      </c>
    </row>
    <row r="106" spans="1:27" x14ac:dyDescent="0.25">
      <c r="A106" s="10">
        <v>45659</v>
      </c>
      <c r="B106" s="11" t="s">
        <v>26</v>
      </c>
      <c r="C106" s="11">
        <v>14605</v>
      </c>
      <c r="D106" s="11" t="s">
        <v>26</v>
      </c>
      <c r="E106" s="11" t="s">
        <v>32</v>
      </c>
      <c r="F106" s="11" t="s">
        <v>26</v>
      </c>
      <c r="G106" s="11">
        <v>1440</v>
      </c>
      <c r="H106" s="12" t="s">
        <v>45</v>
      </c>
      <c r="I106" s="12" t="s">
        <v>27</v>
      </c>
      <c r="J106" s="12" t="s">
        <v>42</v>
      </c>
      <c r="K106" s="12" t="s">
        <v>43</v>
      </c>
      <c r="L106" s="13">
        <v>40</v>
      </c>
      <c r="M106" s="13">
        <v>25</v>
      </c>
      <c r="N106" s="13">
        <v>1.6</v>
      </c>
      <c r="O106" s="13" t="s">
        <v>30</v>
      </c>
      <c r="P106" s="13">
        <v>62</v>
      </c>
      <c r="Q106" s="13">
        <v>0</v>
      </c>
      <c r="R106" s="69">
        <f>+M106*P106</f>
        <v>1550</v>
      </c>
      <c r="S106" s="69">
        <v>0</v>
      </c>
      <c r="T106" s="69">
        <f>+M106*S106</f>
        <v>0</v>
      </c>
      <c r="U106" s="69">
        <f>+R106-T106</f>
        <v>1550</v>
      </c>
      <c r="V106" s="69">
        <f>+U106*0</f>
        <v>0</v>
      </c>
      <c r="W106" s="69">
        <f>+U106-V106</f>
        <v>1550</v>
      </c>
      <c r="X106" s="69">
        <v>0</v>
      </c>
      <c r="Y106" s="14">
        <f t="shared" ref="Y106:Y114" si="76">T106-X106</f>
        <v>0</v>
      </c>
      <c r="Z106" s="66" t="s">
        <v>26</v>
      </c>
      <c r="AA106" s="12" t="s">
        <v>31</v>
      </c>
    </row>
    <row r="107" spans="1:27" x14ac:dyDescent="0.25">
      <c r="A107" s="10">
        <v>45659</v>
      </c>
      <c r="B107" s="11" t="s">
        <v>26</v>
      </c>
      <c r="C107" s="11">
        <v>14606</v>
      </c>
      <c r="D107" s="11" t="s">
        <v>26</v>
      </c>
      <c r="E107" s="11" t="s">
        <v>75</v>
      </c>
      <c r="F107" s="11" t="s">
        <v>26</v>
      </c>
      <c r="G107" s="11">
        <v>42257</v>
      </c>
      <c r="H107" s="12" t="s">
        <v>564</v>
      </c>
      <c r="I107" s="12" t="s">
        <v>27</v>
      </c>
      <c r="J107" s="12" t="s">
        <v>42</v>
      </c>
      <c r="K107" s="12" t="s">
        <v>43</v>
      </c>
      <c r="L107" s="13">
        <v>40</v>
      </c>
      <c r="M107" s="13">
        <v>25</v>
      </c>
      <c r="N107" s="13">
        <v>1.6</v>
      </c>
      <c r="O107" s="13"/>
      <c r="P107" s="13">
        <v>64</v>
      </c>
      <c r="Q107" s="13">
        <v>0</v>
      </c>
      <c r="R107" s="69">
        <f>M107*P107</f>
        <v>1600</v>
      </c>
      <c r="S107" s="69">
        <v>0</v>
      </c>
      <c r="T107" s="69">
        <f>M107*S107</f>
        <v>0</v>
      </c>
      <c r="U107" s="69">
        <f>R107-T107</f>
        <v>1600</v>
      </c>
      <c r="V107" s="69">
        <f>U107*0</f>
        <v>0</v>
      </c>
      <c r="W107" s="69">
        <f>+U107-V107</f>
        <v>1600</v>
      </c>
      <c r="X107" s="69">
        <v>0</v>
      </c>
      <c r="Y107" s="14">
        <f t="shared" si="76"/>
        <v>0</v>
      </c>
      <c r="Z107" s="66" t="s">
        <v>26</v>
      </c>
      <c r="AA107" s="12" t="s">
        <v>31</v>
      </c>
    </row>
    <row r="108" spans="1:27" x14ac:dyDescent="0.25">
      <c r="A108" s="10">
        <v>45659</v>
      </c>
      <c r="B108" s="11" t="s">
        <v>26</v>
      </c>
      <c r="C108" s="11">
        <v>14608</v>
      </c>
      <c r="D108" s="11" t="s">
        <v>26</v>
      </c>
      <c r="E108" s="11" t="s">
        <v>568</v>
      </c>
      <c r="F108" s="11" t="s">
        <v>26</v>
      </c>
      <c r="G108" s="11">
        <v>111729</v>
      </c>
      <c r="H108" s="12" t="s">
        <v>4445</v>
      </c>
      <c r="I108" s="12" t="s">
        <v>27</v>
      </c>
      <c r="J108" s="12" t="s">
        <v>47</v>
      </c>
      <c r="K108" s="12" t="s">
        <v>48</v>
      </c>
      <c r="L108" s="13">
        <v>37.5</v>
      </c>
      <c r="M108" s="13">
        <v>25</v>
      </c>
      <c r="N108" s="13">
        <v>1.5</v>
      </c>
      <c r="O108" s="13">
        <v>44</v>
      </c>
      <c r="P108" s="13" t="s">
        <v>30</v>
      </c>
      <c r="Q108" s="13">
        <v>0</v>
      </c>
      <c r="R108" s="69">
        <f>+L108*O108</f>
        <v>1650</v>
      </c>
      <c r="S108" s="69">
        <v>0</v>
      </c>
      <c r="T108" s="69">
        <f>+L108*S108</f>
        <v>0</v>
      </c>
      <c r="U108" s="69">
        <f>+R108-T108</f>
        <v>1650</v>
      </c>
      <c r="V108" s="69">
        <f>+U108*1</f>
        <v>1650</v>
      </c>
      <c r="W108" s="69">
        <f>+U108-V108</f>
        <v>0</v>
      </c>
      <c r="X108" s="69">
        <v>0</v>
      </c>
      <c r="Y108" s="14">
        <f t="shared" si="76"/>
        <v>0</v>
      </c>
      <c r="Z108" s="66" t="s">
        <v>26</v>
      </c>
      <c r="AA108" s="12" t="s">
        <v>31</v>
      </c>
    </row>
    <row r="109" spans="1:27" x14ac:dyDescent="0.25">
      <c r="A109" s="10">
        <v>45659</v>
      </c>
      <c r="B109" s="11" t="s">
        <v>26</v>
      </c>
      <c r="C109" s="11">
        <v>14609</v>
      </c>
      <c r="D109" s="11" t="s">
        <v>26</v>
      </c>
      <c r="E109" s="11" t="s">
        <v>204</v>
      </c>
      <c r="F109" s="11" t="s">
        <v>26</v>
      </c>
      <c r="G109" s="11" t="s">
        <v>35</v>
      </c>
      <c r="H109" s="12" t="s">
        <v>36</v>
      </c>
      <c r="I109" s="12" t="s">
        <v>55</v>
      </c>
      <c r="J109" s="12" t="s">
        <v>55</v>
      </c>
      <c r="K109" s="12" t="s">
        <v>56</v>
      </c>
      <c r="L109" s="13">
        <v>9.6000000000000014</v>
      </c>
      <c r="M109" s="13">
        <v>6</v>
      </c>
      <c r="N109" s="13">
        <v>1.6</v>
      </c>
      <c r="O109" s="13">
        <v>20</v>
      </c>
      <c r="P109" s="13" t="s">
        <v>30</v>
      </c>
      <c r="Q109" s="13">
        <v>0</v>
      </c>
      <c r="R109" s="69">
        <f>(L109*O109)-Q109</f>
        <v>192.00000000000003</v>
      </c>
      <c r="S109" s="69">
        <v>0</v>
      </c>
      <c r="T109" s="69">
        <f t="shared" ref="T109" si="77">+L109*S109</f>
        <v>0</v>
      </c>
      <c r="U109" s="69">
        <f t="shared" ref="U109" si="78">+R109-T109</f>
        <v>192.00000000000003</v>
      </c>
      <c r="V109" s="69">
        <f>+U109*0</f>
        <v>0</v>
      </c>
      <c r="W109" s="69">
        <f t="shared" ref="W109" si="79">+U109-V109</f>
        <v>192.00000000000003</v>
      </c>
      <c r="X109" s="69">
        <v>0</v>
      </c>
      <c r="Y109" s="14">
        <f t="shared" si="76"/>
        <v>0</v>
      </c>
      <c r="Z109" s="66" t="s">
        <v>26</v>
      </c>
      <c r="AA109" s="12" t="s">
        <v>31</v>
      </c>
    </row>
    <row r="110" spans="1:27" x14ac:dyDescent="0.25">
      <c r="A110" s="10">
        <v>45659</v>
      </c>
      <c r="B110" s="11" t="s">
        <v>26</v>
      </c>
      <c r="C110" s="11">
        <v>14610</v>
      </c>
      <c r="D110" s="11" t="s">
        <v>26</v>
      </c>
      <c r="E110" s="11" t="s">
        <v>571</v>
      </c>
      <c r="F110" s="11" t="s">
        <v>26</v>
      </c>
      <c r="G110" s="11">
        <v>111583</v>
      </c>
      <c r="H110" s="12" t="s">
        <v>4445</v>
      </c>
      <c r="I110" s="12" t="s">
        <v>27</v>
      </c>
      <c r="J110" s="12" t="s">
        <v>33</v>
      </c>
      <c r="K110" s="12" t="s">
        <v>34</v>
      </c>
      <c r="L110" s="13">
        <v>37.5</v>
      </c>
      <c r="M110" s="13">
        <v>25</v>
      </c>
      <c r="N110" s="13">
        <v>1.5</v>
      </c>
      <c r="O110" s="13">
        <v>44</v>
      </c>
      <c r="P110" s="13" t="s">
        <v>30</v>
      </c>
      <c r="Q110" s="13">
        <v>0</v>
      </c>
      <c r="R110" s="69">
        <f t="shared" ref="R110" si="80">+L110*O110</f>
        <v>1650</v>
      </c>
      <c r="S110" s="69">
        <v>0</v>
      </c>
      <c r="T110" s="69">
        <f>+L110*S110</f>
        <v>0</v>
      </c>
      <c r="U110" s="69">
        <f>+R110-T110</f>
        <v>1650</v>
      </c>
      <c r="V110" s="69">
        <f>+U110*1</f>
        <v>1650</v>
      </c>
      <c r="W110" s="69">
        <f>+U110-V110</f>
        <v>0</v>
      </c>
      <c r="X110" s="69">
        <v>0</v>
      </c>
      <c r="Y110" s="14">
        <f t="shared" si="76"/>
        <v>0</v>
      </c>
      <c r="Z110" s="66" t="s">
        <v>26</v>
      </c>
      <c r="AA110" s="12" t="s">
        <v>31</v>
      </c>
    </row>
    <row r="111" spans="1:27" x14ac:dyDescent="0.25">
      <c r="A111" s="10">
        <v>45659</v>
      </c>
      <c r="B111" s="11" t="s">
        <v>26</v>
      </c>
      <c r="C111" s="11">
        <v>14611</v>
      </c>
      <c r="D111" s="11" t="s">
        <v>26</v>
      </c>
      <c r="E111" s="11" t="s">
        <v>324</v>
      </c>
      <c r="F111" s="11" t="s">
        <v>26</v>
      </c>
      <c r="G111" s="11" t="s">
        <v>35</v>
      </c>
      <c r="H111" s="12" t="s">
        <v>36</v>
      </c>
      <c r="I111" s="12" t="s">
        <v>27</v>
      </c>
      <c r="J111" s="12" t="s">
        <v>42</v>
      </c>
      <c r="K111" s="12" t="s">
        <v>43</v>
      </c>
      <c r="L111" s="13">
        <v>4.8000000000000007</v>
      </c>
      <c r="M111" s="13">
        <v>3</v>
      </c>
      <c r="N111" s="13">
        <v>1.6</v>
      </c>
      <c r="O111" s="13">
        <v>45</v>
      </c>
      <c r="P111" s="13" t="s">
        <v>30</v>
      </c>
      <c r="Q111" s="13">
        <v>0</v>
      </c>
      <c r="R111" s="69">
        <f>(L111*O111)-Q111</f>
        <v>216.00000000000003</v>
      </c>
      <c r="S111" s="69">
        <v>0</v>
      </c>
      <c r="T111" s="69">
        <f t="shared" ref="T111" si="81">+L111*S111</f>
        <v>0</v>
      </c>
      <c r="U111" s="69">
        <f t="shared" ref="U111" si="82">+R111-T111</f>
        <v>216.00000000000003</v>
      </c>
      <c r="V111" s="69">
        <f>+U111*0</f>
        <v>0</v>
      </c>
      <c r="W111" s="69">
        <f t="shared" ref="W111" si="83">+U111-V111</f>
        <v>216.00000000000003</v>
      </c>
      <c r="X111" s="69">
        <v>0</v>
      </c>
      <c r="Y111" s="14">
        <f t="shared" si="76"/>
        <v>0</v>
      </c>
      <c r="Z111" s="66" t="s">
        <v>26</v>
      </c>
      <c r="AA111" s="12" t="s">
        <v>31</v>
      </c>
    </row>
    <row r="112" spans="1:27" x14ac:dyDescent="0.25">
      <c r="A112" s="10">
        <v>45659</v>
      </c>
      <c r="B112" s="11" t="s">
        <v>26</v>
      </c>
      <c r="C112" s="11">
        <v>14612</v>
      </c>
      <c r="D112" s="11" t="s">
        <v>26</v>
      </c>
      <c r="E112" s="11" t="s">
        <v>39</v>
      </c>
      <c r="F112" s="11" t="s">
        <v>26</v>
      </c>
      <c r="G112" s="11">
        <v>473</v>
      </c>
      <c r="H112" s="12" t="s">
        <v>141</v>
      </c>
      <c r="I112" s="12" t="s">
        <v>55</v>
      </c>
      <c r="J112" s="12" t="s">
        <v>55</v>
      </c>
      <c r="K112" s="12" t="s">
        <v>56</v>
      </c>
      <c r="L112" s="13">
        <v>40</v>
      </c>
      <c r="M112" s="13">
        <v>25</v>
      </c>
      <c r="N112" s="13">
        <v>1.6</v>
      </c>
      <c r="O112" s="13">
        <v>15</v>
      </c>
      <c r="P112" s="13" t="s">
        <v>30</v>
      </c>
      <c r="Q112" s="13">
        <v>0</v>
      </c>
      <c r="R112" s="69">
        <f>L112*O112</f>
        <v>600</v>
      </c>
      <c r="S112" s="69">
        <v>0</v>
      </c>
      <c r="T112" s="69">
        <f>L112*S112</f>
        <v>0</v>
      </c>
      <c r="U112" s="69">
        <f>R112-T112</f>
        <v>600</v>
      </c>
      <c r="V112" s="69">
        <f>U112*0</f>
        <v>0</v>
      </c>
      <c r="W112" s="69">
        <f>U112-V112</f>
        <v>600</v>
      </c>
      <c r="X112" s="69">
        <v>0</v>
      </c>
      <c r="Y112" s="14">
        <f t="shared" si="76"/>
        <v>0</v>
      </c>
      <c r="Z112" s="66" t="s">
        <v>26</v>
      </c>
      <c r="AA112" s="12" t="s">
        <v>31</v>
      </c>
    </row>
    <row r="113" spans="1:27" x14ac:dyDescent="0.25">
      <c r="A113" s="10">
        <v>45659</v>
      </c>
      <c r="B113" s="11" t="s">
        <v>26</v>
      </c>
      <c r="C113" s="11">
        <v>14613</v>
      </c>
      <c r="D113" s="11" t="s">
        <v>26</v>
      </c>
      <c r="E113" s="11" t="s">
        <v>176</v>
      </c>
      <c r="F113" s="11" t="s">
        <v>26</v>
      </c>
      <c r="G113" s="11">
        <v>474</v>
      </c>
      <c r="H113" s="12" t="s">
        <v>141</v>
      </c>
      <c r="I113" s="12" t="s">
        <v>55</v>
      </c>
      <c r="J113" s="12" t="s">
        <v>55</v>
      </c>
      <c r="K113" s="12" t="s">
        <v>56</v>
      </c>
      <c r="L113" s="13">
        <v>40</v>
      </c>
      <c r="M113" s="13">
        <v>25</v>
      </c>
      <c r="N113" s="13">
        <v>1.6</v>
      </c>
      <c r="O113" s="13">
        <v>15</v>
      </c>
      <c r="P113" s="13" t="s">
        <v>30</v>
      </c>
      <c r="Q113" s="13">
        <v>0</v>
      </c>
      <c r="R113" s="69">
        <f>L113*O113</f>
        <v>600</v>
      </c>
      <c r="S113" s="69">
        <v>0</v>
      </c>
      <c r="T113" s="69">
        <f>L113*S113</f>
        <v>0</v>
      </c>
      <c r="U113" s="69">
        <f>R113-T113</f>
        <v>600</v>
      </c>
      <c r="V113" s="69">
        <f>U113*0</f>
        <v>0</v>
      </c>
      <c r="W113" s="69">
        <f>U113-V113</f>
        <v>600</v>
      </c>
      <c r="X113" s="69">
        <v>0</v>
      </c>
      <c r="Y113" s="14">
        <f t="shared" si="76"/>
        <v>0</v>
      </c>
      <c r="Z113" s="66" t="s">
        <v>26</v>
      </c>
      <c r="AA113" s="12" t="s">
        <v>31</v>
      </c>
    </row>
    <row r="114" spans="1:27" x14ac:dyDescent="0.25">
      <c r="A114" s="10">
        <v>45659</v>
      </c>
      <c r="B114" s="11" t="s">
        <v>26</v>
      </c>
      <c r="C114" s="11">
        <v>14614</v>
      </c>
      <c r="D114" s="11" t="s">
        <v>26</v>
      </c>
      <c r="E114" s="11" t="s">
        <v>52</v>
      </c>
      <c r="F114" s="11" t="s">
        <v>26</v>
      </c>
      <c r="G114" s="11">
        <v>475</v>
      </c>
      <c r="H114" s="12" t="s">
        <v>141</v>
      </c>
      <c r="I114" s="12" t="s">
        <v>55</v>
      </c>
      <c r="J114" s="12" t="s">
        <v>55</v>
      </c>
      <c r="K114" s="12" t="s">
        <v>56</v>
      </c>
      <c r="L114" s="13">
        <v>40</v>
      </c>
      <c r="M114" s="13">
        <v>25</v>
      </c>
      <c r="N114" s="13">
        <v>1.6</v>
      </c>
      <c r="O114" s="13">
        <v>15</v>
      </c>
      <c r="P114" s="13" t="s">
        <v>30</v>
      </c>
      <c r="Q114" s="13">
        <v>0</v>
      </c>
      <c r="R114" s="69">
        <f>L114*O114</f>
        <v>600</v>
      </c>
      <c r="S114" s="69">
        <v>0</v>
      </c>
      <c r="T114" s="69">
        <f>L114*S114</f>
        <v>0</v>
      </c>
      <c r="U114" s="69">
        <f>R114-T114</f>
        <v>600</v>
      </c>
      <c r="V114" s="69">
        <f>U114*0</f>
        <v>0</v>
      </c>
      <c r="W114" s="69">
        <f>U114-V114</f>
        <v>600</v>
      </c>
      <c r="X114" s="69">
        <v>0</v>
      </c>
      <c r="Y114" s="14">
        <f t="shared" si="76"/>
        <v>0</v>
      </c>
      <c r="Z114" s="66" t="s">
        <v>26</v>
      </c>
      <c r="AA114" s="12" t="s">
        <v>31</v>
      </c>
    </row>
    <row r="115" spans="1:27" x14ac:dyDescent="0.25">
      <c r="A115" s="10">
        <v>45659</v>
      </c>
      <c r="B115" s="11" t="s">
        <v>26</v>
      </c>
      <c r="C115" s="11">
        <v>14615</v>
      </c>
      <c r="D115" s="11" t="s">
        <v>26</v>
      </c>
      <c r="E115" s="11" t="s">
        <v>562</v>
      </c>
      <c r="F115" s="11" t="s">
        <v>26</v>
      </c>
      <c r="G115" s="11" t="s">
        <v>26</v>
      </c>
      <c r="H115" s="12" t="s">
        <v>4444</v>
      </c>
      <c r="I115" s="12" t="s">
        <v>55</v>
      </c>
      <c r="J115" s="12" t="s">
        <v>55</v>
      </c>
      <c r="K115" s="12" t="s">
        <v>56</v>
      </c>
      <c r="L115" s="13">
        <v>35.200000000000003</v>
      </c>
      <c r="M115" s="13">
        <v>22</v>
      </c>
      <c r="N115" s="13">
        <v>1.6</v>
      </c>
      <c r="O115" s="13" t="s">
        <v>30</v>
      </c>
      <c r="P115" s="13">
        <v>62</v>
      </c>
      <c r="Q115" s="13">
        <v>0</v>
      </c>
      <c r="R115" s="69">
        <f>M115*P115</f>
        <v>1364</v>
      </c>
      <c r="S115" s="69">
        <v>37</v>
      </c>
      <c r="T115" s="69">
        <f>+M115*S115</f>
        <v>814</v>
      </c>
      <c r="U115" s="69">
        <f>R115-T115</f>
        <v>550</v>
      </c>
      <c r="V115" s="69">
        <f>+U115*1</f>
        <v>550</v>
      </c>
      <c r="W115" s="69">
        <f t="shared" ref="W115" si="84">+U115-V115</f>
        <v>0</v>
      </c>
      <c r="X115" s="85">
        <f>+M115*39</f>
        <v>858</v>
      </c>
      <c r="Y115" s="70">
        <f t="shared" ref="Y115:Y116" si="85">+T115-X115</f>
        <v>-44</v>
      </c>
      <c r="Z115" s="66" t="s">
        <v>141</v>
      </c>
      <c r="AA115" s="12" t="s">
        <v>444</v>
      </c>
    </row>
    <row r="116" spans="1:27" x14ac:dyDescent="0.25">
      <c r="A116" s="10">
        <v>45659</v>
      </c>
      <c r="B116" s="11" t="s">
        <v>26</v>
      </c>
      <c r="C116" s="11">
        <v>14617</v>
      </c>
      <c r="D116" s="11" t="s">
        <v>26</v>
      </c>
      <c r="E116" s="11" t="s">
        <v>53</v>
      </c>
      <c r="F116" s="11" t="s">
        <v>26</v>
      </c>
      <c r="G116" s="11" t="s">
        <v>26</v>
      </c>
      <c r="H116" s="12" t="s">
        <v>4421</v>
      </c>
      <c r="I116" s="12" t="s">
        <v>27</v>
      </c>
      <c r="J116" s="12" t="s">
        <v>33</v>
      </c>
      <c r="K116" s="12" t="s">
        <v>34</v>
      </c>
      <c r="L116" s="13">
        <v>42.84</v>
      </c>
      <c r="M116" s="13">
        <v>29</v>
      </c>
      <c r="N116" s="13">
        <v>1.4772413793103449</v>
      </c>
      <c r="O116" s="13">
        <v>85</v>
      </c>
      <c r="P116" s="13" t="s">
        <v>30</v>
      </c>
      <c r="Q116" s="13">
        <v>0</v>
      </c>
      <c r="R116" s="69">
        <f>L116*O116</f>
        <v>3641.4</v>
      </c>
      <c r="S116" s="69">
        <v>38</v>
      </c>
      <c r="T116" s="69">
        <f>L116*S116</f>
        <v>1627.92</v>
      </c>
      <c r="U116" s="69">
        <f>R116-T116</f>
        <v>2013.48</v>
      </c>
      <c r="V116" s="69">
        <f>U116*1</f>
        <v>2013.48</v>
      </c>
      <c r="W116" s="69">
        <f>U116-V116</f>
        <v>0</v>
      </c>
      <c r="X116" s="69">
        <f>L116*37</f>
        <v>1585.0800000000002</v>
      </c>
      <c r="Y116" s="70">
        <f t="shared" si="85"/>
        <v>42.839999999999918</v>
      </c>
      <c r="Z116" s="66" t="s">
        <v>41</v>
      </c>
      <c r="AA116" s="12" t="s">
        <v>78</v>
      </c>
    </row>
    <row r="117" spans="1:27" x14ac:dyDescent="0.25">
      <c r="A117" s="10">
        <v>45659</v>
      </c>
      <c r="B117" s="11" t="s">
        <v>26</v>
      </c>
      <c r="C117" s="11">
        <v>14618</v>
      </c>
      <c r="D117" s="11" t="s">
        <v>26</v>
      </c>
      <c r="E117" s="11" t="s">
        <v>574</v>
      </c>
      <c r="F117" s="11" t="s">
        <v>26</v>
      </c>
      <c r="G117" s="11">
        <v>111632</v>
      </c>
      <c r="H117" s="12" t="s">
        <v>4445</v>
      </c>
      <c r="I117" s="12" t="s">
        <v>27</v>
      </c>
      <c r="J117" s="12" t="s">
        <v>33</v>
      </c>
      <c r="K117" s="12" t="s">
        <v>34</v>
      </c>
      <c r="L117" s="13">
        <v>37.5</v>
      </c>
      <c r="M117" s="13">
        <v>25</v>
      </c>
      <c r="N117" s="13">
        <v>1.5</v>
      </c>
      <c r="O117" s="13">
        <v>44</v>
      </c>
      <c r="P117" s="13" t="s">
        <v>30</v>
      </c>
      <c r="Q117" s="13">
        <v>0</v>
      </c>
      <c r="R117" s="69">
        <f t="shared" ref="R117" si="86">+L117*O117</f>
        <v>1650</v>
      </c>
      <c r="S117" s="69">
        <v>0</v>
      </c>
      <c r="T117" s="69">
        <f>+L117*S117</f>
        <v>0</v>
      </c>
      <c r="U117" s="69">
        <f>+R117-T117</f>
        <v>1650</v>
      </c>
      <c r="V117" s="69">
        <f>+U117*1</f>
        <v>1650</v>
      </c>
      <c r="W117" s="69">
        <f>+U117-V117</f>
        <v>0</v>
      </c>
      <c r="X117" s="69">
        <v>0</v>
      </c>
      <c r="Y117" s="14">
        <f>T117-X117</f>
        <v>0</v>
      </c>
      <c r="Z117" s="66" t="s">
        <v>26</v>
      </c>
      <c r="AA117" s="12" t="s">
        <v>31</v>
      </c>
    </row>
    <row r="118" spans="1:27" x14ac:dyDescent="0.25">
      <c r="A118" s="10">
        <v>45659</v>
      </c>
      <c r="B118" s="11" t="s">
        <v>26</v>
      </c>
      <c r="C118" s="11">
        <v>14619</v>
      </c>
      <c r="D118" s="11" t="s">
        <v>26</v>
      </c>
      <c r="E118" s="11" t="s">
        <v>504</v>
      </c>
      <c r="F118" s="11" t="s">
        <v>26</v>
      </c>
      <c r="G118" s="11" t="s">
        <v>26</v>
      </c>
      <c r="H118" s="12" t="s">
        <v>4421</v>
      </c>
      <c r="I118" s="12" t="s">
        <v>27</v>
      </c>
      <c r="J118" s="12" t="s">
        <v>42</v>
      </c>
      <c r="K118" s="12" t="s">
        <v>43</v>
      </c>
      <c r="L118" s="13">
        <v>43.74</v>
      </c>
      <c r="M118" s="13">
        <v>25</v>
      </c>
      <c r="N118" s="13">
        <v>1.7496</v>
      </c>
      <c r="O118" s="13">
        <v>83</v>
      </c>
      <c r="P118" s="13" t="s">
        <v>30</v>
      </c>
      <c r="Q118" s="13">
        <v>0</v>
      </c>
      <c r="R118" s="69">
        <f>L118*O118</f>
        <v>3630.42</v>
      </c>
      <c r="S118" s="69">
        <v>38</v>
      </c>
      <c r="T118" s="69">
        <f>L118*S118</f>
        <v>1662.1200000000001</v>
      </c>
      <c r="U118" s="69">
        <f>R118-T118</f>
        <v>1968.3</v>
      </c>
      <c r="V118" s="69">
        <f>U118*1</f>
        <v>1968.3</v>
      </c>
      <c r="W118" s="69">
        <f>U118-V118</f>
        <v>0</v>
      </c>
      <c r="X118" s="69">
        <f>L118*36</f>
        <v>1574.64</v>
      </c>
      <c r="Y118" s="70">
        <f>+T118-X118</f>
        <v>87.480000000000018</v>
      </c>
      <c r="Z118" s="66" t="s">
        <v>141</v>
      </c>
      <c r="AA118" s="12" t="s">
        <v>78</v>
      </c>
    </row>
    <row r="119" spans="1:27" x14ac:dyDescent="0.25">
      <c r="A119" s="10">
        <v>45659</v>
      </c>
      <c r="B119" s="11" t="s">
        <v>26</v>
      </c>
      <c r="C119" s="11">
        <v>14620</v>
      </c>
      <c r="D119" s="11" t="s">
        <v>26</v>
      </c>
      <c r="E119" s="11" t="s">
        <v>60</v>
      </c>
      <c r="F119" s="11" t="s">
        <v>26</v>
      </c>
      <c r="G119" s="11" t="s">
        <v>35</v>
      </c>
      <c r="H119" s="12" t="s">
        <v>36</v>
      </c>
      <c r="I119" s="12" t="s">
        <v>27</v>
      </c>
      <c r="J119" s="12" t="s">
        <v>42</v>
      </c>
      <c r="K119" s="12" t="s">
        <v>43</v>
      </c>
      <c r="L119" s="13">
        <v>3.2</v>
      </c>
      <c r="M119" s="13">
        <v>2</v>
      </c>
      <c r="N119" s="13">
        <v>1.6</v>
      </c>
      <c r="O119" s="13">
        <v>45</v>
      </c>
      <c r="P119" s="13" t="s">
        <v>30</v>
      </c>
      <c r="Q119" s="13">
        <v>0</v>
      </c>
      <c r="R119" s="69">
        <f>(L119*O119)-Q119</f>
        <v>144</v>
      </c>
      <c r="S119" s="69">
        <v>0</v>
      </c>
      <c r="T119" s="69">
        <f t="shared" ref="T119" si="87">+L119*S119</f>
        <v>0</v>
      </c>
      <c r="U119" s="69">
        <f t="shared" ref="U119" si="88">+R119-T119</f>
        <v>144</v>
      </c>
      <c r="V119" s="69">
        <f>+U119*0</f>
        <v>0</v>
      </c>
      <c r="W119" s="69">
        <f t="shared" ref="W119" si="89">+U119-V119</f>
        <v>144</v>
      </c>
      <c r="X119" s="69">
        <v>0</v>
      </c>
      <c r="Y119" s="14">
        <f>T119-X119</f>
        <v>0</v>
      </c>
      <c r="Z119" s="66" t="s">
        <v>26</v>
      </c>
      <c r="AA119" s="12" t="s">
        <v>31</v>
      </c>
    </row>
    <row r="120" spans="1:27" x14ac:dyDescent="0.25">
      <c r="A120" s="10">
        <v>45659</v>
      </c>
      <c r="B120" s="11" t="s">
        <v>26</v>
      </c>
      <c r="C120" s="11">
        <v>14621</v>
      </c>
      <c r="D120" s="11" t="s">
        <v>26</v>
      </c>
      <c r="E120" s="11" t="s">
        <v>239</v>
      </c>
      <c r="F120" s="11" t="s">
        <v>26</v>
      </c>
      <c r="G120" s="11" t="s">
        <v>26</v>
      </c>
      <c r="H120" s="12" t="s">
        <v>4421</v>
      </c>
      <c r="I120" s="12" t="s">
        <v>27</v>
      </c>
      <c r="J120" s="12" t="s">
        <v>42</v>
      </c>
      <c r="K120" s="12" t="s">
        <v>43</v>
      </c>
      <c r="L120" s="13">
        <v>43.22</v>
      </c>
      <c r="M120" s="13">
        <v>25</v>
      </c>
      <c r="N120" s="13">
        <v>1.7287999999999999</v>
      </c>
      <c r="O120" s="13">
        <v>83</v>
      </c>
      <c r="P120" s="13" t="s">
        <v>30</v>
      </c>
      <c r="Q120" s="13">
        <v>0</v>
      </c>
      <c r="R120" s="69">
        <f>L120*O120</f>
        <v>3587.2599999999998</v>
      </c>
      <c r="S120" s="69">
        <v>38</v>
      </c>
      <c r="T120" s="69">
        <f>L120*S120</f>
        <v>1642.36</v>
      </c>
      <c r="U120" s="69">
        <f>R120-T120</f>
        <v>1944.8999999999999</v>
      </c>
      <c r="V120" s="69">
        <f>U120*1</f>
        <v>1944.8999999999999</v>
      </c>
      <c r="W120" s="69">
        <f>U120-V120</f>
        <v>0</v>
      </c>
      <c r="X120" s="69">
        <f>L120*37</f>
        <v>1599.1399999999999</v>
      </c>
      <c r="Y120" s="70">
        <f t="shared" ref="Y120:Y121" si="90">+T120-X120</f>
        <v>43.220000000000027</v>
      </c>
      <c r="Z120" s="66" t="s">
        <v>41</v>
      </c>
      <c r="AA120" s="12" t="s">
        <v>78</v>
      </c>
    </row>
    <row r="121" spans="1:27" x14ac:dyDescent="0.25">
      <c r="A121" s="10">
        <v>45659</v>
      </c>
      <c r="B121" s="11" t="s">
        <v>26</v>
      </c>
      <c r="C121" s="11">
        <v>14622</v>
      </c>
      <c r="D121" s="11" t="s">
        <v>26</v>
      </c>
      <c r="E121" s="11" t="s">
        <v>245</v>
      </c>
      <c r="F121" s="11" t="s">
        <v>26</v>
      </c>
      <c r="G121" s="11" t="s">
        <v>26</v>
      </c>
      <c r="H121" s="12" t="s">
        <v>4421</v>
      </c>
      <c r="I121" s="12" t="s">
        <v>27</v>
      </c>
      <c r="J121" s="12" t="s">
        <v>42</v>
      </c>
      <c r="K121" s="12" t="s">
        <v>43</v>
      </c>
      <c r="L121" s="13">
        <v>47.52</v>
      </c>
      <c r="M121" s="13">
        <v>30</v>
      </c>
      <c r="N121" s="13">
        <v>1.5840000000000001</v>
      </c>
      <c r="O121" s="13">
        <v>83</v>
      </c>
      <c r="P121" s="13" t="s">
        <v>30</v>
      </c>
      <c r="Q121" s="13">
        <v>0</v>
      </c>
      <c r="R121" s="69">
        <f>L121*O121</f>
        <v>3944.1600000000003</v>
      </c>
      <c r="S121" s="69">
        <v>38</v>
      </c>
      <c r="T121" s="69">
        <f>L121*S121</f>
        <v>1805.7600000000002</v>
      </c>
      <c r="U121" s="69">
        <f>R121-T121</f>
        <v>2138.4</v>
      </c>
      <c r="V121" s="69">
        <f>U121*1</f>
        <v>2138.4</v>
      </c>
      <c r="W121" s="69">
        <f>U121-V121</f>
        <v>0</v>
      </c>
      <c r="X121" s="69">
        <f>L121*37</f>
        <v>1758.24</v>
      </c>
      <c r="Y121" s="70">
        <f t="shared" si="90"/>
        <v>47.520000000000209</v>
      </c>
      <c r="Z121" s="66" t="s">
        <v>41</v>
      </c>
      <c r="AA121" s="12" t="s">
        <v>78</v>
      </c>
    </row>
    <row r="122" spans="1:27" x14ac:dyDescent="0.25">
      <c r="A122" s="10">
        <v>45659</v>
      </c>
      <c r="B122" s="11" t="s">
        <v>26</v>
      </c>
      <c r="C122" s="11">
        <v>14623</v>
      </c>
      <c r="D122" s="11" t="s">
        <v>26</v>
      </c>
      <c r="E122" s="11" t="s">
        <v>551</v>
      </c>
      <c r="F122" s="11" t="s">
        <v>26</v>
      </c>
      <c r="G122" s="11">
        <v>57540</v>
      </c>
      <c r="H122" s="12" t="s">
        <v>4422</v>
      </c>
      <c r="I122" s="12" t="s">
        <v>27</v>
      </c>
      <c r="J122" s="12" t="s">
        <v>33</v>
      </c>
      <c r="K122" s="12" t="s">
        <v>34</v>
      </c>
      <c r="L122" s="13">
        <v>37.5</v>
      </c>
      <c r="M122" s="13">
        <v>25</v>
      </c>
      <c r="N122" s="13">
        <v>1.5</v>
      </c>
      <c r="O122" s="13">
        <v>45</v>
      </c>
      <c r="P122" s="13" t="s">
        <v>30</v>
      </c>
      <c r="Q122" s="13">
        <v>0</v>
      </c>
      <c r="R122" s="69">
        <f>+L122*O122</f>
        <v>1687.5</v>
      </c>
      <c r="S122" s="69">
        <v>0</v>
      </c>
      <c r="T122" s="69">
        <f>+L122*S122</f>
        <v>0</v>
      </c>
      <c r="U122" s="69">
        <f t="shared" ref="U122" si="91">+R122-T122</f>
        <v>1687.5</v>
      </c>
      <c r="V122" s="69">
        <f>+U122*1</f>
        <v>1687.5</v>
      </c>
      <c r="W122" s="69">
        <f t="shared" ref="W122" si="92">+U122-V122</f>
        <v>0</v>
      </c>
      <c r="X122" s="69">
        <v>0</v>
      </c>
      <c r="Y122" s="14">
        <f>T122-X122</f>
        <v>0</v>
      </c>
      <c r="Z122" s="66" t="s">
        <v>26</v>
      </c>
      <c r="AA122" s="12" t="s">
        <v>31</v>
      </c>
    </row>
    <row r="123" spans="1:27" x14ac:dyDescent="0.25">
      <c r="A123" s="10">
        <v>45659</v>
      </c>
      <c r="B123" s="11" t="s">
        <v>26</v>
      </c>
      <c r="C123" s="11">
        <v>14624</v>
      </c>
      <c r="D123" s="11" t="s">
        <v>26</v>
      </c>
      <c r="E123" s="11" t="s">
        <v>603</v>
      </c>
      <c r="F123" s="11" t="s">
        <v>26</v>
      </c>
      <c r="G123" s="11" t="s">
        <v>26</v>
      </c>
      <c r="H123" s="12" t="s">
        <v>4421</v>
      </c>
      <c r="I123" s="12" t="s">
        <v>27</v>
      </c>
      <c r="J123" s="12" t="s">
        <v>33</v>
      </c>
      <c r="K123" s="12" t="s">
        <v>34</v>
      </c>
      <c r="L123" s="13">
        <v>40</v>
      </c>
      <c r="M123" s="13">
        <v>28</v>
      </c>
      <c r="N123" s="13">
        <v>1.428571428571429</v>
      </c>
      <c r="O123" s="13">
        <v>85</v>
      </c>
      <c r="P123" s="13" t="s">
        <v>30</v>
      </c>
      <c r="Q123" s="13">
        <v>0</v>
      </c>
      <c r="R123" s="69">
        <f>L123*O123</f>
        <v>3400</v>
      </c>
      <c r="S123" s="69">
        <v>38</v>
      </c>
      <c r="T123" s="69">
        <f>L123*S123</f>
        <v>1520</v>
      </c>
      <c r="U123" s="69">
        <f>R123-T123</f>
        <v>1880</v>
      </c>
      <c r="V123" s="69">
        <f>U123*1</f>
        <v>1880</v>
      </c>
      <c r="W123" s="69">
        <f>U123-V123</f>
        <v>0</v>
      </c>
      <c r="X123" s="69">
        <f>L123*36</f>
        <v>1440</v>
      </c>
      <c r="Y123" s="70">
        <f t="shared" ref="Y123:Y124" si="93">+T123-X123</f>
        <v>80</v>
      </c>
      <c r="Z123" s="66" t="s">
        <v>141</v>
      </c>
      <c r="AA123" s="12" t="s">
        <v>78</v>
      </c>
    </row>
    <row r="124" spans="1:27" x14ac:dyDescent="0.25">
      <c r="A124" s="10">
        <v>45659</v>
      </c>
      <c r="B124" s="11" t="s">
        <v>26</v>
      </c>
      <c r="C124" s="11">
        <v>14625</v>
      </c>
      <c r="D124" s="11" t="s">
        <v>26</v>
      </c>
      <c r="E124" s="11" t="s">
        <v>562</v>
      </c>
      <c r="F124" s="11" t="s">
        <v>26</v>
      </c>
      <c r="G124" s="11" t="s">
        <v>26</v>
      </c>
      <c r="H124" s="12" t="s">
        <v>4444</v>
      </c>
      <c r="I124" s="12" t="s">
        <v>55</v>
      </c>
      <c r="J124" s="12" t="s">
        <v>55</v>
      </c>
      <c r="K124" s="12" t="s">
        <v>56</v>
      </c>
      <c r="L124" s="13">
        <v>35.200000000000003</v>
      </c>
      <c r="M124" s="13">
        <v>22</v>
      </c>
      <c r="N124" s="13">
        <v>1.6</v>
      </c>
      <c r="O124" s="13" t="s">
        <v>30</v>
      </c>
      <c r="P124" s="13">
        <v>62</v>
      </c>
      <c r="Q124" s="13">
        <v>0</v>
      </c>
      <c r="R124" s="69">
        <f>M124*P124</f>
        <v>1364</v>
      </c>
      <c r="S124" s="69">
        <v>37</v>
      </c>
      <c r="T124" s="69">
        <f>+M124*S124</f>
        <v>814</v>
      </c>
      <c r="U124" s="69">
        <f>R124-T124</f>
        <v>550</v>
      </c>
      <c r="V124" s="69">
        <f>+U124*1</f>
        <v>550</v>
      </c>
      <c r="W124" s="69">
        <f t="shared" ref="W124" si="94">+U124-V124</f>
        <v>0</v>
      </c>
      <c r="X124" s="85">
        <f>+M124*39</f>
        <v>858</v>
      </c>
      <c r="Y124" s="70">
        <f t="shared" si="93"/>
        <v>-44</v>
      </c>
      <c r="Z124" s="66" t="s">
        <v>141</v>
      </c>
      <c r="AA124" s="12" t="s">
        <v>444</v>
      </c>
    </row>
    <row r="125" spans="1:27" x14ac:dyDescent="0.25">
      <c r="A125" s="10">
        <v>45659</v>
      </c>
      <c r="B125" s="11" t="s">
        <v>26</v>
      </c>
      <c r="C125" s="11">
        <v>14626</v>
      </c>
      <c r="D125" s="11" t="s">
        <v>26</v>
      </c>
      <c r="E125" s="11" t="s">
        <v>57</v>
      </c>
      <c r="F125" s="11" t="s">
        <v>26</v>
      </c>
      <c r="G125" s="11">
        <v>2714</v>
      </c>
      <c r="H125" s="12" t="s">
        <v>41</v>
      </c>
      <c r="I125" s="12" t="s">
        <v>55</v>
      </c>
      <c r="J125" s="12" t="s">
        <v>565</v>
      </c>
      <c r="K125" s="12" t="s">
        <v>549</v>
      </c>
      <c r="L125" s="13">
        <v>40</v>
      </c>
      <c r="M125" s="13">
        <v>25</v>
      </c>
      <c r="N125" s="13">
        <v>1.6</v>
      </c>
      <c r="O125" s="13">
        <v>25</v>
      </c>
      <c r="P125" s="13"/>
      <c r="Q125" s="13">
        <v>0</v>
      </c>
      <c r="R125" s="69">
        <f>L125*O125</f>
        <v>1000</v>
      </c>
      <c r="S125" s="69">
        <v>0</v>
      </c>
      <c r="T125" s="69">
        <f>L125*S125</f>
        <v>0</v>
      </c>
      <c r="U125" s="69">
        <f>R125-T125</f>
        <v>1000</v>
      </c>
      <c r="V125" s="69">
        <f>U125*0</f>
        <v>0</v>
      </c>
      <c r="W125" s="69">
        <f>U125-V125</f>
        <v>1000</v>
      </c>
      <c r="X125" s="69">
        <v>0</v>
      </c>
      <c r="Y125" s="14">
        <f t="shared" ref="Y125:Y128" si="95">T125-X125</f>
        <v>0</v>
      </c>
      <c r="Z125" s="66" t="s">
        <v>26</v>
      </c>
      <c r="AA125" s="12" t="s">
        <v>31</v>
      </c>
    </row>
    <row r="126" spans="1:27" x14ac:dyDescent="0.25">
      <c r="A126" s="10">
        <v>45659</v>
      </c>
      <c r="B126" s="11" t="s">
        <v>26</v>
      </c>
      <c r="C126" s="11">
        <v>14627</v>
      </c>
      <c r="D126" s="11" t="s">
        <v>26</v>
      </c>
      <c r="E126" s="11" t="s">
        <v>223</v>
      </c>
      <c r="F126" s="11" t="s">
        <v>26</v>
      </c>
      <c r="G126" s="11">
        <v>57827</v>
      </c>
      <c r="H126" s="12" t="s">
        <v>4422</v>
      </c>
      <c r="I126" s="12" t="s">
        <v>27</v>
      </c>
      <c r="J126" s="12" t="s">
        <v>47</v>
      </c>
      <c r="K126" s="12" t="s">
        <v>48</v>
      </c>
      <c r="L126" s="13">
        <v>37.5</v>
      </c>
      <c r="M126" s="13">
        <v>25</v>
      </c>
      <c r="N126" s="13">
        <v>1.5</v>
      </c>
      <c r="O126" s="13">
        <v>46</v>
      </c>
      <c r="P126" s="13" t="s">
        <v>30</v>
      </c>
      <c r="Q126" s="13">
        <v>0</v>
      </c>
      <c r="R126" s="69">
        <f t="shared" ref="R126" si="96">+L126*O126</f>
        <v>1725</v>
      </c>
      <c r="S126" s="69">
        <v>0</v>
      </c>
      <c r="T126" s="69">
        <f t="shared" ref="T126" si="97">+L126*S126</f>
        <v>0</v>
      </c>
      <c r="U126" s="69">
        <f t="shared" ref="U126" si="98">+R126-T126</f>
        <v>1725</v>
      </c>
      <c r="V126" s="69">
        <f>+U126*1</f>
        <v>1725</v>
      </c>
      <c r="W126" s="69">
        <f t="shared" ref="W126" si="99">+U126-V126</f>
        <v>0</v>
      </c>
      <c r="X126" s="69">
        <v>0</v>
      </c>
      <c r="Y126" s="14">
        <f t="shared" si="95"/>
        <v>0</v>
      </c>
      <c r="Z126" s="66" t="s">
        <v>26</v>
      </c>
      <c r="AA126" s="12" t="s">
        <v>31</v>
      </c>
    </row>
    <row r="127" spans="1:27" x14ac:dyDescent="0.25">
      <c r="A127" s="10">
        <v>45659</v>
      </c>
      <c r="B127" s="11" t="s">
        <v>26</v>
      </c>
      <c r="C127" s="11">
        <v>14628</v>
      </c>
      <c r="D127" s="11" t="s">
        <v>26</v>
      </c>
      <c r="E127" s="11" t="s">
        <v>538</v>
      </c>
      <c r="F127" s="11" t="s">
        <v>26</v>
      </c>
      <c r="G127" s="11">
        <v>2286</v>
      </c>
      <c r="H127" s="12" t="s">
        <v>41</v>
      </c>
      <c r="I127" s="12" t="s">
        <v>55</v>
      </c>
      <c r="J127" s="12" t="s">
        <v>565</v>
      </c>
      <c r="K127" s="12" t="s">
        <v>549</v>
      </c>
      <c r="L127" s="13">
        <v>40</v>
      </c>
      <c r="M127" s="13">
        <v>25</v>
      </c>
      <c r="N127" s="13">
        <v>1.6</v>
      </c>
      <c r="O127" s="13">
        <v>25</v>
      </c>
      <c r="P127" s="13"/>
      <c r="Q127" s="13">
        <v>0</v>
      </c>
      <c r="R127" s="69">
        <f>L127*O127</f>
        <v>1000</v>
      </c>
      <c r="S127" s="69">
        <v>0</v>
      </c>
      <c r="T127" s="69">
        <f>L127*S127</f>
        <v>0</v>
      </c>
      <c r="U127" s="69">
        <f>R127-T127</f>
        <v>1000</v>
      </c>
      <c r="V127" s="69">
        <f>U127*0</f>
        <v>0</v>
      </c>
      <c r="W127" s="69">
        <f>U127-V127</f>
        <v>1000</v>
      </c>
      <c r="X127" s="69">
        <v>0</v>
      </c>
      <c r="Y127" s="14">
        <f t="shared" si="95"/>
        <v>0</v>
      </c>
      <c r="Z127" s="66" t="s">
        <v>26</v>
      </c>
      <c r="AA127" s="12" t="s">
        <v>31</v>
      </c>
    </row>
    <row r="128" spans="1:27" x14ac:dyDescent="0.25">
      <c r="A128" s="10">
        <v>45659</v>
      </c>
      <c r="B128" s="11" t="s">
        <v>26</v>
      </c>
      <c r="C128" s="11">
        <v>14629</v>
      </c>
      <c r="D128" s="11" t="s">
        <v>26</v>
      </c>
      <c r="E128" s="11" t="s">
        <v>588</v>
      </c>
      <c r="F128" s="11" t="s">
        <v>26</v>
      </c>
      <c r="G128" s="11">
        <v>69540</v>
      </c>
      <c r="H128" s="12" t="s">
        <v>4422</v>
      </c>
      <c r="I128" s="12" t="s">
        <v>27</v>
      </c>
      <c r="J128" s="12" t="s">
        <v>33</v>
      </c>
      <c r="K128" s="12" t="s">
        <v>34</v>
      </c>
      <c r="L128" s="13">
        <v>37.5</v>
      </c>
      <c r="M128" s="13">
        <v>25</v>
      </c>
      <c r="N128" s="13">
        <v>1.5</v>
      </c>
      <c r="O128" s="13">
        <v>45</v>
      </c>
      <c r="P128" s="13" t="s">
        <v>30</v>
      </c>
      <c r="Q128" s="13">
        <v>0</v>
      </c>
      <c r="R128" s="69">
        <f>+L128*O128</f>
        <v>1687.5</v>
      </c>
      <c r="S128" s="69">
        <v>0</v>
      </c>
      <c r="T128" s="69">
        <f>+L128*S128</f>
        <v>0</v>
      </c>
      <c r="U128" s="69">
        <f t="shared" ref="U128" si="100">+R128-T128</f>
        <v>1687.5</v>
      </c>
      <c r="V128" s="69">
        <f>+U128*1</f>
        <v>1687.5</v>
      </c>
      <c r="W128" s="69">
        <f t="shared" ref="W128" si="101">+U128-V128</f>
        <v>0</v>
      </c>
      <c r="X128" s="69">
        <v>0</v>
      </c>
      <c r="Y128" s="14">
        <f t="shared" si="95"/>
        <v>0</v>
      </c>
      <c r="Z128" s="66" t="s">
        <v>26</v>
      </c>
      <c r="AA128" s="12" t="s">
        <v>31</v>
      </c>
    </row>
    <row r="129" spans="1:27" x14ac:dyDescent="0.25">
      <c r="A129" s="10">
        <v>45659</v>
      </c>
      <c r="B129" s="11" t="s">
        <v>26</v>
      </c>
      <c r="C129" s="11">
        <v>14630</v>
      </c>
      <c r="D129" s="11" t="s">
        <v>26</v>
      </c>
      <c r="E129" s="11" t="s">
        <v>508</v>
      </c>
      <c r="F129" s="11" t="s">
        <v>26</v>
      </c>
      <c r="G129" s="11" t="s">
        <v>26</v>
      </c>
      <c r="H129" s="12" t="s">
        <v>4421</v>
      </c>
      <c r="I129" s="12" t="s">
        <v>27</v>
      </c>
      <c r="J129" s="12" t="s">
        <v>42</v>
      </c>
      <c r="K129" s="12" t="s">
        <v>43</v>
      </c>
      <c r="L129" s="13">
        <v>46.66</v>
      </c>
      <c r="M129" s="13">
        <v>29</v>
      </c>
      <c r="N129" s="13">
        <v>1.608965517241379</v>
      </c>
      <c r="O129" s="13">
        <v>83</v>
      </c>
      <c r="P129" s="13" t="s">
        <v>30</v>
      </c>
      <c r="Q129" s="13">
        <v>0</v>
      </c>
      <c r="R129" s="69">
        <f>L129*O129</f>
        <v>3872.7799999999997</v>
      </c>
      <c r="S129" s="69">
        <v>38</v>
      </c>
      <c r="T129" s="69">
        <f>L129*S129</f>
        <v>1773.08</v>
      </c>
      <c r="U129" s="69">
        <f>R129-T129</f>
        <v>2099.6999999999998</v>
      </c>
      <c r="V129" s="69">
        <f>U129*1</f>
        <v>2099.6999999999998</v>
      </c>
      <c r="W129" s="69">
        <f>U129-V129</f>
        <v>0</v>
      </c>
      <c r="X129" s="69">
        <f>L129*36</f>
        <v>1679.7599999999998</v>
      </c>
      <c r="Y129" s="70">
        <f>+T129-X129</f>
        <v>93.320000000000164</v>
      </c>
      <c r="Z129" s="66" t="s">
        <v>141</v>
      </c>
      <c r="AA129" s="12" t="s">
        <v>78</v>
      </c>
    </row>
    <row r="130" spans="1:27" x14ac:dyDescent="0.25">
      <c r="A130" s="10">
        <v>45659</v>
      </c>
      <c r="B130" s="11" t="s">
        <v>26</v>
      </c>
      <c r="C130" s="11">
        <v>14631</v>
      </c>
      <c r="D130" s="11" t="s">
        <v>26</v>
      </c>
      <c r="E130" s="11" t="s">
        <v>543</v>
      </c>
      <c r="F130" s="11" t="s">
        <v>26</v>
      </c>
      <c r="G130" s="11">
        <v>70141</v>
      </c>
      <c r="H130" s="12" t="s">
        <v>4447</v>
      </c>
      <c r="I130" s="12" t="s">
        <v>27</v>
      </c>
      <c r="J130" s="12" t="s">
        <v>42</v>
      </c>
      <c r="K130" s="12" t="s">
        <v>43</v>
      </c>
      <c r="L130" s="13">
        <v>40</v>
      </c>
      <c r="M130" s="13">
        <v>25</v>
      </c>
      <c r="N130" s="13">
        <v>1.6</v>
      </c>
      <c r="O130" s="13">
        <v>42.5</v>
      </c>
      <c r="P130" s="13"/>
      <c r="Q130" s="13">
        <v>0</v>
      </c>
      <c r="R130" s="69">
        <f>+L130*O130</f>
        <v>1700</v>
      </c>
      <c r="S130" s="69">
        <v>0</v>
      </c>
      <c r="T130" s="69">
        <f>+L130*S130</f>
        <v>0</v>
      </c>
      <c r="U130" s="69">
        <f>+R130-T130</f>
        <v>1700</v>
      </c>
      <c r="V130" s="69">
        <f>+U130*0.75</f>
        <v>1275</v>
      </c>
      <c r="W130" s="69">
        <f>+U130-V130</f>
        <v>425</v>
      </c>
      <c r="X130" s="69">
        <v>0</v>
      </c>
      <c r="Y130" s="14">
        <f t="shared" ref="Y130:Y161" si="102">T130-X130</f>
        <v>0</v>
      </c>
      <c r="Z130" s="66" t="s">
        <v>26</v>
      </c>
      <c r="AA130" s="12" t="s">
        <v>31</v>
      </c>
    </row>
    <row r="131" spans="1:27" x14ac:dyDescent="0.25">
      <c r="A131" s="10">
        <v>45659</v>
      </c>
      <c r="B131" s="11" t="s">
        <v>26</v>
      </c>
      <c r="C131" s="11">
        <v>14632</v>
      </c>
      <c r="D131" s="11" t="s">
        <v>26</v>
      </c>
      <c r="E131" s="11" t="s">
        <v>32</v>
      </c>
      <c r="F131" s="11" t="s">
        <v>26</v>
      </c>
      <c r="G131" s="11">
        <v>1446</v>
      </c>
      <c r="H131" s="12" t="s">
        <v>45</v>
      </c>
      <c r="I131" s="12" t="s">
        <v>27</v>
      </c>
      <c r="J131" s="12" t="s">
        <v>42</v>
      </c>
      <c r="K131" s="12" t="s">
        <v>43</v>
      </c>
      <c r="L131" s="13">
        <v>40</v>
      </c>
      <c r="M131" s="13">
        <v>25</v>
      </c>
      <c r="N131" s="13">
        <v>1.6</v>
      </c>
      <c r="O131" s="13" t="s">
        <v>30</v>
      </c>
      <c r="P131" s="13">
        <v>62</v>
      </c>
      <c r="Q131" s="13">
        <v>0</v>
      </c>
      <c r="R131" s="69">
        <f>+M131*P131</f>
        <v>1550</v>
      </c>
      <c r="S131" s="69">
        <v>0</v>
      </c>
      <c r="T131" s="69">
        <f>+M131*S131</f>
        <v>0</v>
      </c>
      <c r="U131" s="69">
        <f>+R131-T131</f>
        <v>1550</v>
      </c>
      <c r="V131" s="69">
        <f>+U131*0</f>
        <v>0</v>
      </c>
      <c r="W131" s="69">
        <f>+U131-V131</f>
        <v>1550</v>
      </c>
      <c r="X131" s="69">
        <v>0</v>
      </c>
      <c r="Y131" s="14">
        <f t="shared" si="102"/>
        <v>0</v>
      </c>
      <c r="Z131" s="66" t="s">
        <v>26</v>
      </c>
      <c r="AA131" s="12" t="s">
        <v>31</v>
      </c>
    </row>
    <row r="132" spans="1:27" x14ac:dyDescent="0.25">
      <c r="A132" s="10">
        <v>45659</v>
      </c>
      <c r="B132" s="11" t="s">
        <v>26</v>
      </c>
      <c r="C132" s="11">
        <v>14633</v>
      </c>
      <c r="D132" s="11" t="s">
        <v>26</v>
      </c>
      <c r="E132" s="11" t="s">
        <v>74</v>
      </c>
      <c r="F132" s="11" t="s">
        <v>26</v>
      </c>
      <c r="G132" s="11">
        <v>1307</v>
      </c>
      <c r="H132" s="12" t="s">
        <v>70</v>
      </c>
      <c r="I132" s="12" t="s">
        <v>27</v>
      </c>
      <c r="J132" s="12" t="s">
        <v>33</v>
      </c>
      <c r="K132" s="12" t="s">
        <v>34</v>
      </c>
      <c r="L132" s="13">
        <v>37.5</v>
      </c>
      <c r="M132" s="13">
        <v>25</v>
      </c>
      <c r="N132" s="13">
        <v>1.5</v>
      </c>
      <c r="O132" s="13" t="s">
        <v>30</v>
      </c>
      <c r="P132" s="13">
        <v>60</v>
      </c>
      <c r="Q132" s="13">
        <v>0</v>
      </c>
      <c r="R132" s="69">
        <f>+M132*P132</f>
        <v>1500</v>
      </c>
      <c r="S132" s="69">
        <v>0</v>
      </c>
      <c r="T132" s="69">
        <f>+M132*S132</f>
        <v>0</v>
      </c>
      <c r="U132" s="69">
        <f t="shared" ref="U132" si="103">+R132-T132</f>
        <v>1500</v>
      </c>
      <c r="V132" s="69">
        <f>+U132*0</f>
        <v>0</v>
      </c>
      <c r="W132" s="69">
        <f t="shared" ref="W132" si="104">+U132-V132</f>
        <v>1500</v>
      </c>
      <c r="X132" s="69">
        <v>0</v>
      </c>
      <c r="Y132" s="14">
        <f t="shared" si="102"/>
        <v>0</v>
      </c>
      <c r="Z132" s="66" t="s">
        <v>26</v>
      </c>
      <c r="AA132" s="12" t="s">
        <v>31</v>
      </c>
    </row>
    <row r="133" spans="1:27" x14ac:dyDescent="0.25">
      <c r="A133" s="10">
        <v>45659</v>
      </c>
      <c r="B133" s="11" t="s">
        <v>26</v>
      </c>
      <c r="C133" s="11">
        <v>14634</v>
      </c>
      <c r="D133" s="11" t="s">
        <v>26</v>
      </c>
      <c r="E133" s="11" t="s">
        <v>240</v>
      </c>
      <c r="F133" s="11" t="s">
        <v>26</v>
      </c>
      <c r="G133" s="11">
        <v>71090</v>
      </c>
      <c r="H133" s="12" t="s">
        <v>4447</v>
      </c>
      <c r="I133" s="12" t="s">
        <v>27</v>
      </c>
      <c r="J133" s="12" t="s">
        <v>42</v>
      </c>
      <c r="K133" s="12" t="s">
        <v>43</v>
      </c>
      <c r="L133" s="13">
        <v>40</v>
      </c>
      <c r="M133" s="13">
        <v>25</v>
      </c>
      <c r="N133" s="13">
        <v>1.6</v>
      </c>
      <c r="O133" s="13">
        <v>42.5</v>
      </c>
      <c r="P133" s="13"/>
      <c r="Q133" s="13">
        <v>0</v>
      </c>
      <c r="R133" s="69">
        <f>+L133*O133</f>
        <v>1700</v>
      </c>
      <c r="S133" s="69">
        <v>0</v>
      </c>
      <c r="T133" s="69">
        <f>+L133*S133</f>
        <v>0</v>
      </c>
      <c r="U133" s="69">
        <f>+R133-T133</f>
        <v>1700</v>
      </c>
      <c r="V133" s="69">
        <f>+U133*0.75</f>
        <v>1275</v>
      </c>
      <c r="W133" s="69">
        <f>+U133-V133</f>
        <v>425</v>
      </c>
      <c r="X133" s="69">
        <v>0</v>
      </c>
      <c r="Y133" s="14">
        <f t="shared" si="102"/>
        <v>0</v>
      </c>
      <c r="Z133" s="66" t="s">
        <v>26</v>
      </c>
      <c r="AA133" s="12" t="s">
        <v>31</v>
      </c>
    </row>
    <row r="134" spans="1:27" x14ac:dyDescent="0.25">
      <c r="A134" s="10">
        <v>45659</v>
      </c>
      <c r="B134" s="11" t="s">
        <v>26</v>
      </c>
      <c r="C134" s="11">
        <v>14635</v>
      </c>
      <c r="D134" s="11" t="s">
        <v>26</v>
      </c>
      <c r="E134" s="11" t="s">
        <v>524</v>
      </c>
      <c r="F134" s="11" t="s">
        <v>26</v>
      </c>
      <c r="G134" s="11">
        <v>76537</v>
      </c>
      <c r="H134" s="12" t="s">
        <v>4447</v>
      </c>
      <c r="I134" s="12" t="s">
        <v>27</v>
      </c>
      <c r="J134" s="12" t="s">
        <v>42</v>
      </c>
      <c r="K134" s="12" t="s">
        <v>43</v>
      </c>
      <c r="L134" s="13">
        <v>40</v>
      </c>
      <c r="M134" s="13">
        <v>25</v>
      </c>
      <c r="N134" s="13">
        <v>1.6</v>
      </c>
      <c r="O134" s="13">
        <v>42.5</v>
      </c>
      <c r="P134" s="13"/>
      <c r="Q134" s="13">
        <v>0</v>
      </c>
      <c r="R134" s="69">
        <f>+L134*O134</f>
        <v>1700</v>
      </c>
      <c r="S134" s="69">
        <v>0</v>
      </c>
      <c r="T134" s="69">
        <f>+L134*S134</f>
        <v>0</v>
      </c>
      <c r="U134" s="69">
        <f>+R134-T134</f>
        <v>1700</v>
      </c>
      <c r="V134" s="69">
        <f>+U134*0.75</f>
        <v>1275</v>
      </c>
      <c r="W134" s="69">
        <f>+U134-V134</f>
        <v>425</v>
      </c>
      <c r="X134" s="69">
        <v>0</v>
      </c>
      <c r="Y134" s="14">
        <f t="shared" si="102"/>
        <v>0</v>
      </c>
      <c r="Z134" s="66" t="s">
        <v>26</v>
      </c>
      <c r="AA134" s="12" t="s">
        <v>31</v>
      </c>
    </row>
    <row r="135" spans="1:27" x14ac:dyDescent="0.25">
      <c r="A135" s="10">
        <v>45659</v>
      </c>
      <c r="B135" s="11" t="s">
        <v>26</v>
      </c>
      <c r="C135" s="11">
        <v>14636</v>
      </c>
      <c r="D135" s="11" t="s">
        <v>26</v>
      </c>
      <c r="E135" s="11" t="s">
        <v>566</v>
      </c>
      <c r="F135" s="11" t="s">
        <v>26</v>
      </c>
      <c r="G135" s="11">
        <v>111869</v>
      </c>
      <c r="H135" s="12" t="s">
        <v>4445</v>
      </c>
      <c r="I135" s="12" t="s">
        <v>27</v>
      </c>
      <c r="J135" s="12" t="s">
        <v>47</v>
      </c>
      <c r="K135" s="12" t="s">
        <v>48</v>
      </c>
      <c r="L135" s="13">
        <v>37.5</v>
      </c>
      <c r="M135" s="13">
        <v>25</v>
      </c>
      <c r="N135" s="13">
        <v>1.5</v>
      </c>
      <c r="O135" s="13">
        <v>44</v>
      </c>
      <c r="P135" s="13" t="s">
        <v>30</v>
      </c>
      <c r="Q135" s="13">
        <v>0</v>
      </c>
      <c r="R135" s="69">
        <f>+L135*O135</f>
        <v>1650</v>
      </c>
      <c r="S135" s="69">
        <v>0</v>
      </c>
      <c r="T135" s="69">
        <f>+L135*S135</f>
        <v>0</v>
      </c>
      <c r="U135" s="69">
        <f>+R135-T135</f>
        <v>1650</v>
      </c>
      <c r="V135" s="69">
        <f>+U135*1</f>
        <v>1650</v>
      </c>
      <c r="W135" s="69">
        <f>+U135-V135</f>
        <v>0</v>
      </c>
      <c r="X135" s="69">
        <v>0</v>
      </c>
      <c r="Y135" s="14">
        <f t="shared" si="102"/>
        <v>0</v>
      </c>
      <c r="Z135" s="66" t="s">
        <v>26</v>
      </c>
      <c r="AA135" s="12" t="s">
        <v>31</v>
      </c>
    </row>
    <row r="136" spans="1:27" x14ac:dyDescent="0.25">
      <c r="A136" s="10">
        <v>45659</v>
      </c>
      <c r="B136" s="11" t="s">
        <v>26</v>
      </c>
      <c r="C136" s="11">
        <v>14637</v>
      </c>
      <c r="D136" s="11" t="s">
        <v>26</v>
      </c>
      <c r="E136" s="11" t="s">
        <v>1199</v>
      </c>
      <c r="F136" s="11" t="s">
        <v>26</v>
      </c>
      <c r="G136" s="11">
        <v>961</v>
      </c>
      <c r="H136" s="12" t="s">
        <v>162</v>
      </c>
      <c r="I136" s="12" t="s">
        <v>27</v>
      </c>
      <c r="J136" s="12" t="s">
        <v>33</v>
      </c>
      <c r="K136" s="12" t="s">
        <v>34</v>
      </c>
      <c r="L136" s="13">
        <v>37.5</v>
      </c>
      <c r="M136" s="13">
        <v>25</v>
      </c>
      <c r="N136" s="13">
        <v>1.5</v>
      </c>
      <c r="O136" s="13" t="s">
        <v>30</v>
      </c>
      <c r="P136" s="13">
        <v>58</v>
      </c>
      <c r="Q136" s="13">
        <v>0</v>
      </c>
      <c r="R136" s="69">
        <f>M136*P136</f>
        <v>1450</v>
      </c>
      <c r="S136" s="69">
        <v>0</v>
      </c>
      <c r="T136" s="69">
        <f>M136*S136</f>
        <v>0</v>
      </c>
      <c r="U136" s="69">
        <f>R136-T136</f>
        <v>1450</v>
      </c>
      <c r="V136" s="69">
        <f>U136*0</f>
        <v>0</v>
      </c>
      <c r="W136" s="69">
        <f>U136-V136</f>
        <v>1450</v>
      </c>
      <c r="X136" s="69">
        <v>0</v>
      </c>
      <c r="Y136" s="14">
        <f t="shared" si="102"/>
        <v>0</v>
      </c>
      <c r="Z136" s="66" t="s">
        <v>26</v>
      </c>
      <c r="AA136" s="12" t="s">
        <v>31</v>
      </c>
    </row>
    <row r="137" spans="1:27" x14ac:dyDescent="0.25">
      <c r="A137" s="10">
        <v>45659</v>
      </c>
      <c r="B137" s="11" t="s">
        <v>26</v>
      </c>
      <c r="C137" s="11">
        <v>14638</v>
      </c>
      <c r="D137" s="11" t="s">
        <v>26</v>
      </c>
      <c r="E137" s="11" t="s">
        <v>97</v>
      </c>
      <c r="F137" s="11" t="s">
        <v>26</v>
      </c>
      <c r="G137" s="11">
        <v>5443</v>
      </c>
      <c r="H137" s="12" t="s">
        <v>4446</v>
      </c>
      <c r="I137" s="12" t="s">
        <v>27</v>
      </c>
      <c r="J137" s="12" t="s">
        <v>42</v>
      </c>
      <c r="K137" s="12" t="s">
        <v>43</v>
      </c>
      <c r="L137" s="13">
        <v>20.8</v>
      </c>
      <c r="M137" s="13">
        <v>13</v>
      </c>
      <c r="N137" s="13">
        <v>1.6</v>
      </c>
      <c r="O137" s="13" t="s">
        <v>30</v>
      </c>
      <c r="P137" s="13">
        <v>65.599999999999994</v>
      </c>
      <c r="Q137" s="13">
        <v>0</v>
      </c>
      <c r="R137" s="69">
        <f>+M137*P137</f>
        <v>852.8</v>
      </c>
      <c r="S137" s="69">
        <v>0</v>
      </c>
      <c r="T137" s="69">
        <f>+M137*S137</f>
        <v>0</v>
      </c>
      <c r="U137" s="69">
        <f t="shared" ref="U137" si="105">+R137-T137</f>
        <v>852.8</v>
      </c>
      <c r="V137" s="69">
        <f>+U137*1</f>
        <v>852.8</v>
      </c>
      <c r="W137" s="69">
        <f t="shared" ref="W137" si="106">+U137-V137</f>
        <v>0</v>
      </c>
      <c r="X137" s="69">
        <v>0</v>
      </c>
      <c r="Y137" s="14">
        <f t="shared" si="102"/>
        <v>0</v>
      </c>
      <c r="Z137" s="66" t="s">
        <v>26</v>
      </c>
      <c r="AA137" s="12" t="s">
        <v>31</v>
      </c>
    </row>
    <row r="138" spans="1:27" x14ac:dyDescent="0.25">
      <c r="A138" s="10">
        <v>45659</v>
      </c>
      <c r="B138" s="11" t="s">
        <v>26</v>
      </c>
      <c r="C138" s="11">
        <v>14639</v>
      </c>
      <c r="D138" s="11" t="s">
        <v>26</v>
      </c>
      <c r="E138" s="11" t="s">
        <v>568</v>
      </c>
      <c r="F138" s="11" t="s">
        <v>26</v>
      </c>
      <c r="G138" s="11">
        <v>111730</v>
      </c>
      <c r="H138" s="12" t="s">
        <v>4445</v>
      </c>
      <c r="I138" s="12" t="s">
        <v>27</v>
      </c>
      <c r="J138" s="12" t="s">
        <v>28</v>
      </c>
      <c r="K138" s="12" t="s">
        <v>29</v>
      </c>
      <c r="L138" s="13">
        <v>37.5</v>
      </c>
      <c r="M138" s="13">
        <v>25</v>
      </c>
      <c r="N138" s="13">
        <v>1.5</v>
      </c>
      <c r="O138" s="13">
        <v>27</v>
      </c>
      <c r="P138" s="13" t="s">
        <v>30</v>
      </c>
      <c r="Q138" s="13">
        <v>0</v>
      </c>
      <c r="R138" s="69">
        <f>+L138*O138</f>
        <v>1012.5</v>
      </c>
      <c r="S138" s="69">
        <v>0</v>
      </c>
      <c r="T138" s="69">
        <f>+L138*S138</f>
        <v>0</v>
      </c>
      <c r="U138" s="69">
        <f>+R138-T138</f>
        <v>1012.5</v>
      </c>
      <c r="V138" s="69">
        <f>+U138*1</f>
        <v>1012.5</v>
      </c>
      <c r="W138" s="69">
        <f>+U138-V138</f>
        <v>0</v>
      </c>
      <c r="X138" s="69">
        <v>0</v>
      </c>
      <c r="Y138" s="14">
        <f t="shared" si="102"/>
        <v>0</v>
      </c>
      <c r="Z138" s="66" t="s">
        <v>26</v>
      </c>
      <c r="AA138" s="12" t="s">
        <v>31</v>
      </c>
    </row>
    <row r="139" spans="1:27" x14ac:dyDescent="0.25">
      <c r="A139" s="10">
        <v>45659</v>
      </c>
      <c r="B139" s="11" t="s">
        <v>26</v>
      </c>
      <c r="C139" s="11">
        <v>14640</v>
      </c>
      <c r="D139" s="11" t="s">
        <v>26</v>
      </c>
      <c r="E139" s="11" t="s">
        <v>570</v>
      </c>
      <c r="F139" s="11" t="s">
        <v>26</v>
      </c>
      <c r="G139" s="11">
        <v>111907</v>
      </c>
      <c r="H139" s="12" t="s">
        <v>4445</v>
      </c>
      <c r="I139" s="12" t="s">
        <v>27</v>
      </c>
      <c r="J139" s="12" t="s">
        <v>42</v>
      </c>
      <c r="K139" s="12" t="s">
        <v>43</v>
      </c>
      <c r="L139" s="86">
        <v>40</v>
      </c>
      <c r="M139" s="86">
        <v>25</v>
      </c>
      <c r="N139" s="86">
        <v>1.6</v>
      </c>
      <c r="O139" s="86">
        <v>42</v>
      </c>
      <c r="P139" s="86" t="s">
        <v>30</v>
      </c>
      <c r="Q139" s="86">
        <v>0</v>
      </c>
      <c r="R139" s="87">
        <f t="shared" ref="R139" si="107">+L139*O139</f>
        <v>1680</v>
      </c>
      <c r="S139" s="87">
        <v>0</v>
      </c>
      <c r="T139" s="87">
        <f>+L139*S139</f>
        <v>0</v>
      </c>
      <c r="U139" s="87">
        <f>+R139-T139</f>
        <v>1680</v>
      </c>
      <c r="V139" s="87">
        <f>+U139*1</f>
        <v>1680</v>
      </c>
      <c r="W139" s="87">
        <f>+U139-V139</f>
        <v>0</v>
      </c>
      <c r="X139" s="87">
        <v>0</v>
      </c>
      <c r="Y139" s="88">
        <f t="shared" si="102"/>
        <v>0</v>
      </c>
      <c r="Z139" s="66" t="s">
        <v>26</v>
      </c>
      <c r="AA139" s="12" t="s">
        <v>31</v>
      </c>
    </row>
    <row r="140" spans="1:27" x14ac:dyDescent="0.25">
      <c r="A140" s="10">
        <v>45659</v>
      </c>
      <c r="B140" s="11" t="s">
        <v>26</v>
      </c>
      <c r="C140" s="11">
        <v>14641</v>
      </c>
      <c r="D140" s="11" t="s">
        <v>26</v>
      </c>
      <c r="E140" s="11" t="s">
        <v>489</v>
      </c>
      <c r="F140" s="11" t="s">
        <v>26</v>
      </c>
      <c r="G140" s="11">
        <v>77524</v>
      </c>
      <c r="H140" s="12" t="s">
        <v>4447</v>
      </c>
      <c r="I140" s="12" t="s">
        <v>27</v>
      </c>
      <c r="J140" s="12" t="s">
        <v>42</v>
      </c>
      <c r="K140" s="12" t="s">
        <v>43</v>
      </c>
      <c r="L140" s="13">
        <v>40</v>
      </c>
      <c r="M140" s="13">
        <v>25</v>
      </c>
      <c r="N140" s="13">
        <v>1.6</v>
      </c>
      <c r="O140" s="13">
        <v>42.5</v>
      </c>
      <c r="P140" s="13"/>
      <c r="Q140" s="13">
        <v>0</v>
      </c>
      <c r="R140" s="69">
        <f>+L140*O140</f>
        <v>1700</v>
      </c>
      <c r="S140" s="69">
        <v>0</v>
      </c>
      <c r="T140" s="69">
        <f>+L140*S140</f>
        <v>0</v>
      </c>
      <c r="U140" s="69">
        <f>+R140-T140</f>
        <v>1700</v>
      </c>
      <c r="V140" s="69">
        <f>+U140*0.75</f>
        <v>1275</v>
      </c>
      <c r="W140" s="69">
        <f>+U140-V140</f>
        <v>425</v>
      </c>
      <c r="X140" s="69">
        <v>0</v>
      </c>
      <c r="Y140" s="14">
        <f t="shared" si="102"/>
        <v>0</v>
      </c>
      <c r="Z140" s="66" t="s">
        <v>26</v>
      </c>
      <c r="AA140" s="12" t="s">
        <v>31</v>
      </c>
    </row>
    <row r="141" spans="1:27" x14ac:dyDescent="0.25">
      <c r="A141" s="10">
        <v>45659</v>
      </c>
      <c r="B141" s="11" t="s">
        <v>26</v>
      </c>
      <c r="C141" s="11">
        <v>14642</v>
      </c>
      <c r="D141" s="11" t="s">
        <v>26</v>
      </c>
      <c r="E141" s="11" t="s">
        <v>44</v>
      </c>
      <c r="F141" s="11" t="s">
        <v>26</v>
      </c>
      <c r="G141" s="11">
        <v>1486</v>
      </c>
      <c r="H141" s="12" t="s">
        <v>45</v>
      </c>
      <c r="I141" s="12" t="s">
        <v>27</v>
      </c>
      <c r="J141" s="12" t="s">
        <v>33</v>
      </c>
      <c r="K141" s="12" t="s">
        <v>34</v>
      </c>
      <c r="L141" s="13">
        <v>37.5</v>
      </c>
      <c r="M141" s="13">
        <v>25</v>
      </c>
      <c r="N141" s="13">
        <v>1.5</v>
      </c>
      <c r="O141" s="13" t="s">
        <v>30</v>
      </c>
      <c r="P141" s="13">
        <v>58</v>
      </c>
      <c r="Q141" s="13">
        <v>0</v>
      </c>
      <c r="R141" s="69">
        <f>M141*P141</f>
        <v>1450</v>
      </c>
      <c r="S141" s="69">
        <v>0</v>
      </c>
      <c r="T141" s="69">
        <f>M141*S141</f>
        <v>0</v>
      </c>
      <c r="U141" s="69">
        <f>R141-T141</f>
        <v>1450</v>
      </c>
      <c r="V141" s="69">
        <f>U141*0</f>
        <v>0</v>
      </c>
      <c r="W141" s="69">
        <f>U141-V141</f>
        <v>1450</v>
      </c>
      <c r="X141" s="69">
        <v>0</v>
      </c>
      <c r="Y141" s="14">
        <f t="shared" si="102"/>
        <v>0</v>
      </c>
      <c r="Z141" s="66" t="s">
        <v>26</v>
      </c>
      <c r="AA141" s="12" t="s">
        <v>31</v>
      </c>
    </row>
    <row r="142" spans="1:27" x14ac:dyDescent="0.25">
      <c r="A142" s="10">
        <v>45659</v>
      </c>
      <c r="B142" s="11" t="s">
        <v>26</v>
      </c>
      <c r="C142" s="11">
        <v>14643</v>
      </c>
      <c r="D142" s="11" t="s">
        <v>26</v>
      </c>
      <c r="E142" s="11" t="s">
        <v>69</v>
      </c>
      <c r="F142" s="11" t="s">
        <v>26</v>
      </c>
      <c r="G142" s="11">
        <v>4674</v>
      </c>
      <c r="H142" s="12" t="s">
        <v>70</v>
      </c>
      <c r="I142" s="12" t="s">
        <v>27</v>
      </c>
      <c r="J142" s="12" t="s">
        <v>42</v>
      </c>
      <c r="K142" s="12" t="s">
        <v>43</v>
      </c>
      <c r="L142" s="13">
        <v>40</v>
      </c>
      <c r="M142" s="13">
        <v>25</v>
      </c>
      <c r="N142" s="13">
        <v>1.6</v>
      </c>
      <c r="O142" s="13" t="s">
        <v>30</v>
      </c>
      <c r="P142" s="13">
        <v>64</v>
      </c>
      <c r="Q142" s="13">
        <v>0</v>
      </c>
      <c r="R142" s="69">
        <f>+M142*P142</f>
        <v>1600</v>
      </c>
      <c r="S142" s="69">
        <v>0</v>
      </c>
      <c r="T142" s="69">
        <f>+M142*S142</f>
        <v>0</v>
      </c>
      <c r="U142" s="69">
        <f t="shared" ref="U142" si="108">+R142-T142</f>
        <v>1600</v>
      </c>
      <c r="V142" s="69">
        <f>+U142*0</f>
        <v>0</v>
      </c>
      <c r="W142" s="69">
        <f t="shared" ref="W142" si="109">+U142-V142</f>
        <v>1600</v>
      </c>
      <c r="X142" s="69">
        <v>0</v>
      </c>
      <c r="Y142" s="14">
        <f t="shared" si="102"/>
        <v>0</v>
      </c>
      <c r="Z142" s="66" t="s">
        <v>26</v>
      </c>
      <c r="AA142" s="12" t="s">
        <v>31</v>
      </c>
    </row>
    <row r="143" spans="1:27" x14ac:dyDescent="0.25">
      <c r="A143" s="10">
        <v>45659</v>
      </c>
      <c r="B143" s="11" t="s">
        <v>26</v>
      </c>
      <c r="C143" s="11">
        <v>14644</v>
      </c>
      <c r="D143" s="11" t="s">
        <v>26</v>
      </c>
      <c r="E143" s="11" t="s">
        <v>569</v>
      </c>
      <c r="F143" s="11" t="s">
        <v>26</v>
      </c>
      <c r="G143" s="11">
        <v>10308</v>
      </c>
      <c r="H143" s="12" t="s">
        <v>140</v>
      </c>
      <c r="I143" s="12" t="s">
        <v>27</v>
      </c>
      <c r="J143" s="12" t="s">
        <v>47</v>
      </c>
      <c r="K143" s="12" t="s">
        <v>48</v>
      </c>
      <c r="L143" s="13">
        <v>43.5</v>
      </c>
      <c r="M143" s="13">
        <v>29</v>
      </c>
      <c r="N143" s="13">
        <v>1.5</v>
      </c>
      <c r="O143" s="13">
        <v>40</v>
      </c>
      <c r="P143" s="13"/>
      <c r="Q143" s="13">
        <v>0</v>
      </c>
      <c r="R143" s="69">
        <f>+L143*O143</f>
        <v>1740</v>
      </c>
      <c r="S143" s="69">
        <v>0</v>
      </c>
      <c r="T143" s="69">
        <f>+L143*S143</f>
        <v>0</v>
      </c>
      <c r="U143" s="69">
        <f>+R143-T143</f>
        <v>1740</v>
      </c>
      <c r="V143" s="69">
        <f>+U143*0</f>
        <v>0</v>
      </c>
      <c r="W143" s="69">
        <f>+U143-V143</f>
        <v>1740</v>
      </c>
      <c r="X143" s="69">
        <v>0</v>
      </c>
      <c r="Y143" s="14">
        <f t="shared" si="102"/>
        <v>0</v>
      </c>
      <c r="Z143" s="66" t="s">
        <v>26</v>
      </c>
      <c r="AA143" s="12" t="s">
        <v>31</v>
      </c>
    </row>
    <row r="144" spans="1:27" x14ac:dyDescent="0.25">
      <c r="A144" s="10">
        <v>45659</v>
      </c>
      <c r="B144" s="11" t="s">
        <v>26</v>
      </c>
      <c r="C144" s="11">
        <v>14645</v>
      </c>
      <c r="D144" s="11" t="s">
        <v>26</v>
      </c>
      <c r="E144" s="11" t="s">
        <v>239</v>
      </c>
      <c r="F144" s="11" t="s">
        <v>26</v>
      </c>
      <c r="G144" s="11">
        <v>2902</v>
      </c>
      <c r="H144" s="12" t="s">
        <v>41</v>
      </c>
      <c r="I144" s="12" t="s">
        <v>55</v>
      </c>
      <c r="J144" s="12" t="s">
        <v>55</v>
      </c>
      <c r="K144" s="12" t="s">
        <v>56</v>
      </c>
      <c r="L144" s="13">
        <v>40</v>
      </c>
      <c r="M144" s="13">
        <v>25</v>
      </c>
      <c r="N144" s="13">
        <v>1.6</v>
      </c>
      <c r="O144" s="13" t="s">
        <v>30</v>
      </c>
      <c r="P144" s="13">
        <v>24</v>
      </c>
      <c r="Q144" s="13">
        <v>0</v>
      </c>
      <c r="R144" s="69">
        <f>+M144*P144</f>
        <v>600</v>
      </c>
      <c r="S144" s="69">
        <v>0</v>
      </c>
      <c r="T144" s="69">
        <f>+M144*S144</f>
        <v>0</v>
      </c>
      <c r="U144" s="69">
        <f>+R144-T144</f>
        <v>600</v>
      </c>
      <c r="V144" s="69">
        <f>+U144*0</f>
        <v>0</v>
      </c>
      <c r="W144" s="69">
        <f>+U144-V144</f>
        <v>600</v>
      </c>
      <c r="X144" s="69">
        <v>0</v>
      </c>
      <c r="Y144" s="14">
        <f t="shared" si="102"/>
        <v>0</v>
      </c>
      <c r="Z144" s="66" t="s">
        <v>26</v>
      </c>
      <c r="AA144" s="12" t="s">
        <v>31</v>
      </c>
    </row>
    <row r="145" spans="1:27" x14ac:dyDescent="0.25">
      <c r="A145" s="10">
        <v>45659</v>
      </c>
      <c r="B145" s="11" t="s">
        <v>26</v>
      </c>
      <c r="C145" s="11">
        <v>14646</v>
      </c>
      <c r="D145" s="11" t="s">
        <v>26</v>
      </c>
      <c r="E145" s="11" t="s">
        <v>504</v>
      </c>
      <c r="F145" s="11" t="s">
        <v>26</v>
      </c>
      <c r="G145" s="11">
        <v>476</v>
      </c>
      <c r="H145" s="12" t="s">
        <v>141</v>
      </c>
      <c r="I145" s="12" t="s">
        <v>37</v>
      </c>
      <c r="J145" s="12" t="s">
        <v>85</v>
      </c>
      <c r="K145" s="12" t="s">
        <v>86</v>
      </c>
      <c r="L145" s="13">
        <v>37.5</v>
      </c>
      <c r="M145" s="13">
        <v>25</v>
      </c>
      <c r="N145" s="13">
        <v>1.5</v>
      </c>
      <c r="O145" s="13">
        <v>29</v>
      </c>
      <c r="P145" s="13" t="s">
        <v>30</v>
      </c>
      <c r="Q145" s="13">
        <v>0</v>
      </c>
      <c r="R145" s="69">
        <f t="shared" ref="R145" si="110">L145*O145</f>
        <v>1087.5</v>
      </c>
      <c r="S145" s="69">
        <v>0</v>
      </c>
      <c r="T145" s="69">
        <f t="shared" ref="T145" si="111">L145*S145</f>
        <v>0</v>
      </c>
      <c r="U145" s="69">
        <f t="shared" ref="U145" si="112">R145-T145</f>
        <v>1087.5</v>
      </c>
      <c r="V145" s="69">
        <f t="shared" ref="V145" si="113">U145*0</f>
        <v>0</v>
      </c>
      <c r="W145" s="69">
        <f t="shared" ref="W145" si="114">U145-V145</f>
        <v>1087.5</v>
      </c>
      <c r="X145" s="69">
        <v>0</v>
      </c>
      <c r="Y145" s="14">
        <f t="shared" si="102"/>
        <v>0</v>
      </c>
      <c r="Z145" s="66" t="s">
        <v>26</v>
      </c>
      <c r="AA145" s="12" t="s">
        <v>31</v>
      </c>
    </row>
    <row r="146" spans="1:27" x14ac:dyDescent="0.25">
      <c r="A146" s="10">
        <v>45659</v>
      </c>
      <c r="B146" s="11" t="s">
        <v>26</v>
      </c>
      <c r="C146" s="11">
        <v>14647</v>
      </c>
      <c r="D146" s="11" t="s">
        <v>26</v>
      </c>
      <c r="E146" s="11" t="s">
        <v>49</v>
      </c>
      <c r="F146" s="11" t="s">
        <v>26</v>
      </c>
      <c r="G146" s="11">
        <v>1483</v>
      </c>
      <c r="H146" s="12" t="s">
        <v>45</v>
      </c>
      <c r="I146" s="12" t="s">
        <v>27</v>
      </c>
      <c r="J146" s="12" t="s">
        <v>33</v>
      </c>
      <c r="K146" s="12" t="s">
        <v>34</v>
      </c>
      <c r="L146" s="13">
        <v>37.5</v>
      </c>
      <c r="M146" s="13">
        <v>25</v>
      </c>
      <c r="N146" s="13">
        <v>1.5</v>
      </c>
      <c r="O146" s="13" t="s">
        <v>30</v>
      </c>
      <c r="P146" s="13">
        <v>58</v>
      </c>
      <c r="Q146" s="13">
        <v>0</v>
      </c>
      <c r="R146" s="69">
        <f>M146*P146</f>
        <v>1450</v>
      </c>
      <c r="S146" s="69">
        <v>0</v>
      </c>
      <c r="T146" s="69">
        <f>M146*S146</f>
        <v>0</v>
      </c>
      <c r="U146" s="69">
        <f>R146-T146</f>
        <v>1450</v>
      </c>
      <c r="V146" s="69">
        <f>U146*0</f>
        <v>0</v>
      </c>
      <c r="W146" s="69">
        <f>U146-V146</f>
        <v>1450</v>
      </c>
      <c r="X146" s="69">
        <v>0</v>
      </c>
      <c r="Y146" s="14">
        <f t="shared" si="102"/>
        <v>0</v>
      </c>
      <c r="Z146" s="66" t="s">
        <v>26</v>
      </c>
      <c r="AA146" s="12" t="s">
        <v>31</v>
      </c>
    </row>
    <row r="147" spans="1:27" x14ac:dyDescent="0.25">
      <c r="A147" s="10">
        <v>45659</v>
      </c>
      <c r="B147" s="11" t="s">
        <v>26</v>
      </c>
      <c r="C147" s="11">
        <v>14648</v>
      </c>
      <c r="D147" s="11" t="s">
        <v>26</v>
      </c>
      <c r="E147" s="11" t="s">
        <v>603</v>
      </c>
      <c r="F147" s="11" t="s">
        <v>26</v>
      </c>
      <c r="G147" s="11">
        <v>477</v>
      </c>
      <c r="H147" s="12" t="s">
        <v>141</v>
      </c>
      <c r="I147" s="12" t="s">
        <v>37</v>
      </c>
      <c r="J147" s="12" t="s">
        <v>85</v>
      </c>
      <c r="K147" s="12" t="s">
        <v>86</v>
      </c>
      <c r="L147" s="13">
        <v>37.5</v>
      </c>
      <c r="M147" s="13">
        <v>25</v>
      </c>
      <c r="N147" s="13">
        <v>1.5</v>
      </c>
      <c r="O147" s="13">
        <v>29</v>
      </c>
      <c r="P147" s="13" t="s">
        <v>30</v>
      </c>
      <c r="Q147" s="13">
        <v>0</v>
      </c>
      <c r="R147" s="69">
        <f t="shared" ref="R147" si="115">L147*O147</f>
        <v>1087.5</v>
      </c>
      <c r="S147" s="69">
        <v>0</v>
      </c>
      <c r="T147" s="69">
        <f t="shared" ref="T147" si="116">L147*S147</f>
        <v>0</v>
      </c>
      <c r="U147" s="69">
        <f t="shared" ref="U147" si="117">R147-T147</f>
        <v>1087.5</v>
      </c>
      <c r="V147" s="69">
        <f t="shared" ref="V147" si="118">U147*0</f>
        <v>0</v>
      </c>
      <c r="W147" s="69">
        <f t="shared" ref="W147" si="119">U147-V147</f>
        <v>1087.5</v>
      </c>
      <c r="X147" s="69">
        <v>0</v>
      </c>
      <c r="Y147" s="14">
        <f t="shared" si="102"/>
        <v>0</v>
      </c>
      <c r="Z147" s="66" t="s">
        <v>26</v>
      </c>
      <c r="AA147" s="12" t="s">
        <v>31</v>
      </c>
    </row>
    <row r="148" spans="1:27" x14ac:dyDescent="0.25">
      <c r="A148" s="10">
        <v>45659</v>
      </c>
      <c r="B148" s="11" t="s">
        <v>26</v>
      </c>
      <c r="C148" s="11">
        <v>14649</v>
      </c>
      <c r="D148" s="11" t="s">
        <v>26</v>
      </c>
      <c r="E148" s="11" t="s">
        <v>74</v>
      </c>
      <c r="F148" s="11" t="s">
        <v>26</v>
      </c>
      <c r="G148" s="11">
        <v>1308</v>
      </c>
      <c r="H148" s="12" t="s">
        <v>70</v>
      </c>
      <c r="I148" s="12" t="s">
        <v>27</v>
      </c>
      <c r="J148" s="12" t="s">
        <v>42</v>
      </c>
      <c r="K148" s="12" t="s">
        <v>43</v>
      </c>
      <c r="L148" s="13">
        <v>40</v>
      </c>
      <c r="M148" s="13">
        <v>25</v>
      </c>
      <c r="N148" s="13">
        <v>1.6</v>
      </c>
      <c r="O148" s="13" t="s">
        <v>30</v>
      </c>
      <c r="P148" s="13">
        <v>64</v>
      </c>
      <c r="Q148" s="13">
        <v>0</v>
      </c>
      <c r="R148" s="69">
        <f>+M148*P148</f>
        <v>1600</v>
      </c>
      <c r="S148" s="69">
        <v>0</v>
      </c>
      <c r="T148" s="69">
        <f>+M148*S148</f>
        <v>0</v>
      </c>
      <c r="U148" s="69">
        <f t="shared" ref="U148:U149" si="120">+R148-T148</f>
        <v>1600</v>
      </c>
      <c r="V148" s="69">
        <f>+U148*0</f>
        <v>0</v>
      </c>
      <c r="W148" s="69">
        <f t="shared" ref="W148:W149" si="121">+U148-V148</f>
        <v>1600</v>
      </c>
      <c r="X148" s="69">
        <v>0</v>
      </c>
      <c r="Y148" s="14">
        <f t="shared" si="102"/>
        <v>0</v>
      </c>
      <c r="Z148" s="66" t="s">
        <v>26</v>
      </c>
      <c r="AA148" s="12" t="s">
        <v>31</v>
      </c>
    </row>
    <row r="149" spans="1:27" x14ac:dyDescent="0.25">
      <c r="A149" s="10">
        <v>45659</v>
      </c>
      <c r="B149" s="11" t="s">
        <v>26</v>
      </c>
      <c r="C149" s="11">
        <v>14650</v>
      </c>
      <c r="D149" s="11" t="s">
        <v>26</v>
      </c>
      <c r="E149" s="11" t="s">
        <v>60</v>
      </c>
      <c r="F149" s="11" t="s">
        <v>26</v>
      </c>
      <c r="G149" s="11" t="s">
        <v>35</v>
      </c>
      <c r="H149" s="12" t="s">
        <v>36</v>
      </c>
      <c r="I149" s="12" t="s">
        <v>27</v>
      </c>
      <c r="J149" s="12" t="s">
        <v>28</v>
      </c>
      <c r="K149" s="12" t="s">
        <v>29</v>
      </c>
      <c r="L149" s="13">
        <v>3</v>
      </c>
      <c r="M149" s="13">
        <v>2</v>
      </c>
      <c r="N149" s="13">
        <v>1.5</v>
      </c>
      <c r="O149" s="13">
        <v>32</v>
      </c>
      <c r="P149" s="13" t="s">
        <v>30</v>
      </c>
      <c r="Q149" s="13">
        <v>0</v>
      </c>
      <c r="R149" s="69">
        <f>(L149*O149)-Q149</f>
        <v>96</v>
      </c>
      <c r="S149" s="69">
        <v>0</v>
      </c>
      <c r="T149" s="69">
        <f t="shared" ref="T149" si="122">+L149*S149</f>
        <v>0</v>
      </c>
      <c r="U149" s="69">
        <f t="shared" si="120"/>
        <v>96</v>
      </c>
      <c r="V149" s="69">
        <f>+U149*0</f>
        <v>0</v>
      </c>
      <c r="W149" s="69">
        <f t="shared" si="121"/>
        <v>96</v>
      </c>
      <c r="X149" s="69">
        <v>0</v>
      </c>
      <c r="Y149" s="14">
        <f t="shared" si="102"/>
        <v>0</v>
      </c>
      <c r="Z149" s="66" t="s">
        <v>26</v>
      </c>
      <c r="AA149" s="12" t="s">
        <v>31</v>
      </c>
    </row>
    <row r="150" spans="1:27" x14ac:dyDescent="0.25">
      <c r="A150" s="10">
        <v>45659</v>
      </c>
      <c r="B150" s="11" t="s">
        <v>26</v>
      </c>
      <c r="C150" s="11">
        <v>14651</v>
      </c>
      <c r="D150" s="11" t="s">
        <v>26</v>
      </c>
      <c r="E150" s="11" t="s">
        <v>245</v>
      </c>
      <c r="F150" s="11" t="s">
        <v>26</v>
      </c>
      <c r="G150" s="11">
        <v>2030</v>
      </c>
      <c r="H150" s="12" t="s">
        <v>41</v>
      </c>
      <c r="I150" s="12" t="s">
        <v>55</v>
      </c>
      <c r="J150" s="12" t="s">
        <v>55</v>
      </c>
      <c r="K150" s="12" t="s">
        <v>56</v>
      </c>
      <c r="L150" s="13">
        <v>40</v>
      </c>
      <c r="M150" s="13">
        <v>25</v>
      </c>
      <c r="N150" s="13">
        <v>1.6</v>
      </c>
      <c r="O150" s="13" t="s">
        <v>30</v>
      </c>
      <c r="P150" s="13">
        <v>24</v>
      </c>
      <c r="Q150" s="13">
        <v>0</v>
      </c>
      <c r="R150" s="69">
        <f>+M150*P150</f>
        <v>600</v>
      </c>
      <c r="S150" s="69">
        <v>0</v>
      </c>
      <c r="T150" s="69">
        <f>+M150*S150</f>
        <v>0</v>
      </c>
      <c r="U150" s="69">
        <f>+R150-T150</f>
        <v>600</v>
      </c>
      <c r="V150" s="69">
        <f>+U150*0</f>
        <v>0</v>
      </c>
      <c r="W150" s="69">
        <f>+U150-V150</f>
        <v>600</v>
      </c>
      <c r="X150" s="69">
        <v>0</v>
      </c>
      <c r="Y150" s="14">
        <f t="shared" si="102"/>
        <v>0</v>
      </c>
      <c r="Z150" s="66" t="s">
        <v>26</v>
      </c>
      <c r="AA150" s="12" t="s">
        <v>31</v>
      </c>
    </row>
    <row r="151" spans="1:27" x14ac:dyDescent="0.25">
      <c r="A151" s="10">
        <v>45659</v>
      </c>
      <c r="B151" s="11" t="s">
        <v>26</v>
      </c>
      <c r="C151" s="11">
        <v>14652</v>
      </c>
      <c r="D151" s="11" t="s">
        <v>26</v>
      </c>
      <c r="E151" s="11" t="s">
        <v>592</v>
      </c>
      <c r="F151" s="11" t="s">
        <v>26</v>
      </c>
      <c r="G151" s="11">
        <v>59469</v>
      </c>
      <c r="H151" s="12" t="s">
        <v>4422</v>
      </c>
      <c r="I151" s="12" t="s">
        <v>27</v>
      </c>
      <c r="J151" s="12" t="s">
        <v>33</v>
      </c>
      <c r="K151" s="12" t="s">
        <v>34</v>
      </c>
      <c r="L151" s="13">
        <v>37.5</v>
      </c>
      <c r="M151" s="13">
        <v>25</v>
      </c>
      <c r="N151" s="13">
        <v>1.5</v>
      </c>
      <c r="O151" s="13">
        <v>45</v>
      </c>
      <c r="P151" s="13" t="s">
        <v>30</v>
      </c>
      <c r="Q151" s="13">
        <v>0</v>
      </c>
      <c r="R151" s="69">
        <f>+L151*O151</f>
        <v>1687.5</v>
      </c>
      <c r="S151" s="69">
        <v>0</v>
      </c>
      <c r="T151" s="69">
        <f>+L151*S151</f>
        <v>0</v>
      </c>
      <c r="U151" s="69">
        <f t="shared" ref="U151" si="123">+R151-T151</f>
        <v>1687.5</v>
      </c>
      <c r="V151" s="69">
        <f>+U151*1</f>
        <v>1687.5</v>
      </c>
      <c r="W151" s="69">
        <f t="shared" ref="W151" si="124">+U151-V151</f>
        <v>0</v>
      </c>
      <c r="X151" s="69">
        <v>0</v>
      </c>
      <c r="Y151" s="14">
        <f t="shared" si="102"/>
        <v>0</v>
      </c>
      <c r="Z151" s="66" t="s">
        <v>26</v>
      </c>
      <c r="AA151" s="12" t="s">
        <v>31</v>
      </c>
    </row>
    <row r="152" spans="1:27" x14ac:dyDescent="0.25">
      <c r="A152" s="10">
        <v>45659</v>
      </c>
      <c r="B152" s="11" t="s">
        <v>26</v>
      </c>
      <c r="C152" s="11">
        <v>14653</v>
      </c>
      <c r="D152" s="11" t="s">
        <v>26</v>
      </c>
      <c r="E152" s="11" t="s">
        <v>183</v>
      </c>
      <c r="F152" s="11" t="s">
        <v>26</v>
      </c>
      <c r="G152" s="11">
        <v>478</v>
      </c>
      <c r="H152" s="12" t="s">
        <v>141</v>
      </c>
      <c r="I152" s="12" t="s">
        <v>37</v>
      </c>
      <c r="J152" s="12" t="s">
        <v>85</v>
      </c>
      <c r="K152" s="12" t="s">
        <v>86</v>
      </c>
      <c r="L152" s="13">
        <v>37.5</v>
      </c>
      <c r="M152" s="13">
        <v>25</v>
      </c>
      <c r="N152" s="13">
        <v>1.5</v>
      </c>
      <c r="O152" s="13">
        <v>29</v>
      </c>
      <c r="P152" s="13" t="s">
        <v>30</v>
      </c>
      <c r="Q152" s="13">
        <v>0</v>
      </c>
      <c r="R152" s="69">
        <f t="shared" ref="R152:R154" si="125">L152*O152</f>
        <v>1087.5</v>
      </c>
      <c r="S152" s="69">
        <v>0</v>
      </c>
      <c r="T152" s="69">
        <f t="shared" ref="T152:T154" si="126">L152*S152</f>
        <v>0</v>
      </c>
      <c r="U152" s="69">
        <f t="shared" ref="U152:U154" si="127">R152-T152</f>
        <v>1087.5</v>
      </c>
      <c r="V152" s="69">
        <f t="shared" ref="V152:V154" si="128">U152*0</f>
        <v>0</v>
      </c>
      <c r="W152" s="69">
        <f t="shared" ref="W152:W154" si="129">U152-V152</f>
        <v>1087.5</v>
      </c>
      <c r="X152" s="69">
        <v>0</v>
      </c>
      <c r="Y152" s="14">
        <f t="shared" si="102"/>
        <v>0</v>
      </c>
      <c r="Z152" s="66" t="s">
        <v>26</v>
      </c>
      <c r="AA152" s="12" t="s">
        <v>31</v>
      </c>
    </row>
    <row r="153" spans="1:27" x14ac:dyDescent="0.25">
      <c r="A153" s="10">
        <v>45659</v>
      </c>
      <c r="B153" s="11" t="s">
        <v>26</v>
      </c>
      <c r="C153" s="11">
        <v>14654</v>
      </c>
      <c r="D153" s="11" t="s">
        <v>26</v>
      </c>
      <c r="E153" s="11" t="s">
        <v>243</v>
      </c>
      <c r="F153" s="11" t="s">
        <v>26</v>
      </c>
      <c r="G153" s="11">
        <v>479</v>
      </c>
      <c r="H153" s="12" t="s">
        <v>141</v>
      </c>
      <c r="I153" s="12" t="s">
        <v>37</v>
      </c>
      <c r="J153" s="12" t="s">
        <v>85</v>
      </c>
      <c r="K153" s="12" t="s">
        <v>86</v>
      </c>
      <c r="L153" s="13">
        <v>37.5</v>
      </c>
      <c r="M153" s="13">
        <v>25</v>
      </c>
      <c r="N153" s="13">
        <v>1.5</v>
      </c>
      <c r="O153" s="13">
        <v>29</v>
      </c>
      <c r="P153" s="13" t="s">
        <v>30</v>
      </c>
      <c r="Q153" s="13">
        <v>0</v>
      </c>
      <c r="R153" s="69">
        <f t="shared" si="125"/>
        <v>1087.5</v>
      </c>
      <c r="S153" s="69">
        <v>0</v>
      </c>
      <c r="T153" s="69">
        <f t="shared" si="126"/>
        <v>0</v>
      </c>
      <c r="U153" s="69">
        <f t="shared" si="127"/>
        <v>1087.5</v>
      </c>
      <c r="V153" s="69">
        <f t="shared" si="128"/>
        <v>0</v>
      </c>
      <c r="W153" s="69">
        <f t="shared" si="129"/>
        <v>1087.5</v>
      </c>
      <c r="X153" s="69">
        <v>0</v>
      </c>
      <c r="Y153" s="14">
        <f t="shared" si="102"/>
        <v>0</v>
      </c>
      <c r="Z153" s="66" t="s">
        <v>26</v>
      </c>
      <c r="AA153" s="12" t="s">
        <v>31</v>
      </c>
    </row>
    <row r="154" spans="1:27" x14ac:dyDescent="0.25">
      <c r="A154" s="10">
        <v>45659</v>
      </c>
      <c r="B154" s="11" t="s">
        <v>26</v>
      </c>
      <c r="C154" s="11">
        <v>14655</v>
      </c>
      <c r="D154" s="11" t="s">
        <v>26</v>
      </c>
      <c r="E154" s="11" t="s">
        <v>500</v>
      </c>
      <c r="F154" s="11" t="s">
        <v>26</v>
      </c>
      <c r="G154" s="11">
        <v>480</v>
      </c>
      <c r="H154" s="12" t="s">
        <v>141</v>
      </c>
      <c r="I154" s="12" t="s">
        <v>37</v>
      </c>
      <c r="J154" s="12" t="s">
        <v>85</v>
      </c>
      <c r="K154" s="12" t="s">
        <v>86</v>
      </c>
      <c r="L154" s="13">
        <v>37.5</v>
      </c>
      <c r="M154" s="13">
        <v>25</v>
      </c>
      <c r="N154" s="13">
        <v>1.5</v>
      </c>
      <c r="O154" s="13">
        <v>29</v>
      </c>
      <c r="P154" s="13" t="s">
        <v>30</v>
      </c>
      <c r="Q154" s="13">
        <v>0</v>
      </c>
      <c r="R154" s="69">
        <f t="shared" si="125"/>
        <v>1087.5</v>
      </c>
      <c r="S154" s="69">
        <v>0</v>
      </c>
      <c r="T154" s="69">
        <f t="shared" si="126"/>
        <v>0</v>
      </c>
      <c r="U154" s="69">
        <f t="shared" si="127"/>
        <v>1087.5</v>
      </c>
      <c r="V154" s="69">
        <f t="shared" si="128"/>
        <v>0</v>
      </c>
      <c r="W154" s="69">
        <f t="shared" si="129"/>
        <v>1087.5</v>
      </c>
      <c r="X154" s="69">
        <v>0</v>
      </c>
      <c r="Y154" s="14">
        <f t="shared" si="102"/>
        <v>0</v>
      </c>
      <c r="Z154" s="66" t="s">
        <v>26</v>
      </c>
      <c r="AA154" s="12" t="s">
        <v>31</v>
      </c>
    </row>
    <row r="155" spans="1:27" x14ac:dyDescent="0.25">
      <c r="A155" s="10">
        <v>45659</v>
      </c>
      <c r="B155" s="11" t="s">
        <v>26</v>
      </c>
      <c r="C155" s="11">
        <v>14656</v>
      </c>
      <c r="D155" s="11" t="s">
        <v>26</v>
      </c>
      <c r="E155" s="11" t="s">
        <v>482</v>
      </c>
      <c r="F155" s="11" t="s">
        <v>26</v>
      </c>
      <c r="G155" s="11">
        <v>2130</v>
      </c>
      <c r="H155" s="12" t="s">
        <v>41</v>
      </c>
      <c r="I155" s="12" t="s">
        <v>55</v>
      </c>
      <c r="J155" s="12" t="s">
        <v>565</v>
      </c>
      <c r="K155" s="12" t="s">
        <v>549</v>
      </c>
      <c r="L155" s="13">
        <v>40</v>
      </c>
      <c r="M155" s="13">
        <v>25</v>
      </c>
      <c r="N155" s="13">
        <v>1.6</v>
      </c>
      <c r="O155" s="13">
        <v>25</v>
      </c>
      <c r="P155" s="13"/>
      <c r="Q155" s="13">
        <v>0</v>
      </c>
      <c r="R155" s="69">
        <f>L155*O155</f>
        <v>1000</v>
      </c>
      <c r="S155" s="69">
        <v>0</v>
      </c>
      <c r="T155" s="69">
        <f>L155*S155</f>
        <v>0</v>
      </c>
      <c r="U155" s="69">
        <f>R155-T155</f>
        <v>1000</v>
      </c>
      <c r="V155" s="69">
        <f>U155*0</f>
        <v>0</v>
      </c>
      <c r="W155" s="69">
        <f>U155-V155</f>
        <v>1000</v>
      </c>
      <c r="X155" s="69">
        <v>0</v>
      </c>
      <c r="Y155" s="14">
        <f t="shared" si="102"/>
        <v>0</v>
      </c>
      <c r="Z155" s="66" t="s">
        <v>26</v>
      </c>
      <c r="AA155" s="12" t="s">
        <v>31</v>
      </c>
    </row>
    <row r="156" spans="1:27" x14ac:dyDescent="0.25">
      <c r="A156" s="10">
        <v>45659</v>
      </c>
      <c r="B156" s="11" t="s">
        <v>26</v>
      </c>
      <c r="C156" s="11">
        <v>14657</v>
      </c>
      <c r="D156" s="11" t="s">
        <v>26</v>
      </c>
      <c r="E156" s="11" t="s">
        <v>80</v>
      </c>
      <c r="F156" s="11" t="s">
        <v>26</v>
      </c>
      <c r="G156" s="11">
        <v>10269</v>
      </c>
      <c r="H156" s="12" t="s">
        <v>140</v>
      </c>
      <c r="I156" s="12" t="s">
        <v>27</v>
      </c>
      <c r="J156" s="12" t="s">
        <v>33</v>
      </c>
      <c r="K156" s="12" t="s">
        <v>34</v>
      </c>
      <c r="L156" s="13">
        <v>43.5</v>
      </c>
      <c r="M156" s="13">
        <v>29</v>
      </c>
      <c r="N156" s="13">
        <v>1.5</v>
      </c>
      <c r="O156" s="13">
        <v>40</v>
      </c>
      <c r="P156" s="13"/>
      <c r="Q156" s="13">
        <v>0</v>
      </c>
      <c r="R156" s="69">
        <f>+L156*O156</f>
        <v>1740</v>
      </c>
      <c r="S156" s="69">
        <v>0</v>
      </c>
      <c r="T156" s="69">
        <f>+L156*S156</f>
        <v>0</v>
      </c>
      <c r="U156" s="69">
        <f>+R156-T156</f>
        <v>1740</v>
      </c>
      <c r="V156" s="69">
        <f>+U156*0</f>
        <v>0</v>
      </c>
      <c r="W156" s="69">
        <f>+U156-V156</f>
        <v>1740</v>
      </c>
      <c r="X156" s="69">
        <v>0</v>
      </c>
      <c r="Y156" s="14">
        <f t="shared" si="102"/>
        <v>0</v>
      </c>
      <c r="Z156" s="66" t="s">
        <v>26</v>
      </c>
      <c r="AA156" s="12" t="s">
        <v>31</v>
      </c>
    </row>
    <row r="157" spans="1:27" x14ac:dyDescent="0.25">
      <c r="A157" s="10">
        <v>45659</v>
      </c>
      <c r="B157" s="11" t="s">
        <v>26</v>
      </c>
      <c r="C157" s="11">
        <v>14658</v>
      </c>
      <c r="D157" s="11" t="s">
        <v>26</v>
      </c>
      <c r="E157" s="11" t="s">
        <v>508</v>
      </c>
      <c r="F157" s="11" t="s">
        <v>26</v>
      </c>
      <c r="G157" s="11">
        <v>481</v>
      </c>
      <c r="H157" s="12" t="s">
        <v>141</v>
      </c>
      <c r="I157" s="12" t="s">
        <v>37</v>
      </c>
      <c r="J157" s="12" t="s">
        <v>85</v>
      </c>
      <c r="K157" s="12" t="s">
        <v>86</v>
      </c>
      <c r="L157" s="13">
        <v>37.5</v>
      </c>
      <c r="M157" s="13">
        <v>25</v>
      </c>
      <c r="N157" s="13">
        <v>1.5</v>
      </c>
      <c r="O157" s="13">
        <v>29</v>
      </c>
      <c r="P157" s="13" t="s">
        <v>30</v>
      </c>
      <c r="Q157" s="13">
        <v>0</v>
      </c>
      <c r="R157" s="69">
        <f t="shared" ref="R157" si="130">L157*O157</f>
        <v>1087.5</v>
      </c>
      <c r="S157" s="69">
        <v>0</v>
      </c>
      <c r="T157" s="69">
        <f t="shared" ref="T157" si="131">L157*S157</f>
        <v>0</v>
      </c>
      <c r="U157" s="69">
        <f t="shared" ref="U157" si="132">R157-T157</f>
        <v>1087.5</v>
      </c>
      <c r="V157" s="69">
        <f t="shared" ref="V157" si="133">U157*0</f>
        <v>0</v>
      </c>
      <c r="W157" s="69">
        <f t="shared" ref="W157" si="134">U157-V157</f>
        <v>1087.5</v>
      </c>
      <c r="X157" s="69">
        <v>0</v>
      </c>
      <c r="Y157" s="14">
        <f t="shared" si="102"/>
        <v>0</v>
      </c>
      <c r="Z157" s="66" t="s">
        <v>26</v>
      </c>
      <c r="AA157" s="12" t="s">
        <v>31</v>
      </c>
    </row>
    <row r="158" spans="1:27" x14ac:dyDescent="0.25">
      <c r="A158" s="10">
        <v>45659</v>
      </c>
      <c r="B158" s="11" t="s">
        <v>26</v>
      </c>
      <c r="C158" s="11">
        <v>14659</v>
      </c>
      <c r="D158" s="11" t="s">
        <v>26</v>
      </c>
      <c r="E158" s="11" t="s">
        <v>76</v>
      </c>
      <c r="F158" s="11" t="s">
        <v>26</v>
      </c>
      <c r="G158" s="11">
        <v>2220</v>
      </c>
      <c r="H158" s="12" t="s">
        <v>41</v>
      </c>
      <c r="I158" s="12" t="s">
        <v>55</v>
      </c>
      <c r="J158" s="12" t="s">
        <v>565</v>
      </c>
      <c r="K158" s="12" t="s">
        <v>549</v>
      </c>
      <c r="L158" s="13">
        <v>40</v>
      </c>
      <c r="M158" s="13">
        <v>25</v>
      </c>
      <c r="N158" s="13">
        <v>1.6</v>
      </c>
      <c r="O158" s="13">
        <v>25</v>
      </c>
      <c r="P158" s="13"/>
      <c r="Q158" s="13">
        <v>0</v>
      </c>
      <c r="R158" s="69">
        <f>L158*O158</f>
        <v>1000</v>
      </c>
      <c r="S158" s="69">
        <v>0</v>
      </c>
      <c r="T158" s="69">
        <f>L158*S158</f>
        <v>0</v>
      </c>
      <c r="U158" s="69">
        <f>R158-T158</f>
        <v>1000</v>
      </c>
      <c r="V158" s="69">
        <f>U158*0</f>
        <v>0</v>
      </c>
      <c r="W158" s="69">
        <f>U158-V158</f>
        <v>1000</v>
      </c>
      <c r="X158" s="69">
        <v>0</v>
      </c>
      <c r="Y158" s="14">
        <f t="shared" si="102"/>
        <v>0</v>
      </c>
      <c r="Z158" s="66" t="s">
        <v>26</v>
      </c>
      <c r="AA158" s="12" t="s">
        <v>31</v>
      </c>
    </row>
    <row r="159" spans="1:27" x14ac:dyDescent="0.25">
      <c r="A159" s="10">
        <v>45659</v>
      </c>
      <c r="B159" s="11" t="s">
        <v>26</v>
      </c>
      <c r="C159" s="11">
        <v>14660</v>
      </c>
      <c r="D159" s="11" t="s">
        <v>26</v>
      </c>
      <c r="E159" s="11" t="s">
        <v>53</v>
      </c>
      <c r="F159" s="11" t="s">
        <v>26</v>
      </c>
      <c r="G159" s="11">
        <v>2389</v>
      </c>
      <c r="H159" s="12" t="s">
        <v>41</v>
      </c>
      <c r="I159" s="12" t="s">
        <v>27</v>
      </c>
      <c r="J159" s="12" t="s">
        <v>33</v>
      </c>
      <c r="K159" s="12" t="s">
        <v>34</v>
      </c>
      <c r="L159" s="13">
        <v>37.5</v>
      </c>
      <c r="M159" s="13">
        <v>25</v>
      </c>
      <c r="N159" s="13">
        <v>1.5</v>
      </c>
      <c r="O159" s="13" t="s">
        <v>30</v>
      </c>
      <c r="P159" s="13">
        <v>60</v>
      </c>
      <c r="Q159" s="13">
        <v>0</v>
      </c>
      <c r="R159" s="69">
        <f>M159*P159</f>
        <v>1500</v>
      </c>
      <c r="S159" s="69">
        <v>0</v>
      </c>
      <c r="T159" s="69">
        <f>M159*S159</f>
        <v>0</v>
      </c>
      <c r="U159" s="69">
        <f t="shared" ref="U159" si="135">+R159-T159</f>
        <v>1500</v>
      </c>
      <c r="V159" s="69">
        <f>+U159*0</f>
        <v>0</v>
      </c>
      <c r="W159" s="69">
        <f t="shared" ref="W159" si="136">+U159-V159</f>
        <v>1500</v>
      </c>
      <c r="X159" s="69">
        <v>0</v>
      </c>
      <c r="Y159" s="14">
        <f t="shared" si="102"/>
        <v>0</v>
      </c>
      <c r="Z159" s="66" t="s">
        <v>26</v>
      </c>
      <c r="AA159" s="12" t="s">
        <v>31</v>
      </c>
    </row>
    <row r="160" spans="1:27" x14ac:dyDescent="0.25">
      <c r="A160" s="10">
        <v>45659</v>
      </c>
      <c r="B160" s="11" t="s">
        <v>26</v>
      </c>
      <c r="C160" s="11">
        <v>14661</v>
      </c>
      <c r="D160" s="11" t="s">
        <v>26</v>
      </c>
      <c r="E160" s="11" t="s">
        <v>1199</v>
      </c>
      <c r="F160" s="11" t="s">
        <v>26</v>
      </c>
      <c r="G160" s="11">
        <v>962</v>
      </c>
      <c r="H160" s="12" t="s">
        <v>162</v>
      </c>
      <c r="I160" s="12" t="s">
        <v>27</v>
      </c>
      <c r="J160" s="12" t="s">
        <v>33</v>
      </c>
      <c r="K160" s="12" t="s">
        <v>34</v>
      </c>
      <c r="L160" s="13">
        <v>37.5</v>
      </c>
      <c r="M160" s="13">
        <v>25</v>
      </c>
      <c r="N160" s="13">
        <v>1.5</v>
      </c>
      <c r="O160" s="13" t="s">
        <v>30</v>
      </c>
      <c r="P160" s="13">
        <v>58</v>
      </c>
      <c r="Q160" s="13">
        <v>0</v>
      </c>
      <c r="R160" s="69">
        <f>M160*P160</f>
        <v>1450</v>
      </c>
      <c r="S160" s="69">
        <v>0</v>
      </c>
      <c r="T160" s="69">
        <f>M160*S160</f>
        <v>0</v>
      </c>
      <c r="U160" s="69">
        <f>R160-T160</f>
        <v>1450</v>
      </c>
      <c r="V160" s="69">
        <f>U160*0</f>
        <v>0</v>
      </c>
      <c r="W160" s="69">
        <f>U160-V160</f>
        <v>1450</v>
      </c>
      <c r="X160" s="69">
        <v>0</v>
      </c>
      <c r="Y160" s="14">
        <f t="shared" si="102"/>
        <v>0</v>
      </c>
      <c r="Z160" s="66" t="s">
        <v>26</v>
      </c>
      <c r="AA160" s="12" t="s">
        <v>31</v>
      </c>
    </row>
    <row r="161" spans="1:27" x14ac:dyDescent="0.25">
      <c r="A161" s="10">
        <v>45660</v>
      </c>
      <c r="B161" s="11" t="s">
        <v>26</v>
      </c>
      <c r="C161" s="11">
        <v>14662</v>
      </c>
      <c r="D161" s="11" t="s">
        <v>26</v>
      </c>
      <c r="E161" s="11" t="s">
        <v>430</v>
      </c>
      <c r="F161" s="11" t="s">
        <v>26</v>
      </c>
      <c r="G161" s="11">
        <v>129</v>
      </c>
      <c r="H161" s="12" t="s">
        <v>6326</v>
      </c>
      <c r="I161" s="12" t="s">
        <v>27</v>
      </c>
      <c r="J161" s="12" t="s">
        <v>42</v>
      </c>
      <c r="K161" s="12" t="s">
        <v>43</v>
      </c>
      <c r="L161" s="13">
        <v>40</v>
      </c>
      <c r="M161" s="13">
        <v>25</v>
      </c>
      <c r="N161" s="13">
        <v>1.6</v>
      </c>
      <c r="O161" s="13">
        <v>42.5</v>
      </c>
      <c r="P161" s="13"/>
      <c r="Q161" s="13">
        <v>0</v>
      </c>
      <c r="R161" s="69">
        <f>+L161*O161</f>
        <v>1700</v>
      </c>
      <c r="S161" s="69">
        <v>0</v>
      </c>
      <c r="T161" s="69">
        <f>+L161*S161</f>
        <v>0</v>
      </c>
      <c r="U161" s="69">
        <f t="shared" ref="U161" si="137">+R161-T161</f>
        <v>1700</v>
      </c>
      <c r="V161" s="69">
        <f>+U161*0</f>
        <v>0</v>
      </c>
      <c r="W161" s="69">
        <f t="shared" ref="W161" si="138">+U161-V161</f>
        <v>1700</v>
      </c>
      <c r="X161" s="69">
        <v>0</v>
      </c>
      <c r="Y161" s="14">
        <f t="shared" si="102"/>
        <v>0</v>
      </c>
      <c r="Z161" s="66" t="s">
        <v>26</v>
      </c>
      <c r="AA161" s="12" t="s">
        <v>31</v>
      </c>
    </row>
    <row r="162" spans="1:27" x14ac:dyDescent="0.25">
      <c r="A162" s="10">
        <v>45660</v>
      </c>
      <c r="B162" s="11" t="s">
        <v>26</v>
      </c>
      <c r="C162" s="11">
        <v>14663</v>
      </c>
      <c r="D162" s="11" t="s">
        <v>26</v>
      </c>
      <c r="E162" s="11" t="s">
        <v>573</v>
      </c>
      <c r="F162" s="11" t="s">
        <v>26</v>
      </c>
      <c r="G162" s="11" t="s">
        <v>26</v>
      </c>
      <c r="H162" s="12" t="s">
        <v>4421</v>
      </c>
      <c r="I162" s="12" t="s">
        <v>27</v>
      </c>
      <c r="J162" s="12" t="s">
        <v>47</v>
      </c>
      <c r="K162" s="12" t="s">
        <v>48</v>
      </c>
      <c r="L162" s="13">
        <v>41.68</v>
      </c>
      <c r="M162" s="13">
        <v>28</v>
      </c>
      <c r="N162" s="13">
        <v>1.4885714285714291</v>
      </c>
      <c r="O162" s="13">
        <v>87</v>
      </c>
      <c r="P162" s="13" t="s">
        <v>30</v>
      </c>
      <c r="Q162" s="13">
        <v>0</v>
      </c>
      <c r="R162" s="69">
        <f>L162*O162</f>
        <v>3626.16</v>
      </c>
      <c r="S162" s="69">
        <v>38</v>
      </c>
      <c r="T162" s="69">
        <f>L162*S162</f>
        <v>1583.84</v>
      </c>
      <c r="U162" s="69">
        <f>R162-T162</f>
        <v>2042.32</v>
      </c>
      <c r="V162" s="69">
        <f>U162*1</f>
        <v>2042.32</v>
      </c>
      <c r="W162" s="69">
        <f>U162-V162</f>
        <v>0</v>
      </c>
      <c r="X162" s="69">
        <f t="shared" ref="X162:X163" si="139">L162*36</f>
        <v>1500.48</v>
      </c>
      <c r="Y162" s="70">
        <f t="shared" ref="Y162:Y163" si="140">+T162-X162</f>
        <v>83.3599999999999</v>
      </c>
      <c r="Z162" s="66" t="s">
        <v>141</v>
      </c>
      <c r="AA162" s="12" t="s">
        <v>78</v>
      </c>
    </row>
    <row r="163" spans="1:27" x14ac:dyDescent="0.25">
      <c r="A163" s="10">
        <v>45660</v>
      </c>
      <c r="B163" s="11" t="s">
        <v>26</v>
      </c>
      <c r="C163" s="11">
        <v>14664</v>
      </c>
      <c r="D163" s="11" t="s">
        <v>26</v>
      </c>
      <c r="E163" s="11" t="s">
        <v>183</v>
      </c>
      <c r="F163" s="11" t="s">
        <v>26</v>
      </c>
      <c r="G163" s="11" t="s">
        <v>26</v>
      </c>
      <c r="H163" s="12" t="s">
        <v>4421</v>
      </c>
      <c r="I163" s="12" t="s">
        <v>27</v>
      </c>
      <c r="J163" s="12" t="s">
        <v>47</v>
      </c>
      <c r="K163" s="12" t="s">
        <v>48</v>
      </c>
      <c r="L163" s="13">
        <v>40.119999999999997</v>
      </c>
      <c r="M163" s="13">
        <v>28</v>
      </c>
      <c r="N163" s="13">
        <v>1.4328571428571431</v>
      </c>
      <c r="O163" s="13">
        <v>87</v>
      </c>
      <c r="P163" s="13" t="s">
        <v>30</v>
      </c>
      <c r="Q163" s="13">
        <v>0</v>
      </c>
      <c r="R163" s="69">
        <f>L163*O163</f>
        <v>3490.4399999999996</v>
      </c>
      <c r="S163" s="69">
        <v>38</v>
      </c>
      <c r="T163" s="69">
        <f>L163*S163</f>
        <v>1524.56</v>
      </c>
      <c r="U163" s="69">
        <f>R163-T163</f>
        <v>1965.8799999999997</v>
      </c>
      <c r="V163" s="69">
        <f>U163*1</f>
        <v>1965.8799999999997</v>
      </c>
      <c r="W163" s="69">
        <f>U163-V163</f>
        <v>0</v>
      </c>
      <c r="X163" s="69">
        <f t="shared" si="139"/>
        <v>1444.32</v>
      </c>
      <c r="Y163" s="70">
        <f t="shared" si="140"/>
        <v>80.240000000000009</v>
      </c>
      <c r="Z163" s="66" t="s">
        <v>141</v>
      </c>
      <c r="AA163" s="12" t="s">
        <v>78</v>
      </c>
    </row>
    <row r="164" spans="1:27" x14ac:dyDescent="0.25">
      <c r="A164" s="10">
        <v>45660</v>
      </c>
      <c r="B164" s="11" t="s">
        <v>26</v>
      </c>
      <c r="C164" s="11">
        <v>14665</v>
      </c>
      <c r="D164" s="11" t="s">
        <v>26</v>
      </c>
      <c r="E164" s="11" t="s">
        <v>245</v>
      </c>
      <c r="F164" s="11" t="s">
        <v>26</v>
      </c>
      <c r="G164" s="11">
        <v>2031</v>
      </c>
      <c r="H164" s="12" t="s">
        <v>41</v>
      </c>
      <c r="I164" s="12" t="s">
        <v>37</v>
      </c>
      <c r="J164" s="12" t="s">
        <v>227</v>
      </c>
      <c r="K164" s="12" t="s">
        <v>38</v>
      </c>
      <c r="L164" s="13">
        <v>37.5</v>
      </c>
      <c r="M164" s="13">
        <v>25</v>
      </c>
      <c r="N164" s="13">
        <v>1.5</v>
      </c>
      <c r="O164" s="13" t="s">
        <v>30</v>
      </c>
      <c r="P164" s="13">
        <v>43.5</v>
      </c>
      <c r="Q164" s="13">
        <v>0</v>
      </c>
      <c r="R164" s="69">
        <f>M164*P164</f>
        <v>1087.5</v>
      </c>
      <c r="S164" s="69">
        <v>0</v>
      </c>
      <c r="T164" s="69">
        <f>M164*S164</f>
        <v>0</v>
      </c>
      <c r="U164" s="69">
        <f>R164-T164</f>
        <v>1087.5</v>
      </c>
      <c r="V164" s="69">
        <f>U164*0</f>
        <v>0</v>
      </c>
      <c r="W164" s="69">
        <f>U164-V164</f>
        <v>1087.5</v>
      </c>
      <c r="X164" s="69">
        <v>0</v>
      </c>
      <c r="Y164" s="14">
        <f t="shared" ref="Y164:Y165" si="141">T164-X164</f>
        <v>0</v>
      </c>
      <c r="Z164" s="66" t="s">
        <v>26</v>
      </c>
      <c r="AA164" s="12" t="s">
        <v>31</v>
      </c>
    </row>
    <row r="165" spans="1:27" x14ac:dyDescent="0.25">
      <c r="A165" s="10">
        <v>45660</v>
      </c>
      <c r="B165" s="11" t="s">
        <v>26</v>
      </c>
      <c r="C165" s="11">
        <v>14666</v>
      </c>
      <c r="D165" s="11" t="s">
        <v>26</v>
      </c>
      <c r="E165" s="11">
        <v>29630</v>
      </c>
      <c r="F165" s="11" t="s">
        <v>26</v>
      </c>
      <c r="G165" s="11">
        <v>75031</v>
      </c>
      <c r="H165" s="12" t="s">
        <v>4447</v>
      </c>
      <c r="I165" s="12" t="s">
        <v>27</v>
      </c>
      <c r="J165" s="12" t="s">
        <v>47</v>
      </c>
      <c r="K165" s="12" t="s">
        <v>48</v>
      </c>
      <c r="L165" s="13">
        <v>37.5</v>
      </c>
      <c r="M165" s="13">
        <v>25</v>
      </c>
      <c r="N165" s="13">
        <v>1.5</v>
      </c>
      <c r="O165" s="13">
        <v>46.66</v>
      </c>
      <c r="P165" s="13" t="s">
        <v>30</v>
      </c>
      <c r="Q165" s="13">
        <v>0</v>
      </c>
      <c r="R165" s="69">
        <f>+L165*O165</f>
        <v>1749.7499999999998</v>
      </c>
      <c r="S165" s="69">
        <v>0</v>
      </c>
      <c r="T165" s="69">
        <f>+L165*S165</f>
        <v>0</v>
      </c>
      <c r="U165" s="69">
        <f>+R165-T165</f>
        <v>1749.7499999999998</v>
      </c>
      <c r="V165" s="69">
        <f>+U165*0.75</f>
        <v>1312.3124999999998</v>
      </c>
      <c r="W165" s="69">
        <f>+U165-V165</f>
        <v>437.4375</v>
      </c>
      <c r="X165" s="69">
        <v>0</v>
      </c>
      <c r="Y165" s="14">
        <f t="shared" si="141"/>
        <v>0</v>
      </c>
      <c r="Z165" s="66" t="s">
        <v>26</v>
      </c>
      <c r="AA165" s="12" t="s">
        <v>31</v>
      </c>
    </row>
    <row r="166" spans="1:27" x14ac:dyDescent="0.25">
      <c r="A166" s="10">
        <v>45660</v>
      </c>
      <c r="B166" s="11" t="s">
        <v>26</v>
      </c>
      <c r="C166" s="11">
        <v>14667</v>
      </c>
      <c r="D166" s="11" t="s">
        <v>26</v>
      </c>
      <c r="E166" s="11" t="s">
        <v>500</v>
      </c>
      <c r="F166" s="11" t="s">
        <v>26</v>
      </c>
      <c r="G166" s="11" t="s">
        <v>26</v>
      </c>
      <c r="H166" s="12" t="s">
        <v>4421</v>
      </c>
      <c r="I166" s="12" t="s">
        <v>27</v>
      </c>
      <c r="J166" s="12" t="s">
        <v>33</v>
      </c>
      <c r="K166" s="12" t="s">
        <v>34</v>
      </c>
      <c r="L166" s="13">
        <v>38.5</v>
      </c>
      <c r="M166" s="13">
        <v>25</v>
      </c>
      <c r="N166" s="13">
        <v>1.54</v>
      </c>
      <c r="O166" s="13">
        <v>85</v>
      </c>
      <c r="P166" s="13" t="s">
        <v>30</v>
      </c>
      <c r="Q166" s="13">
        <v>0</v>
      </c>
      <c r="R166" s="69">
        <f>L166*O166</f>
        <v>3272.5</v>
      </c>
      <c r="S166" s="69">
        <v>38</v>
      </c>
      <c r="T166" s="69">
        <f>L166*S166</f>
        <v>1463</v>
      </c>
      <c r="U166" s="69">
        <f>R166-T166</f>
        <v>1809.5</v>
      </c>
      <c r="V166" s="69">
        <f>U166*1</f>
        <v>1809.5</v>
      </c>
      <c r="W166" s="69">
        <f>U166-V166</f>
        <v>0</v>
      </c>
      <c r="X166" s="69">
        <f t="shared" ref="X166:X167" si="142">L166*36</f>
        <v>1386</v>
      </c>
      <c r="Y166" s="70">
        <f t="shared" ref="Y166:Y169" si="143">+T166-X166</f>
        <v>77</v>
      </c>
      <c r="Z166" s="66" t="s">
        <v>141</v>
      </c>
      <c r="AA166" s="12" t="s">
        <v>78</v>
      </c>
    </row>
    <row r="167" spans="1:27" x14ac:dyDescent="0.25">
      <c r="A167" s="10">
        <v>45660</v>
      </c>
      <c r="B167" s="11" t="s">
        <v>26</v>
      </c>
      <c r="C167" s="11">
        <v>14668</v>
      </c>
      <c r="D167" s="11" t="s">
        <v>26</v>
      </c>
      <c r="E167" s="11" t="s">
        <v>604</v>
      </c>
      <c r="F167" s="11" t="s">
        <v>26</v>
      </c>
      <c r="G167" s="11" t="s">
        <v>26</v>
      </c>
      <c r="H167" s="12" t="s">
        <v>4421</v>
      </c>
      <c r="I167" s="12" t="s">
        <v>27</v>
      </c>
      <c r="J167" s="12" t="s">
        <v>33</v>
      </c>
      <c r="K167" s="12" t="s">
        <v>34</v>
      </c>
      <c r="L167" s="13">
        <v>41.62</v>
      </c>
      <c r="M167" s="13">
        <v>28</v>
      </c>
      <c r="N167" s="13">
        <v>1.486428571428571</v>
      </c>
      <c r="O167" s="13">
        <v>85</v>
      </c>
      <c r="P167" s="13" t="s">
        <v>30</v>
      </c>
      <c r="Q167" s="13">
        <v>0</v>
      </c>
      <c r="R167" s="69">
        <f>L167*O167</f>
        <v>3537.7</v>
      </c>
      <c r="S167" s="69">
        <v>38</v>
      </c>
      <c r="T167" s="69">
        <f>L167*S167</f>
        <v>1581.56</v>
      </c>
      <c r="U167" s="69">
        <f>R167-T167</f>
        <v>1956.1399999999999</v>
      </c>
      <c r="V167" s="69">
        <f>U167*1</f>
        <v>1956.1399999999999</v>
      </c>
      <c r="W167" s="69">
        <f>U167-V167</f>
        <v>0</v>
      </c>
      <c r="X167" s="69">
        <f t="shared" si="142"/>
        <v>1498.32</v>
      </c>
      <c r="Y167" s="70">
        <f t="shared" si="143"/>
        <v>83.240000000000009</v>
      </c>
      <c r="Z167" s="66" t="s">
        <v>141</v>
      </c>
      <c r="AA167" s="12" t="s">
        <v>78</v>
      </c>
    </row>
    <row r="168" spans="1:27" x14ac:dyDescent="0.25">
      <c r="A168" s="10">
        <v>45660</v>
      </c>
      <c r="B168" s="11" t="s">
        <v>26</v>
      </c>
      <c r="C168" s="11">
        <v>14669</v>
      </c>
      <c r="D168" s="11" t="s">
        <v>26</v>
      </c>
      <c r="E168" s="11" t="s">
        <v>57</v>
      </c>
      <c r="F168" s="11" t="s">
        <v>26</v>
      </c>
      <c r="G168" s="11" t="s">
        <v>26</v>
      </c>
      <c r="H168" s="12" t="s">
        <v>4421</v>
      </c>
      <c r="I168" s="12" t="s">
        <v>27</v>
      </c>
      <c r="J168" s="12" t="s">
        <v>42</v>
      </c>
      <c r="K168" s="12" t="s">
        <v>43</v>
      </c>
      <c r="L168" s="13">
        <v>43.38</v>
      </c>
      <c r="M168" s="13">
        <v>25</v>
      </c>
      <c r="N168" s="13">
        <v>1.7352000000000001</v>
      </c>
      <c r="O168" s="13">
        <v>83</v>
      </c>
      <c r="P168" s="13" t="s">
        <v>30</v>
      </c>
      <c r="Q168" s="13">
        <v>0</v>
      </c>
      <c r="R168" s="69">
        <f>L168*O168</f>
        <v>3600.5400000000004</v>
      </c>
      <c r="S168" s="69">
        <v>38</v>
      </c>
      <c r="T168" s="69">
        <f>L168*S168</f>
        <v>1648.44</v>
      </c>
      <c r="U168" s="69">
        <f>R168-T168</f>
        <v>1952.1000000000004</v>
      </c>
      <c r="V168" s="69">
        <f>U168*1</f>
        <v>1952.1000000000004</v>
      </c>
      <c r="W168" s="69">
        <f>U168-V168</f>
        <v>0</v>
      </c>
      <c r="X168" s="69">
        <f t="shared" ref="X168:X169" si="144">L168*37</f>
        <v>1605.0600000000002</v>
      </c>
      <c r="Y168" s="70">
        <f t="shared" si="143"/>
        <v>43.379999999999882</v>
      </c>
      <c r="Z168" s="66" t="s">
        <v>41</v>
      </c>
      <c r="AA168" s="12" t="s">
        <v>78</v>
      </c>
    </row>
    <row r="169" spans="1:27" x14ac:dyDescent="0.25">
      <c r="A169" s="10">
        <v>45660</v>
      </c>
      <c r="B169" s="11" t="s">
        <v>26</v>
      </c>
      <c r="C169" s="11">
        <v>14670</v>
      </c>
      <c r="D169" s="11" t="s">
        <v>26</v>
      </c>
      <c r="E169" s="11" t="s">
        <v>53</v>
      </c>
      <c r="F169" s="11" t="s">
        <v>26</v>
      </c>
      <c r="G169" s="11" t="s">
        <v>26</v>
      </c>
      <c r="H169" s="12" t="s">
        <v>4421</v>
      </c>
      <c r="I169" s="12" t="s">
        <v>27</v>
      </c>
      <c r="J169" s="12" t="s">
        <v>33</v>
      </c>
      <c r="K169" s="12" t="s">
        <v>34</v>
      </c>
      <c r="L169" s="13">
        <v>42.8</v>
      </c>
      <c r="M169" s="13">
        <v>29</v>
      </c>
      <c r="N169" s="13">
        <v>1.4758620689655171</v>
      </c>
      <c r="O169" s="13">
        <v>85</v>
      </c>
      <c r="P169" s="13" t="s">
        <v>30</v>
      </c>
      <c r="Q169" s="13">
        <v>0</v>
      </c>
      <c r="R169" s="69">
        <f>L169*O169</f>
        <v>3637.9999999999995</v>
      </c>
      <c r="S169" s="69">
        <v>38</v>
      </c>
      <c r="T169" s="69">
        <f>L169*S169</f>
        <v>1626.3999999999999</v>
      </c>
      <c r="U169" s="69">
        <f>R169-T169</f>
        <v>2011.5999999999997</v>
      </c>
      <c r="V169" s="69">
        <f>U169*1</f>
        <v>2011.5999999999997</v>
      </c>
      <c r="W169" s="69">
        <f>U169-V169</f>
        <v>0</v>
      </c>
      <c r="X169" s="69">
        <f t="shared" si="144"/>
        <v>1583.6</v>
      </c>
      <c r="Y169" s="70">
        <f t="shared" si="143"/>
        <v>42.799999999999955</v>
      </c>
      <c r="Z169" s="66" t="s">
        <v>41</v>
      </c>
      <c r="AA169" s="12" t="s">
        <v>78</v>
      </c>
    </row>
    <row r="170" spans="1:27" x14ac:dyDescent="0.25">
      <c r="A170" s="10">
        <v>45660</v>
      </c>
      <c r="B170" s="11" t="s">
        <v>26</v>
      </c>
      <c r="C170" s="11">
        <v>14671</v>
      </c>
      <c r="D170" s="11" t="s">
        <v>26</v>
      </c>
      <c r="E170" s="11" t="s">
        <v>569</v>
      </c>
      <c r="F170" s="11" t="s">
        <v>26</v>
      </c>
      <c r="G170" s="11">
        <v>10309</v>
      </c>
      <c r="H170" s="12" t="s">
        <v>140</v>
      </c>
      <c r="I170" s="12" t="s">
        <v>27</v>
      </c>
      <c r="J170" s="12" t="s">
        <v>47</v>
      </c>
      <c r="K170" s="12" t="s">
        <v>48</v>
      </c>
      <c r="L170" s="13">
        <v>43.5</v>
      </c>
      <c r="M170" s="13">
        <v>29</v>
      </c>
      <c r="N170" s="13">
        <v>1.5</v>
      </c>
      <c r="O170" s="13">
        <v>40</v>
      </c>
      <c r="P170" s="13"/>
      <c r="Q170" s="13">
        <v>0</v>
      </c>
      <c r="R170" s="69">
        <f>+L170*O170</f>
        <v>1740</v>
      </c>
      <c r="S170" s="69">
        <v>0</v>
      </c>
      <c r="T170" s="69">
        <f>+L170*S170</f>
        <v>0</v>
      </c>
      <c r="U170" s="69">
        <f>+R170-T170</f>
        <v>1740</v>
      </c>
      <c r="V170" s="69">
        <f>+U170*0</f>
        <v>0</v>
      </c>
      <c r="W170" s="69">
        <f>+U170-V170</f>
        <v>1740</v>
      </c>
      <c r="X170" s="69">
        <v>0</v>
      </c>
      <c r="Y170" s="14">
        <f t="shared" ref="Y170:Y178" si="145">T170-X170</f>
        <v>0</v>
      </c>
      <c r="Z170" s="66" t="s">
        <v>26</v>
      </c>
      <c r="AA170" s="12" t="s">
        <v>31</v>
      </c>
    </row>
    <row r="171" spans="1:27" x14ac:dyDescent="0.25">
      <c r="A171" s="10">
        <v>45660</v>
      </c>
      <c r="B171" s="11" t="s">
        <v>26</v>
      </c>
      <c r="C171" s="11">
        <v>14672</v>
      </c>
      <c r="D171" s="11" t="s">
        <v>26</v>
      </c>
      <c r="E171" s="11" t="s">
        <v>519</v>
      </c>
      <c r="F171" s="11" t="s">
        <v>26</v>
      </c>
      <c r="G171" s="11">
        <v>4360</v>
      </c>
      <c r="H171" s="12" t="s">
        <v>140</v>
      </c>
      <c r="I171" s="12" t="s">
        <v>55</v>
      </c>
      <c r="J171" s="12" t="s">
        <v>55</v>
      </c>
      <c r="K171" s="12" t="s">
        <v>56</v>
      </c>
      <c r="L171" s="13">
        <v>40</v>
      </c>
      <c r="M171" s="13">
        <v>25</v>
      </c>
      <c r="N171" s="13">
        <v>1.6</v>
      </c>
      <c r="O171" s="13">
        <v>15</v>
      </c>
      <c r="P171" s="13"/>
      <c r="Q171" s="13">
        <v>0</v>
      </c>
      <c r="R171" s="69">
        <f>+L171*O171</f>
        <v>600</v>
      </c>
      <c r="S171" s="69">
        <v>0</v>
      </c>
      <c r="T171" s="69">
        <f>+L171*S171</f>
        <v>0</v>
      </c>
      <c r="U171" s="69">
        <f>+R171-T171</f>
        <v>600</v>
      </c>
      <c r="V171" s="69">
        <f>+U171*0</f>
        <v>0</v>
      </c>
      <c r="W171" s="69">
        <f>+U171-V171</f>
        <v>600</v>
      </c>
      <c r="X171" s="69">
        <v>0</v>
      </c>
      <c r="Y171" s="14">
        <f t="shared" si="145"/>
        <v>0</v>
      </c>
      <c r="Z171" s="66" t="s">
        <v>26</v>
      </c>
      <c r="AA171" s="12" t="s">
        <v>31</v>
      </c>
    </row>
    <row r="172" spans="1:27" x14ac:dyDescent="0.25">
      <c r="A172" s="10">
        <v>45660</v>
      </c>
      <c r="B172" s="11" t="s">
        <v>26</v>
      </c>
      <c r="C172" s="11">
        <v>14673</v>
      </c>
      <c r="D172" s="11" t="s">
        <v>26</v>
      </c>
      <c r="E172" s="11" t="s">
        <v>538</v>
      </c>
      <c r="F172" s="11" t="s">
        <v>26</v>
      </c>
      <c r="G172" s="11">
        <v>2288</v>
      </c>
      <c r="H172" s="12" t="s">
        <v>41</v>
      </c>
      <c r="I172" s="12" t="s">
        <v>55</v>
      </c>
      <c r="J172" s="12" t="s">
        <v>565</v>
      </c>
      <c r="K172" s="12" t="s">
        <v>549</v>
      </c>
      <c r="L172" s="13">
        <v>40</v>
      </c>
      <c r="M172" s="13">
        <v>25</v>
      </c>
      <c r="N172" s="13">
        <v>1.6</v>
      </c>
      <c r="O172" s="13">
        <v>25</v>
      </c>
      <c r="P172" s="13"/>
      <c r="Q172" s="13">
        <v>0</v>
      </c>
      <c r="R172" s="69">
        <f>L172*O172</f>
        <v>1000</v>
      </c>
      <c r="S172" s="69">
        <v>0</v>
      </c>
      <c r="T172" s="69">
        <f>L172*S172</f>
        <v>0</v>
      </c>
      <c r="U172" s="69">
        <f>R172-T172</f>
        <v>1000</v>
      </c>
      <c r="V172" s="69">
        <f>U172*0</f>
        <v>0</v>
      </c>
      <c r="W172" s="69">
        <f>U172-V172</f>
        <v>1000</v>
      </c>
      <c r="X172" s="69">
        <v>0</v>
      </c>
      <c r="Y172" s="14">
        <f t="shared" si="145"/>
        <v>0</v>
      </c>
      <c r="Z172" s="66" t="s">
        <v>26</v>
      </c>
      <c r="AA172" s="12" t="s">
        <v>31</v>
      </c>
    </row>
    <row r="173" spans="1:27" x14ac:dyDescent="0.25">
      <c r="A173" s="10">
        <v>45660</v>
      </c>
      <c r="B173" s="11" t="s">
        <v>26</v>
      </c>
      <c r="C173" s="11">
        <v>14674</v>
      </c>
      <c r="D173" s="11" t="s">
        <v>26</v>
      </c>
      <c r="E173" s="11" t="s">
        <v>44</v>
      </c>
      <c r="F173" s="11" t="s">
        <v>26</v>
      </c>
      <c r="G173" s="11">
        <v>1487</v>
      </c>
      <c r="H173" s="12" t="s">
        <v>45</v>
      </c>
      <c r="I173" s="12" t="s">
        <v>27</v>
      </c>
      <c r="J173" s="12" t="s">
        <v>33</v>
      </c>
      <c r="K173" s="12" t="s">
        <v>34</v>
      </c>
      <c r="L173" s="13">
        <v>37.5</v>
      </c>
      <c r="M173" s="13">
        <v>25</v>
      </c>
      <c r="N173" s="13">
        <v>1.5</v>
      </c>
      <c r="O173" s="13" t="s">
        <v>30</v>
      </c>
      <c r="P173" s="13">
        <v>58</v>
      </c>
      <c r="Q173" s="13">
        <v>0</v>
      </c>
      <c r="R173" s="69">
        <f>M173*P173</f>
        <v>1450</v>
      </c>
      <c r="S173" s="69">
        <v>0</v>
      </c>
      <c r="T173" s="69">
        <f>M173*S173</f>
        <v>0</v>
      </c>
      <c r="U173" s="69">
        <f>R173-T173</f>
        <v>1450</v>
      </c>
      <c r="V173" s="69">
        <f>U173*0</f>
        <v>0</v>
      </c>
      <c r="W173" s="69">
        <f>U173-V173</f>
        <v>1450</v>
      </c>
      <c r="X173" s="69">
        <v>0</v>
      </c>
      <c r="Y173" s="14">
        <f t="shared" si="145"/>
        <v>0</v>
      </c>
      <c r="Z173" s="66" t="s">
        <v>26</v>
      </c>
      <c r="AA173" s="12" t="s">
        <v>31</v>
      </c>
    </row>
    <row r="174" spans="1:27" x14ac:dyDescent="0.25">
      <c r="A174" s="10">
        <v>45660</v>
      </c>
      <c r="B174" s="11" t="s">
        <v>26</v>
      </c>
      <c r="C174" s="11">
        <v>14675</v>
      </c>
      <c r="D174" s="11" t="s">
        <v>26</v>
      </c>
      <c r="E174" s="11" t="s">
        <v>434</v>
      </c>
      <c r="F174" s="11" t="s">
        <v>26</v>
      </c>
      <c r="G174" s="11">
        <v>892</v>
      </c>
      <c r="H174" s="12" t="s">
        <v>41</v>
      </c>
      <c r="I174" s="12" t="s">
        <v>37</v>
      </c>
      <c r="J174" s="12" t="s">
        <v>227</v>
      </c>
      <c r="K174" s="12" t="s">
        <v>38</v>
      </c>
      <c r="L174" s="13">
        <v>37.5</v>
      </c>
      <c r="M174" s="13">
        <v>25</v>
      </c>
      <c r="N174" s="13">
        <v>1.5</v>
      </c>
      <c r="O174" s="13" t="s">
        <v>30</v>
      </c>
      <c r="P174" s="13">
        <v>43.5</v>
      </c>
      <c r="Q174" s="13">
        <v>0</v>
      </c>
      <c r="R174" s="69">
        <f>M174*P174</f>
        <v>1087.5</v>
      </c>
      <c r="S174" s="69">
        <v>0</v>
      </c>
      <c r="T174" s="69">
        <f>M174*S174</f>
        <v>0</v>
      </c>
      <c r="U174" s="69">
        <f>R174-T174</f>
        <v>1087.5</v>
      </c>
      <c r="V174" s="69">
        <f>U174*0</f>
        <v>0</v>
      </c>
      <c r="W174" s="69">
        <f>U174-V174</f>
        <v>1087.5</v>
      </c>
      <c r="X174" s="69">
        <v>0</v>
      </c>
      <c r="Y174" s="14">
        <f t="shared" si="145"/>
        <v>0</v>
      </c>
      <c r="Z174" s="66" t="s">
        <v>26</v>
      </c>
      <c r="AA174" s="12" t="s">
        <v>31</v>
      </c>
    </row>
    <row r="175" spans="1:27" x14ac:dyDescent="0.25">
      <c r="A175" s="10">
        <v>45660</v>
      </c>
      <c r="B175" s="11" t="s">
        <v>26</v>
      </c>
      <c r="C175" s="11">
        <v>14676</v>
      </c>
      <c r="D175" s="11" t="s">
        <v>26</v>
      </c>
      <c r="E175" s="11" t="s">
        <v>551</v>
      </c>
      <c r="F175" s="11" t="s">
        <v>26</v>
      </c>
      <c r="G175" s="11">
        <v>57542</v>
      </c>
      <c r="H175" s="12" t="s">
        <v>4422</v>
      </c>
      <c r="I175" s="12" t="s">
        <v>27</v>
      </c>
      <c r="J175" s="12" t="s">
        <v>33</v>
      </c>
      <c r="K175" s="12" t="s">
        <v>34</v>
      </c>
      <c r="L175" s="13">
        <v>37.5</v>
      </c>
      <c r="M175" s="13">
        <v>25</v>
      </c>
      <c r="N175" s="13">
        <v>1.5</v>
      </c>
      <c r="O175" s="13">
        <v>45</v>
      </c>
      <c r="P175" s="13" t="s">
        <v>30</v>
      </c>
      <c r="Q175" s="13">
        <v>0</v>
      </c>
      <c r="R175" s="69">
        <f>+L175*O175</f>
        <v>1687.5</v>
      </c>
      <c r="S175" s="69">
        <v>0</v>
      </c>
      <c r="T175" s="69">
        <f>+L175*S175</f>
        <v>0</v>
      </c>
      <c r="U175" s="69">
        <f t="shared" ref="U175" si="146">+R175-T175</f>
        <v>1687.5</v>
      </c>
      <c r="V175" s="69">
        <f>+U175*1</f>
        <v>1687.5</v>
      </c>
      <c r="W175" s="69">
        <f t="shared" ref="W175" si="147">+U175-V175</f>
        <v>0</v>
      </c>
      <c r="X175" s="69">
        <v>0</v>
      </c>
      <c r="Y175" s="14">
        <f t="shared" si="145"/>
        <v>0</v>
      </c>
      <c r="Z175" s="66" t="s">
        <v>26</v>
      </c>
      <c r="AA175" s="12" t="s">
        <v>31</v>
      </c>
    </row>
    <row r="176" spans="1:27" x14ac:dyDescent="0.25">
      <c r="A176" s="10">
        <v>45660</v>
      </c>
      <c r="B176" s="11" t="s">
        <v>26</v>
      </c>
      <c r="C176" s="11">
        <v>14677</v>
      </c>
      <c r="D176" s="11" t="s">
        <v>26</v>
      </c>
      <c r="E176" s="11" t="s">
        <v>49</v>
      </c>
      <c r="F176" s="11" t="s">
        <v>26</v>
      </c>
      <c r="G176" s="11">
        <v>1482</v>
      </c>
      <c r="H176" s="12" t="s">
        <v>45</v>
      </c>
      <c r="I176" s="12" t="s">
        <v>27</v>
      </c>
      <c r="J176" s="12" t="s">
        <v>33</v>
      </c>
      <c r="K176" s="12" t="s">
        <v>34</v>
      </c>
      <c r="L176" s="13">
        <v>37.5</v>
      </c>
      <c r="M176" s="13">
        <v>25</v>
      </c>
      <c r="N176" s="13">
        <v>1.5</v>
      </c>
      <c r="O176" s="13" t="s">
        <v>30</v>
      </c>
      <c r="P176" s="13">
        <v>58</v>
      </c>
      <c r="Q176" s="13">
        <v>0</v>
      </c>
      <c r="R176" s="69">
        <f>M176*P176</f>
        <v>1450</v>
      </c>
      <c r="S176" s="69">
        <v>0</v>
      </c>
      <c r="T176" s="69">
        <f>M176*S176</f>
        <v>0</v>
      </c>
      <c r="U176" s="69">
        <f>R176-T176</f>
        <v>1450</v>
      </c>
      <c r="V176" s="69">
        <f>U176*0</f>
        <v>0</v>
      </c>
      <c r="W176" s="69">
        <f>U176-V176</f>
        <v>1450</v>
      </c>
      <c r="X176" s="69">
        <v>0</v>
      </c>
      <c r="Y176" s="14">
        <f t="shared" si="145"/>
        <v>0</v>
      </c>
      <c r="Z176" s="66" t="s">
        <v>26</v>
      </c>
      <c r="AA176" s="12" t="s">
        <v>31</v>
      </c>
    </row>
    <row r="177" spans="1:27" x14ac:dyDescent="0.25">
      <c r="A177" s="10">
        <v>45660</v>
      </c>
      <c r="B177" s="11" t="s">
        <v>26</v>
      </c>
      <c r="C177" s="11">
        <v>14678</v>
      </c>
      <c r="D177" s="11" t="s">
        <v>26</v>
      </c>
      <c r="E177" s="11" t="s">
        <v>516</v>
      </c>
      <c r="F177" s="11" t="s">
        <v>26</v>
      </c>
      <c r="G177" s="11">
        <v>1447</v>
      </c>
      <c r="H177" s="12" t="s">
        <v>45</v>
      </c>
      <c r="I177" s="12" t="s">
        <v>27</v>
      </c>
      <c r="J177" s="12" t="s">
        <v>42</v>
      </c>
      <c r="K177" s="12" t="s">
        <v>43</v>
      </c>
      <c r="L177" s="13">
        <v>28.8</v>
      </c>
      <c r="M177" s="13">
        <v>18</v>
      </c>
      <c r="N177" s="13">
        <v>1.6</v>
      </c>
      <c r="O177" s="13" t="s">
        <v>30</v>
      </c>
      <c r="P177" s="13">
        <v>62</v>
      </c>
      <c r="Q177" s="13">
        <v>0</v>
      </c>
      <c r="R177" s="69">
        <f>+M177*P177</f>
        <v>1116</v>
      </c>
      <c r="S177" s="69">
        <v>0</v>
      </c>
      <c r="T177" s="69">
        <f>+M177*S177</f>
        <v>0</v>
      </c>
      <c r="U177" s="69">
        <f>+R177-T177</f>
        <v>1116</v>
      </c>
      <c r="V177" s="69">
        <f>+U177*0</f>
        <v>0</v>
      </c>
      <c r="W177" s="69">
        <f>+U177-V177</f>
        <v>1116</v>
      </c>
      <c r="X177" s="69">
        <v>0</v>
      </c>
      <c r="Y177" s="14">
        <f t="shared" si="145"/>
        <v>0</v>
      </c>
      <c r="Z177" s="66" t="s">
        <v>26</v>
      </c>
      <c r="AA177" s="12" t="s">
        <v>31</v>
      </c>
    </row>
    <row r="178" spans="1:27" x14ac:dyDescent="0.25">
      <c r="A178" s="10">
        <v>45660</v>
      </c>
      <c r="B178" s="11" t="s">
        <v>26</v>
      </c>
      <c r="C178" s="11">
        <v>14679</v>
      </c>
      <c r="D178" s="11" t="s">
        <v>26</v>
      </c>
      <c r="E178" s="11" t="s">
        <v>113</v>
      </c>
      <c r="F178" s="11" t="s">
        <v>26</v>
      </c>
      <c r="G178" s="11">
        <v>688</v>
      </c>
      <c r="H178" s="12" t="s">
        <v>6326</v>
      </c>
      <c r="I178" s="12" t="s">
        <v>55</v>
      </c>
      <c r="J178" s="12" t="s">
        <v>55</v>
      </c>
      <c r="K178" s="12" t="s">
        <v>56</v>
      </c>
      <c r="L178" s="13">
        <v>32</v>
      </c>
      <c r="M178" s="13">
        <v>20</v>
      </c>
      <c r="N178" s="13">
        <v>1.6</v>
      </c>
      <c r="O178" s="13">
        <v>15</v>
      </c>
      <c r="P178" s="13"/>
      <c r="Q178" s="13">
        <v>0</v>
      </c>
      <c r="R178" s="69">
        <f>+L178*O178</f>
        <v>480</v>
      </c>
      <c r="S178" s="69">
        <v>0</v>
      </c>
      <c r="T178" s="69">
        <f>+L178*S178</f>
        <v>0</v>
      </c>
      <c r="U178" s="69">
        <f t="shared" ref="U178" si="148">+R178-T178</f>
        <v>480</v>
      </c>
      <c r="V178" s="69">
        <f>+U178*0</f>
        <v>0</v>
      </c>
      <c r="W178" s="69">
        <f t="shared" ref="W178" si="149">+U178-V178</f>
        <v>480</v>
      </c>
      <c r="X178" s="69">
        <v>0</v>
      </c>
      <c r="Y178" s="14">
        <f t="shared" si="145"/>
        <v>0</v>
      </c>
      <c r="Z178" s="66" t="s">
        <v>26</v>
      </c>
      <c r="AA178" s="12" t="s">
        <v>31</v>
      </c>
    </row>
    <row r="179" spans="1:27" x14ac:dyDescent="0.25">
      <c r="A179" s="10">
        <v>45660</v>
      </c>
      <c r="B179" s="11" t="s">
        <v>26</v>
      </c>
      <c r="C179" s="11">
        <v>14680</v>
      </c>
      <c r="D179" s="11" t="s">
        <v>26</v>
      </c>
      <c r="E179" s="11" t="s">
        <v>1201</v>
      </c>
      <c r="F179" s="11" t="s">
        <v>26</v>
      </c>
      <c r="G179" s="11" t="s">
        <v>26</v>
      </c>
      <c r="H179" s="12" t="s">
        <v>4421</v>
      </c>
      <c r="I179" s="12" t="s">
        <v>27</v>
      </c>
      <c r="J179" s="12" t="s">
        <v>42</v>
      </c>
      <c r="K179" s="12" t="s">
        <v>43</v>
      </c>
      <c r="L179" s="13">
        <v>44.18</v>
      </c>
      <c r="M179" s="13">
        <v>25</v>
      </c>
      <c r="N179" s="13">
        <v>1.7672000000000001</v>
      </c>
      <c r="O179" s="13">
        <v>83</v>
      </c>
      <c r="P179" s="13" t="s">
        <v>30</v>
      </c>
      <c r="Q179" s="13">
        <v>0</v>
      </c>
      <c r="R179" s="69">
        <f>L179*O179</f>
        <v>3666.94</v>
      </c>
      <c r="S179" s="69">
        <v>38</v>
      </c>
      <c r="T179" s="69">
        <f>L179*S179</f>
        <v>1678.84</v>
      </c>
      <c r="U179" s="69">
        <f>R179-T179</f>
        <v>1988.1000000000001</v>
      </c>
      <c r="V179" s="69">
        <f>U179*1</f>
        <v>1988.1000000000001</v>
      </c>
      <c r="W179" s="69">
        <f>U179-V179</f>
        <v>0</v>
      </c>
      <c r="X179" s="69">
        <f t="shared" ref="X179:X180" si="150">L179*36</f>
        <v>1590.48</v>
      </c>
      <c r="Y179" s="70">
        <f t="shared" ref="Y179:Y181" si="151">+T179-X179</f>
        <v>88.3599999999999</v>
      </c>
      <c r="Z179" s="66" t="s">
        <v>141</v>
      </c>
      <c r="AA179" s="12" t="s">
        <v>78</v>
      </c>
    </row>
    <row r="180" spans="1:27" x14ac:dyDescent="0.25">
      <c r="A180" s="10">
        <v>45660</v>
      </c>
      <c r="B180" s="11" t="s">
        <v>26</v>
      </c>
      <c r="C180" s="11">
        <v>14681</v>
      </c>
      <c r="D180" s="11" t="s">
        <v>26</v>
      </c>
      <c r="E180" s="11" t="s">
        <v>508</v>
      </c>
      <c r="F180" s="11" t="s">
        <v>26</v>
      </c>
      <c r="G180" s="11" t="s">
        <v>26</v>
      </c>
      <c r="H180" s="12" t="s">
        <v>4421</v>
      </c>
      <c r="I180" s="12" t="s">
        <v>27</v>
      </c>
      <c r="J180" s="12" t="s">
        <v>33</v>
      </c>
      <c r="K180" s="12" t="s">
        <v>34</v>
      </c>
      <c r="L180" s="13">
        <v>42.24</v>
      </c>
      <c r="M180" s="13">
        <v>29</v>
      </c>
      <c r="N180" s="13">
        <v>1.4565517241379311</v>
      </c>
      <c r="O180" s="13">
        <v>85</v>
      </c>
      <c r="P180" s="13" t="s">
        <v>30</v>
      </c>
      <c r="Q180" s="13">
        <v>0</v>
      </c>
      <c r="R180" s="69">
        <f>L180*O180</f>
        <v>3590.4</v>
      </c>
      <c r="S180" s="69">
        <v>38</v>
      </c>
      <c r="T180" s="69">
        <f>L180*S180</f>
        <v>1605.1200000000001</v>
      </c>
      <c r="U180" s="69">
        <f>R180-T180</f>
        <v>1985.28</v>
      </c>
      <c r="V180" s="69">
        <f>U180*1</f>
        <v>1985.28</v>
      </c>
      <c r="W180" s="69">
        <f>U180-V180</f>
        <v>0</v>
      </c>
      <c r="X180" s="69">
        <f t="shared" si="150"/>
        <v>1520.64</v>
      </c>
      <c r="Y180" s="70">
        <f t="shared" si="151"/>
        <v>84.480000000000018</v>
      </c>
      <c r="Z180" s="66" t="s">
        <v>141</v>
      </c>
      <c r="AA180" s="12" t="s">
        <v>78</v>
      </c>
    </row>
    <row r="181" spans="1:27" x14ac:dyDescent="0.25">
      <c r="A181" s="10">
        <v>45660</v>
      </c>
      <c r="B181" s="11" t="s">
        <v>26</v>
      </c>
      <c r="C181" s="11">
        <v>14682</v>
      </c>
      <c r="D181" s="11" t="s">
        <v>26</v>
      </c>
      <c r="E181" s="11" t="s">
        <v>239</v>
      </c>
      <c r="F181" s="11" t="s">
        <v>26</v>
      </c>
      <c r="G181" s="11" t="s">
        <v>26</v>
      </c>
      <c r="H181" s="12" t="s">
        <v>145</v>
      </c>
      <c r="I181" s="12" t="s">
        <v>27</v>
      </c>
      <c r="J181" s="12" t="s">
        <v>42</v>
      </c>
      <c r="K181" s="12" t="s">
        <v>43</v>
      </c>
      <c r="L181" s="13">
        <v>44.35</v>
      </c>
      <c r="M181" s="13">
        <v>25</v>
      </c>
      <c r="N181" s="13">
        <v>1.774</v>
      </c>
      <c r="O181" s="13">
        <v>91</v>
      </c>
      <c r="P181" s="13" t="s">
        <v>30</v>
      </c>
      <c r="Q181" s="13">
        <v>0</v>
      </c>
      <c r="R181" s="69">
        <f>+L181*O181</f>
        <v>4035.85</v>
      </c>
      <c r="S181" s="69">
        <v>40</v>
      </c>
      <c r="T181" s="69">
        <f>L181*S181</f>
        <v>1774</v>
      </c>
      <c r="U181" s="69">
        <f t="shared" ref="U181" si="152">R181-T181</f>
        <v>2261.85</v>
      </c>
      <c r="V181" s="69">
        <f>U181*1</f>
        <v>2261.85</v>
      </c>
      <c r="W181" s="69">
        <f t="shared" ref="W181" si="153">U181-V181</f>
        <v>0</v>
      </c>
      <c r="X181" s="69">
        <f>L181*37</f>
        <v>1640.95</v>
      </c>
      <c r="Y181" s="70">
        <f t="shared" si="151"/>
        <v>133.04999999999995</v>
      </c>
      <c r="Z181" s="66" t="s">
        <v>41</v>
      </c>
      <c r="AA181" s="12" t="s">
        <v>79</v>
      </c>
    </row>
    <row r="182" spans="1:27" x14ac:dyDescent="0.25">
      <c r="A182" s="10">
        <v>45660</v>
      </c>
      <c r="B182" s="11" t="s">
        <v>26</v>
      </c>
      <c r="C182" s="11">
        <v>14683</v>
      </c>
      <c r="D182" s="11" t="s">
        <v>26</v>
      </c>
      <c r="E182" s="11" t="s">
        <v>223</v>
      </c>
      <c r="F182" s="11" t="s">
        <v>26</v>
      </c>
      <c r="G182" s="11">
        <v>57828</v>
      </c>
      <c r="H182" s="12" t="s">
        <v>4422</v>
      </c>
      <c r="I182" s="12" t="s">
        <v>27</v>
      </c>
      <c r="J182" s="12" t="s">
        <v>33</v>
      </c>
      <c r="K182" s="12" t="s">
        <v>34</v>
      </c>
      <c r="L182" s="13">
        <v>37.5</v>
      </c>
      <c r="M182" s="13">
        <v>25</v>
      </c>
      <c r="N182" s="13">
        <v>1.5</v>
      </c>
      <c r="O182" s="13">
        <v>45</v>
      </c>
      <c r="P182" s="13" t="s">
        <v>30</v>
      </c>
      <c r="Q182" s="13">
        <v>0</v>
      </c>
      <c r="R182" s="69">
        <f>+L182*O182</f>
        <v>1687.5</v>
      </c>
      <c r="S182" s="69">
        <v>0</v>
      </c>
      <c r="T182" s="69">
        <f>+L182*S182</f>
        <v>0</v>
      </c>
      <c r="U182" s="69">
        <f t="shared" ref="U182" si="154">+R182-T182</f>
        <v>1687.5</v>
      </c>
      <c r="V182" s="69">
        <f>+U182*1</f>
        <v>1687.5</v>
      </c>
      <c r="W182" s="69">
        <f t="shared" ref="W182" si="155">+U182-V182</f>
        <v>0</v>
      </c>
      <c r="X182" s="69">
        <v>0</v>
      </c>
      <c r="Y182" s="14">
        <f>T182-X182</f>
        <v>0</v>
      </c>
      <c r="Z182" s="66" t="s">
        <v>26</v>
      </c>
      <c r="AA182" s="12" t="s">
        <v>31</v>
      </c>
    </row>
    <row r="183" spans="1:27" x14ac:dyDescent="0.25">
      <c r="A183" s="10">
        <v>45660</v>
      </c>
      <c r="B183" s="11" t="s">
        <v>26</v>
      </c>
      <c r="C183" s="11">
        <v>14684</v>
      </c>
      <c r="D183" s="11" t="s">
        <v>26</v>
      </c>
      <c r="E183" s="11" t="s">
        <v>603</v>
      </c>
      <c r="F183" s="11" t="s">
        <v>26</v>
      </c>
      <c r="G183" s="11" t="s">
        <v>26</v>
      </c>
      <c r="H183" s="12" t="s">
        <v>4421</v>
      </c>
      <c r="I183" s="12" t="s">
        <v>27</v>
      </c>
      <c r="J183" s="12" t="s">
        <v>42</v>
      </c>
      <c r="K183" s="12" t="s">
        <v>43</v>
      </c>
      <c r="L183" s="13">
        <v>44.59</v>
      </c>
      <c r="M183" s="13">
        <v>25</v>
      </c>
      <c r="N183" s="13">
        <v>1.7807999999999999</v>
      </c>
      <c r="O183" s="13">
        <v>83</v>
      </c>
      <c r="P183" s="13" t="s">
        <v>30</v>
      </c>
      <c r="Q183" s="13">
        <v>0</v>
      </c>
      <c r="R183" s="69">
        <f>L183*O183</f>
        <v>3700.9700000000003</v>
      </c>
      <c r="S183" s="69">
        <v>38</v>
      </c>
      <c r="T183" s="69">
        <f>L183*S183</f>
        <v>1694.42</v>
      </c>
      <c r="U183" s="69">
        <f>R183-T183</f>
        <v>2006.5500000000002</v>
      </c>
      <c r="V183" s="69">
        <f>U183*1</f>
        <v>2006.5500000000002</v>
      </c>
      <c r="W183" s="69">
        <f>U183-V183</f>
        <v>0</v>
      </c>
      <c r="X183" s="69">
        <f>L183*36</f>
        <v>1605.2400000000002</v>
      </c>
      <c r="Y183" s="70">
        <f>+T183-X183</f>
        <v>89.179999999999836</v>
      </c>
      <c r="Z183" s="66" t="s">
        <v>141</v>
      </c>
      <c r="AA183" s="12" t="s">
        <v>78</v>
      </c>
    </row>
    <row r="184" spans="1:27" x14ac:dyDescent="0.25">
      <c r="A184" s="10">
        <v>45660</v>
      </c>
      <c r="B184" s="11" t="s">
        <v>26</v>
      </c>
      <c r="C184" s="11">
        <v>14685</v>
      </c>
      <c r="D184" s="11" t="s">
        <v>26</v>
      </c>
      <c r="E184" s="11" t="s">
        <v>588</v>
      </c>
      <c r="F184" s="11" t="s">
        <v>26</v>
      </c>
      <c r="G184" s="11">
        <v>69541</v>
      </c>
      <c r="H184" s="12" t="s">
        <v>4422</v>
      </c>
      <c r="I184" s="12" t="s">
        <v>27</v>
      </c>
      <c r="J184" s="12" t="s">
        <v>33</v>
      </c>
      <c r="K184" s="12" t="s">
        <v>34</v>
      </c>
      <c r="L184" s="13">
        <v>37.5</v>
      </c>
      <c r="M184" s="13">
        <v>25</v>
      </c>
      <c r="N184" s="13">
        <v>1.5</v>
      </c>
      <c r="O184" s="13">
        <v>45</v>
      </c>
      <c r="P184" s="13" t="s">
        <v>30</v>
      </c>
      <c r="Q184" s="13">
        <v>0</v>
      </c>
      <c r="R184" s="69">
        <f>+L184*O184</f>
        <v>1687.5</v>
      </c>
      <c r="S184" s="69">
        <v>0</v>
      </c>
      <c r="T184" s="69">
        <f>+L184*S184</f>
        <v>0</v>
      </c>
      <c r="U184" s="69">
        <f t="shared" ref="U184" si="156">+R184-T184</f>
        <v>1687.5</v>
      </c>
      <c r="V184" s="69">
        <f>+U184*1</f>
        <v>1687.5</v>
      </c>
      <c r="W184" s="69">
        <f t="shared" ref="W184" si="157">+U184-V184</f>
        <v>0</v>
      </c>
      <c r="X184" s="69">
        <v>0</v>
      </c>
      <c r="Y184" s="14">
        <f t="shared" ref="Y184:Y185" si="158">T184-X184</f>
        <v>0</v>
      </c>
      <c r="Z184" s="66" t="s">
        <v>26</v>
      </c>
      <c r="AA184" s="12" t="s">
        <v>31</v>
      </c>
    </row>
    <row r="185" spans="1:27" x14ac:dyDescent="0.25">
      <c r="A185" s="10">
        <v>45660</v>
      </c>
      <c r="B185" s="11" t="s">
        <v>26</v>
      </c>
      <c r="C185" s="11">
        <v>14686</v>
      </c>
      <c r="D185" s="11" t="s">
        <v>26</v>
      </c>
      <c r="E185" s="11" t="s">
        <v>566</v>
      </c>
      <c r="F185" s="11" t="s">
        <v>26</v>
      </c>
      <c r="G185" s="11">
        <v>111871</v>
      </c>
      <c r="H185" s="12" t="s">
        <v>4445</v>
      </c>
      <c r="I185" s="12" t="s">
        <v>27</v>
      </c>
      <c r="J185" s="12" t="s">
        <v>33</v>
      </c>
      <c r="K185" s="12" t="s">
        <v>34</v>
      </c>
      <c r="L185" s="13">
        <v>37.5</v>
      </c>
      <c r="M185" s="13">
        <v>25</v>
      </c>
      <c r="N185" s="13">
        <v>1.5</v>
      </c>
      <c r="O185" s="13">
        <v>44</v>
      </c>
      <c r="P185" s="13" t="s">
        <v>30</v>
      </c>
      <c r="Q185" s="13">
        <v>0</v>
      </c>
      <c r="R185" s="69">
        <f t="shared" ref="R185" si="159">+L185*O185</f>
        <v>1650</v>
      </c>
      <c r="S185" s="69">
        <v>0</v>
      </c>
      <c r="T185" s="69">
        <f>+L185*S185</f>
        <v>0</v>
      </c>
      <c r="U185" s="69">
        <f>+R185-T185</f>
        <v>1650</v>
      </c>
      <c r="V185" s="69">
        <f>+U185*1</f>
        <v>1650</v>
      </c>
      <c r="W185" s="69">
        <f>+U185-V185</f>
        <v>0</v>
      </c>
      <c r="X185" s="69">
        <v>0</v>
      </c>
      <c r="Y185" s="14">
        <f t="shared" si="158"/>
        <v>0</v>
      </c>
      <c r="Z185" s="66" t="s">
        <v>26</v>
      </c>
      <c r="AA185" s="12" t="s">
        <v>31</v>
      </c>
    </row>
    <row r="186" spans="1:27" x14ac:dyDescent="0.25">
      <c r="A186" s="10">
        <v>45660</v>
      </c>
      <c r="B186" s="11" t="s">
        <v>26</v>
      </c>
      <c r="C186" s="11">
        <v>14687</v>
      </c>
      <c r="D186" s="11" t="s">
        <v>26</v>
      </c>
      <c r="E186" s="11" t="s">
        <v>657</v>
      </c>
      <c r="F186" s="11" t="s">
        <v>26</v>
      </c>
      <c r="G186" s="11" t="s">
        <v>26</v>
      </c>
      <c r="H186" s="12" t="s">
        <v>4421</v>
      </c>
      <c r="I186" s="12" t="s">
        <v>27</v>
      </c>
      <c r="J186" s="12" t="s">
        <v>47</v>
      </c>
      <c r="K186" s="12" t="s">
        <v>48</v>
      </c>
      <c r="L186" s="13">
        <v>40.1</v>
      </c>
      <c r="M186" s="13">
        <v>28</v>
      </c>
      <c r="N186" s="13">
        <v>1.4321428571428569</v>
      </c>
      <c r="O186" s="13">
        <v>87</v>
      </c>
      <c r="P186" s="13" t="s">
        <v>30</v>
      </c>
      <c r="Q186" s="13">
        <v>0</v>
      </c>
      <c r="R186" s="69">
        <f>L186*O186</f>
        <v>3488.7000000000003</v>
      </c>
      <c r="S186" s="69">
        <v>38</v>
      </c>
      <c r="T186" s="69">
        <f>L186*S186</f>
        <v>1523.8</v>
      </c>
      <c r="U186" s="69">
        <f>R186-T186</f>
        <v>1964.9000000000003</v>
      </c>
      <c r="V186" s="69">
        <f>U186*1</f>
        <v>1964.9000000000003</v>
      </c>
      <c r="W186" s="69">
        <f>U186-V186</f>
        <v>0</v>
      </c>
      <c r="X186" s="69">
        <f>L186*36</f>
        <v>1443.6000000000001</v>
      </c>
      <c r="Y186" s="70">
        <f>+T186-X186</f>
        <v>80.199999999999818</v>
      </c>
      <c r="Z186" s="66" t="s">
        <v>141</v>
      </c>
      <c r="AA186" s="12" t="s">
        <v>78</v>
      </c>
    </row>
    <row r="187" spans="1:27" x14ac:dyDescent="0.25">
      <c r="A187" s="10">
        <v>45660</v>
      </c>
      <c r="B187" s="11" t="s">
        <v>26</v>
      </c>
      <c r="C187" s="11">
        <v>14688</v>
      </c>
      <c r="D187" s="11" t="s">
        <v>26</v>
      </c>
      <c r="E187" s="11" t="s">
        <v>75</v>
      </c>
      <c r="F187" s="11" t="s">
        <v>26</v>
      </c>
      <c r="G187" s="11">
        <v>42258</v>
      </c>
      <c r="H187" s="12" t="s">
        <v>564</v>
      </c>
      <c r="I187" s="12" t="s">
        <v>27</v>
      </c>
      <c r="J187" s="12" t="s">
        <v>42</v>
      </c>
      <c r="K187" s="12" t="s">
        <v>43</v>
      </c>
      <c r="L187" s="13">
        <v>40</v>
      </c>
      <c r="M187" s="13">
        <v>25</v>
      </c>
      <c r="N187" s="13">
        <v>1.6</v>
      </c>
      <c r="O187" s="13"/>
      <c r="P187" s="13">
        <v>64</v>
      </c>
      <c r="Q187" s="13">
        <v>0</v>
      </c>
      <c r="R187" s="69">
        <f>M187*P187</f>
        <v>1600</v>
      </c>
      <c r="S187" s="69">
        <v>0</v>
      </c>
      <c r="T187" s="69">
        <f>M187*S187</f>
        <v>0</v>
      </c>
      <c r="U187" s="69">
        <f>R187-T187</f>
        <v>1600</v>
      </c>
      <c r="V187" s="69">
        <f>U187*0</f>
        <v>0</v>
      </c>
      <c r="W187" s="69">
        <f>+U187-V187</f>
        <v>1600</v>
      </c>
      <c r="X187" s="69">
        <v>0</v>
      </c>
      <c r="Y187" s="14">
        <f t="shared" ref="Y187:Y188" si="160">T187-X187</f>
        <v>0</v>
      </c>
      <c r="Z187" s="66" t="s">
        <v>26</v>
      </c>
      <c r="AA187" s="12" t="s">
        <v>31</v>
      </c>
    </row>
    <row r="188" spans="1:27" x14ac:dyDescent="0.25">
      <c r="A188" s="10">
        <v>45660</v>
      </c>
      <c r="B188" s="11" t="s">
        <v>26</v>
      </c>
      <c r="C188" s="11">
        <v>14689</v>
      </c>
      <c r="D188" s="11" t="s">
        <v>26</v>
      </c>
      <c r="E188" s="11" t="s">
        <v>80</v>
      </c>
      <c r="F188" s="11" t="s">
        <v>26</v>
      </c>
      <c r="G188" s="11">
        <v>10271</v>
      </c>
      <c r="H188" s="12" t="s">
        <v>140</v>
      </c>
      <c r="I188" s="12" t="s">
        <v>27</v>
      </c>
      <c r="J188" s="12" t="s">
        <v>33</v>
      </c>
      <c r="K188" s="12" t="s">
        <v>34</v>
      </c>
      <c r="L188" s="13">
        <v>37.5</v>
      </c>
      <c r="M188" s="13">
        <v>25</v>
      </c>
      <c r="N188" s="13">
        <v>1.5</v>
      </c>
      <c r="O188" s="13">
        <v>40</v>
      </c>
      <c r="P188" s="13"/>
      <c r="Q188" s="13">
        <v>0</v>
      </c>
      <c r="R188" s="69">
        <f>+L188*O188</f>
        <v>1500</v>
      </c>
      <c r="S188" s="69">
        <v>0</v>
      </c>
      <c r="T188" s="69">
        <f>+L188*S188</f>
        <v>0</v>
      </c>
      <c r="U188" s="69">
        <f>+R188-T188</f>
        <v>1500</v>
      </c>
      <c r="V188" s="69">
        <f>+U188*0</f>
        <v>0</v>
      </c>
      <c r="W188" s="69">
        <f>+U188-V188</f>
        <v>1500</v>
      </c>
      <c r="X188" s="69">
        <v>0</v>
      </c>
      <c r="Y188" s="14">
        <f t="shared" si="160"/>
        <v>0</v>
      </c>
      <c r="Z188" s="66" t="s">
        <v>26</v>
      </c>
      <c r="AA188" s="12" t="s">
        <v>31</v>
      </c>
    </row>
    <row r="189" spans="1:27" x14ac:dyDescent="0.25">
      <c r="A189" s="10">
        <v>45660</v>
      </c>
      <c r="B189" s="11" t="s">
        <v>26</v>
      </c>
      <c r="C189" s="11">
        <v>14690</v>
      </c>
      <c r="D189" s="11" t="s">
        <v>26</v>
      </c>
      <c r="E189" s="11" t="s">
        <v>57</v>
      </c>
      <c r="F189" s="11" t="s">
        <v>26</v>
      </c>
      <c r="G189" s="11" t="s">
        <v>26</v>
      </c>
      <c r="H189" s="12" t="s">
        <v>4421</v>
      </c>
      <c r="I189" s="12" t="s">
        <v>27</v>
      </c>
      <c r="J189" s="12" t="s">
        <v>33</v>
      </c>
      <c r="K189" s="12" t="s">
        <v>34</v>
      </c>
      <c r="L189" s="13">
        <v>42.36</v>
      </c>
      <c r="M189" s="13">
        <v>29</v>
      </c>
      <c r="N189" s="13">
        <v>1.460689655172414</v>
      </c>
      <c r="O189" s="13">
        <v>85</v>
      </c>
      <c r="P189" s="13" t="s">
        <v>30</v>
      </c>
      <c r="Q189" s="13">
        <v>0</v>
      </c>
      <c r="R189" s="69">
        <f>L189*O189</f>
        <v>3600.6</v>
      </c>
      <c r="S189" s="69">
        <v>38</v>
      </c>
      <c r="T189" s="69">
        <f>L189*S189</f>
        <v>1609.68</v>
      </c>
      <c r="U189" s="69">
        <f>R189-T189</f>
        <v>1990.9199999999998</v>
      </c>
      <c r="V189" s="69">
        <f>U189*1</f>
        <v>1990.9199999999998</v>
      </c>
      <c r="W189" s="69">
        <f>U189-V189</f>
        <v>0</v>
      </c>
      <c r="X189" s="69">
        <f t="shared" ref="X189:X190" si="161">L189*37</f>
        <v>1567.32</v>
      </c>
      <c r="Y189" s="70">
        <f t="shared" ref="Y189:Y191" si="162">+T189-X189</f>
        <v>42.360000000000127</v>
      </c>
      <c r="Z189" s="66" t="s">
        <v>41</v>
      </c>
      <c r="AA189" s="12" t="s">
        <v>78</v>
      </c>
    </row>
    <row r="190" spans="1:27" x14ac:dyDescent="0.25">
      <c r="A190" s="10">
        <v>45660</v>
      </c>
      <c r="B190" s="11" t="s">
        <v>26</v>
      </c>
      <c r="C190" s="11">
        <v>14691</v>
      </c>
      <c r="D190" s="11" t="s">
        <v>26</v>
      </c>
      <c r="E190" s="11" t="s">
        <v>53</v>
      </c>
      <c r="F190" s="11" t="s">
        <v>26</v>
      </c>
      <c r="G190" s="11" t="s">
        <v>26</v>
      </c>
      <c r="H190" s="12" t="s">
        <v>4421</v>
      </c>
      <c r="I190" s="12" t="s">
        <v>27</v>
      </c>
      <c r="J190" s="12" t="s">
        <v>42</v>
      </c>
      <c r="K190" s="12" t="s">
        <v>43</v>
      </c>
      <c r="L190" s="13">
        <v>42.64</v>
      </c>
      <c r="M190" s="13">
        <v>29</v>
      </c>
      <c r="N190" s="13">
        <v>1.470344827586207</v>
      </c>
      <c r="O190" s="13">
        <v>83</v>
      </c>
      <c r="P190" s="13" t="s">
        <v>30</v>
      </c>
      <c r="Q190" s="13">
        <v>0</v>
      </c>
      <c r="R190" s="69">
        <f>L190*O190</f>
        <v>3539.12</v>
      </c>
      <c r="S190" s="69">
        <v>38</v>
      </c>
      <c r="T190" s="69">
        <f>L190*S190</f>
        <v>1620.32</v>
      </c>
      <c r="U190" s="69">
        <f>R190-T190</f>
        <v>1918.8</v>
      </c>
      <c r="V190" s="69">
        <f>U190*1</f>
        <v>1918.8</v>
      </c>
      <c r="W190" s="69">
        <f>U190-V190</f>
        <v>0</v>
      </c>
      <c r="X190" s="69">
        <f t="shared" si="161"/>
        <v>1577.68</v>
      </c>
      <c r="Y190" s="70">
        <f t="shared" si="162"/>
        <v>42.639999999999873</v>
      </c>
      <c r="Z190" s="66" t="s">
        <v>41</v>
      </c>
      <c r="AA190" s="12" t="s">
        <v>78</v>
      </c>
    </row>
    <row r="191" spans="1:27" x14ac:dyDescent="0.25">
      <c r="A191" s="10">
        <v>45660</v>
      </c>
      <c r="B191" s="11" t="s">
        <v>26</v>
      </c>
      <c r="C191" s="11">
        <v>14692</v>
      </c>
      <c r="D191" s="11" t="s">
        <v>26</v>
      </c>
      <c r="E191" s="11" t="s">
        <v>500</v>
      </c>
      <c r="F191" s="11" t="s">
        <v>26</v>
      </c>
      <c r="G191" s="11" t="s">
        <v>26</v>
      </c>
      <c r="H191" s="12" t="s">
        <v>4421</v>
      </c>
      <c r="I191" s="12" t="s">
        <v>27</v>
      </c>
      <c r="J191" s="12" t="s">
        <v>42</v>
      </c>
      <c r="K191" s="12" t="s">
        <v>43</v>
      </c>
      <c r="L191" s="13">
        <v>41.24</v>
      </c>
      <c r="M191" s="13">
        <v>25</v>
      </c>
      <c r="N191" s="13">
        <v>1.6496</v>
      </c>
      <c r="O191" s="13">
        <v>83</v>
      </c>
      <c r="P191" s="13" t="s">
        <v>30</v>
      </c>
      <c r="Q191" s="13">
        <v>0</v>
      </c>
      <c r="R191" s="69">
        <f>L191*O191</f>
        <v>3422.92</v>
      </c>
      <c r="S191" s="69">
        <v>38</v>
      </c>
      <c r="T191" s="69">
        <f>L191*S191</f>
        <v>1567.1200000000001</v>
      </c>
      <c r="U191" s="69">
        <f>R191-T191</f>
        <v>1855.8</v>
      </c>
      <c r="V191" s="69">
        <f>U191*1</f>
        <v>1855.8</v>
      </c>
      <c r="W191" s="69">
        <f>U191-V191</f>
        <v>0</v>
      </c>
      <c r="X191" s="69">
        <f>L191*36</f>
        <v>1484.64</v>
      </c>
      <c r="Y191" s="70">
        <f t="shared" si="162"/>
        <v>82.480000000000018</v>
      </c>
      <c r="Z191" s="66" t="s">
        <v>141</v>
      </c>
      <c r="AA191" s="12" t="s">
        <v>78</v>
      </c>
    </row>
    <row r="192" spans="1:27" x14ac:dyDescent="0.25">
      <c r="A192" s="10">
        <v>45660</v>
      </c>
      <c r="B192" s="11" t="s">
        <v>26</v>
      </c>
      <c r="C192" s="11">
        <v>14693</v>
      </c>
      <c r="D192" s="11" t="s">
        <v>26</v>
      </c>
      <c r="E192" s="11" t="s">
        <v>98</v>
      </c>
      <c r="F192" s="11" t="s">
        <v>26</v>
      </c>
      <c r="G192" s="11">
        <v>10122</v>
      </c>
      <c r="H192" s="12" t="s">
        <v>140</v>
      </c>
      <c r="I192" s="12" t="s">
        <v>27</v>
      </c>
      <c r="J192" s="12" t="s">
        <v>47</v>
      </c>
      <c r="K192" s="12" t="s">
        <v>48</v>
      </c>
      <c r="L192" s="13">
        <v>37.5</v>
      </c>
      <c r="M192" s="13">
        <v>25</v>
      </c>
      <c r="N192" s="13">
        <v>1.5</v>
      </c>
      <c r="O192" s="13">
        <v>40</v>
      </c>
      <c r="P192" s="13"/>
      <c r="Q192" s="13">
        <v>0</v>
      </c>
      <c r="R192" s="69">
        <f>+L192*O192</f>
        <v>1500</v>
      </c>
      <c r="S192" s="69">
        <v>0</v>
      </c>
      <c r="T192" s="69">
        <f>+L192*S192</f>
        <v>0</v>
      </c>
      <c r="U192" s="69">
        <f>+R192-T192</f>
        <v>1500</v>
      </c>
      <c r="V192" s="69">
        <f>+U192*0</f>
        <v>0</v>
      </c>
      <c r="W192" s="69">
        <f>+U192-V192</f>
        <v>1500</v>
      </c>
      <c r="X192" s="69">
        <v>0</v>
      </c>
      <c r="Y192" s="14">
        <f t="shared" ref="Y192:Y197" si="163">T192-X192</f>
        <v>0</v>
      </c>
      <c r="Z192" s="66" t="s">
        <v>26</v>
      </c>
      <c r="AA192" s="12" t="s">
        <v>31</v>
      </c>
    </row>
    <row r="193" spans="1:27" x14ac:dyDescent="0.25">
      <c r="A193" s="10">
        <v>45660</v>
      </c>
      <c r="B193" s="11" t="s">
        <v>26</v>
      </c>
      <c r="C193" s="11">
        <v>14694</v>
      </c>
      <c r="D193" s="11" t="s">
        <v>26</v>
      </c>
      <c r="E193" s="11" t="s">
        <v>505</v>
      </c>
      <c r="F193" s="11" t="s">
        <v>26</v>
      </c>
      <c r="G193" s="11">
        <v>1435</v>
      </c>
      <c r="H193" s="12" t="s">
        <v>45</v>
      </c>
      <c r="I193" s="12" t="s">
        <v>27</v>
      </c>
      <c r="J193" s="12" t="s">
        <v>33</v>
      </c>
      <c r="K193" s="12" t="s">
        <v>34</v>
      </c>
      <c r="L193" s="13">
        <v>37.5</v>
      </c>
      <c r="M193" s="13">
        <v>25</v>
      </c>
      <c r="N193" s="13">
        <v>1.5</v>
      </c>
      <c r="O193" s="13" t="s">
        <v>30</v>
      </c>
      <c r="P193" s="13">
        <v>58</v>
      </c>
      <c r="Q193" s="13">
        <v>0</v>
      </c>
      <c r="R193" s="69">
        <f>M193*P193</f>
        <v>1450</v>
      </c>
      <c r="S193" s="69">
        <v>0</v>
      </c>
      <c r="T193" s="69">
        <f>M193*S193</f>
        <v>0</v>
      </c>
      <c r="U193" s="69">
        <f>R193-T193</f>
        <v>1450</v>
      </c>
      <c r="V193" s="69">
        <f>U193*0</f>
        <v>0</v>
      </c>
      <c r="W193" s="69">
        <f>U193-V193</f>
        <v>1450</v>
      </c>
      <c r="X193" s="69">
        <v>0</v>
      </c>
      <c r="Y193" s="14">
        <f t="shared" si="163"/>
        <v>0</v>
      </c>
      <c r="Z193" s="66" t="s">
        <v>26</v>
      </c>
      <c r="AA193" s="12" t="s">
        <v>31</v>
      </c>
    </row>
    <row r="194" spans="1:27" x14ac:dyDescent="0.25">
      <c r="A194" s="10">
        <v>45660</v>
      </c>
      <c r="B194" s="11" t="s">
        <v>26</v>
      </c>
      <c r="C194" s="11">
        <v>14695</v>
      </c>
      <c r="D194" s="11" t="s">
        <v>26</v>
      </c>
      <c r="E194" s="11" t="s">
        <v>32</v>
      </c>
      <c r="F194" s="11" t="s">
        <v>26</v>
      </c>
      <c r="G194" s="11">
        <v>1444</v>
      </c>
      <c r="H194" s="12" t="s">
        <v>45</v>
      </c>
      <c r="I194" s="12" t="s">
        <v>27</v>
      </c>
      <c r="J194" s="12" t="s">
        <v>42</v>
      </c>
      <c r="K194" s="12" t="s">
        <v>43</v>
      </c>
      <c r="L194" s="13">
        <v>40</v>
      </c>
      <c r="M194" s="13">
        <v>25</v>
      </c>
      <c r="N194" s="13">
        <v>1.6</v>
      </c>
      <c r="O194" s="13" t="s">
        <v>30</v>
      </c>
      <c r="P194" s="13">
        <v>62</v>
      </c>
      <c r="Q194" s="13">
        <v>0</v>
      </c>
      <c r="R194" s="69">
        <f>+M194*P194</f>
        <v>1550</v>
      </c>
      <c r="S194" s="69">
        <v>0</v>
      </c>
      <c r="T194" s="69">
        <f>+M194*S194</f>
        <v>0</v>
      </c>
      <c r="U194" s="69">
        <f>+R194-T194</f>
        <v>1550</v>
      </c>
      <c r="V194" s="69">
        <f>+U194*0</f>
        <v>0</v>
      </c>
      <c r="W194" s="69">
        <f>+U194-V194</f>
        <v>1550</v>
      </c>
      <c r="X194" s="69">
        <v>0</v>
      </c>
      <c r="Y194" s="14">
        <f t="shared" si="163"/>
        <v>0</v>
      </c>
      <c r="Z194" s="66" t="s">
        <v>26</v>
      </c>
      <c r="AA194" s="12" t="s">
        <v>31</v>
      </c>
    </row>
    <row r="195" spans="1:27" x14ac:dyDescent="0.25">
      <c r="A195" s="10">
        <v>45660</v>
      </c>
      <c r="B195" s="11" t="s">
        <v>26</v>
      </c>
      <c r="C195" s="11">
        <v>14696</v>
      </c>
      <c r="D195" s="11" t="s">
        <v>26</v>
      </c>
      <c r="E195" s="11" t="s">
        <v>243</v>
      </c>
      <c r="F195" s="11" t="s">
        <v>26</v>
      </c>
      <c r="G195" s="11">
        <v>482</v>
      </c>
      <c r="H195" s="12" t="s">
        <v>141</v>
      </c>
      <c r="I195" s="12" t="s">
        <v>37</v>
      </c>
      <c r="J195" s="12" t="s">
        <v>85</v>
      </c>
      <c r="K195" s="12" t="s">
        <v>86</v>
      </c>
      <c r="L195" s="13">
        <v>37.5</v>
      </c>
      <c r="M195" s="13">
        <v>25</v>
      </c>
      <c r="N195" s="13">
        <v>1.5</v>
      </c>
      <c r="O195" s="13">
        <v>29</v>
      </c>
      <c r="P195" s="13" t="s">
        <v>30</v>
      </c>
      <c r="Q195" s="13">
        <v>0</v>
      </c>
      <c r="R195" s="69">
        <f t="shared" ref="R195" si="164">L195*O195</f>
        <v>1087.5</v>
      </c>
      <c r="S195" s="69">
        <v>0</v>
      </c>
      <c r="T195" s="69">
        <f t="shared" ref="T195" si="165">L195*S195</f>
        <v>0</v>
      </c>
      <c r="U195" s="69">
        <f t="shared" ref="U195" si="166">R195-T195</f>
        <v>1087.5</v>
      </c>
      <c r="V195" s="69">
        <f t="shared" ref="V195" si="167">U195*0</f>
        <v>0</v>
      </c>
      <c r="W195" s="69">
        <f t="shared" ref="W195" si="168">U195-V195</f>
        <v>1087.5</v>
      </c>
      <c r="X195" s="69">
        <v>0</v>
      </c>
      <c r="Y195" s="14">
        <f t="shared" si="163"/>
        <v>0</v>
      </c>
      <c r="Z195" s="66" t="s">
        <v>26</v>
      </c>
      <c r="AA195" s="12" t="s">
        <v>31</v>
      </c>
    </row>
    <row r="196" spans="1:27" x14ac:dyDescent="0.25">
      <c r="A196" s="10">
        <v>45660</v>
      </c>
      <c r="B196" s="11" t="s">
        <v>26</v>
      </c>
      <c r="C196" s="11">
        <v>14697</v>
      </c>
      <c r="D196" s="11" t="s">
        <v>26</v>
      </c>
      <c r="E196" s="11" t="s">
        <v>551</v>
      </c>
      <c r="F196" s="11" t="s">
        <v>26</v>
      </c>
      <c r="G196" s="11">
        <v>57543</v>
      </c>
      <c r="H196" s="12" t="s">
        <v>4422</v>
      </c>
      <c r="I196" s="12" t="s">
        <v>27</v>
      </c>
      <c r="J196" s="12" t="s">
        <v>47</v>
      </c>
      <c r="K196" s="12" t="s">
        <v>48</v>
      </c>
      <c r="L196" s="13">
        <v>37.5</v>
      </c>
      <c r="M196" s="13">
        <v>25</v>
      </c>
      <c r="N196" s="13">
        <v>1.5</v>
      </c>
      <c r="O196" s="13">
        <v>46</v>
      </c>
      <c r="P196" s="13" t="s">
        <v>30</v>
      </c>
      <c r="Q196" s="13">
        <v>0</v>
      </c>
      <c r="R196" s="69">
        <f t="shared" ref="R196" si="169">+L196*O196</f>
        <v>1725</v>
      </c>
      <c r="S196" s="69">
        <v>0</v>
      </c>
      <c r="T196" s="69">
        <f t="shared" ref="T196" si="170">+L196*S196</f>
        <v>0</v>
      </c>
      <c r="U196" s="69">
        <f t="shared" ref="U196" si="171">+R196-T196</f>
        <v>1725</v>
      </c>
      <c r="V196" s="69">
        <f>+U196*1</f>
        <v>1725</v>
      </c>
      <c r="W196" s="69">
        <f t="shared" ref="W196" si="172">+U196-V196</f>
        <v>0</v>
      </c>
      <c r="X196" s="69">
        <v>0</v>
      </c>
      <c r="Y196" s="14">
        <f t="shared" si="163"/>
        <v>0</v>
      </c>
      <c r="Z196" s="66" t="s">
        <v>26</v>
      </c>
      <c r="AA196" s="12" t="s">
        <v>31</v>
      </c>
    </row>
    <row r="197" spans="1:27" x14ac:dyDescent="0.25">
      <c r="A197" s="10">
        <v>45660</v>
      </c>
      <c r="B197" s="11" t="s">
        <v>26</v>
      </c>
      <c r="C197" s="11">
        <v>14698</v>
      </c>
      <c r="D197" s="11" t="s">
        <v>26</v>
      </c>
      <c r="E197" s="11" t="s">
        <v>519</v>
      </c>
      <c r="F197" s="11" t="s">
        <v>26</v>
      </c>
      <c r="G197" s="11">
        <v>4361</v>
      </c>
      <c r="H197" s="12" t="s">
        <v>140</v>
      </c>
      <c r="I197" s="12" t="s">
        <v>55</v>
      </c>
      <c r="J197" s="12" t="s">
        <v>55</v>
      </c>
      <c r="K197" s="12" t="s">
        <v>56</v>
      </c>
      <c r="L197" s="13">
        <v>40</v>
      </c>
      <c r="M197" s="13">
        <v>25</v>
      </c>
      <c r="N197" s="13">
        <v>1.6</v>
      </c>
      <c r="O197" s="13">
        <v>15</v>
      </c>
      <c r="P197" s="13"/>
      <c r="Q197" s="13">
        <v>0</v>
      </c>
      <c r="R197" s="69">
        <f>+L197*O197</f>
        <v>600</v>
      </c>
      <c r="S197" s="69">
        <v>0</v>
      </c>
      <c r="T197" s="69">
        <f>+L197*S197</f>
        <v>0</v>
      </c>
      <c r="U197" s="69">
        <f>+R197-T197</f>
        <v>600</v>
      </c>
      <c r="V197" s="69">
        <f>+U197*0</f>
        <v>0</v>
      </c>
      <c r="W197" s="69">
        <f>+U197-V197</f>
        <v>600</v>
      </c>
      <c r="X197" s="69">
        <v>0</v>
      </c>
      <c r="Y197" s="14">
        <f t="shared" si="163"/>
        <v>0</v>
      </c>
      <c r="Z197" s="66" t="s">
        <v>26</v>
      </c>
      <c r="AA197" s="12" t="s">
        <v>31</v>
      </c>
    </row>
    <row r="198" spans="1:27" x14ac:dyDescent="0.25">
      <c r="A198" s="10">
        <v>45660</v>
      </c>
      <c r="B198" s="11" t="s">
        <v>26</v>
      </c>
      <c r="C198" s="11">
        <v>14699</v>
      </c>
      <c r="D198" s="11" t="s">
        <v>26</v>
      </c>
      <c r="E198" s="11" t="s">
        <v>245</v>
      </c>
      <c r="F198" s="11" t="s">
        <v>26</v>
      </c>
      <c r="G198" s="11" t="s">
        <v>26</v>
      </c>
      <c r="H198" s="12" t="s">
        <v>4421</v>
      </c>
      <c r="I198" s="12" t="s">
        <v>27</v>
      </c>
      <c r="J198" s="12" t="s">
        <v>42</v>
      </c>
      <c r="K198" s="12" t="s">
        <v>43</v>
      </c>
      <c r="L198" s="13">
        <v>45.34</v>
      </c>
      <c r="M198" s="13">
        <v>28</v>
      </c>
      <c r="N198" s="13">
        <v>1.619285714285714</v>
      </c>
      <c r="O198" s="13">
        <v>83</v>
      </c>
      <c r="P198" s="13" t="s">
        <v>30</v>
      </c>
      <c r="Q198" s="13">
        <v>0</v>
      </c>
      <c r="R198" s="69">
        <f>L198*O198</f>
        <v>3763.2200000000003</v>
      </c>
      <c r="S198" s="69">
        <v>38</v>
      </c>
      <c r="T198" s="69">
        <f>L198*S198</f>
        <v>1722.92</v>
      </c>
      <c r="U198" s="69">
        <f>R198-T198</f>
        <v>2040.3000000000002</v>
      </c>
      <c r="V198" s="69">
        <f>U198*1</f>
        <v>2040.3000000000002</v>
      </c>
      <c r="W198" s="69">
        <f>U198-V198</f>
        <v>0</v>
      </c>
      <c r="X198" s="69">
        <f t="shared" ref="X198" si="173">L198*37</f>
        <v>1677.5800000000002</v>
      </c>
      <c r="Y198" s="70">
        <f t="shared" ref="Y198:Y199" si="174">+T198-X198</f>
        <v>45.339999999999918</v>
      </c>
      <c r="Z198" s="66" t="s">
        <v>41</v>
      </c>
      <c r="AA198" s="12" t="s">
        <v>78</v>
      </c>
    </row>
    <row r="199" spans="1:27" x14ac:dyDescent="0.25">
      <c r="A199" s="10">
        <v>45660</v>
      </c>
      <c r="B199" s="11" t="s">
        <v>26</v>
      </c>
      <c r="C199" s="11">
        <v>14700</v>
      </c>
      <c r="D199" s="11" t="s">
        <v>26</v>
      </c>
      <c r="E199" s="11" t="s">
        <v>508</v>
      </c>
      <c r="F199" s="11" t="s">
        <v>26</v>
      </c>
      <c r="G199" s="11" t="s">
        <v>26</v>
      </c>
      <c r="H199" s="12" t="s">
        <v>4421</v>
      </c>
      <c r="I199" s="12" t="s">
        <v>27</v>
      </c>
      <c r="J199" s="12" t="s">
        <v>42</v>
      </c>
      <c r="K199" s="12" t="s">
        <v>43</v>
      </c>
      <c r="L199" s="89">
        <v>43.68</v>
      </c>
      <c r="M199" s="89">
        <v>25</v>
      </c>
      <c r="N199" s="89">
        <v>1.7472000000000001</v>
      </c>
      <c r="O199" s="89">
        <v>83</v>
      </c>
      <c r="P199" s="89" t="s">
        <v>30</v>
      </c>
      <c r="Q199" s="89">
        <v>0</v>
      </c>
      <c r="R199" s="90">
        <f>L199*O199</f>
        <v>3625.44</v>
      </c>
      <c r="S199" s="90">
        <v>38</v>
      </c>
      <c r="T199" s="90">
        <f>L199*S199</f>
        <v>1659.84</v>
      </c>
      <c r="U199" s="90">
        <f>R199-T199</f>
        <v>1965.6000000000001</v>
      </c>
      <c r="V199" s="90">
        <f>U199*1</f>
        <v>1965.6000000000001</v>
      </c>
      <c r="W199" s="90">
        <f>U199-V199</f>
        <v>0</v>
      </c>
      <c r="X199" s="90">
        <f>L199*36</f>
        <v>1572.48</v>
      </c>
      <c r="Y199" s="91">
        <f t="shared" si="174"/>
        <v>87.3599999999999</v>
      </c>
      <c r="Z199" s="66" t="s">
        <v>141</v>
      </c>
      <c r="AA199" s="12" t="s">
        <v>78</v>
      </c>
    </row>
    <row r="200" spans="1:27" x14ac:dyDescent="0.25">
      <c r="A200" s="10">
        <v>45660</v>
      </c>
      <c r="B200" s="11" t="s">
        <v>26</v>
      </c>
      <c r="C200" s="11">
        <v>14701</v>
      </c>
      <c r="D200" s="11" t="s">
        <v>26</v>
      </c>
      <c r="E200" s="11" t="s">
        <v>239</v>
      </c>
      <c r="F200" s="11" t="s">
        <v>26</v>
      </c>
      <c r="G200" s="11">
        <v>2904</v>
      </c>
      <c r="H200" s="12" t="s">
        <v>41</v>
      </c>
      <c r="I200" s="12" t="s">
        <v>27</v>
      </c>
      <c r="J200" s="12" t="s">
        <v>33</v>
      </c>
      <c r="K200" s="12" t="s">
        <v>34</v>
      </c>
      <c r="L200" s="13">
        <v>37.5</v>
      </c>
      <c r="M200" s="13">
        <v>25</v>
      </c>
      <c r="N200" s="13">
        <v>1.5</v>
      </c>
      <c r="O200" s="13" t="s">
        <v>30</v>
      </c>
      <c r="P200" s="13">
        <v>60</v>
      </c>
      <c r="Q200" s="13">
        <v>0</v>
      </c>
      <c r="R200" s="69">
        <f>M200*P200</f>
        <v>1500</v>
      </c>
      <c r="S200" s="69">
        <v>0</v>
      </c>
      <c r="T200" s="69">
        <f>M200*S200</f>
        <v>0</v>
      </c>
      <c r="U200" s="69">
        <f t="shared" ref="U200:U201" si="175">+R200-T200</f>
        <v>1500</v>
      </c>
      <c r="V200" s="69">
        <f>+U200*0</f>
        <v>0</v>
      </c>
      <c r="W200" s="69">
        <f t="shared" ref="W200:W201" si="176">+U200-V200</f>
        <v>1500</v>
      </c>
      <c r="X200" s="69">
        <v>0</v>
      </c>
      <c r="Y200" s="14">
        <f t="shared" ref="Y200:Y202" si="177">T200-X200</f>
        <v>0</v>
      </c>
      <c r="Z200" s="66" t="s">
        <v>26</v>
      </c>
      <c r="AA200" s="12" t="s">
        <v>31</v>
      </c>
    </row>
    <row r="201" spans="1:27" x14ac:dyDescent="0.25">
      <c r="A201" s="10">
        <v>45660</v>
      </c>
      <c r="B201" s="11" t="s">
        <v>26</v>
      </c>
      <c r="C201" s="11">
        <v>14702</v>
      </c>
      <c r="D201" s="11" t="s">
        <v>26</v>
      </c>
      <c r="E201" s="11" t="s">
        <v>430</v>
      </c>
      <c r="F201" s="11" t="s">
        <v>26</v>
      </c>
      <c r="G201" s="11">
        <v>130</v>
      </c>
      <c r="H201" s="12" t="s">
        <v>6326</v>
      </c>
      <c r="I201" s="12" t="s">
        <v>27</v>
      </c>
      <c r="J201" s="12" t="s">
        <v>42</v>
      </c>
      <c r="K201" s="12" t="s">
        <v>43</v>
      </c>
      <c r="L201" s="13">
        <v>40</v>
      </c>
      <c r="M201" s="13">
        <v>25</v>
      </c>
      <c r="N201" s="13">
        <v>1.6</v>
      </c>
      <c r="O201" s="13">
        <v>42.5</v>
      </c>
      <c r="P201" s="13"/>
      <c r="Q201" s="13">
        <v>0</v>
      </c>
      <c r="R201" s="69">
        <f>+L201*O201</f>
        <v>1700</v>
      </c>
      <c r="S201" s="69">
        <v>0</v>
      </c>
      <c r="T201" s="69">
        <f>+L201*S201</f>
        <v>0</v>
      </c>
      <c r="U201" s="69">
        <f t="shared" si="175"/>
        <v>1700</v>
      </c>
      <c r="V201" s="69">
        <f>+U201*0</f>
        <v>0</v>
      </c>
      <c r="W201" s="69">
        <f t="shared" si="176"/>
        <v>1700</v>
      </c>
      <c r="X201" s="69">
        <v>0</v>
      </c>
      <c r="Y201" s="14">
        <f t="shared" si="177"/>
        <v>0</v>
      </c>
      <c r="Z201" s="66" t="s">
        <v>26</v>
      </c>
      <c r="AA201" s="12" t="s">
        <v>31</v>
      </c>
    </row>
    <row r="202" spans="1:27" x14ac:dyDescent="0.25">
      <c r="A202" s="10">
        <v>45660</v>
      </c>
      <c r="B202" s="11" t="s">
        <v>26</v>
      </c>
      <c r="C202" s="11">
        <v>14703</v>
      </c>
      <c r="D202" s="11" t="s">
        <v>26</v>
      </c>
      <c r="E202" s="11" t="s">
        <v>603</v>
      </c>
      <c r="F202" s="11" t="s">
        <v>26</v>
      </c>
      <c r="G202" s="11">
        <v>483</v>
      </c>
      <c r="H202" s="12" t="s">
        <v>141</v>
      </c>
      <c r="I202" s="12" t="s">
        <v>37</v>
      </c>
      <c r="J202" s="12" t="s">
        <v>85</v>
      </c>
      <c r="K202" s="12" t="s">
        <v>86</v>
      </c>
      <c r="L202" s="13">
        <v>37.5</v>
      </c>
      <c r="M202" s="13">
        <v>25</v>
      </c>
      <c r="N202" s="13">
        <v>1.5</v>
      </c>
      <c r="O202" s="13">
        <v>29</v>
      </c>
      <c r="P202" s="13" t="s">
        <v>30</v>
      </c>
      <c r="Q202" s="13">
        <v>0</v>
      </c>
      <c r="R202" s="69">
        <f t="shared" ref="R202" si="178">L202*O202</f>
        <v>1087.5</v>
      </c>
      <c r="S202" s="69">
        <v>0</v>
      </c>
      <c r="T202" s="69">
        <f t="shared" ref="T202" si="179">L202*S202</f>
        <v>0</v>
      </c>
      <c r="U202" s="69">
        <f t="shared" ref="U202:U203" si="180">R202-T202</f>
        <v>1087.5</v>
      </c>
      <c r="V202" s="69">
        <f t="shared" ref="V202" si="181">U202*0</f>
        <v>0</v>
      </c>
      <c r="W202" s="69">
        <f t="shared" ref="W202:W203" si="182">U202-V202</f>
        <v>1087.5</v>
      </c>
      <c r="X202" s="69">
        <v>0</v>
      </c>
      <c r="Y202" s="14">
        <f t="shared" si="177"/>
        <v>0</v>
      </c>
      <c r="Z202" s="66" t="s">
        <v>26</v>
      </c>
      <c r="AA202" s="12" t="s">
        <v>31</v>
      </c>
    </row>
    <row r="203" spans="1:27" x14ac:dyDescent="0.25">
      <c r="A203" s="10">
        <v>45660</v>
      </c>
      <c r="B203" s="11" t="s">
        <v>26</v>
      </c>
      <c r="C203" s="11">
        <v>14704</v>
      </c>
      <c r="D203" s="11" t="s">
        <v>26</v>
      </c>
      <c r="E203" s="11" t="s">
        <v>538</v>
      </c>
      <c r="F203" s="11" t="s">
        <v>26</v>
      </c>
      <c r="G203" s="11" t="s">
        <v>26</v>
      </c>
      <c r="H203" s="12" t="s">
        <v>145</v>
      </c>
      <c r="I203" s="12" t="s">
        <v>27</v>
      </c>
      <c r="J203" s="12" t="s">
        <v>47</v>
      </c>
      <c r="K203" s="12" t="s">
        <v>48</v>
      </c>
      <c r="L203" s="13">
        <v>40.880000000000003</v>
      </c>
      <c r="M203" s="13">
        <v>28</v>
      </c>
      <c r="N203" s="13">
        <v>1.46</v>
      </c>
      <c r="O203" s="13">
        <v>91</v>
      </c>
      <c r="P203" s="13" t="s">
        <v>30</v>
      </c>
      <c r="Q203" s="13">
        <v>0</v>
      </c>
      <c r="R203" s="69">
        <f>+L203*O203</f>
        <v>3720.0800000000004</v>
      </c>
      <c r="S203" s="69">
        <v>40</v>
      </c>
      <c r="T203" s="69">
        <f>L203*S203</f>
        <v>1635.2</v>
      </c>
      <c r="U203" s="69">
        <f t="shared" si="180"/>
        <v>2084.88</v>
      </c>
      <c r="V203" s="69">
        <f>U203*1</f>
        <v>2084.88</v>
      </c>
      <c r="W203" s="69">
        <f t="shared" si="182"/>
        <v>0</v>
      </c>
      <c r="X203" s="69">
        <f>L203*37</f>
        <v>1512.5600000000002</v>
      </c>
      <c r="Y203" s="70">
        <f>+T203-X203</f>
        <v>122.63999999999987</v>
      </c>
      <c r="Z203" s="66" t="s">
        <v>41</v>
      </c>
      <c r="AA203" s="12" t="s">
        <v>79</v>
      </c>
    </row>
    <row r="204" spans="1:27" x14ac:dyDescent="0.25">
      <c r="A204" s="10">
        <v>45660</v>
      </c>
      <c r="B204" s="11" t="s">
        <v>26</v>
      </c>
      <c r="C204" s="11">
        <v>14705</v>
      </c>
      <c r="D204" s="11" t="s">
        <v>26</v>
      </c>
      <c r="E204" s="11" t="s">
        <v>44</v>
      </c>
      <c r="F204" s="11" t="s">
        <v>26</v>
      </c>
      <c r="G204" s="11">
        <v>1485</v>
      </c>
      <c r="H204" s="12" t="s">
        <v>45</v>
      </c>
      <c r="I204" s="12" t="s">
        <v>27</v>
      </c>
      <c r="J204" s="12" t="s">
        <v>33</v>
      </c>
      <c r="K204" s="12" t="s">
        <v>34</v>
      </c>
      <c r="L204" s="13">
        <v>37.5</v>
      </c>
      <c r="M204" s="13">
        <v>25</v>
      </c>
      <c r="N204" s="13">
        <v>1.5</v>
      </c>
      <c r="O204" s="13" t="s">
        <v>30</v>
      </c>
      <c r="P204" s="13">
        <v>58</v>
      </c>
      <c r="Q204" s="13">
        <v>0</v>
      </c>
      <c r="R204" s="69">
        <f>M204*P204</f>
        <v>1450</v>
      </c>
      <c r="S204" s="69">
        <v>0</v>
      </c>
      <c r="T204" s="69">
        <f>M204*S204</f>
        <v>0</v>
      </c>
      <c r="U204" s="69">
        <f>R204-T204</f>
        <v>1450</v>
      </c>
      <c r="V204" s="69">
        <f>U204*0</f>
        <v>0</v>
      </c>
      <c r="W204" s="69">
        <f>U204-V204</f>
        <v>1450</v>
      </c>
      <c r="X204" s="69">
        <v>0</v>
      </c>
      <c r="Y204" s="14">
        <f t="shared" ref="Y204:Y228" si="183">T204-X204</f>
        <v>0</v>
      </c>
      <c r="Z204" s="66" t="s">
        <v>26</v>
      </c>
      <c r="AA204" s="12" t="s">
        <v>31</v>
      </c>
    </row>
    <row r="205" spans="1:27" x14ac:dyDescent="0.25">
      <c r="A205" s="10">
        <v>45660</v>
      </c>
      <c r="B205" s="11" t="s">
        <v>26</v>
      </c>
      <c r="C205" s="11">
        <v>14706</v>
      </c>
      <c r="D205" s="11" t="s">
        <v>26</v>
      </c>
      <c r="E205" s="11" t="s">
        <v>49</v>
      </c>
      <c r="F205" s="11" t="s">
        <v>26</v>
      </c>
      <c r="G205" s="11">
        <v>1481</v>
      </c>
      <c r="H205" s="12" t="s">
        <v>45</v>
      </c>
      <c r="I205" s="12" t="s">
        <v>27</v>
      </c>
      <c r="J205" s="12" t="s">
        <v>33</v>
      </c>
      <c r="K205" s="12" t="s">
        <v>34</v>
      </c>
      <c r="L205" s="13">
        <v>37.5</v>
      </c>
      <c r="M205" s="13">
        <v>25</v>
      </c>
      <c r="N205" s="13">
        <v>1.5</v>
      </c>
      <c r="O205" s="13" t="s">
        <v>30</v>
      </c>
      <c r="P205" s="13">
        <v>58</v>
      </c>
      <c r="Q205" s="13">
        <v>0</v>
      </c>
      <c r="R205" s="69">
        <f>M205*P205</f>
        <v>1450</v>
      </c>
      <c r="S205" s="69">
        <v>0</v>
      </c>
      <c r="T205" s="69">
        <f>M205*S205</f>
        <v>0</v>
      </c>
      <c r="U205" s="69">
        <f>R205-T205</f>
        <v>1450</v>
      </c>
      <c r="V205" s="69">
        <f>U205*0</f>
        <v>0</v>
      </c>
      <c r="W205" s="69">
        <f>U205-V205</f>
        <v>1450</v>
      </c>
      <c r="X205" s="69">
        <v>0</v>
      </c>
      <c r="Y205" s="14">
        <f t="shared" si="183"/>
        <v>0</v>
      </c>
      <c r="Z205" s="66" t="s">
        <v>26</v>
      </c>
      <c r="AA205" s="12" t="s">
        <v>31</v>
      </c>
    </row>
    <row r="206" spans="1:27" x14ac:dyDescent="0.25">
      <c r="A206" s="10">
        <v>45660</v>
      </c>
      <c r="B206" s="11" t="s">
        <v>1202</v>
      </c>
      <c r="C206" s="11" t="s">
        <v>1203</v>
      </c>
      <c r="D206" s="11" t="s">
        <v>26</v>
      </c>
      <c r="E206" s="11" t="s">
        <v>482</v>
      </c>
      <c r="F206" s="11" t="s">
        <v>26</v>
      </c>
      <c r="G206" s="11">
        <v>2131</v>
      </c>
      <c r="H206" s="12" t="s">
        <v>41</v>
      </c>
      <c r="I206" s="12" t="s">
        <v>27</v>
      </c>
      <c r="J206" s="12" t="s">
        <v>42</v>
      </c>
      <c r="K206" s="12" t="s">
        <v>43</v>
      </c>
      <c r="L206" s="13">
        <v>42.94</v>
      </c>
      <c r="M206" s="13">
        <v>25</v>
      </c>
      <c r="N206" s="13">
        <v>1.7176</v>
      </c>
      <c r="O206" s="13" t="s">
        <v>30</v>
      </c>
      <c r="P206" s="13">
        <v>64</v>
      </c>
      <c r="Q206" s="13">
        <v>0</v>
      </c>
      <c r="R206" s="69">
        <f>M206*P206</f>
        <v>1600</v>
      </c>
      <c r="S206" s="69">
        <v>0</v>
      </c>
      <c r="T206" s="69">
        <f>M206*S206</f>
        <v>0</v>
      </c>
      <c r="U206" s="69">
        <f>+R206-T206</f>
        <v>1600</v>
      </c>
      <c r="V206" s="69">
        <f>+U206*0</f>
        <v>0</v>
      </c>
      <c r="W206" s="69">
        <f>+U206-V206</f>
        <v>1600</v>
      </c>
      <c r="X206" s="69">
        <v>0</v>
      </c>
      <c r="Y206" s="14">
        <f t="shared" si="183"/>
        <v>0</v>
      </c>
      <c r="Z206" s="66" t="s">
        <v>26</v>
      </c>
      <c r="AA206" s="12" t="s">
        <v>31</v>
      </c>
    </row>
    <row r="207" spans="1:27" x14ac:dyDescent="0.25">
      <c r="A207" s="10">
        <v>45660</v>
      </c>
      <c r="B207" s="11" t="s">
        <v>280</v>
      </c>
      <c r="C207" s="11" t="s">
        <v>1204</v>
      </c>
      <c r="D207" s="11" t="s">
        <v>26</v>
      </c>
      <c r="E207" s="11" t="s">
        <v>566</v>
      </c>
      <c r="F207" s="11" t="s">
        <v>26</v>
      </c>
      <c r="G207" s="11">
        <v>111874</v>
      </c>
      <c r="H207" s="12" t="s">
        <v>4445</v>
      </c>
      <c r="I207" s="12" t="s">
        <v>27</v>
      </c>
      <c r="J207" s="12" t="s">
        <v>42</v>
      </c>
      <c r="K207" s="12" t="s">
        <v>43</v>
      </c>
      <c r="L207" s="13">
        <v>36.22</v>
      </c>
      <c r="M207" s="13">
        <v>25</v>
      </c>
      <c r="N207" s="13">
        <v>1.4488000000000001</v>
      </c>
      <c r="O207" s="13">
        <v>42</v>
      </c>
      <c r="P207" s="13" t="s">
        <v>30</v>
      </c>
      <c r="Q207" s="13">
        <v>0</v>
      </c>
      <c r="R207" s="69">
        <f t="shared" ref="R207:R209" si="184">+L207*O207</f>
        <v>1521.24</v>
      </c>
      <c r="S207" s="69">
        <v>0</v>
      </c>
      <c r="T207" s="69">
        <f>+L207*S207</f>
        <v>0</v>
      </c>
      <c r="U207" s="69">
        <f>+R207-T207</f>
        <v>1521.24</v>
      </c>
      <c r="V207" s="69">
        <f>+U207*1</f>
        <v>1521.24</v>
      </c>
      <c r="W207" s="69">
        <f>+U207-V207</f>
        <v>0</v>
      </c>
      <c r="X207" s="69">
        <v>0</v>
      </c>
      <c r="Y207" s="14">
        <f t="shared" si="183"/>
        <v>0</v>
      </c>
      <c r="Z207" s="66" t="s">
        <v>26</v>
      </c>
      <c r="AA207" s="12" t="s">
        <v>31</v>
      </c>
    </row>
    <row r="208" spans="1:27" x14ac:dyDescent="0.25">
      <c r="A208" s="10">
        <v>45660</v>
      </c>
      <c r="B208" s="11" t="s">
        <v>415</v>
      </c>
      <c r="C208" s="11" t="s">
        <v>1205</v>
      </c>
      <c r="D208" s="11" t="s">
        <v>26</v>
      </c>
      <c r="E208" s="11" t="s">
        <v>570</v>
      </c>
      <c r="F208" s="11" t="s">
        <v>26</v>
      </c>
      <c r="G208" s="11">
        <v>111909</v>
      </c>
      <c r="H208" s="12" t="s">
        <v>4445</v>
      </c>
      <c r="I208" s="12" t="s">
        <v>27</v>
      </c>
      <c r="J208" s="12" t="s">
        <v>42</v>
      </c>
      <c r="K208" s="12" t="s">
        <v>43</v>
      </c>
      <c r="L208" s="13">
        <v>36.82</v>
      </c>
      <c r="M208" s="13">
        <v>25</v>
      </c>
      <c r="N208" s="13">
        <v>1.4728000000000001</v>
      </c>
      <c r="O208" s="13">
        <v>42</v>
      </c>
      <c r="P208" s="13" t="s">
        <v>30</v>
      </c>
      <c r="Q208" s="13">
        <v>0</v>
      </c>
      <c r="R208" s="69">
        <f t="shared" si="184"/>
        <v>1546.44</v>
      </c>
      <c r="S208" s="69">
        <v>0</v>
      </c>
      <c r="T208" s="69">
        <f>+L208*S208</f>
        <v>0</v>
      </c>
      <c r="U208" s="69">
        <f>+R208-T208</f>
        <v>1546.44</v>
      </c>
      <c r="V208" s="69">
        <f>+U208*1</f>
        <v>1546.44</v>
      </c>
      <c r="W208" s="69">
        <f>+U208-V208</f>
        <v>0</v>
      </c>
      <c r="X208" s="69">
        <v>0</v>
      </c>
      <c r="Y208" s="14">
        <f t="shared" si="183"/>
        <v>0</v>
      </c>
      <c r="Z208" s="66" t="s">
        <v>26</v>
      </c>
      <c r="AA208" s="12" t="s">
        <v>31</v>
      </c>
    </row>
    <row r="209" spans="1:27" x14ac:dyDescent="0.25">
      <c r="A209" s="10">
        <v>45660</v>
      </c>
      <c r="B209" s="11" t="s">
        <v>718</v>
      </c>
      <c r="C209" s="11" t="s">
        <v>1206</v>
      </c>
      <c r="D209" s="11" t="s">
        <v>26</v>
      </c>
      <c r="E209" s="11" t="s">
        <v>572</v>
      </c>
      <c r="F209" s="11" t="s">
        <v>26</v>
      </c>
      <c r="G209" s="11">
        <v>112040</v>
      </c>
      <c r="H209" s="12" t="s">
        <v>4445</v>
      </c>
      <c r="I209" s="12" t="s">
        <v>27</v>
      </c>
      <c r="J209" s="12" t="s">
        <v>42</v>
      </c>
      <c r="K209" s="12" t="s">
        <v>43</v>
      </c>
      <c r="L209" s="13">
        <v>38.880000000000003</v>
      </c>
      <c r="M209" s="13">
        <v>24</v>
      </c>
      <c r="N209" s="13">
        <v>1.62</v>
      </c>
      <c r="O209" s="13">
        <v>42</v>
      </c>
      <c r="P209" s="13" t="s">
        <v>30</v>
      </c>
      <c r="Q209" s="13">
        <v>0</v>
      </c>
      <c r="R209" s="69">
        <f t="shared" si="184"/>
        <v>1632.96</v>
      </c>
      <c r="S209" s="69">
        <v>0</v>
      </c>
      <c r="T209" s="69">
        <f>+L209*S209</f>
        <v>0</v>
      </c>
      <c r="U209" s="69">
        <f>+R209-T209</f>
        <v>1632.96</v>
      </c>
      <c r="V209" s="69">
        <f>+U209*1</f>
        <v>1632.96</v>
      </c>
      <c r="W209" s="69">
        <f>+U209-V209</f>
        <v>0</v>
      </c>
      <c r="X209" s="69">
        <v>0</v>
      </c>
      <c r="Y209" s="14">
        <f t="shared" si="183"/>
        <v>0</v>
      </c>
      <c r="Z209" s="66" t="s">
        <v>26</v>
      </c>
      <c r="AA209" s="12" t="s">
        <v>31</v>
      </c>
    </row>
    <row r="210" spans="1:27" x14ac:dyDescent="0.25">
      <c r="A210" s="10">
        <v>45660</v>
      </c>
      <c r="B210" s="11" t="s">
        <v>1207</v>
      </c>
      <c r="C210" s="11" t="s">
        <v>1208</v>
      </c>
      <c r="D210" s="11" t="s">
        <v>26</v>
      </c>
      <c r="E210" s="11" t="s">
        <v>84</v>
      </c>
      <c r="F210" s="11" t="s">
        <v>26</v>
      </c>
      <c r="G210" s="11">
        <v>44076</v>
      </c>
      <c r="H210" s="12" t="s">
        <v>4422</v>
      </c>
      <c r="I210" s="12" t="s">
        <v>27</v>
      </c>
      <c r="J210" s="12" t="s">
        <v>33</v>
      </c>
      <c r="K210" s="12" t="s">
        <v>34</v>
      </c>
      <c r="L210" s="13">
        <v>35</v>
      </c>
      <c r="M210" s="13">
        <v>25</v>
      </c>
      <c r="N210" s="13">
        <v>1.4</v>
      </c>
      <c r="O210" s="13">
        <v>45</v>
      </c>
      <c r="P210" s="13" t="s">
        <v>30</v>
      </c>
      <c r="Q210" s="13">
        <v>0</v>
      </c>
      <c r="R210" s="69">
        <f>+L210*O210</f>
        <v>1575</v>
      </c>
      <c r="S210" s="69">
        <v>0</v>
      </c>
      <c r="T210" s="69">
        <f>+L210*S210</f>
        <v>0</v>
      </c>
      <c r="U210" s="69">
        <f t="shared" ref="U210" si="185">+R210-T210</f>
        <v>1575</v>
      </c>
      <c r="V210" s="69">
        <f>+U210*1</f>
        <v>1575</v>
      </c>
      <c r="W210" s="69">
        <f t="shared" ref="W210" si="186">+U210-V210</f>
        <v>0</v>
      </c>
      <c r="X210" s="69">
        <v>0</v>
      </c>
      <c r="Y210" s="14">
        <f t="shared" si="183"/>
        <v>0</v>
      </c>
      <c r="Z210" s="66" t="s">
        <v>26</v>
      </c>
      <c r="AA210" s="12" t="s">
        <v>31</v>
      </c>
    </row>
    <row r="211" spans="1:27" x14ac:dyDescent="0.25">
      <c r="A211" s="10">
        <v>45660</v>
      </c>
      <c r="B211" s="11" t="s">
        <v>515</v>
      </c>
      <c r="C211" s="11" t="s">
        <v>1209</v>
      </c>
      <c r="D211" s="11" t="s">
        <v>26</v>
      </c>
      <c r="E211" s="11" t="s">
        <v>57</v>
      </c>
      <c r="F211" s="11" t="s">
        <v>26</v>
      </c>
      <c r="G211" s="11">
        <v>2716</v>
      </c>
      <c r="H211" s="12" t="s">
        <v>41</v>
      </c>
      <c r="I211" s="12" t="s">
        <v>27</v>
      </c>
      <c r="J211" s="12" t="s">
        <v>556</v>
      </c>
      <c r="K211" s="12" t="s">
        <v>557</v>
      </c>
      <c r="L211" s="13">
        <v>39.64</v>
      </c>
      <c r="M211" s="13">
        <v>25</v>
      </c>
      <c r="N211" s="13">
        <v>1.5855999999999999</v>
      </c>
      <c r="O211" s="13">
        <v>45</v>
      </c>
      <c r="P211" s="13"/>
      <c r="Q211" s="13">
        <v>0</v>
      </c>
      <c r="R211" s="69">
        <f>L211*O211</f>
        <v>1783.8</v>
      </c>
      <c r="S211" s="69">
        <v>0</v>
      </c>
      <c r="T211" s="69">
        <f>L211*S211</f>
        <v>0</v>
      </c>
      <c r="U211" s="69">
        <f>R211-T211</f>
        <v>1783.8</v>
      </c>
      <c r="V211" s="69">
        <f>U211*0</f>
        <v>0</v>
      </c>
      <c r="W211" s="69">
        <f>U211-V211</f>
        <v>1783.8</v>
      </c>
      <c r="X211" s="69">
        <v>0</v>
      </c>
      <c r="Y211" s="14">
        <f t="shared" si="183"/>
        <v>0</v>
      </c>
      <c r="Z211" s="66" t="s">
        <v>26</v>
      </c>
      <c r="AA211" s="12" t="s">
        <v>31</v>
      </c>
    </row>
    <row r="212" spans="1:27" x14ac:dyDescent="0.25">
      <c r="A212" s="10">
        <v>45660</v>
      </c>
      <c r="B212" s="11" t="s">
        <v>1210</v>
      </c>
      <c r="C212" s="11" t="s">
        <v>1211</v>
      </c>
      <c r="D212" s="11" t="s">
        <v>26</v>
      </c>
      <c r="E212" s="11" t="s">
        <v>99</v>
      </c>
      <c r="F212" s="11" t="s">
        <v>26</v>
      </c>
      <c r="G212" s="11">
        <v>57960</v>
      </c>
      <c r="H212" s="12" t="s">
        <v>4422</v>
      </c>
      <c r="I212" s="12" t="s">
        <v>27</v>
      </c>
      <c r="J212" s="12" t="s">
        <v>47</v>
      </c>
      <c r="K212" s="12" t="s">
        <v>48</v>
      </c>
      <c r="L212" s="13">
        <v>34.4</v>
      </c>
      <c r="M212" s="13">
        <v>25</v>
      </c>
      <c r="N212" s="13">
        <v>1.3759999999999999</v>
      </c>
      <c r="O212" s="13">
        <v>46</v>
      </c>
      <c r="P212" s="13" t="s">
        <v>30</v>
      </c>
      <c r="Q212" s="13">
        <v>0</v>
      </c>
      <c r="R212" s="69">
        <f t="shared" ref="R212" si="187">+L212*O212</f>
        <v>1582.3999999999999</v>
      </c>
      <c r="S212" s="69">
        <v>0</v>
      </c>
      <c r="T212" s="69">
        <f t="shared" ref="T212" si="188">+L212*S212</f>
        <v>0</v>
      </c>
      <c r="U212" s="69">
        <f t="shared" ref="U212" si="189">+R212-T212</f>
        <v>1582.3999999999999</v>
      </c>
      <c r="V212" s="69">
        <f>+U212*1</f>
        <v>1582.3999999999999</v>
      </c>
      <c r="W212" s="69">
        <f t="shared" ref="W212" si="190">+U212-V212</f>
        <v>0</v>
      </c>
      <c r="X212" s="69">
        <v>0</v>
      </c>
      <c r="Y212" s="14">
        <f t="shared" si="183"/>
        <v>0</v>
      </c>
      <c r="Z212" s="66" t="s">
        <v>26</v>
      </c>
      <c r="AA212" s="12" t="s">
        <v>31</v>
      </c>
    </row>
    <row r="213" spans="1:27" x14ac:dyDescent="0.25">
      <c r="A213" s="10">
        <v>45660</v>
      </c>
      <c r="B213" s="11" t="s">
        <v>250</v>
      </c>
      <c r="C213" s="11" t="s">
        <v>1212</v>
      </c>
      <c r="D213" s="11" t="s">
        <v>26</v>
      </c>
      <c r="E213" s="11" t="s">
        <v>65</v>
      </c>
      <c r="F213" s="11" t="s">
        <v>26</v>
      </c>
      <c r="G213" s="11">
        <v>1546</v>
      </c>
      <c r="H213" s="12" t="s">
        <v>66</v>
      </c>
      <c r="I213" s="12" t="s">
        <v>27</v>
      </c>
      <c r="J213" s="12" t="s">
        <v>42</v>
      </c>
      <c r="K213" s="12" t="s">
        <v>43</v>
      </c>
      <c r="L213" s="13">
        <v>42.24</v>
      </c>
      <c r="M213" s="13">
        <v>25</v>
      </c>
      <c r="N213" s="13">
        <v>1.6896</v>
      </c>
      <c r="O213" s="13" t="s">
        <v>30</v>
      </c>
      <c r="P213" s="13">
        <v>70</v>
      </c>
      <c r="Q213" s="13">
        <v>0</v>
      </c>
      <c r="R213" s="69">
        <f>M213*P213</f>
        <v>1750</v>
      </c>
      <c r="S213" s="69">
        <v>0</v>
      </c>
      <c r="T213" s="69">
        <f>M213*S213</f>
        <v>0</v>
      </c>
      <c r="U213" s="69">
        <f>R213-T213</f>
        <v>1750</v>
      </c>
      <c r="V213" s="69">
        <f>U213*1</f>
        <v>1750</v>
      </c>
      <c r="W213" s="69">
        <f>U213-V213</f>
        <v>0</v>
      </c>
      <c r="X213" s="69">
        <v>0</v>
      </c>
      <c r="Y213" s="14">
        <f t="shared" si="183"/>
        <v>0</v>
      </c>
      <c r="Z213" s="66" t="s">
        <v>26</v>
      </c>
      <c r="AA213" s="12" t="s">
        <v>31</v>
      </c>
    </row>
    <row r="214" spans="1:27" x14ac:dyDescent="0.25">
      <c r="A214" s="10">
        <v>45660</v>
      </c>
      <c r="B214" s="11" t="s">
        <v>591</v>
      </c>
      <c r="C214" s="11" t="s">
        <v>1213</v>
      </c>
      <c r="D214" s="11" t="s">
        <v>26</v>
      </c>
      <c r="E214" s="11" t="s">
        <v>569</v>
      </c>
      <c r="F214" s="11" t="s">
        <v>26</v>
      </c>
      <c r="G214" s="11">
        <v>10310</v>
      </c>
      <c r="H214" s="12" t="s">
        <v>140</v>
      </c>
      <c r="I214" s="12" t="s">
        <v>27</v>
      </c>
      <c r="J214" s="12" t="s">
        <v>33</v>
      </c>
      <c r="K214" s="12" t="s">
        <v>34</v>
      </c>
      <c r="L214" s="13">
        <v>41.46</v>
      </c>
      <c r="M214" s="13">
        <v>28</v>
      </c>
      <c r="N214" s="13">
        <v>1.4807142857142861</v>
      </c>
      <c r="O214" s="13">
        <v>40</v>
      </c>
      <c r="P214" s="13"/>
      <c r="Q214" s="13">
        <v>0</v>
      </c>
      <c r="R214" s="69">
        <f>+L214*O214</f>
        <v>1658.4</v>
      </c>
      <c r="S214" s="69">
        <v>0</v>
      </c>
      <c r="T214" s="69">
        <f>+L214*S214</f>
        <v>0</v>
      </c>
      <c r="U214" s="69">
        <f>+R214-T214</f>
        <v>1658.4</v>
      </c>
      <c r="V214" s="69">
        <f>+U214*0</f>
        <v>0</v>
      </c>
      <c r="W214" s="69">
        <f>+U214-V214</f>
        <v>1658.4</v>
      </c>
      <c r="X214" s="69">
        <v>0</v>
      </c>
      <c r="Y214" s="14">
        <f t="shared" si="183"/>
        <v>0</v>
      </c>
      <c r="Z214" s="66" t="s">
        <v>26</v>
      </c>
      <c r="AA214" s="12" t="s">
        <v>31</v>
      </c>
    </row>
    <row r="215" spans="1:27" x14ac:dyDescent="0.25">
      <c r="A215" s="10">
        <v>45660</v>
      </c>
      <c r="B215" s="11" t="s">
        <v>1214</v>
      </c>
      <c r="C215" s="11" t="s">
        <v>1215</v>
      </c>
      <c r="D215" s="11" t="s">
        <v>26</v>
      </c>
      <c r="E215" s="11" t="s">
        <v>69</v>
      </c>
      <c r="F215" s="11" t="s">
        <v>26</v>
      </c>
      <c r="G215" s="11">
        <v>4675</v>
      </c>
      <c r="H215" s="12" t="s">
        <v>70</v>
      </c>
      <c r="I215" s="12" t="s">
        <v>27</v>
      </c>
      <c r="J215" s="12" t="s">
        <v>42</v>
      </c>
      <c r="K215" s="12" t="s">
        <v>43</v>
      </c>
      <c r="L215" s="13">
        <v>42.86</v>
      </c>
      <c r="M215" s="13">
        <v>25</v>
      </c>
      <c r="N215" s="13">
        <v>1.7143999999999999</v>
      </c>
      <c r="O215" s="13" t="s">
        <v>30</v>
      </c>
      <c r="P215" s="13">
        <v>64</v>
      </c>
      <c r="Q215" s="13">
        <v>0</v>
      </c>
      <c r="R215" s="69">
        <f>+M215*P215</f>
        <v>1600</v>
      </c>
      <c r="S215" s="69">
        <v>0</v>
      </c>
      <c r="T215" s="69">
        <f>+M215*S215</f>
        <v>0</v>
      </c>
      <c r="U215" s="69">
        <f t="shared" ref="U215" si="191">+R215-T215</f>
        <v>1600</v>
      </c>
      <c r="V215" s="69">
        <f>+U215*0</f>
        <v>0</v>
      </c>
      <c r="W215" s="69">
        <f t="shared" ref="W215" si="192">+U215-V215</f>
        <v>1600</v>
      </c>
      <c r="X215" s="69">
        <v>0</v>
      </c>
      <c r="Y215" s="14">
        <f t="shared" si="183"/>
        <v>0</v>
      </c>
      <c r="Z215" s="66" t="s">
        <v>26</v>
      </c>
      <c r="AA215" s="12" t="s">
        <v>31</v>
      </c>
    </row>
    <row r="216" spans="1:27" x14ac:dyDescent="0.25">
      <c r="A216" s="10">
        <v>45660</v>
      </c>
      <c r="B216" s="11" t="s">
        <v>1216</v>
      </c>
      <c r="C216" s="11" t="s">
        <v>1217</v>
      </c>
      <c r="D216" s="11" t="s">
        <v>26</v>
      </c>
      <c r="E216" s="11" t="s">
        <v>53</v>
      </c>
      <c r="F216" s="11" t="s">
        <v>26</v>
      </c>
      <c r="G216" s="11">
        <v>2390</v>
      </c>
      <c r="H216" s="12" t="s">
        <v>41</v>
      </c>
      <c r="I216" s="12" t="s">
        <v>37</v>
      </c>
      <c r="J216" s="12" t="s">
        <v>85</v>
      </c>
      <c r="K216" s="12" t="s">
        <v>86</v>
      </c>
      <c r="L216" s="13">
        <v>40.82</v>
      </c>
      <c r="M216" s="13">
        <v>25</v>
      </c>
      <c r="N216" s="13">
        <v>1.6328</v>
      </c>
      <c r="O216" s="13" t="s">
        <v>30</v>
      </c>
      <c r="P216" s="13">
        <v>43.5</v>
      </c>
      <c r="Q216" s="13">
        <v>0</v>
      </c>
      <c r="R216" s="69">
        <f>M216*P216</f>
        <v>1087.5</v>
      </c>
      <c r="S216" s="69">
        <v>0</v>
      </c>
      <c r="T216" s="69">
        <f>M216*S216</f>
        <v>0</v>
      </c>
      <c r="U216" s="69">
        <f>R216-T216</f>
        <v>1087.5</v>
      </c>
      <c r="V216" s="69">
        <f>U216*0</f>
        <v>0</v>
      </c>
      <c r="W216" s="69">
        <f>U216-V216</f>
        <v>1087.5</v>
      </c>
      <c r="X216" s="69">
        <v>0</v>
      </c>
      <c r="Y216" s="14">
        <f t="shared" si="183"/>
        <v>0</v>
      </c>
      <c r="Z216" s="66" t="s">
        <v>26</v>
      </c>
      <c r="AA216" s="12" t="s">
        <v>31</v>
      </c>
    </row>
    <row r="217" spans="1:27" x14ac:dyDescent="0.25">
      <c r="A217" s="10">
        <v>45660</v>
      </c>
      <c r="B217" s="11" t="s">
        <v>1218</v>
      </c>
      <c r="C217" s="11" t="s">
        <v>1219</v>
      </c>
      <c r="D217" s="11" t="s">
        <v>26</v>
      </c>
      <c r="E217" s="11" t="s">
        <v>46</v>
      </c>
      <c r="F217" s="11" t="s">
        <v>26</v>
      </c>
      <c r="G217" s="11">
        <v>111876</v>
      </c>
      <c r="H217" s="12" t="s">
        <v>4445</v>
      </c>
      <c r="I217" s="12" t="s">
        <v>27</v>
      </c>
      <c r="J217" s="12" t="s">
        <v>42</v>
      </c>
      <c r="K217" s="12" t="s">
        <v>43</v>
      </c>
      <c r="L217" s="13">
        <v>40.799999999999997</v>
      </c>
      <c r="M217" s="13">
        <v>25</v>
      </c>
      <c r="N217" s="13">
        <v>1.6319999999999999</v>
      </c>
      <c r="O217" s="13">
        <v>42</v>
      </c>
      <c r="P217" s="13" t="s">
        <v>30</v>
      </c>
      <c r="Q217" s="13">
        <v>0</v>
      </c>
      <c r="R217" s="69">
        <f t="shared" ref="R217" si="193">+L217*O217</f>
        <v>1713.6</v>
      </c>
      <c r="S217" s="69">
        <v>0</v>
      </c>
      <c r="T217" s="69">
        <f>+L217*S217</f>
        <v>0</v>
      </c>
      <c r="U217" s="69">
        <f>+R217-T217</f>
        <v>1713.6</v>
      </c>
      <c r="V217" s="69">
        <f>+U217*1</f>
        <v>1713.6</v>
      </c>
      <c r="W217" s="69">
        <f>+U217-V217</f>
        <v>0</v>
      </c>
      <c r="X217" s="69">
        <v>0</v>
      </c>
      <c r="Y217" s="14">
        <f t="shared" si="183"/>
        <v>0</v>
      </c>
      <c r="Z217" s="66" t="s">
        <v>26</v>
      </c>
      <c r="AA217" s="12" t="s">
        <v>31</v>
      </c>
    </row>
    <row r="218" spans="1:27" x14ac:dyDescent="0.25">
      <c r="A218" s="10">
        <v>45660</v>
      </c>
      <c r="B218" s="11" t="s">
        <v>1220</v>
      </c>
      <c r="C218" s="11" t="s">
        <v>1221</v>
      </c>
      <c r="D218" s="11" t="s">
        <v>26</v>
      </c>
      <c r="E218" s="11" t="s">
        <v>486</v>
      </c>
      <c r="F218" s="11" t="s">
        <v>26</v>
      </c>
      <c r="G218" s="11">
        <v>20136</v>
      </c>
      <c r="H218" s="12" t="s">
        <v>4447</v>
      </c>
      <c r="I218" s="12" t="s">
        <v>27</v>
      </c>
      <c r="J218" s="12" t="s">
        <v>42</v>
      </c>
      <c r="K218" s="12" t="s">
        <v>43</v>
      </c>
      <c r="L218" s="13">
        <v>41.82</v>
      </c>
      <c r="M218" s="13">
        <v>25</v>
      </c>
      <c r="N218" s="13">
        <v>1.6728000000000001</v>
      </c>
      <c r="O218" s="13">
        <v>42.5</v>
      </c>
      <c r="P218" s="13"/>
      <c r="Q218" s="13">
        <v>0</v>
      </c>
      <c r="R218" s="69">
        <f>+L218*O218</f>
        <v>1777.35</v>
      </c>
      <c r="S218" s="69">
        <v>0</v>
      </c>
      <c r="T218" s="69">
        <f>+L218*S218</f>
        <v>0</v>
      </c>
      <c r="U218" s="69">
        <f>+R218-T218</f>
        <v>1777.35</v>
      </c>
      <c r="V218" s="69">
        <f>+U218*0.75</f>
        <v>1333.0124999999998</v>
      </c>
      <c r="W218" s="69">
        <f>+U218-V218</f>
        <v>444.33750000000009</v>
      </c>
      <c r="X218" s="69">
        <v>0</v>
      </c>
      <c r="Y218" s="14">
        <f t="shared" si="183"/>
        <v>0</v>
      </c>
      <c r="Z218" s="66" t="s">
        <v>26</v>
      </c>
      <c r="AA218" s="12" t="s">
        <v>31</v>
      </c>
    </row>
    <row r="219" spans="1:27" x14ac:dyDescent="0.25">
      <c r="A219" s="10">
        <v>45660</v>
      </c>
      <c r="B219" s="11" t="s">
        <v>1222</v>
      </c>
      <c r="C219" s="11" t="s">
        <v>1223</v>
      </c>
      <c r="D219" s="11" t="s">
        <v>26</v>
      </c>
      <c r="E219" s="11" t="s">
        <v>98</v>
      </c>
      <c r="F219" s="11" t="s">
        <v>26</v>
      </c>
      <c r="G219" s="11">
        <v>10123</v>
      </c>
      <c r="H219" s="12" t="s">
        <v>140</v>
      </c>
      <c r="I219" s="12" t="s">
        <v>55</v>
      </c>
      <c r="J219" s="12" t="s">
        <v>55</v>
      </c>
      <c r="K219" s="12" t="s">
        <v>56</v>
      </c>
      <c r="L219" s="13">
        <v>35.92</v>
      </c>
      <c r="M219" s="13">
        <v>25</v>
      </c>
      <c r="N219" s="13">
        <v>1.4368000000000001</v>
      </c>
      <c r="O219" s="13">
        <v>15</v>
      </c>
      <c r="P219" s="13"/>
      <c r="Q219" s="13">
        <v>0</v>
      </c>
      <c r="R219" s="69">
        <f>+L219*O219</f>
        <v>538.80000000000007</v>
      </c>
      <c r="S219" s="69">
        <v>0</v>
      </c>
      <c r="T219" s="69">
        <f>+L219*S219</f>
        <v>0</v>
      </c>
      <c r="U219" s="69">
        <f>+R219-T219</f>
        <v>538.80000000000007</v>
      </c>
      <c r="V219" s="69">
        <f>+U219*0</f>
        <v>0</v>
      </c>
      <c r="W219" s="69">
        <f>+U219-V219</f>
        <v>538.80000000000007</v>
      </c>
      <c r="X219" s="69">
        <v>0</v>
      </c>
      <c r="Y219" s="14">
        <f t="shared" si="183"/>
        <v>0</v>
      </c>
      <c r="Z219" s="66" t="s">
        <v>26</v>
      </c>
      <c r="AA219" s="12" t="s">
        <v>31</v>
      </c>
    </row>
    <row r="220" spans="1:27" x14ac:dyDescent="0.25">
      <c r="A220" s="10">
        <v>45660</v>
      </c>
      <c r="B220" s="11" t="s">
        <v>1224</v>
      </c>
      <c r="C220" s="11" t="s">
        <v>1225</v>
      </c>
      <c r="D220" s="11" t="s">
        <v>26</v>
      </c>
      <c r="E220" s="11" t="s">
        <v>588</v>
      </c>
      <c r="F220" s="11" t="s">
        <v>26</v>
      </c>
      <c r="G220" s="11">
        <v>69542</v>
      </c>
      <c r="H220" s="12" t="s">
        <v>4422</v>
      </c>
      <c r="I220" s="12" t="s">
        <v>27</v>
      </c>
      <c r="J220" s="12" t="s">
        <v>33</v>
      </c>
      <c r="K220" s="12" t="s">
        <v>34</v>
      </c>
      <c r="L220" s="13">
        <v>30.3</v>
      </c>
      <c r="M220" s="13">
        <v>25</v>
      </c>
      <c r="N220" s="13">
        <v>1.212</v>
      </c>
      <c r="O220" s="13">
        <v>45</v>
      </c>
      <c r="P220" s="13" t="s">
        <v>30</v>
      </c>
      <c r="Q220" s="13">
        <v>0</v>
      </c>
      <c r="R220" s="69">
        <f>+L220*O220</f>
        <v>1363.5</v>
      </c>
      <c r="S220" s="69">
        <v>0</v>
      </c>
      <c r="T220" s="69">
        <f>+L220*S220</f>
        <v>0</v>
      </c>
      <c r="U220" s="69">
        <f t="shared" ref="U220" si="194">+R220-T220</f>
        <v>1363.5</v>
      </c>
      <c r="V220" s="69">
        <f>+U220*1</f>
        <v>1363.5</v>
      </c>
      <c r="W220" s="69">
        <f t="shared" ref="W220" si="195">+U220-V220</f>
        <v>0</v>
      </c>
      <c r="X220" s="69">
        <v>0</v>
      </c>
      <c r="Y220" s="14">
        <f t="shared" si="183"/>
        <v>0</v>
      </c>
      <c r="Z220" s="66" t="s">
        <v>26</v>
      </c>
      <c r="AA220" s="12" t="s">
        <v>31</v>
      </c>
    </row>
    <row r="221" spans="1:27" x14ac:dyDescent="0.25">
      <c r="A221" s="10">
        <v>45660</v>
      </c>
      <c r="B221" s="11" t="s">
        <v>1226</v>
      </c>
      <c r="C221" s="11" t="s">
        <v>1227</v>
      </c>
      <c r="D221" s="11" t="s">
        <v>26</v>
      </c>
      <c r="E221" s="11" t="s">
        <v>555</v>
      </c>
      <c r="F221" s="11" t="s">
        <v>26</v>
      </c>
      <c r="G221" s="11">
        <v>10272</v>
      </c>
      <c r="H221" s="12" t="s">
        <v>140</v>
      </c>
      <c r="I221" s="12" t="s">
        <v>27</v>
      </c>
      <c r="J221" s="12" t="s">
        <v>42</v>
      </c>
      <c r="K221" s="12" t="s">
        <v>43</v>
      </c>
      <c r="L221" s="13">
        <v>43.26</v>
      </c>
      <c r="M221" s="13">
        <v>25</v>
      </c>
      <c r="N221" s="13">
        <v>1.7303999999999999</v>
      </c>
      <c r="O221" s="13">
        <v>35</v>
      </c>
      <c r="P221" s="13"/>
      <c r="Q221" s="13">
        <v>0</v>
      </c>
      <c r="R221" s="69">
        <f>+L221*O221</f>
        <v>1514.1</v>
      </c>
      <c r="S221" s="69">
        <v>0</v>
      </c>
      <c r="T221" s="69">
        <f>+L221*S221</f>
        <v>0</v>
      </c>
      <c r="U221" s="69">
        <f>+R221-T221</f>
        <v>1514.1</v>
      </c>
      <c r="V221" s="69">
        <f>+U221*0</f>
        <v>0</v>
      </c>
      <c r="W221" s="69">
        <f>+U221-V221</f>
        <v>1514.1</v>
      </c>
      <c r="X221" s="69">
        <v>0</v>
      </c>
      <c r="Y221" s="14">
        <f t="shared" si="183"/>
        <v>0</v>
      </c>
      <c r="Z221" s="66" t="s">
        <v>26</v>
      </c>
      <c r="AA221" s="12" t="s">
        <v>31</v>
      </c>
    </row>
    <row r="222" spans="1:27" x14ac:dyDescent="0.25">
      <c r="A222" s="10">
        <v>45660</v>
      </c>
      <c r="B222" s="11" t="s">
        <v>1228</v>
      </c>
      <c r="C222" s="11" t="s">
        <v>1229</v>
      </c>
      <c r="D222" s="11" t="s">
        <v>26</v>
      </c>
      <c r="E222" s="11" t="s">
        <v>657</v>
      </c>
      <c r="F222" s="11" t="s">
        <v>26</v>
      </c>
      <c r="G222" s="11">
        <v>484</v>
      </c>
      <c r="H222" s="12" t="s">
        <v>141</v>
      </c>
      <c r="I222" s="12" t="s">
        <v>27</v>
      </c>
      <c r="J222" s="12" t="s">
        <v>33</v>
      </c>
      <c r="K222" s="12" t="s">
        <v>34</v>
      </c>
      <c r="L222" s="13">
        <v>39.86</v>
      </c>
      <c r="M222" s="13">
        <v>27</v>
      </c>
      <c r="N222" s="13">
        <v>1.476296296296296</v>
      </c>
      <c r="O222" s="13">
        <v>40</v>
      </c>
      <c r="P222" s="13" t="s">
        <v>30</v>
      </c>
      <c r="Q222" s="13">
        <v>0</v>
      </c>
      <c r="R222" s="69">
        <f t="shared" ref="R222" si="196">L222*O222</f>
        <v>1594.4</v>
      </c>
      <c r="S222" s="69">
        <v>0</v>
      </c>
      <c r="T222" s="69">
        <f t="shared" ref="T222" si="197">L222*S222</f>
        <v>0</v>
      </c>
      <c r="U222" s="69">
        <f t="shared" ref="U222" si="198">R222-T222</f>
        <v>1594.4</v>
      </c>
      <c r="V222" s="69">
        <f t="shared" ref="V222" si="199">U222*0</f>
        <v>0</v>
      </c>
      <c r="W222" s="69">
        <f t="shared" ref="W222" si="200">U222-V222</f>
        <v>1594.4</v>
      </c>
      <c r="X222" s="69">
        <v>0</v>
      </c>
      <c r="Y222" s="14">
        <f t="shared" si="183"/>
        <v>0</v>
      </c>
      <c r="Z222" s="66" t="s">
        <v>26</v>
      </c>
      <c r="AA222" s="12" t="s">
        <v>31</v>
      </c>
    </row>
    <row r="223" spans="1:27" x14ac:dyDescent="0.25">
      <c r="A223" s="10">
        <v>45660</v>
      </c>
      <c r="B223" s="11" t="s">
        <v>1230</v>
      </c>
      <c r="C223" s="11" t="s">
        <v>1231</v>
      </c>
      <c r="D223" s="11" t="s">
        <v>26</v>
      </c>
      <c r="E223" s="11" t="s">
        <v>223</v>
      </c>
      <c r="F223" s="11" t="s">
        <v>26</v>
      </c>
      <c r="G223" s="11">
        <v>57829</v>
      </c>
      <c r="H223" s="12" t="s">
        <v>4422</v>
      </c>
      <c r="I223" s="12" t="s">
        <v>27</v>
      </c>
      <c r="J223" s="12" t="s">
        <v>33</v>
      </c>
      <c r="K223" s="12" t="s">
        <v>34</v>
      </c>
      <c r="L223" s="13">
        <v>34.94</v>
      </c>
      <c r="M223" s="13">
        <v>25</v>
      </c>
      <c r="N223" s="13">
        <v>1.3976</v>
      </c>
      <c r="O223" s="13">
        <v>45</v>
      </c>
      <c r="P223" s="13" t="s">
        <v>30</v>
      </c>
      <c r="Q223" s="13">
        <v>0</v>
      </c>
      <c r="R223" s="69">
        <f>+L223*O223</f>
        <v>1572.3</v>
      </c>
      <c r="S223" s="69">
        <v>0</v>
      </c>
      <c r="T223" s="69">
        <f>+L223*S223</f>
        <v>0</v>
      </c>
      <c r="U223" s="69">
        <f t="shared" ref="U223" si="201">+R223-T223</f>
        <v>1572.3</v>
      </c>
      <c r="V223" s="69">
        <f>+U223*1</f>
        <v>1572.3</v>
      </c>
      <c r="W223" s="69">
        <f t="shared" ref="W223" si="202">+U223-V223</f>
        <v>0</v>
      </c>
      <c r="X223" s="69">
        <v>0</v>
      </c>
      <c r="Y223" s="14">
        <f t="shared" si="183"/>
        <v>0</v>
      </c>
      <c r="Z223" s="66" t="s">
        <v>26</v>
      </c>
      <c r="AA223" s="12" t="s">
        <v>31</v>
      </c>
    </row>
    <row r="224" spans="1:27" x14ac:dyDescent="0.25">
      <c r="A224" s="10">
        <v>45660</v>
      </c>
      <c r="B224" s="11" t="s">
        <v>1232</v>
      </c>
      <c r="C224" s="11" t="s">
        <v>1233</v>
      </c>
      <c r="D224" s="11" t="s">
        <v>26</v>
      </c>
      <c r="E224" s="11" t="s">
        <v>485</v>
      </c>
      <c r="F224" s="11" t="s">
        <v>26</v>
      </c>
      <c r="G224" s="11">
        <v>72859</v>
      </c>
      <c r="H224" s="12" t="s">
        <v>4447</v>
      </c>
      <c r="I224" s="12" t="s">
        <v>27</v>
      </c>
      <c r="J224" s="12" t="s">
        <v>42</v>
      </c>
      <c r="K224" s="12" t="s">
        <v>43</v>
      </c>
      <c r="L224" s="13">
        <v>43.2</v>
      </c>
      <c r="M224" s="13">
        <v>25</v>
      </c>
      <c r="N224" s="13">
        <v>1.728</v>
      </c>
      <c r="O224" s="13">
        <v>42.5</v>
      </c>
      <c r="P224" s="13"/>
      <c r="Q224" s="13">
        <v>0</v>
      </c>
      <c r="R224" s="69">
        <f>+L224*O224</f>
        <v>1836.0000000000002</v>
      </c>
      <c r="S224" s="69">
        <v>0</v>
      </c>
      <c r="T224" s="69">
        <f>+L224*S224</f>
        <v>0</v>
      </c>
      <c r="U224" s="69">
        <f>+R224-T224</f>
        <v>1836.0000000000002</v>
      </c>
      <c r="V224" s="69">
        <f>+U224*0.75</f>
        <v>1377.0000000000002</v>
      </c>
      <c r="W224" s="69">
        <f>+U224-V224</f>
        <v>459</v>
      </c>
      <c r="X224" s="69">
        <v>0</v>
      </c>
      <c r="Y224" s="14">
        <f t="shared" si="183"/>
        <v>0</v>
      </c>
      <c r="Z224" s="66" t="s">
        <v>26</v>
      </c>
      <c r="AA224" s="12" t="s">
        <v>31</v>
      </c>
    </row>
    <row r="225" spans="1:27" x14ac:dyDescent="0.25">
      <c r="A225" s="10">
        <v>45660</v>
      </c>
      <c r="B225" s="11" t="s">
        <v>1234</v>
      </c>
      <c r="C225" s="11" t="s">
        <v>1235</v>
      </c>
      <c r="D225" s="11" t="s">
        <v>26</v>
      </c>
      <c r="E225" s="11" t="s">
        <v>95</v>
      </c>
      <c r="F225" s="11" t="s">
        <v>26</v>
      </c>
      <c r="G225" s="11" t="s">
        <v>35</v>
      </c>
      <c r="H225" s="12" t="s">
        <v>36</v>
      </c>
      <c r="I225" s="12" t="s">
        <v>27</v>
      </c>
      <c r="J225" s="12" t="s">
        <v>33</v>
      </c>
      <c r="K225" s="12" t="s">
        <v>34</v>
      </c>
      <c r="L225" s="13">
        <v>10.9</v>
      </c>
      <c r="M225" s="13">
        <v>7</v>
      </c>
      <c r="N225" s="13">
        <v>1.5571428571428569</v>
      </c>
      <c r="O225" s="13">
        <v>50</v>
      </c>
      <c r="P225" s="13" t="s">
        <v>30</v>
      </c>
      <c r="Q225" s="13">
        <v>0</v>
      </c>
      <c r="R225" s="69">
        <f>(L225*O225)-Q225</f>
        <v>545</v>
      </c>
      <c r="S225" s="69">
        <v>0</v>
      </c>
      <c r="T225" s="69">
        <f t="shared" ref="T225:T226" si="203">+L225*S225</f>
        <v>0</v>
      </c>
      <c r="U225" s="69">
        <f t="shared" ref="U225:U226" si="204">+R225-T225</f>
        <v>545</v>
      </c>
      <c r="V225" s="69">
        <f>+U225*0</f>
        <v>0</v>
      </c>
      <c r="W225" s="69">
        <f t="shared" ref="W225:W226" si="205">+U225-V225</f>
        <v>545</v>
      </c>
      <c r="X225" s="69">
        <v>0</v>
      </c>
      <c r="Y225" s="14">
        <f t="shared" si="183"/>
        <v>0</v>
      </c>
      <c r="Z225" s="66" t="s">
        <v>26</v>
      </c>
      <c r="AA225" s="12" t="s">
        <v>31</v>
      </c>
    </row>
    <row r="226" spans="1:27" x14ac:dyDescent="0.25">
      <c r="A226" s="10">
        <v>45660</v>
      </c>
      <c r="B226" s="11" t="s">
        <v>1236</v>
      </c>
      <c r="C226" s="11" t="s">
        <v>1237</v>
      </c>
      <c r="D226" s="11" t="s">
        <v>26</v>
      </c>
      <c r="E226" s="11" t="s">
        <v>592</v>
      </c>
      <c r="F226" s="11" t="s">
        <v>26</v>
      </c>
      <c r="G226" s="11">
        <v>59471</v>
      </c>
      <c r="H226" s="12" t="s">
        <v>4422</v>
      </c>
      <c r="I226" s="12" t="s">
        <v>27</v>
      </c>
      <c r="J226" s="12" t="s">
        <v>47</v>
      </c>
      <c r="K226" s="12" t="s">
        <v>48</v>
      </c>
      <c r="L226" s="13">
        <v>32.159999999999997</v>
      </c>
      <c r="M226" s="13">
        <v>25</v>
      </c>
      <c r="N226" s="13">
        <v>1.2864</v>
      </c>
      <c r="O226" s="13">
        <v>46</v>
      </c>
      <c r="P226" s="13" t="s">
        <v>30</v>
      </c>
      <c r="Q226" s="13">
        <v>0</v>
      </c>
      <c r="R226" s="69">
        <f t="shared" ref="R226" si="206">+L226*O226</f>
        <v>1479.36</v>
      </c>
      <c r="S226" s="69">
        <v>0</v>
      </c>
      <c r="T226" s="69">
        <f t="shared" si="203"/>
        <v>0</v>
      </c>
      <c r="U226" s="69">
        <f t="shared" si="204"/>
        <v>1479.36</v>
      </c>
      <c r="V226" s="69">
        <f>+U226*1</f>
        <v>1479.36</v>
      </c>
      <c r="W226" s="69">
        <f t="shared" si="205"/>
        <v>0</v>
      </c>
      <c r="X226" s="69">
        <v>0</v>
      </c>
      <c r="Y226" s="14">
        <f t="shared" si="183"/>
        <v>0</v>
      </c>
      <c r="Z226" s="66" t="s">
        <v>26</v>
      </c>
      <c r="AA226" s="12" t="s">
        <v>31</v>
      </c>
    </row>
    <row r="227" spans="1:27" x14ac:dyDescent="0.25">
      <c r="A227" s="10">
        <v>45660</v>
      </c>
      <c r="B227" s="11" t="s">
        <v>1238</v>
      </c>
      <c r="C227" s="11" t="s">
        <v>1239</v>
      </c>
      <c r="D227" s="11" t="s">
        <v>26</v>
      </c>
      <c r="E227" s="11" t="s">
        <v>500</v>
      </c>
      <c r="F227" s="11" t="s">
        <v>26</v>
      </c>
      <c r="G227" s="11">
        <v>485</v>
      </c>
      <c r="H227" s="12" t="s">
        <v>141</v>
      </c>
      <c r="I227" s="12" t="s">
        <v>27</v>
      </c>
      <c r="J227" s="12" t="s">
        <v>33</v>
      </c>
      <c r="K227" s="12" t="s">
        <v>34</v>
      </c>
      <c r="L227" s="13">
        <v>41.14</v>
      </c>
      <c r="M227" s="13">
        <v>28</v>
      </c>
      <c r="N227" s="13">
        <v>1.4692857142857141</v>
      </c>
      <c r="O227" s="13">
        <v>40</v>
      </c>
      <c r="P227" s="13" t="s">
        <v>30</v>
      </c>
      <c r="Q227" s="13">
        <v>0</v>
      </c>
      <c r="R227" s="69">
        <f t="shared" ref="R227" si="207">L227*O227</f>
        <v>1645.6</v>
      </c>
      <c r="S227" s="69">
        <v>0</v>
      </c>
      <c r="T227" s="69">
        <f t="shared" ref="T227" si="208">L227*S227</f>
        <v>0</v>
      </c>
      <c r="U227" s="69">
        <f t="shared" ref="U227" si="209">R227-T227</f>
        <v>1645.6</v>
      </c>
      <c r="V227" s="69">
        <f t="shared" ref="V227" si="210">U227*0</f>
        <v>0</v>
      </c>
      <c r="W227" s="69">
        <f t="shared" ref="W227" si="211">U227-V227</f>
        <v>1645.6</v>
      </c>
      <c r="X227" s="69">
        <v>0</v>
      </c>
      <c r="Y227" s="14">
        <f t="shared" si="183"/>
        <v>0</v>
      </c>
      <c r="Z227" s="66" t="s">
        <v>26</v>
      </c>
      <c r="AA227" s="12" t="s">
        <v>31</v>
      </c>
    </row>
    <row r="228" spans="1:27" x14ac:dyDescent="0.25">
      <c r="A228" s="10">
        <v>45660</v>
      </c>
      <c r="B228" s="11" t="s">
        <v>696</v>
      </c>
      <c r="C228" s="11" t="s">
        <v>1240</v>
      </c>
      <c r="D228" s="11" t="s">
        <v>26</v>
      </c>
      <c r="E228" s="11" t="s">
        <v>551</v>
      </c>
      <c r="F228" s="11" t="s">
        <v>26</v>
      </c>
      <c r="G228" s="11">
        <v>57544</v>
      </c>
      <c r="H228" s="12" t="s">
        <v>4422</v>
      </c>
      <c r="I228" s="12" t="s">
        <v>27</v>
      </c>
      <c r="J228" s="12" t="s">
        <v>33</v>
      </c>
      <c r="K228" s="12" t="s">
        <v>34</v>
      </c>
      <c r="L228" s="13">
        <v>32.58</v>
      </c>
      <c r="M228" s="13">
        <v>25</v>
      </c>
      <c r="N228" s="13">
        <v>1.3031999999999999</v>
      </c>
      <c r="O228" s="13">
        <v>45</v>
      </c>
      <c r="P228" s="13" t="s">
        <v>30</v>
      </c>
      <c r="Q228" s="13">
        <v>0</v>
      </c>
      <c r="R228" s="69">
        <f>+L228*O228</f>
        <v>1466.1</v>
      </c>
      <c r="S228" s="69">
        <v>0</v>
      </c>
      <c r="T228" s="69">
        <f>+L228*S228</f>
        <v>0</v>
      </c>
      <c r="U228" s="69">
        <f t="shared" ref="U228" si="212">+R228-T228</f>
        <v>1466.1</v>
      </c>
      <c r="V228" s="69">
        <f>+U228*1</f>
        <v>1466.1</v>
      </c>
      <c r="W228" s="69">
        <f t="shared" ref="W228" si="213">+U228-V228</f>
        <v>0</v>
      </c>
      <c r="X228" s="69">
        <v>0</v>
      </c>
      <c r="Y228" s="14">
        <f t="shared" si="183"/>
        <v>0</v>
      </c>
      <c r="Z228" s="66" t="s">
        <v>26</v>
      </c>
      <c r="AA228" s="12" t="s">
        <v>31</v>
      </c>
    </row>
    <row r="229" spans="1:27" x14ac:dyDescent="0.25">
      <c r="A229" s="10">
        <v>45660</v>
      </c>
      <c r="B229" s="11" t="s">
        <v>1241</v>
      </c>
      <c r="C229" s="11" t="s">
        <v>1242</v>
      </c>
      <c r="D229" s="11" t="s">
        <v>26</v>
      </c>
      <c r="E229" s="11" t="s">
        <v>76</v>
      </c>
      <c r="F229" s="11" t="s">
        <v>26</v>
      </c>
      <c r="G229" s="11" t="s">
        <v>26</v>
      </c>
      <c r="H229" s="12" t="s">
        <v>4421</v>
      </c>
      <c r="I229" s="12" t="s">
        <v>27</v>
      </c>
      <c r="J229" s="12" t="s">
        <v>47</v>
      </c>
      <c r="K229" s="12" t="s">
        <v>48</v>
      </c>
      <c r="L229" s="13">
        <v>41.18</v>
      </c>
      <c r="M229" s="13">
        <v>28</v>
      </c>
      <c r="N229" s="13">
        <v>1.4707142857142861</v>
      </c>
      <c r="O229" s="13">
        <v>87</v>
      </c>
      <c r="P229" s="13" t="s">
        <v>30</v>
      </c>
      <c r="Q229" s="13">
        <v>0</v>
      </c>
      <c r="R229" s="69">
        <f>L229*O229</f>
        <v>3582.66</v>
      </c>
      <c r="S229" s="69">
        <v>38</v>
      </c>
      <c r="T229" s="69">
        <f>L229*S229</f>
        <v>1564.84</v>
      </c>
      <c r="U229" s="69">
        <f>R229-T229</f>
        <v>2017.82</v>
      </c>
      <c r="V229" s="69">
        <f>U229*1</f>
        <v>2017.82</v>
      </c>
      <c r="W229" s="69">
        <f>U229-V229</f>
        <v>0</v>
      </c>
      <c r="X229" s="69">
        <f>L229*37</f>
        <v>1523.66</v>
      </c>
      <c r="Y229" s="70">
        <f>+T229-X229</f>
        <v>41.179999999999836</v>
      </c>
      <c r="Z229" s="66" t="s">
        <v>41</v>
      </c>
      <c r="AA229" s="12" t="s">
        <v>78</v>
      </c>
    </row>
    <row r="230" spans="1:27" x14ac:dyDescent="0.25">
      <c r="A230" s="10">
        <v>45660</v>
      </c>
      <c r="B230" s="11" t="s">
        <v>1243</v>
      </c>
      <c r="C230" s="11" t="s">
        <v>1244</v>
      </c>
      <c r="D230" s="11" t="s">
        <v>26</v>
      </c>
      <c r="E230" s="11" t="s">
        <v>87</v>
      </c>
      <c r="F230" s="11" t="s">
        <v>26</v>
      </c>
      <c r="G230" s="11">
        <v>57150</v>
      </c>
      <c r="H230" s="12" t="s">
        <v>4422</v>
      </c>
      <c r="I230" s="12" t="s">
        <v>27</v>
      </c>
      <c r="J230" s="12" t="s">
        <v>33</v>
      </c>
      <c r="K230" s="12" t="s">
        <v>34</v>
      </c>
      <c r="L230" s="13">
        <v>34.9</v>
      </c>
      <c r="M230" s="13">
        <v>25</v>
      </c>
      <c r="N230" s="13">
        <v>1.3959999999999999</v>
      </c>
      <c r="O230" s="13">
        <v>45</v>
      </c>
      <c r="P230" s="13" t="s">
        <v>30</v>
      </c>
      <c r="Q230" s="13">
        <v>0</v>
      </c>
      <c r="R230" s="69">
        <f>+L230*O230</f>
        <v>1570.5</v>
      </c>
      <c r="S230" s="69">
        <v>0</v>
      </c>
      <c r="T230" s="69">
        <f>+L230*S230</f>
        <v>0</v>
      </c>
      <c r="U230" s="69">
        <f t="shared" ref="U230" si="214">+R230-T230</f>
        <v>1570.5</v>
      </c>
      <c r="V230" s="69">
        <f>+U230*1</f>
        <v>1570.5</v>
      </c>
      <c r="W230" s="69">
        <f t="shared" ref="W230" si="215">+U230-V230</f>
        <v>0</v>
      </c>
      <c r="X230" s="69">
        <v>0</v>
      </c>
      <c r="Y230" s="14">
        <f t="shared" ref="Y230:Y240" si="216">T230-X230</f>
        <v>0</v>
      </c>
      <c r="Z230" s="66" t="s">
        <v>26</v>
      </c>
      <c r="AA230" s="12" t="s">
        <v>31</v>
      </c>
    </row>
    <row r="231" spans="1:27" x14ac:dyDescent="0.25">
      <c r="A231" s="10">
        <v>45660</v>
      </c>
      <c r="B231" s="11" t="s">
        <v>1245</v>
      </c>
      <c r="C231" s="11" t="s">
        <v>1246</v>
      </c>
      <c r="D231" s="11" t="s">
        <v>26</v>
      </c>
      <c r="E231" s="11" t="s">
        <v>573</v>
      </c>
      <c r="F231" s="11" t="s">
        <v>26</v>
      </c>
      <c r="G231" s="11">
        <v>486</v>
      </c>
      <c r="H231" s="12" t="s">
        <v>141</v>
      </c>
      <c r="I231" s="12" t="s">
        <v>27</v>
      </c>
      <c r="J231" s="12" t="s">
        <v>33</v>
      </c>
      <c r="K231" s="12" t="s">
        <v>34</v>
      </c>
      <c r="L231" s="13">
        <v>41.5</v>
      </c>
      <c r="M231" s="13">
        <v>28</v>
      </c>
      <c r="N231" s="13">
        <v>1.482142857142857</v>
      </c>
      <c r="O231" s="13">
        <v>40</v>
      </c>
      <c r="P231" s="13" t="s">
        <v>30</v>
      </c>
      <c r="Q231" s="13">
        <v>0</v>
      </c>
      <c r="R231" s="69">
        <f t="shared" ref="R231:R233" si="217">L231*O231</f>
        <v>1660</v>
      </c>
      <c r="S231" s="69">
        <v>0</v>
      </c>
      <c r="T231" s="69">
        <f t="shared" ref="T231:T233" si="218">L231*S231</f>
        <v>0</v>
      </c>
      <c r="U231" s="69">
        <f t="shared" ref="U231:U233" si="219">R231-T231</f>
        <v>1660</v>
      </c>
      <c r="V231" s="69">
        <f t="shared" ref="V231:V233" si="220">U231*0</f>
        <v>0</v>
      </c>
      <c r="W231" s="69">
        <f t="shared" ref="W231:W233" si="221">U231-V231</f>
        <v>1660</v>
      </c>
      <c r="X231" s="69">
        <v>0</v>
      </c>
      <c r="Y231" s="14">
        <f t="shared" si="216"/>
        <v>0</v>
      </c>
      <c r="Z231" s="66" t="s">
        <v>26</v>
      </c>
      <c r="AA231" s="12" t="s">
        <v>31</v>
      </c>
    </row>
    <row r="232" spans="1:27" x14ac:dyDescent="0.25">
      <c r="A232" s="10">
        <v>45660</v>
      </c>
      <c r="B232" s="11" t="s">
        <v>710</v>
      </c>
      <c r="C232" s="11" t="s">
        <v>1247</v>
      </c>
      <c r="D232" s="11" t="s">
        <v>26</v>
      </c>
      <c r="E232" s="11" t="s">
        <v>604</v>
      </c>
      <c r="F232" s="11" t="s">
        <v>26</v>
      </c>
      <c r="G232" s="11">
        <v>487</v>
      </c>
      <c r="H232" s="12" t="s">
        <v>141</v>
      </c>
      <c r="I232" s="12" t="s">
        <v>37</v>
      </c>
      <c r="J232" s="12" t="s">
        <v>85</v>
      </c>
      <c r="K232" s="12" t="s">
        <v>86</v>
      </c>
      <c r="L232" s="13">
        <v>40.159999999999997</v>
      </c>
      <c r="M232" s="13">
        <v>25</v>
      </c>
      <c r="N232" s="13">
        <v>1.6064000000000001</v>
      </c>
      <c r="O232" s="13">
        <v>29</v>
      </c>
      <c r="P232" s="13" t="s">
        <v>30</v>
      </c>
      <c r="Q232" s="13">
        <v>0</v>
      </c>
      <c r="R232" s="69">
        <f t="shared" si="217"/>
        <v>1164.6399999999999</v>
      </c>
      <c r="S232" s="69">
        <v>0</v>
      </c>
      <c r="T232" s="69">
        <f t="shared" si="218"/>
        <v>0</v>
      </c>
      <c r="U232" s="69">
        <f t="shared" si="219"/>
        <v>1164.6399999999999</v>
      </c>
      <c r="V232" s="69">
        <f t="shared" si="220"/>
        <v>0</v>
      </c>
      <c r="W232" s="69">
        <f t="shared" si="221"/>
        <v>1164.6399999999999</v>
      </c>
      <c r="X232" s="69">
        <v>0</v>
      </c>
      <c r="Y232" s="14">
        <f t="shared" si="216"/>
        <v>0</v>
      </c>
      <c r="Z232" s="66" t="s">
        <v>26</v>
      </c>
      <c r="AA232" s="12" t="s">
        <v>31</v>
      </c>
    </row>
    <row r="233" spans="1:27" x14ac:dyDescent="0.25">
      <c r="A233" s="10">
        <v>45660</v>
      </c>
      <c r="B233" s="11" t="s">
        <v>1248</v>
      </c>
      <c r="C233" s="11" t="s">
        <v>1249</v>
      </c>
      <c r="D233" s="11" t="s">
        <v>26</v>
      </c>
      <c r="E233" s="11" t="s">
        <v>603</v>
      </c>
      <c r="F233" s="11" t="s">
        <v>26</v>
      </c>
      <c r="G233" s="11">
        <v>488</v>
      </c>
      <c r="H233" s="12" t="s">
        <v>141</v>
      </c>
      <c r="I233" s="12" t="s">
        <v>37</v>
      </c>
      <c r="J233" s="12" t="s">
        <v>85</v>
      </c>
      <c r="K233" s="12" t="s">
        <v>86</v>
      </c>
      <c r="L233" s="13">
        <v>39.659999999999997</v>
      </c>
      <c r="M233" s="13">
        <v>25</v>
      </c>
      <c r="N233" s="13">
        <v>1.5864</v>
      </c>
      <c r="O233" s="13">
        <v>29</v>
      </c>
      <c r="P233" s="13" t="s">
        <v>30</v>
      </c>
      <c r="Q233" s="13">
        <v>0</v>
      </c>
      <c r="R233" s="69">
        <f t="shared" si="217"/>
        <v>1150.1399999999999</v>
      </c>
      <c r="S233" s="69">
        <v>0</v>
      </c>
      <c r="T233" s="69">
        <f t="shared" si="218"/>
        <v>0</v>
      </c>
      <c r="U233" s="69">
        <f t="shared" si="219"/>
        <v>1150.1399999999999</v>
      </c>
      <c r="V233" s="69">
        <f t="shared" si="220"/>
        <v>0</v>
      </c>
      <c r="W233" s="69">
        <f t="shared" si="221"/>
        <v>1150.1399999999999</v>
      </c>
      <c r="X233" s="69">
        <v>0</v>
      </c>
      <c r="Y233" s="14">
        <f t="shared" si="216"/>
        <v>0</v>
      </c>
      <c r="Z233" s="66" t="s">
        <v>26</v>
      </c>
      <c r="AA233" s="12" t="s">
        <v>31</v>
      </c>
    </row>
    <row r="234" spans="1:27" x14ac:dyDescent="0.25">
      <c r="A234" s="10">
        <v>45660</v>
      </c>
      <c r="B234" s="11" t="s">
        <v>1250</v>
      </c>
      <c r="C234" s="11" t="s">
        <v>1251</v>
      </c>
      <c r="D234" s="11" t="s">
        <v>26</v>
      </c>
      <c r="E234" s="11" t="s">
        <v>245</v>
      </c>
      <c r="F234" s="11" t="s">
        <v>26</v>
      </c>
      <c r="G234" s="11">
        <v>2033</v>
      </c>
      <c r="H234" s="12" t="s">
        <v>41</v>
      </c>
      <c r="I234" s="12" t="s">
        <v>27</v>
      </c>
      <c r="J234" s="12" t="s">
        <v>47</v>
      </c>
      <c r="K234" s="12" t="s">
        <v>48</v>
      </c>
      <c r="L234" s="13">
        <v>34.619999999999997</v>
      </c>
      <c r="M234" s="13">
        <v>24</v>
      </c>
      <c r="N234" s="13">
        <v>1.4424999999999999</v>
      </c>
      <c r="O234" s="13" t="s">
        <v>30</v>
      </c>
      <c r="P234" s="13">
        <v>60</v>
      </c>
      <c r="Q234" s="13">
        <v>0</v>
      </c>
      <c r="R234" s="69">
        <f>M234*P234</f>
        <v>1440</v>
      </c>
      <c r="S234" s="69">
        <v>0</v>
      </c>
      <c r="T234" s="69">
        <f>M234*S234</f>
        <v>0</v>
      </c>
      <c r="U234" s="69">
        <f t="shared" ref="U234" si="222">+R234-T234</f>
        <v>1440</v>
      </c>
      <c r="V234" s="69">
        <f>+U234*0</f>
        <v>0</v>
      </c>
      <c r="W234" s="69">
        <f t="shared" ref="W234" si="223">+U234-V234</f>
        <v>1440</v>
      </c>
      <c r="X234" s="69">
        <v>0</v>
      </c>
      <c r="Y234" s="14">
        <f t="shared" si="216"/>
        <v>0</v>
      </c>
      <c r="Z234" s="66" t="s">
        <v>26</v>
      </c>
      <c r="AA234" s="12" t="s">
        <v>31</v>
      </c>
    </row>
    <row r="235" spans="1:27" x14ac:dyDescent="0.25">
      <c r="A235" s="10">
        <v>45660</v>
      </c>
      <c r="B235" s="11" t="s">
        <v>1252</v>
      </c>
      <c r="C235" s="11" t="s">
        <v>1253</v>
      </c>
      <c r="D235" s="11" t="s">
        <v>26</v>
      </c>
      <c r="E235" s="11" t="s">
        <v>566</v>
      </c>
      <c r="F235" s="11" t="s">
        <v>26</v>
      </c>
      <c r="G235" s="11">
        <v>111877</v>
      </c>
      <c r="H235" s="12" t="s">
        <v>4445</v>
      </c>
      <c r="I235" s="12" t="s">
        <v>27</v>
      </c>
      <c r="J235" s="12" t="s">
        <v>33</v>
      </c>
      <c r="K235" s="12" t="s">
        <v>34</v>
      </c>
      <c r="L235" s="13">
        <v>36.46</v>
      </c>
      <c r="M235" s="13">
        <v>25</v>
      </c>
      <c r="N235" s="13">
        <v>1.4583999999999999</v>
      </c>
      <c r="O235" s="13">
        <v>44</v>
      </c>
      <c r="P235" s="13" t="s">
        <v>30</v>
      </c>
      <c r="Q235" s="13">
        <v>0</v>
      </c>
      <c r="R235" s="69">
        <f t="shared" ref="R235" si="224">+L235*O235</f>
        <v>1604.24</v>
      </c>
      <c r="S235" s="69">
        <v>0</v>
      </c>
      <c r="T235" s="69">
        <f>+L235*S235</f>
        <v>0</v>
      </c>
      <c r="U235" s="69">
        <f>+R235-T235</f>
        <v>1604.24</v>
      </c>
      <c r="V235" s="69">
        <f>+U235*1</f>
        <v>1604.24</v>
      </c>
      <c r="W235" s="69">
        <f>+U235-V235</f>
        <v>0</v>
      </c>
      <c r="X235" s="69">
        <v>0</v>
      </c>
      <c r="Y235" s="14">
        <f t="shared" si="216"/>
        <v>0</v>
      </c>
      <c r="Z235" s="66" t="s">
        <v>26</v>
      </c>
      <c r="AA235" s="12" t="s">
        <v>31</v>
      </c>
    </row>
    <row r="236" spans="1:27" x14ac:dyDescent="0.25">
      <c r="A236" s="10">
        <v>45660</v>
      </c>
      <c r="B236" s="11" t="s">
        <v>1254</v>
      </c>
      <c r="C236" s="11" t="s">
        <v>1255</v>
      </c>
      <c r="D236" s="11" t="s">
        <v>26</v>
      </c>
      <c r="E236" s="11" t="s">
        <v>80</v>
      </c>
      <c r="F236" s="11" t="s">
        <v>26</v>
      </c>
      <c r="G236" s="11">
        <v>10273</v>
      </c>
      <c r="H236" s="12" t="s">
        <v>140</v>
      </c>
      <c r="I236" s="12" t="s">
        <v>27</v>
      </c>
      <c r="J236" s="12" t="s">
        <v>42</v>
      </c>
      <c r="K236" s="12" t="s">
        <v>43</v>
      </c>
      <c r="L236" s="13">
        <v>42.92</v>
      </c>
      <c r="M236" s="13">
        <v>25</v>
      </c>
      <c r="N236" s="13">
        <v>1.7168000000000001</v>
      </c>
      <c r="O236" s="13">
        <v>35</v>
      </c>
      <c r="P236" s="13"/>
      <c r="Q236" s="13">
        <v>0</v>
      </c>
      <c r="R236" s="69">
        <f>+L236*O236</f>
        <v>1502.2</v>
      </c>
      <c r="S236" s="69">
        <v>0</v>
      </c>
      <c r="T236" s="69">
        <f>+L236*S236</f>
        <v>0</v>
      </c>
      <c r="U236" s="69">
        <f>+R236-T236</f>
        <v>1502.2</v>
      </c>
      <c r="V236" s="69">
        <f>+U236*0</f>
        <v>0</v>
      </c>
      <c r="W236" s="69">
        <f>+U236-V236</f>
        <v>1502.2</v>
      </c>
      <c r="X236" s="69">
        <v>0</v>
      </c>
      <c r="Y236" s="14">
        <f t="shared" si="216"/>
        <v>0</v>
      </c>
      <c r="Z236" s="66" t="s">
        <v>26</v>
      </c>
      <c r="AA236" s="12" t="s">
        <v>31</v>
      </c>
    </row>
    <row r="237" spans="1:27" x14ac:dyDescent="0.25">
      <c r="A237" s="10">
        <v>45660</v>
      </c>
      <c r="B237" s="11" t="s">
        <v>1256</v>
      </c>
      <c r="C237" s="11" t="s">
        <v>1257</v>
      </c>
      <c r="D237" s="11" t="s">
        <v>26</v>
      </c>
      <c r="E237" s="11" t="s">
        <v>482</v>
      </c>
      <c r="F237" s="11" t="s">
        <v>26</v>
      </c>
      <c r="G237" s="11">
        <v>2132</v>
      </c>
      <c r="H237" s="12" t="s">
        <v>41</v>
      </c>
      <c r="I237" s="12" t="s">
        <v>27</v>
      </c>
      <c r="J237" s="12" t="s">
        <v>33</v>
      </c>
      <c r="K237" s="12" t="s">
        <v>34</v>
      </c>
      <c r="L237" s="13">
        <v>36.5</v>
      </c>
      <c r="M237" s="13">
        <v>25</v>
      </c>
      <c r="N237" s="13">
        <v>1.46</v>
      </c>
      <c r="O237" s="13" t="s">
        <v>30</v>
      </c>
      <c r="P237" s="13">
        <v>60</v>
      </c>
      <c r="Q237" s="13">
        <v>0</v>
      </c>
      <c r="R237" s="69">
        <f>M237*P237</f>
        <v>1500</v>
      </c>
      <c r="S237" s="69">
        <v>0</v>
      </c>
      <c r="T237" s="69">
        <f>M237*S237</f>
        <v>0</v>
      </c>
      <c r="U237" s="69">
        <f t="shared" ref="U237" si="225">+R237-T237</f>
        <v>1500</v>
      </c>
      <c r="V237" s="69">
        <f>+U237*0</f>
        <v>0</v>
      </c>
      <c r="W237" s="69">
        <f t="shared" ref="W237" si="226">+U237-V237</f>
        <v>1500</v>
      </c>
      <c r="X237" s="69">
        <v>0</v>
      </c>
      <c r="Y237" s="14">
        <f t="shared" si="216"/>
        <v>0</v>
      </c>
      <c r="Z237" s="66" t="s">
        <v>26</v>
      </c>
      <c r="AA237" s="12" t="s">
        <v>31</v>
      </c>
    </row>
    <row r="238" spans="1:27" x14ac:dyDescent="0.25">
      <c r="A238" s="10">
        <v>45660</v>
      </c>
      <c r="B238" s="11" t="s">
        <v>1258</v>
      </c>
      <c r="C238" s="11" t="s">
        <v>1259</v>
      </c>
      <c r="D238" s="11" t="s">
        <v>26</v>
      </c>
      <c r="E238" s="11" t="s">
        <v>40</v>
      </c>
      <c r="F238" s="11" t="s">
        <v>26</v>
      </c>
      <c r="G238" s="11">
        <v>2430</v>
      </c>
      <c r="H238" s="12" t="s">
        <v>41</v>
      </c>
      <c r="I238" s="12" t="s">
        <v>55</v>
      </c>
      <c r="J238" s="12" t="s">
        <v>565</v>
      </c>
      <c r="K238" s="12" t="s">
        <v>549</v>
      </c>
      <c r="L238" s="13">
        <v>43.58</v>
      </c>
      <c r="M238" s="13">
        <v>25</v>
      </c>
      <c r="N238" s="13">
        <v>1.7432000000000001</v>
      </c>
      <c r="O238" s="13">
        <v>25</v>
      </c>
      <c r="P238" s="13"/>
      <c r="Q238" s="13">
        <v>0</v>
      </c>
      <c r="R238" s="69">
        <f>L238*O238</f>
        <v>1089.5</v>
      </c>
      <c r="S238" s="69">
        <v>0</v>
      </c>
      <c r="T238" s="69">
        <f>L238*S238</f>
        <v>0</v>
      </c>
      <c r="U238" s="69">
        <f>R238-T238</f>
        <v>1089.5</v>
      </c>
      <c r="V238" s="69">
        <f>U238*0</f>
        <v>0</v>
      </c>
      <c r="W238" s="69">
        <f>U238-V238</f>
        <v>1089.5</v>
      </c>
      <c r="X238" s="69">
        <v>0</v>
      </c>
      <c r="Y238" s="14">
        <f t="shared" si="216"/>
        <v>0</v>
      </c>
      <c r="Z238" s="66" t="s">
        <v>26</v>
      </c>
      <c r="AA238" s="12" t="s">
        <v>31</v>
      </c>
    </row>
    <row r="239" spans="1:27" x14ac:dyDescent="0.25">
      <c r="A239" s="10">
        <v>45660</v>
      </c>
      <c r="B239" s="11" t="s">
        <v>1260</v>
      </c>
      <c r="C239" s="11" t="s">
        <v>1261</v>
      </c>
      <c r="D239" s="11" t="s">
        <v>26</v>
      </c>
      <c r="E239" s="11" t="s">
        <v>46</v>
      </c>
      <c r="F239" s="11" t="s">
        <v>26</v>
      </c>
      <c r="G239" s="11">
        <v>111879</v>
      </c>
      <c r="H239" s="12" t="s">
        <v>4445</v>
      </c>
      <c r="I239" s="12" t="s">
        <v>27</v>
      </c>
      <c r="J239" s="12" t="s">
        <v>42</v>
      </c>
      <c r="K239" s="12" t="s">
        <v>43</v>
      </c>
      <c r="L239" s="13">
        <v>40.700000000000003</v>
      </c>
      <c r="M239" s="13">
        <v>25</v>
      </c>
      <c r="N239" s="13">
        <v>1.6279999999999999</v>
      </c>
      <c r="O239" s="13">
        <v>42</v>
      </c>
      <c r="P239" s="13" t="s">
        <v>30</v>
      </c>
      <c r="Q239" s="13">
        <v>0</v>
      </c>
      <c r="R239" s="69">
        <f t="shared" ref="R239" si="227">+L239*O239</f>
        <v>1709.4</v>
      </c>
      <c r="S239" s="69">
        <v>0</v>
      </c>
      <c r="T239" s="69">
        <f>+L239*S239</f>
        <v>0</v>
      </c>
      <c r="U239" s="69">
        <f>+R239-T239</f>
        <v>1709.4</v>
      </c>
      <c r="V239" s="69">
        <f>+U239*1</f>
        <v>1709.4</v>
      </c>
      <c r="W239" s="69">
        <f>+U239-V239</f>
        <v>0</v>
      </c>
      <c r="X239" s="69">
        <v>0</v>
      </c>
      <c r="Y239" s="14">
        <f t="shared" si="216"/>
        <v>0</v>
      </c>
      <c r="Z239" s="66" t="s">
        <v>26</v>
      </c>
      <c r="AA239" s="12" t="s">
        <v>31</v>
      </c>
    </row>
    <row r="240" spans="1:27" x14ac:dyDescent="0.25">
      <c r="A240" s="10">
        <v>45660</v>
      </c>
      <c r="B240" s="11" t="s">
        <v>1262</v>
      </c>
      <c r="C240" s="11" t="s">
        <v>1263</v>
      </c>
      <c r="D240" s="11" t="s">
        <v>26</v>
      </c>
      <c r="E240" s="11" t="s">
        <v>240</v>
      </c>
      <c r="F240" s="11" t="s">
        <v>26</v>
      </c>
      <c r="G240" s="11">
        <v>74951</v>
      </c>
      <c r="H240" s="12" t="s">
        <v>4447</v>
      </c>
      <c r="I240" s="12" t="s">
        <v>27</v>
      </c>
      <c r="J240" s="12" t="s">
        <v>47</v>
      </c>
      <c r="K240" s="12" t="s">
        <v>48</v>
      </c>
      <c r="L240" s="13">
        <v>37.299999999999997</v>
      </c>
      <c r="M240" s="13">
        <v>25</v>
      </c>
      <c r="N240" s="13">
        <v>1.492</v>
      </c>
      <c r="O240" s="13">
        <v>46.66</v>
      </c>
      <c r="P240" s="13" t="s">
        <v>30</v>
      </c>
      <c r="Q240" s="13">
        <v>0</v>
      </c>
      <c r="R240" s="69">
        <f>+L240*O240</f>
        <v>1740.4179999999997</v>
      </c>
      <c r="S240" s="69">
        <v>0</v>
      </c>
      <c r="T240" s="69">
        <f>+L240*S240</f>
        <v>0</v>
      </c>
      <c r="U240" s="69">
        <f>+R240-T240</f>
        <v>1740.4179999999997</v>
      </c>
      <c r="V240" s="69">
        <f>+U240*0.75</f>
        <v>1305.3134999999997</v>
      </c>
      <c r="W240" s="69">
        <f>+U240-V240</f>
        <v>435.10449999999992</v>
      </c>
      <c r="X240" s="69">
        <v>0</v>
      </c>
      <c r="Y240" s="14">
        <f t="shared" si="216"/>
        <v>0</v>
      </c>
      <c r="Z240" s="66" t="s">
        <v>26</v>
      </c>
      <c r="AA240" s="12" t="s">
        <v>31</v>
      </c>
    </row>
    <row r="241" spans="1:27" x14ac:dyDescent="0.25">
      <c r="A241" s="10">
        <v>45661</v>
      </c>
      <c r="B241" s="11" t="s">
        <v>724</v>
      </c>
      <c r="C241" s="11" t="s">
        <v>1264</v>
      </c>
      <c r="D241" s="11" t="s">
        <v>26</v>
      </c>
      <c r="E241" s="11" t="s">
        <v>430</v>
      </c>
      <c r="F241" s="11" t="s">
        <v>26</v>
      </c>
      <c r="G241" s="11" t="s">
        <v>26</v>
      </c>
      <c r="H241" s="12" t="s">
        <v>4421</v>
      </c>
      <c r="I241" s="12" t="s">
        <v>27</v>
      </c>
      <c r="J241" s="12" t="s">
        <v>47</v>
      </c>
      <c r="K241" s="12" t="s">
        <v>48</v>
      </c>
      <c r="L241" s="13">
        <v>41.1</v>
      </c>
      <c r="M241" s="13">
        <v>28</v>
      </c>
      <c r="N241" s="13">
        <v>1.467857142857143</v>
      </c>
      <c r="O241" s="13">
        <v>87</v>
      </c>
      <c r="P241" s="13" t="s">
        <v>30</v>
      </c>
      <c r="Q241" s="13">
        <v>0</v>
      </c>
      <c r="R241" s="69">
        <f>L241*O241</f>
        <v>3575.7000000000003</v>
      </c>
      <c r="S241" s="69">
        <v>38</v>
      </c>
      <c r="T241" s="69">
        <f>L241*S241</f>
        <v>1561.8</v>
      </c>
      <c r="U241" s="69">
        <f>R241-T241</f>
        <v>2013.9000000000003</v>
      </c>
      <c r="V241" s="69">
        <f>U241*1</f>
        <v>2013.9000000000003</v>
      </c>
      <c r="W241" s="69">
        <f>U241-V241</f>
        <v>0</v>
      </c>
      <c r="X241" s="69">
        <f>L241*36</f>
        <v>1479.6000000000001</v>
      </c>
      <c r="Y241" s="70">
        <f t="shared" ref="Y241:Y243" si="228">+T241-X241</f>
        <v>82.199999999999818</v>
      </c>
      <c r="Z241" s="66" t="s">
        <v>6326</v>
      </c>
      <c r="AA241" s="12" t="s">
        <v>78</v>
      </c>
    </row>
    <row r="242" spans="1:27" x14ac:dyDescent="0.25">
      <c r="A242" s="10">
        <v>45661</v>
      </c>
      <c r="B242" s="11" t="s">
        <v>693</v>
      </c>
      <c r="C242" s="11" t="s">
        <v>1265</v>
      </c>
      <c r="D242" s="11" t="s">
        <v>26</v>
      </c>
      <c r="E242" s="11" t="s">
        <v>603</v>
      </c>
      <c r="F242" s="11" t="s">
        <v>26</v>
      </c>
      <c r="G242" s="11" t="s">
        <v>26</v>
      </c>
      <c r="H242" s="12" t="s">
        <v>4421</v>
      </c>
      <c r="I242" s="12" t="s">
        <v>27</v>
      </c>
      <c r="J242" s="12" t="s">
        <v>47</v>
      </c>
      <c r="K242" s="12" t="s">
        <v>48</v>
      </c>
      <c r="L242" s="13">
        <v>39.700000000000003</v>
      </c>
      <c r="M242" s="13">
        <v>27</v>
      </c>
      <c r="N242" s="13">
        <v>1.470370370370371</v>
      </c>
      <c r="O242" s="13">
        <v>87</v>
      </c>
      <c r="P242" s="13" t="s">
        <v>30</v>
      </c>
      <c r="Q242" s="13">
        <v>0</v>
      </c>
      <c r="R242" s="69">
        <f>L242*O242</f>
        <v>3453.9</v>
      </c>
      <c r="S242" s="69">
        <v>38</v>
      </c>
      <c r="T242" s="69">
        <f>L242*S242</f>
        <v>1508.6000000000001</v>
      </c>
      <c r="U242" s="69">
        <f>R242-T242</f>
        <v>1945.3</v>
      </c>
      <c r="V242" s="69">
        <f>U242*1</f>
        <v>1945.3</v>
      </c>
      <c r="W242" s="69">
        <f>U242-V242</f>
        <v>0</v>
      </c>
      <c r="X242" s="69">
        <f t="shared" ref="X242:X243" si="229">L242*36</f>
        <v>1429.2</v>
      </c>
      <c r="Y242" s="70">
        <f t="shared" si="228"/>
        <v>79.400000000000091</v>
      </c>
      <c r="Z242" s="66" t="s">
        <v>141</v>
      </c>
      <c r="AA242" s="12" t="s">
        <v>78</v>
      </c>
    </row>
    <row r="243" spans="1:27" x14ac:dyDescent="0.25">
      <c r="A243" s="10">
        <v>45661</v>
      </c>
      <c r="B243" s="11" t="s">
        <v>1266</v>
      </c>
      <c r="C243" s="11" t="s">
        <v>1267</v>
      </c>
      <c r="D243" s="11" t="s">
        <v>26</v>
      </c>
      <c r="E243" s="11" t="s">
        <v>573</v>
      </c>
      <c r="F243" s="11" t="s">
        <v>26</v>
      </c>
      <c r="G243" s="11" t="s">
        <v>26</v>
      </c>
      <c r="H243" s="12" t="s">
        <v>4421</v>
      </c>
      <c r="I243" s="12" t="s">
        <v>27</v>
      </c>
      <c r="J243" s="12" t="s">
        <v>47</v>
      </c>
      <c r="K243" s="12" t="s">
        <v>48</v>
      </c>
      <c r="L243" s="13">
        <v>41.98</v>
      </c>
      <c r="M243" s="13">
        <v>28</v>
      </c>
      <c r="N243" s="13">
        <v>1.4992857142857141</v>
      </c>
      <c r="O243" s="13">
        <v>87</v>
      </c>
      <c r="P243" s="13" t="s">
        <v>30</v>
      </c>
      <c r="Q243" s="13">
        <v>0</v>
      </c>
      <c r="R243" s="69">
        <f>L243*O243</f>
        <v>3652.2599999999998</v>
      </c>
      <c r="S243" s="69">
        <v>38</v>
      </c>
      <c r="T243" s="69">
        <f>L243*S243</f>
        <v>1595.2399999999998</v>
      </c>
      <c r="U243" s="69">
        <f>R243-T243</f>
        <v>2057.02</v>
      </c>
      <c r="V243" s="69">
        <f>U243*1</f>
        <v>2057.02</v>
      </c>
      <c r="W243" s="69">
        <f>U243-V243</f>
        <v>0</v>
      </c>
      <c r="X243" s="69">
        <f t="shared" si="229"/>
        <v>1511.28</v>
      </c>
      <c r="Y243" s="70">
        <f t="shared" si="228"/>
        <v>83.959999999999809</v>
      </c>
      <c r="Z243" s="66" t="s">
        <v>141</v>
      </c>
      <c r="AA243" s="12" t="s">
        <v>78</v>
      </c>
    </row>
    <row r="244" spans="1:27" x14ac:dyDescent="0.25">
      <c r="A244" s="10">
        <v>45661</v>
      </c>
      <c r="B244" s="11" t="s">
        <v>1268</v>
      </c>
      <c r="C244" s="11" t="s">
        <v>1269</v>
      </c>
      <c r="D244" s="11" t="s">
        <v>26</v>
      </c>
      <c r="E244" s="11" t="s">
        <v>483</v>
      </c>
      <c r="F244" s="11" t="s">
        <v>26</v>
      </c>
      <c r="G244" s="11" t="s">
        <v>35</v>
      </c>
      <c r="H244" s="12" t="s">
        <v>36</v>
      </c>
      <c r="I244" s="12" t="s">
        <v>55</v>
      </c>
      <c r="J244" s="12" t="s">
        <v>55</v>
      </c>
      <c r="K244" s="12" t="s">
        <v>56</v>
      </c>
      <c r="L244" s="13">
        <v>38.6</v>
      </c>
      <c r="M244" s="13">
        <v>25</v>
      </c>
      <c r="N244" s="13">
        <v>1.544</v>
      </c>
      <c r="O244" s="13">
        <v>20</v>
      </c>
      <c r="P244" s="13" t="s">
        <v>30</v>
      </c>
      <c r="Q244" s="13">
        <v>0</v>
      </c>
      <c r="R244" s="69">
        <f>(L244*O244)-Q244</f>
        <v>772</v>
      </c>
      <c r="S244" s="69">
        <v>0</v>
      </c>
      <c r="T244" s="69">
        <f t="shared" ref="T244" si="230">+L244*S244</f>
        <v>0</v>
      </c>
      <c r="U244" s="69">
        <f t="shared" ref="U244" si="231">+R244-T244</f>
        <v>772</v>
      </c>
      <c r="V244" s="69">
        <f>+U244*0</f>
        <v>0</v>
      </c>
      <c r="W244" s="69">
        <f t="shared" ref="W244" si="232">+U244-V244</f>
        <v>772</v>
      </c>
      <c r="X244" s="69">
        <v>0</v>
      </c>
      <c r="Y244" s="14">
        <f>T244-X244</f>
        <v>0</v>
      </c>
      <c r="Z244" s="66" t="s">
        <v>26</v>
      </c>
      <c r="AA244" s="12" t="s">
        <v>31</v>
      </c>
    </row>
    <row r="245" spans="1:27" x14ac:dyDescent="0.25">
      <c r="A245" s="10">
        <v>45661</v>
      </c>
      <c r="B245" s="11" t="s">
        <v>1270</v>
      </c>
      <c r="C245" s="11" t="s">
        <v>1271</v>
      </c>
      <c r="D245" s="11" t="s">
        <v>26</v>
      </c>
      <c r="E245" s="11" t="s">
        <v>500</v>
      </c>
      <c r="F245" s="11" t="s">
        <v>26</v>
      </c>
      <c r="G245" s="11" t="s">
        <v>26</v>
      </c>
      <c r="H245" s="12" t="s">
        <v>4421</v>
      </c>
      <c r="I245" s="12" t="s">
        <v>27</v>
      </c>
      <c r="J245" s="12" t="s">
        <v>33</v>
      </c>
      <c r="K245" s="12" t="s">
        <v>34</v>
      </c>
      <c r="L245" s="13">
        <v>43.5</v>
      </c>
      <c r="M245" s="13">
        <v>30</v>
      </c>
      <c r="N245" s="13">
        <v>1.45</v>
      </c>
      <c r="O245" s="13">
        <v>85</v>
      </c>
      <c r="P245" s="13" t="s">
        <v>30</v>
      </c>
      <c r="Q245" s="13">
        <v>0</v>
      </c>
      <c r="R245" s="69">
        <f>L245*O245</f>
        <v>3697.5</v>
      </c>
      <c r="S245" s="69">
        <v>38</v>
      </c>
      <c r="T245" s="69">
        <f>L245*S245</f>
        <v>1653</v>
      </c>
      <c r="U245" s="69">
        <f>R245-T245</f>
        <v>2044.5</v>
      </c>
      <c r="V245" s="69">
        <f>U245*1</f>
        <v>2044.5</v>
      </c>
      <c r="W245" s="69">
        <f>U245-V245</f>
        <v>0</v>
      </c>
      <c r="X245" s="69">
        <f>L245*36</f>
        <v>1566</v>
      </c>
      <c r="Y245" s="70">
        <f>+T245-X245</f>
        <v>87</v>
      </c>
      <c r="Z245" s="66" t="s">
        <v>141</v>
      </c>
      <c r="AA245" s="12" t="s">
        <v>78</v>
      </c>
    </row>
    <row r="246" spans="1:27" x14ac:dyDescent="0.25">
      <c r="A246" s="10">
        <v>45661</v>
      </c>
      <c r="B246" s="11" t="s">
        <v>715</v>
      </c>
      <c r="C246" s="11" t="s">
        <v>1272</v>
      </c>
      <c r="D246" s="11" t="s">
        <v>26</v>
      </c>
      <c r="E246" s="11" t="s">
        <v>239</v>
      </c>
      <c r="F246" s="11" t="s">
        <v>26</v>
      </c>
      <c r="G246" s="11">
        <v>2905</v>
      </c>
      <c r="H246" s="12" t="s">
        <v>41</v>
      </c>
      <c r="I246" s="12" t="s">
        <v>37</v>
      </c>
      <c r="J246" s="12" t="s">
        <v>227</v>
      </c>
      <c r="K246" s="12" t="s">
        <v>38</v>
      </c>
      <c r="L246" s="13">
        <v>38.78</v>
      </c>
      <c r="M246" s="13">
        <v>25</v>
      </c>
      <c r="N246" s="13">
        <v>1.5511999999999999</v>
      </c>
      <c r="O246" s="13" t="s">
        <v>30</v>
      </c>
      <c r="P246" s="13">
        <v>43.5</v>
      </c>
      <c r="Q246" s="13">
        <v>0</v>
      </c>
      <c r="R246" s="69">
        <f>M246*P246</f>
        <v>1087.5</v>
      </c>
      <c r="S246" s="69">
        <v>0</v>
      </c>
      <c r="T246" s="69">
        <f>M246*S246</f>
        <v>0</v>
      </c>
      <c r="U246" s="69">
        <f>R246-T246</f>
        <v>1087.5</v>
      </c>
      <c r="V246" s="69">
        <f>U246*0</f>
        <v>0</v>
      </c>
      <c r="W246" s="69">
        <f>U246-V246</f>
        <v>1087.5</v>
      </c>
      <c r="X246" s="69">
        <v>0</v>
      </c>
      <c r="Y246" s="14">
        <f t="shared" ref="Y246:Y247" si="233">T246-X246</f>
        <v>0</v>
      </c>
      <c r="Z246" s="66" t="s">
        <v>26</v>
      </c>
      <c r="AA246" s="12" t="s">
        <v>31</v>
      </c>
    </row>
    <row r="247" spans="1:27" x14ac:dyDescent="0.25">
      <c r="A247" s="10">
        <v>45661</v>
      </c>
      <c r="B247" s="11" t="s">
        <v>649</v>
      </c>
      <c r="C247" s="11" t="s">
        <v>1273</v>
      </c>
      <c r="D247" s="11" t="s">
        <v>26</v>
      </c>
      <c r="E247" s="11" t="s">
        <v>240</v>
      </c>
      <c r="F247" s="11" t="s">
        <v>26</v>
      </c>
      <c r="G247" s="11">
        <v>71092</v>
      </c>
      <c r="H247" s="12" t="s">
        <v>4447</v>
      </c>
      <c r="I247" s="12" t="s">
        <v>27</v>
      </c>
      <c r="J247" s="12" t="s">
        <v>33</v>
      </c>
      <c r="K247" s="12" t="s">
        <v>34</v>
      </c>
      <c r="L247" s="13">
        <v>42.82</v>
      </c>
      <c r="M247" s="13">
        <v>29</v>
      </c>
      <c r="N247" s="13">
        <v>1.4765517241379309</v>
      </c>
      <c r="O247" s="13">
        <v>45.33</v>
      </c>
      <c r="P247" s="13" t="s">
        <v>30</v>
      </c>
      <c r="Q247" s="13">
        <v>0</v>
      </c>
      <c r="R247" s="69">
        <f>+L247*O247</f>
        <v>1941.0306</v>
      </c>
      <c r="S247" s="69">
        <v>0</v>
      </c>
      <c r="T247" s="69">
        <f>+L247*S247</f>
        <v>0</v>
      </c>
      <c r="U247" s="69">
        <f>+R247-T247</f>
        <v>1941.0306</v>
      </c>
      <c r="V247" s="69">
        <f>+U247*0.75</f>
        <v>1455.77295</v>
      </c>
      <c r="W247" s="69">
        <f>+U247-V247</f>
        <v>485.25765000000001</v>
      </c>
      <c r="X247" s="69">
        <v>0</v>
      </c>
      <c r="Y247" s="14">
        <f t="shared" si="233"/>
        <v>0</v>
      </c>
      <c r="Z247" s="66" t="s">
        <v>26</v>
      </c>
      <c r="AA247" s="12" t="s">
        <v>31</v>
      </c>
    </row>
    <row r="248" spans="1:27" x14ac:dyDescent="0.25">
      <c r="A248" s="10">
        <v>45661</v>
      </c>
      <c r="B248" s="11" t="s">
        <v>1274</v>
      </c>
      <c r="C248" s="11" t="s">
        <v>1275</v>
      </c>
      <c r="D248" s="11" t="s">
        <v>26</v>
      </c>
      <c r="E248" s="11" t="s">
        <v>53</v>
      </c>
      <c r="F248" s="11" t="s">
        <v>26</v>
      </c>
      <c r="G248" s="11" t="s">
        <v>26</v>
      </c>
      <c r="H248" s="12" t="s">
        <v>4421</v>
      </c>
      <c r="I248" s="12" t="s">
        <v>27</v>
      </c>
      <c r="J248" s="12" t="s">
        <v>33</v>
      </c>
      <c r="K248" s="12" t="s">
        <v>34</v>
      </c>
      <c r="L248" s="13">
        <v>43.36</v>
      </c>
      <c r="M248" s="13">
        <v>30</v>
      </c>
      <c r="N248" s="13">
        <v>1.4453333333333329</v>
      </c>
      <c r="O248" s="13">
        <v>85</v>
      </c>
      <c r="P248" s="13" t="s">
        <v>30</v>
      </c>
      <c r="Q248" s="13">
        <v>0</v>
      </c>
      <c r="R248" s="69">
        <f>L248*O248</f>
        <v>3685.6</v>
      </c>
      <c r="S248" s="69">
        <v>38</v>
      </c>
      <c r="T248" s="69">
        <f>L248*S248</f>
        <v>1647.68</v>
      </c>
      <c r="U248" s="69">
        <f>R248-T248</f>
        <v>2037.9199999999998</v>
      </c>
      <c r="V248" s="69">
        <f>U248*1</f>
        <v>2037.9199999999998</v>
      </c>
      <c r="W248" s="69">
        <f>U248-V248</f>
        <v>0</v>
      </c>
      <c r="X248" s="69">
        <f>L248*37</f>
        <v>1604.32</v>
      </c>
      <c r="Y248" s="70">
        <f>+T248-X248</f>
        <v>43.360000000000127</v>
      </c>
      <c r="Z248" s="66" t="s">
        <v>41</v>
      </c>
      <c r="AA248" s="12" t="s">
        <v>78</v>
      </c>
    </row>
    <row r="249" spans="1:27" x14ac:dyDescent="0.25">
      <c r="A249" s="10">
        <v>45661</v>
      </c>
      <c r="B249" s="11" t="s">
        <v>1276</v>
      </c>
      <c r="C249" s="11" t="s">
        <v>1277</v>
      </c>
      <c r="D249" s="11" t="s">
        <v>26</v>
      </c>
      <c r="E249" s="11" t="s">
        <v>223</v>
      </c>
      <c r="F249" s="11" t="s">
        <v>26</v>
      </c>
      <c r="G249" s="11">
        <v>57830</v>
      </c>
      <c r="H249" s="12" t="s">
        <v>4422</v>
      </c>
      <c r="I249" s="12" t="s">
        <v>27</v>
      </c>
      <c r="J249" s="12" t="s">
        <v>33</v>
      </c>
      <c r="K249" s="12" t="s">
        <v>34</v>
      </c>
      <c r="L249" s="13">
        <v>35.520000000000003</v>
      </c>
      <c r="M249" s="13">
        <v>25</v>
      </c>
      <c r="N249" s="13">
        <v>1.4208000000000001</v>
      </c>
      <c r="O249" s="13">
        <v>45</v>
      </c>
      <c r="P249" s="13" t="s">
        <v>30</v>
      </c>
      <c r="Q249" s="13">
        <v>0</v>
      </c>
      <c r="R249" s="69">
        <f>+L249*O249</f>
        <v>1598.4</v>
      </c>
      <c r="S249" s="69">
        <v>0</v>
      </c>
      <c r="T249" s="69">
        <f>+L249*S249</f>
        <v>0</v>
      </c>
      <c r="U249" s="69">
        <f t="shared" ref="U249" si="234">+R249-T249</f>
        <v>1598.4</v>
      </c>
      <c r="V249" s="69">
        <f>+U249*1</f>
        <v>1598.4</v>
      </c>
      <c r="W249" s="69">
        <f t="shared" ref="W249" si="235">+U249-V249</f>
        <v>0</v>
      </c>
      <c r="X249" s="69">
        <v>0</v>
      </c>
      <c r="Y249" s="14">
        <f>T249-X249</f>
        <v>0</v>
      </c>
      <c r="Z249" s="66" t="s">
        <v>26</v>
      </c>
      <c r="AA249" s="12" t="s">
        <v>31</v>
      </c>
    </row>
    <row r="250" spans="1:27" x14ac:dyDescent="0.25">
      <c r="A250" s="10">
        <v>45661</v>
      </c>
      <c r="B250" s="11" t="s">
        <v>1278</v>
      </c>
      <c r="C250" s="11" t="s">
        <v>1279</v>
      </c>
      <c r="D250" s="11" t="s">
        <v>26</v>
      </c>
      <c r="E250" s="11" t="s">
        <v>1280</v>
      </c>
      <c r="F250" s="11" t="s">
        <v>26</v>
      </c>
      <c r="G250" s="11" t="s">
        <v>26</v>
      </c>
      <c r="H250" s="12" t="s">
        <v>4421</v>
      </c>
      <c r="I250" s="12" t="s">
        <v>27</v>
      </c>
      <c r="J250" s="12" t="s">
        <v>33</v>
      </c>
      <c r="K250" s="12" t="s">
        <v>34</v>
      </c>
      <c r="L250" s="13">
        <v>42.12</v>
      </c>
      <c r="M250" s="13">
        <v>25</v>
      </c>
      <c r="N250" s="13">
        <v>1.6848000000000001</v>
      </c>
      <c r="O250" s="13">
        <v>85</v>
      </c>
      <c r="P250" s="13" t="s">
        <v>30</v>
      </c>
      <c r="Q250" s="13">
        <v>0</v>
      </c>
      <c r="R250" s="69">
        <f>L250*O250</f>
        <v>3580.2</v>
      </c>
      <c r="S250" s="69">
        <v>38</v>
      </c>
      <c r="T250" s="69">
        <f>L250*S250</f>
        <v>1600.56</v>
      </c>
      <c r="U250" s="69">
        <f>R250-T250</f>
        <v>1979.6399999999999</v>
      </c>
      <c r="V250" s="69">
        <f>U250*1</f>
        <v>1979.6399999999999</v>
      </c>
      <c r="W250" s="69">
        <f>U250-V250</f>
        <v>0</v>
      </c>
      <c r="X250" s="69">
        <f>L250*36</f>
        <v>1516.32</v>
      </c>
      <c r="Y250" s="70">
        <f>+T250-X250</f>
        <v>84.240000000000009</v>
      </c>
      <c r="Z250" s="66" t="s">
        <v>141</v>
      </c>
      <c r="AA250" s="12" t="s">
        <v>78</v>
      </c>
    </row>
    <row r="251" spans="1:27" x14ac:dyDescent="0.25">
      <c r="A251" s="10">
        <v>45661</v>
      </c>
      <c r="B251" s="11" t="s">
        <v>1281</v>
      </c>
      <c r="C251" s="11" t="s">
        <v>1282</v>
      </c>
      <c r="D251" s="11" t="s">
        <v>26</v>
      </c>
      <c r="E251" s="11" t="s">
        <v>1199</v>
      </c>
      <c r="F251" s="11" t="s">
        <v>26</v>
      </c>
      <c r="G251" s="11">
        <v>963</v>
      </c>
      <c r="H251" s="12" t="s">
        <v>162</v>
      </c>
      <c r="I251" s="12" t="s">
        <v>27</v>
      </c>
      <c r="J251" s="12" t="s">
        <v>33</v>
      </c>
      <c r="K251" s="12" t="s">
        <v>34</v>
      </c>
      <c r="L251" s="13">
        <v>38.380000000000003</v>
      </c>
      <c r="M251" s="13">
        <v>25</v>
      </c>
      <c r="N251" s="13">
        <v>1.5351999999999999</v>
      </c>
      <c r="O251" s="13" t="s">
        <v>30</v>
      </c>
      <c r="P251" s="13">
        <v>58</v>
      </c>
      <c r="Q251" s="13">
        <v>0</v>
      </c>
      <c r="R251" s="69">
        <f>M251*P251</f>
        <v>1450</v>
      </c>
      <c r="S251" s="69">
        <v>0</v>
      </c>
      <c r="T251" s="69">
        <f>M251*S251</f>
        <v>0</v>
      </c>
      <c r="U251" s="69">
        <f>R251-T251</f>
        <v>1450</v>
      </c>
      <c r="V251" s="69">
        <f>U251*0</f>
        <v>0</v>
      </c>
      <c r="W251" s="69">
        <f>U251-V251</f>
        <v>1450</v>
      </c>
      <c r="X251" s="69">
        <v>0</v>
      </c>
      <c r="Y251" s="14">
        <f>T251-X251</f>
        <v>0</v>
      </c>
      <c r="Z251" s="66" t="s">
        <v>26</v>
      </c>
      <c r="AA251" s="12" t="s">
        <v>31</v>
      </c>
    </row>
    <row r="252" spans="1:27" x14ac:dyDescent="0.25">
      <c r="A252" s="10">
        <v>45661</v>
      </c>
      <c r="B252" s="11" t="s">
        <v>1283</v>
      </c>
      <c r="C252" s="11" t="s">
        <v>1284</v>
      </c>
      <c r="D252" s="11" t="s">
        <v>26</v>
      </c>
      <c r="E252" s="11" t="s">
        <v>57</v>
      </c>
      <c r="F252" s="11" t="s">
        <v>26</v>
      </c>
      <c r="G252" s="11" t="s">
        <v>26</v>
      </c>
      <c r="H252" s="12" t="s">
        <v>4421</v>
      </c>
      <c r="I252" s="12" t="s">
        <v>27</v>
      </c>
      <c r="J252" s="12" t="s">
        <v>33</v>
      </c>
      <c r="K252" s="12" t="s">
        <v>34</v>
      </c>
      <c r="L252" s="13">
        <v>43.32</v>
      </c>
      <c r="M252" s="13">
        <v>30</v>
      </c>
      <c r="N252" s="13">
        <v>1.444</v>
      </c>
      <c r="O252" s="13">
        <v>85</v>
      </c>
      <c r="P252" s="13" t="s">
        <v>30</v>
      </c>
      <c r="Q252" s="13">
        <v>0</v>
      </c>
      <c r="R252" s="69">
        <f>L252*O252</f>
        <v>3682.2</v>
      </c>
      <c r="S252" s="69">
        <v>38</v>
      </c>
      <c r="T252" s="69">
        <f>L252*S252</f>
        <v>1646.16</v>
      </c>
      <c r="U252" s="69">
        <f>R252-T252</f>
        <v>2036.0399999999997</v>
      </c>
      <c r="V252" s="69">
        <f>U252*1</f>
        <v>2036.0399999999997</v>
      </c>
      <c r="W252" s="69">
        <f>U252-V252</f>
        <v>0</v>
      </c>
      <c r="X252" s="69">
        <f>L252*37</f>
        <v>1602.84</v>
      </c>
      <c r="Y252" s="70">
        <f t="shared" ref="Y252:Y253" si="236">+T252-X252</f>
        <v>43.320000000000164</v>
      </c>
      <c r="Z252" s="66" t="s">
        <v>41</v>
      </c>
      <c r="AA252" s="12" t="s">
        <v>78</v>
      </c>
    </row>
    <row r="253" spans="1:27" x14ac:dyDescent="0.25">
      <c r="A253" s="10">
        <v>45661</v>
      </c>
      <c r="B253" s="11" t="s">
        <v>1285</v>
      </c>
      <c r="C253" s="11" t="s">
        <v>1286</v>
      </c>
      <c r="D253" s="11" t="s">
        <v>26</v>
      </c>
      <c r="E253" s="11" t="s">
        <v>604</v>
      </c>
      <c r="F253" s="11" t="s">
        <v>26</v>
      </c>
      <c r="G253" s="11" t="s">
        <v>26</v>
      </c>
      <c r="H253" s="12" t="s">
        <v>4421</v>
      </c>
      <c r="I253" s="12" t="s">
        <v>27</v>
      </c>
      <c r="J253" s="12" t="s">
        <v>42</v>
      </c>
      <c r="K253" s="12" t="s">
        <v>43</v>
      </c>
      <c r="L253" s="13">
        <v>42.98</v>
      </c>
      <c r="M253" s="13">
        <v>25</v>
      </c>
      <c r="N253" s="13">
        <v>1.7192000000000001</v>
      </c>
      <c r="O253" s="13">
        <v>83</v>
      </c>
      <c r="P253" s="13" t="s">
        <v>30</v>
      </c>
      <c r="Q253" s="13">
        <v>0</v>
      </c>
      <c r="R253" s="69">
        <f>L253*O253</f>
        <v>3567.3399999999997</v>
      </c>
      <c r="S253" s="69">
        <v>38</v>
      </c>
      <c r="T253" s="69">
        <f>L253*S253</f>
        <v>1633.2399999999998</v>
      </c>
      <c r="U253" s="69">
        <f>R253-T253</f>
        <v>1934.1</v>
      </c>
      <c r="V253" s="69">
        <f>U253*1</f>
        <v>1934.1</v>
      </c>
      <c r="W253" s="69">
        <f>U253-V253</f>
        <v>0</v>
      </c>
      <c r="X253" s="69">
        <f>L253*36</f>
        <v>1547.28</v>
      </c>
      <c r="Y253" s="70">
        <f t="shared" si="236"/>
        <v>85.959999999999809</v>
      </c>
      <c r="Z253" s="66" t="s">
        <v>141</v>
      </c>
      <c r="AA253" s="12" t="s">
        <v>78</v>
      </c>
    </row>
    <row r="254" spans="1:27" x14ac:dyDescent="0.25">
      <c r="A254" s="10">
        <v>45661</v>
      </c>
      <c r="B254" s="11" t="s">
        <v>1287</v>
      </c>
      <c r="C254" s="11" t="s">
        <v>1288</v>
      </c>
      <c r="D254" s="11" t="s">
        <v>26</v>
      </c>
      <c r="E254" s="11" t="s">
        <v>80</v>
      </c>
      <c r="F254" s="11" t="s">
        <v>26</v>
      </c>
      <c r="G254" s="11">
        <v>10274</v>
      </c>
      <c r="H254" s="12" t="s">
        <v>140</v>
      </c>
      <c r="I254" s="12" t="s">
        <v>27</v>
      </c>
      <c r="J254" s="12" t="s">
        <v>42</v>
      </c>
      <c r="K254" s="12" t="s">
        <v>43</v>
      </c>
      <c r="L254" s="13">
        <v>43.96</v>
      </c>
      <c r="M254" s="13">
        <v>25</v>
      </c>
      <c r="N254" s="13">
        <v>1.7584</v>
      </c>
      <c r="O254" s="13">
        <v>35</v>
      </c>
      <c r="P254" s="13"/>
      <c r="Q254" s="13">
        <v>0</v>
      </c>
      <c r="R254" s="69">
        <f>+L254*O254</f>
        <v>1538.6000000000001</v>
      </c>
      <c r="S254" s="69">
        <v>0</v>
      </c>
      <c r="T254" s="69">
        <f>+L254*S254</f>
        <v>0</v>
      </c>
      <c r="U254" s="69">
        <f>+R254-T254</f>
        <v>1538.6000000000001</v>
      </c>
      <c r="V254" s="69">
        <f>+U254*0</f>
        <v>0</v>
      </c>
      <c r="W254" s="69">
        <f>+U254-V254</f>
        <v>1538.6000000000001</v>
      </c>
      <c r="X254" s="69">
        <v>0</v>
      </c>
      <c r="Y254" s="14">
        <f t="shared" ref="Y254:Y256" si="237">T254-X254</f>
        <v>0</v>
      </c>
      <c r="Z254" s="66" t="s">
        <v>26</v>
      </c>
      <c r="AA254" s="12" t="s">
        <v>31</v>
      </c>
    </row>
    <row r="255" spans="1:27" x14ac:dyDescent="0.25">
      <c r="A255" s="10">
        <v>45661</v>
      </c>
      <c r="B255" s="11" t="s">
        <v>1289</v>
      </c>
      <c r="C255" s="11" t="s">
        <v>1290</v>
      </c>
      <c r="D255" s="11" t="s">
        <v>26</v>
      </c>
      <c r="E255" s="11" t="s">
        <v>49</v>
      </c>
      <c r="F255" s="11" t="s">
        <v>26</v>
      </c>
      <c r="G255" s="11">
        <v>1489</v>
      </c>
      <c r="H255" s="12" t="s">
        <v>45</v>
      </c>
      <c r="I255" s="12" t="s">
        <v>27</v>
      </c>
      <c r="J255" s="12" t="s">
        <v>42</v>
      </c>
      <c r="K255" s="12" t="s">
        <v>43</v>
      </c>
      <c r="L255" s="13">
        <v>43.08</v>
      </c>
      <c r="M255" s="13">
        <v>25</v>
      </c>
      <c r="N255" s="13">
        <v>1.7232000000000001</v>
      </c>
      <c r="O255" s="13" t="s">
        <v>30</v>
      </c>
      <c r="P255" s="13">
        <v>62</v>
      </c>
      <c r="Q255" s="13">
        <v>0</v>
      </c>
      <c r="R255" s="69">
        <f>+M255*P255</f>
        <v>1550</v>
      </c>
      <c r="S255" s="69">
        <v>0</v>
      </c>
      <c r="T255" s="69">
        <f>+M255*S255</f>
        <v>0</v>
      </c>
      <c r="U255" s="69">
        <f>+R255-T255</f>
        <v>1550</v>
      </c>
      <c r="V255" s="69">
        <f>+U255*0</f>
        <v>0</v>
      </c>
      <c r="W255" s="69">
        <f>+U255-V255</f>
        <v>1550</v>
      </c>
      <c r="X255" s="69">
        <v>0</v>
      </c>
      <c r="Y255" s="14">
        <f t="shared" si="237"/>
        <v>0</v>
      </c>
      <c r="Z255" s="66" t="s">
        <v>26</v>
      </c>
      <c r="AA255" s="12" t="s">
        <v>31</v>
      </c>
    </row>
    <row r="256" spans="1:27" x14ac:dyDescent="0.25">
      <c r="A256" s="10">
        <v>45661</v>
      </c>
      <c r="B256" s="11" t="s">
        <v>1291</v>
      </c>
      <c r="C256" s="11" t="s">
        <v>1292</v>
      </c>
      <c r="D256" s="11" t="s">
        <v>26</v>
      </c>
      <c r="E256" s="11" t="s">
        <v>44</v>
      </c>
      <c r="F256" s="11" t="s">
        <v>26</v>
      </c>
      <c r="G256" s="11">
        <v>1484</v>
      </c>
      <c r="H256" s="12" t="s">
        <v>45</v>
      </c>
      <c r="I256" s="12" t="s">
        <v>27</v>
      </c>
      <c r="J256" s="12" t="s">
        <v>42</v>
      </c>
      <c r="K256" s="12" t="s">
        <v>43</v>
      </c>
      <c r="L256" s="13">
        <v>42.1</v>
      </c>
      <c r="M256" s="13">
        <v>25</v>
      </c>
      <c r="N256" s="13">
        <v>1.6839999999999999</v>
      </c>
      <c r="O256" s="13" t="s">
        <v>30</v>
      </c>
      <c r="P256" s="13">
        <v>62</v>
      </c>
      <c r="Q256" s="13">
        <v>0</v>
      </c>
      <c r="R256" s="69">
        <f>+M256*P256</f>
        <v>1550</v>
      </c>
      <c r="S256" s="69">
        <v>0</v>
      </c>
      <c r="T256" s="69">
        <f>+M256*S256</f>
        <v>0</v>
      </c>
      <c r="U256" s="69">
        <f>+R256-T256</f>
        <v>1550</v>
      </c>
      <c r="V256" s="69">
        <f>+U256*0</f>
        <v>0</v>
      </c>
      <c r="W256" s="69">
        <f>+U256-V256</f>
        <v>1550</v>
      </c>
      <c r="X256" s="69">
        <v>0</v>
      </c>
      <c r="Y256" s="14">
        <f t="shared" si="237"/>
        <v>0</v>
      </c>
      <c r="Z256" s="66" t="s">
        <v>26</v>
      </c>
      <c r="AA256" s="12" t="s">
        <v>31</v>
      </c>
    </row>
    <row r="257" spans="1:27" x14ac:dyDescent="0.25">
      <c r="A257" s="10">
        <v>45661</v>
      </c>
      <c r="B257" s="11" t="s">
        <v>1293</v>
      </c>
      <c r="C257" s="11" t="s">
        <v>1294</v>
      </c>
      <c r="D257" s="11" t="s">
        <v>26</v>
      </c>
      <c r="E257" s="11" t="s">
        <v>243</v>
      </c>
      <c r="F257" s="11" t="s">
        <v>26</v>
      </c>
      <c r="G257" s="11" t="s">
        <v>26</v>
      </c>
      <c r="H257" s="12" t="s">
        <v>4421</v>
      </c>
      <c r="I257" s="12" t="s">
        <v>27</v>
      </c>
      <c r="J257" s="12" t="s">
        <v>42</v>
      </c>
      <c r="K257" s="12" t="s">
        <v>43</v>
      </c>
      <c r="L257" s="13">
        <v>42.36</v>
      </c>
      <c r="M257" s="13">
        <v>25</v>
      </c>
      <c r="N257" s="13">
        <v>1.6943999999999999</v>
      </c>
      <c r="O257" s="13">
        <v>83</v>
      </c>
      <c r="P257" s="13" t="s">
        <v>30</v>
      </c>
      <c r="Q257" s="13">
        <v>0</v>
      </c>
      <c r="R257" s="69">
        <f>L257*O257</f>
        <v>3515.88</v>
      </c>
      <c r="S257" s="69">
        <v>38</v>
      </c>
      <c r="T257" s="69">
        <f>L257*S257</f>
        <v>1609.68</v>
      </c>
      <c r="U257" s="69">
        <f>R257-T257</f>
        <v>1906.2</v>
      </c>
      <c r="V257" s="69">
        <f>U257*1</f>
        <v>1906.2</v>
      </c>
      <c r="W257" s="69">
        <f>U257-V257</f>
        <v>0</v>
      </c>
      <c r="X257" s="69">
        <f>L257*36</f>
        <v>1524.96</v>
      </c>
      <c r="Y257" s="70">
        <f t="shared" ref="Y257:Y259" si="238">+T257-X257</f>
        <v>84.720000000000027</v>
      </c>
      <c r="Z257" s="66" t="s">
        <v>141</v>
      </c>
      <c r="AA257" s="12" t="s">
        <v>78</v>
      </c>
    </row>
    <row r="258" spans="1:27" x14ac:dyDescent="0.25">
      <c r="A258" s="10">
        <v>45661</v>
      </c>
      <c r="B258" s="11" t="s">
        <v>1295</v>
      </c>
      <c r="C258" s="11" t="s">
        <v>1296</v>
      </c>
      <c r="D258" s="11" t="s">
        <v>26</v>
      </c>
      <c r="E258" s="11" t="s">
        <v>245</v>
      </c>
      <c r="F258" s="11" t="s">
        <v>26</v>
      </c>
      <c r="G258" s="11" t="s">
        <v>26</v>
      </c>
      <c r="H258" s="12" t="s">
        <v>4421</v>
      </c>
      <c r="I258" s="12" t="s">
        <v>27</v>
      </c>
      <c r="J258" s="12" t="s">
        <v>42</v>
      </c>
      <c r="K258" s="12" t="s">
        <v>43</v>
      </c>
      <c r="L258" s="13">
        <v>42.34</v>
      </c>
      <c r="M258" s="13">
        <v>25</v>
      </c>
      <c r="N258" s="13">
        <v>1.6936</v>
      </c>
      <c r="O258" s="13">
        <v>83</v>
      </c>
      <c r="P258" s="13" t="s">
        <v>30</v>
      </c>
      <c r="Q258" s="13">
        <v>0</v>
      </c>
      <c r="R258" s="69">
        <f>L258*O258</f>
        <v>3514.2200000000003</v>
      </c>
      <c r="S258" s="69">
        <v>38</v>
      </c>
      <c r="T258" s="69">
        <f>L258*S258</f>
        <v>1608.92</v>
      </c>
      <c r="U258" s="69">
        <f>R258-T258</f>
        <v>1905.3000000000002</v>
      </c>
      <c r="V258" s="69">
        <f>U258*1</f>
        <v>1905.3000000000002</v>
      </c>
      <c r="W258" s="69">
        <f>U258-V258</f>
        <v>0</v>
      </c>
      <c r="X258" s="69">
        <f t="shared" ref="X258:X259" si="239">L258*37</f>
        <v>1566.5800000000002</v>
      </c>
      <c r="Y258" s="70">
        <f t="shared" si="238"/>
        <v>42.339999999999918</v>
      </c>
      <c r="Z258" s="66" t="s">
        <v>41</v>
      </c>
      <c r="AA258" s="12" t="s">
        <v>78</v>
      </c>
    </row>
    <row r="259" spans="1:27" x14ac:dyDescent="0.25">
      <c r="A259" s="10">
        <v>45661</v>
      </c>
      <c r="B259" s="11" t="s">
        <v>750</v>
      </c>
      <c r="C259" s="11" t="s">
        <v>1297</v>
      </c>
      <c r="D259" s="11" t="s">
        <v>26</v>
      </c>
      <c r="E259" s="11" t="s">
        <v>76</v>
      </c>
      <c r="F259" s="11" t="s">
        <v>26</v>
      </c>
      <c r="G259" s="11" t="s">
        <v>26</v>
      </c>
      <c r="H259" s="12" t="s">
        <v>4421</v>
      </c>
      <c r="I259" s="12" t="s">
        <v>27</v>
      </c>
      <c r="J259" s="12" t="s">
        <v>42</v>
      </c>
      <c r="K259" s="12" t="s">
        <v>43</v>
      </c>
      <c r="L259" s="13">
        <v>42.28</v>
      </c>
      <c r="M259" s="13">
        <v>25</v>
      </c>
      <c r="N259" s="13">
        <v>1.6912</v>
      </c>
      <c r="O259" s="13">
        <v>83</v>
      </c>
      <c r="P259" s="13" t="s">
        <v>30</v>
      </c>
      <c r="Q259" s="13">
        <v>0</v>
      </c>
      <c r="R259" s="69">
        <f>L259*O259</f>
        <v>3509.2400000000002</v>
      </c>
      <c r="S259" s="69">
        <v>38</v>
      </c>
      <c r="T259" s="69">
        <f>L259*S259</f>
        <v>1606.64</v>
      </c>
      <c r="U259" s="69">
        <f>R259-T259</f>
        <v>1902.6000000000001</v>
      </c>
      <c r="V259" s="69">
        <f>U259*1</f>
        <v>1902.6000000000001</v>
      </c>
      <c r="W259" s="69">
        <f>U259-V259</f>
        <v>0</v>
      </c>
      <c r="X259" s="69">
        <f t="shared" si="239"/>
        <v>1564.3600000000001</v>
      </c>
      <c r="Y259" s="70">
        <f t="shared" si="238"/>
        <v>42.279999999999973</v>
      </c>
      <c r="Z259" s="66" t="s">
        <v>41</v>
      </c>
      <c r="AA259" s="12" t="s">
        <v>78</v>
      </c>
    </row>
    <row r="260" spans="1:27" x14ac:dyDescent="0.25">
      <c r="A260" s="10">
        <v>45661</v>
      </c>
      <c r="B260" s="11" t="s">
        <v>1298</v>
      </c>
      <c r="C260" s="11" t="s">
        <v>1299</v>
      </c>
      <c r="D260" s="11" t="s">
        <v>26</v>
      </c>
      <c r="E260" s="11" t="s">
        <v>519</v>
      </c>
      <c r="F260" s="11" t="s">
        <v>26</v>
      </c>
      <c r="G260" s="11">
        <v>4362</v>
      </c>
      <c r="H260" s="12" t="s">
        <v>140</v>
      </c>
      <c r="I260" s="12" t="s">
        <v>27</v>
      </c>
      <c r="J260" s="12" t="s">
        <v>42</v>
      </c>
      <c r="K260" s="12" t="s">
        <v>43</v>
      </c>
      <c r="L260" s="13">
        <v>41.32</v>
      </c>
      <c r="M260" s="13">
        <v>25</v>
      </c>
      <c r="N260" s="13">
        <v>1.6528</v>
      </c>
      <c r="O260" s="13">
        <v>35</v>
      </c>
      <c r="P260" s="13"/>
      <c r="Q260" s="13">
        <v>0</v>
      </c>
      <c r="R260" s="69">
        <f>+L260*O260</f>
        <v>1446.2</v>
      </c>
      <c r="S260" s="69">
        <v>0</v>
      </c>
      <c r="T260" s="69">
        <f>+L260*S260</f>
        <v>0</v>
      </c>
      <c r="U260" s="69">
        <f>+R260-T260</f>
        <v>1446.2</v>
      </c>
      <c r="V260" s="69">
        <f>+U260*0</f>
        <v>0</v>
      </c>
      <c r="W260" s="69">
        <f>+U260-V260</f>
        <v>1446.2</v>
      </c>
      <c r="X260" s="69">
        <v>0</v>
      </c>
      <c r="Y260" s="14">
        <f>T260-X260</f>
        <v>0</v>
      </c>
      <c r="Z260" s="66" t="s">
        <v>26</v>
      </c>
      <c r="AA260" s="12" t="s">
        <v>31</v>
      </c>
    </row>
    <row r="261" spans="1:27" x14ac:dyDescent="0.25">
      <c r="A261" s="10">
        <v>45661</v>
      </c>
      <c r="B261" s="11" t="s">
        <v>1300</v>
      </c>
      <c r="C261" s="11" t="s">
        <v>1301</v>
      </c>
      <c r="D261" s="11" t="s">
        <v>26</v>
      </c>
      <c r="E261" s="11" t="s">
        <v>504</v>
      </c>
      <c r="F261" s="11" t="s">
        <v>26</v>
      </c>
      <c r="G261" s="11" t="s">
        <v>26</v>
      </c>
      <c r="H261" s="12" t="s">
        <v>4421</v>
      </c>
      <c r="I261" s="12" t="s">
        <v>27</v>
      </c>
      <c r="J261" s="12" t="s">
        <v>42</v>
      </c>
      <c r="K261" s="12" t="s">
        <v>43</v>
      </c>
      <c r="L261" s="13">
        <v>41.68</v>
      </c>
      <c r="M261" s="13">
        <v>25</v>
      </c>
      <c r="N261" s="13">
        <v>1.6672</v>
      </c>
      <c r="O261" s="13">
        <v>83</v>
      </c>
      <c r="P261" s="13" t="s">
        <v>30</v>
      </c>
      <c r="Q261" s="13">
        <v>0</v>
      </c>
      <c r="R261" s="69">
        <f>L261*O261</f>
        <v>3459.44</v>
      </c>
      <c r="S261" s="69">
        <v>38</v>
      </c>
      <c r="T261" s="69">
        <f>L261*S261</f>
        <v>1583.84</v>
      </c>
      <c r="U261" s="69">
        <f>R261-T261</f>
        <v>1875.6000000000001</v>
      </c>
      <c r="V261" s="69">
        <f>U261*1</f>
        <v>1875.6000000000001</v>
      </c>
      <c r="W261" s="69">
        <f>U261-V261</f>
        <v>0</v>
      </c>
      <c r="X261" s="69">
        <f>L261*36</f>
        <v>1500.48</v>
      </c>
      <c r="Y261" s="70">
        <f>+T261-X261</f>
        <v>83.3599999999999</v>
      </c>
      <c r="Z261" s="66" t="s">
        <v>141</v>
      </c>
      <c r="AA261" s="12" t="s">
        <v>78</v>
      </c>
    </row>
    <row r="262" spans="1:27" x14ac:dyDescent="0.25">
      <c r="A262" s="10">
        <v>45661</v>
      </c>
      <c r="B262" s="11" t="s">
        <v>1302</v>
      </c>
      <c r="C262" s="11" t="s">
        <v>1303</v>
      </c>
      <c r="D262" s="11" t="s">
        <v>26</v>
      </c>
      <c r="E262" s="11" t="s">
        <v>570</v>
      </c>
      <c r="F262" s="11" t="s">
        <v>26</v>
      </c>
      <c r="G262" s="11">
        <v>111911</v>
      </c>
      <c r="H262" s="12" t="s">
        <v>4445</v>
      </c>
      <c r="I262" s="12" t="s">
        <v>27</v>
      </c>
      <c r="J262" s="12" t="s">
        <v>42</v>
      </c>
      <c r="K262" s="12" t="s">
        <v>43</v>
      </c>
      <c r="L262" s="13">
        <v>36.46</v>
      </c>
      <c r="M262" s="13">
        <v>24</v>
      </c>
      <c r="N262" s="13">
        <v>1.519166666666667</v>
      </c>
      <c r="O262" s="13">
        <v>42</v>
      </c>
      <c r="P262" s="13" t="s">
        <v>30</v>
      </c>
      <c r="Q262" s="13">
        <v>0</v>
      </c>
      <c r="R262" s="69">
        <f t="shared" ref="R262:R263" si="240">+L262*O262</f>
        <v>1531.32</v>
      </c>
      <c r="S262" s="69">
        <v>0</v>
      </c>
      <c r="T262" s="69">
        <f t="shared" ref="T262:T267" si="241">+L262*S262</f>
        <v>0</v>
      </c>
      <c r="U262" s="69">
        <f t="shared" ref="U262:U267" si="242">+R262-T262</f>
        <v>1531.32</v>
      </c>
      <c r="V262" s="69">
        <f>+U262*1</f>
        <v>1531.32</v>
      </c>
      <c r="W262" s="69">
        <f t="shared" ref="W262:W267" si="243">+U262-V262</f>
        <v>0</v>
      </c>
      <c r="X262" s="69">
        <v>0</v>
      </c>
      <c r="Y262" s="14">
        <f t="shared" ref="Y262:Y274" si="244">T262-X262</f>
        <v>0</v>
      </c>
      <c r="Z262" s="66" t="s">
        <v>26</v>
      </c>
      <c r="AA262" s="12" t="s">
        <v>31</v>
      </c>
    </row>
    <row r="263" spans="1:27" x14ac:dyDescent="0.25">
      <c r="A263" s="10">
        <v>45661</v>
      </c>
      <c r="B263" s="11" t="s">
        <v>699</v>
      </c>
      <c r="C263" s="11" t="s">
        <v>1304</v>
      </c>
      <c r="D263" s="11" t="s">
        <v>26</v>
      </c>
      <c r="E263" s="11" t="s">
        <v>568</v>
      </c>
      <c r="F263" s="11" t="s">
        <v>26</v>
      </c>
      <c r="G263" s="11">
        <v>111734</v>
      </c>
      <c r="H263" s="12" t="s">
        <v>4445</v>
      </c>
      <c r="I263" s="12" t="s">
        <v>27</v>
      </c>
      <c r="J263" s="12" t="s">
        <v>42</v>
      </c>
      <c r="K263" s="12" t="s">
        <v>43</v>
      </c>
      <c r="L263" s="13">
        <v>39.74</v>
      </c>
      <c r="M263" s="13">
        <v>25</v>
      </c>
      <c r="N263" s="13">
        <v>1.5895999999999999</v>
      </c>
      <c r="O263" s="13">
        <v>42</v>
      </c>
      <c r="P263" s="13" t="s">
        <v>30</v>
      </c>
      <c r="Q263" s="13">
        <v>0</v>
      </c>
      <c r="R263" s="69">
        <f t="shared" si="240"/>
        <v>1669.0800000000002</v>
      </c>
      <c r="S263" s="69">
        <v>0</v>
      </c>
      <c r="T263" s="69">
        <f t="shared" si="241"/>
        <v>0</v>
      </c>
      <c r="U263" s="69">
        <f t="shared" si="242"/>
        <v>1669.0800000000002</v>
      </c>
      <c r="V263" s="69">
        <f>+U263*1</f>
        <v>1669.0800000000002</v>
      </c>
      <c r="W263" s="69">
        <f t="shared" si="243"/>
        <v>0</v>
      </c>
      <c r="X263" s="69">
        <v>0</v>
      </c>
      <c r="Y263" s="14">
        <f t="shared" si="244"/>
        <v>0</v>
      </c>
      <c r="Z263" s="66" t="s">
        <v>26</v>
      </c>
      <c r="AA263" s="12" t="s">
        <v>31</v>
      </c>
    </row>
    <row r="264" spans="1:27" x14ac:dyDescent="0.25">
      <c r="A264" s="10">
        <v>45661</v>
      </c>
      <c r="B264" s="11" t="s">
        <v>1305</v>
      </c>
      <c r="C264" s="11" t="s">
        <v>1306</v>
      </c>
      <c r="D264" s="11" t="s">
        <v>26</v>
      </c>
      <c r="E264" s="11" t="s">
        <v>543</v>
      </c>
      <c r="F264" s="11" t="s">
        <v>26</v>
      </c>
      <c r="G264" s="11">
        <v>70143</v>
      </c>
      <c r="H264" s="12" t="s">
        <v>4447</v>
      </c>
      <c r="I264" s="12" t="s">
        <v>27</v>
      </c>
      <c r="J264" s="12" t="s">
        <v>42</v>
      </c>
      <c r="K264" s="12" t="s">
        <v>43</v>
      </c>
      <c r="L264" s="13">
        <v>41.9</v>
      </c>
      <c r="M264" s="13">
        <v>25</v>
      </c>
      <c r="N264" s="13">
        <v>1.6759999999999999</v>
      </c>
      <c r="O264" s="13">
        <v>42.5</v>
      </c>
      <c r="P264" s="13"/>
      <c r="Q264" s="13">
        <v>0</v>
      </c>
      <c r="R264" s="69">
        <f>+L264*O264</f>
        <v>1780.75</v>
      </c>
      <c r="S264" s="69">
        <v>0</v>
      </c>
      <c r="T264" s="69">
        <f t="shared" si="241"/>
        <v>0</v>
      </c>
      <c r="U264" s="69">
        <f t="shared" si="242"/>
        <v>1780.75</v>
      </c>
      <c r="V264" s="69">
        <f>+U264*0.75</f>
        <v>1335.5625</v>
      </c>
      <c r="W264" s="69">
        <f t="shared" si="243"/>
        <v>445.1875</v>
      </c>
      <c r="X264" s="69">
        <v>0</v>
      </c>
      <c r="Y264" s="14">
        <f t="shared" si="244"/>
        <v>0</v>
      </c>
      <c r="Z264" s="66" t="s">
        <v>26</v>
      </c>
      <c r="AA264" s="12" t="s">
        <v>31</v>
      </c>
    </row>
    <row r="265" spans="1:27" x14ac:dyDescent="0.25">
      <c r="A265" s="10">
        <v>45661</v>
      </c>
      <c r="B265" s="11" t="s">
        <v>1307</v>
      </c>
      <c r="C265" s="11" t="s">
        <v>1308</v>
      </c>
      <c r="D265" s="11" t="s">
        <v>26</v>
      </c>
      <c r="E265" s="11" t="s">
        <v>479</v>
      </c>
      <c r="F265" s="11" t="s">
        <v>26</v>
      </c>
      <c r="G265" s="11">
        <v>74918</v>
      </c>
      <c r="H265" s="12" t="s">
        <v>4447</v>
      </c>
      <c r="I265" s="12" t="s">
        <v>27</v>
      </c>
      <c r="J265" s="12" t="s">
        <v>42</v>
      </c>
      <c r="K265" s="12" t="s">
        <v>43</v>
      </c>
      <c r="L265" s="13">
        <v>43.38</v>
      </c>
      <c r="M265" s="13">
        <v>25</v>
      </c>
      <c r="N265" s="13">
        <v>1.7352000000000001</v>
      </c>
      <c r="O265" s="13">
        <v>42.5</v>
      </c>
      <c r="P265" s="13"/>
      <c r="Q265" s="13">
        <v>0</v>
      </c>
      <c r="R265" s="69">
        <f>+L265*O265</f>
        <v>1843.65</v>
      </c>
      <c r="S265" s="69">
        <v>0</v>
      </c>
      <c r="T265" s="69">
        <f t="shared" si="241"/>
        <v>0</v>
      </c>
      <c r="U265" s="69">
        <f t="shared" si="242"/>
        <v>1843.65</v>
      </c>
      <c r="V265" s="69">
        <f>+U265*0.75</f>
        <v>1382.7375000000002</v>
      </c>
      <c r="W265" s="69">
        <f t="shared" si="243"/>
        <v>460.91249999999991</v>
      </c>
      <c r="X265" s="69">
        <v>0</v>
      </c>
      <c r="Y265" s="14">
        <f t="shared" si="244"/>
        <v>0</v>
      </c>
      <c r="Z265" s="66" t="s">
        <v>26</v>
      </c>
      <c r="AA265" s="12" t="s">
        <v>31</v>
      </c>
    </row>
    <row r="266" spans="1:27" x14ac:dyDescent="0.25">
      <c r="A266" s="10">
        <v>45661</v>
      </c>
      <c r="B266" s="11" t="s">
        <v>668</v>
      </c>
      <c r="C266" s="11" t="s">
        <v>1309</v>
      </c>
      <c r="D266" s="11" t="s">
        <v>26</v>
      </c>
      <c r="E266" s="11" t="s">
        <v>524</v>
      </c>
      <c r="F266" s="11" t="s">
        <v>26</v>
      </c>
      <c r="G266" s="11">
        <v>76542</v>
      </c>
      <c r="H266" s="12" t="s">
        <v>4447</v>
      </c>
      <c r="I266" s="12" t="s">
        <v>27</v>
      </c>
      <c r="J266" s="12" t="s">
        <v>42</v>
      </c>
      <c r="K266" s="12" t="s">
        <v>43</v>
      </c>
      <c r="L266" s="13">
        <v>44.42</v>
      </c>
      <c r="M266" s="13">
        <v>25</v>
      </c>
      <c r="N266" s="13">
        <v>1.7767999999999999</v>
      </c>
      <c r="O266" s="13">
        <v>42.5</v>
      </c>
      <c r="P266" s="13"/>
      <c r="Q266" s="13">
        <v>0</v>
      </c>
      <c r="R266" s="69">
        <f>+L266*O266</f>
        <v>1887.8500000000001</v>
      </c>
      <c r="S266" s="69">
        <v>0</v>
      </c>
      <c r="T266" s="69">
        <f t="shared" si="241"/>
        <v>0</v>
      </c>
      <c r="U266" s="69">
        <f t="shared" si="242"/>
        <v>1887.8500000000001</v>
      </c>
      <c r="V266" s="69">
        <f>+U266*0.75</f>
        <v>1415.8875</v>
      </c>
      <c r="W266" s="69">
        <f t="shared" si="243"/>
        <v>471.96250000000009</v>
      </c>
      <c r="X266" s="69">
        <v>0</v>
      </c>
      <c r="Y266" s="14">
        <f t="shared" si="244"/>
        <v>0</v>
      </c>
      <c r="Z266" s="66" t="s">
        <v>26</v>
      </c>
      <c r="AA266" s="12" t="s">
        <v>31</v>
      </c>
    </row>
    <row r="267" spans="1:27" x14ac:dyDescent="0.25">
      <c r="A267" s="10">
        <v>45661</v>
      </c>
      <c r="B267" s="11" t="s">
        <v>1310</v>
      </c>
      <c r="C267" s="11" t="s">
        <v>1311</v>
      </c>
      <c r="D267" s="11" t="s">
        <v>26</v>
      </c>
      <c r="E267" s="11" t="s">
        <v>240</v>
      </c>
      <c r="F267" s="11" t="s">
        <v>26</v>
      </c>
      <c r="G267" s="11">
        <v>71093</v>
      </c>
      <c r="H267" s="12" t="s">
        <v>4447</v>
      </c>
      <c r="I267" s="12" t="s">
        <v>27</v>
      </c>
      <c r="J267" s="12" t="s">
        <v>42</v>
      </c>
      <c r="K267" s="12" t="s">
        <v>43</v>
      </c>
      <c r="L267" s="13">
        <v>44.22</v>
      </c>
      <c r="M267" s="13">
        <v>25</v>
      </c>
      <c r="N267" s="13">
        <v>1.7687999999999999</v>
      </c>
      <c r="O267" s="13">
        <v>42.5</v>
      </c>
      <c r="P267" s="13"/>
      <c r="Q267" s="13">
        <v>0</v>
      </c>
      <c r="R267" s="69">
        <f>+L267*O267</f>
        <v>1879.35</v>
      </c>
      <c r="S267" s="69">
        <v>0</v>
      </c>
      <c r="T267" s="69">
        <f t="shared" si="241"/>
        <v>0</v>
      </c>
      <c r="U267" s="69">
        <f t="shared" si="242"/>
        <v>1879.35</v>
      </c>
      <c r="V267" s="69">
        <f>+U267*0.75</f>
        <v>1409.5124999999998</v>
      </c>
      <c r="W267" s="69">
        <f t="shared" si="243"/>
        <v>469.83750000000009</v>
      </c>
      <c r="X267" s="69">
        <v>0</v>
      </c>
      <c r="Y267" s="14">
        <f t="shared" si="244"/>
        <v>0</v>
      </c>
      <c r="Z267" s="66" t="s">
        <v>26</v>
      </c>
      <c r="AA267" s="12" t="s">
        <v>31</v>
      </c>
    </row>
    <row r="268" spans="1:27" x14ac:dyDescent="0.25">
      <c r="A268" s="10">
        <v>45661</v>
      </c>
      <c r="B268" s="11" t="s">
        <v>1312</v>
      </c>
      <c r="C268" s="11" t="s">
        <v>1313</v>
      </c>
      <c r="D268" s="11" t="s">
        <v>26</v>
      </c>
      <c r="E268" s="11" t="s">
        <v>603</v>
      </c>
      <c r="F268" s="11" t="s">
        <v>26</v>
      </c>
      <c r="G268" s="11">
        <v>489</v>
      </c>
      <c r="H268" s="12" t="s">
        <v>141</v>
      </c>
      <c r="I268" s="12" t="s">
        <v>27</v>
      </c>
      <c r="J268" s="12" t="s">
        <v>42</v>
      </c>
      <c r="K268" s="12" t="s">
        <v>43</v>
      </c>
      <c r="L268" s="13">
        <v>40.94</v>
      </c>
      <c r="M268" s="13">
        <v>25</v>
      </c>
      <c r="N268" s="13">
        <v>1.6375999999999999</v>
      </c>
      <c r="O268" s="13">
        <v>40</v>
      </c>
      <c r="P268" s="13" t="s">
        <v>30</v>
      </c>
      <c r="Q268" s="13">
        <v>0</v>
      </c>
      <c r="R268" s="69">
        <f t="shared" ref="R268" si="245">L268*O268</f>
        <v>1637.6</v>
      </c>
      <c r="S268" s="69">
        <v>0</v>
      </c>
      <c r="T268" s="69">
        <f t="shared" ref="T268" si="246">L268*S268</f>
        <v>0</v>
      </c>
      <c r="U268" s="69">
        <f t="shared" ref="U268" si="247">R268-T268</f>
        <v>1637.6</v>
      </c>
      <c r="V268" s="69">
        <f t="shared" ref="V268" si="248">U268*0</f>
        <v>0</v>
      </c>
      <c r="W268" s="69">
        <f t="shared" ref="W268" si="249">U268-V268</f>
        <v>1637.6</v>
      </c>
      <c r="X268" s="69">
        <v>0</v>
      </c>
      <c r="Y268" s="14">
        <f t="shared" si="244"/>
        <v>0</v>
      </c>
      <c r="Z268" s="66" t="s">
        <v>26</v>
      </c>
      <c r="AA268" s="12" t="s">
        <v>31</v>
      </c>
    </row>
    <row r="269" spans="1:27" x14ac:dyDescent="0.25">
      <c r="A269" s="10">
        <v>45661</v>
      </c>
      <c r="B269" s="11" t="s">
        <v>1314</v>
      </c>
      <c r="C269" s="11" t="s">
        <v>1315</v>
      </c>
      <c r="D269" s="11" t="s">
        <v>26</v>
      </c>
      <c r="E269" s="11" t="s">
        <v>485</v>
      </c>
      <c r="F269" s="11" t="s">
        <v>26</v>
      </c>
      <c r="G269" s="11">
        <v>72861</v>
      </c>
      <c r="H269" s="12" t="s">
        <v>4447</v>
      </c>
      <c r="I269" s="12" t="s">
        <v>27</v>
      </c>
      <c r="J269" s="12" t="s">
        <v>42</v>
      </c>
      <c r="K269" s="12" t="s">
        <v>43</v>
      </c>
      <c r="L269" s="13">
        <v>42.94</v>
      </c>
      <c r="M269" s="13">
        <v>25</v>
      </c>
      <c r="N269" s="13">
        <v>1.7176</v>
      </c>
      <c r="O269" s="13">
        <v>42.5</v>
      </c>
      <c r="P269" s="13"/>
      <c r="Q269" s="13">
        <v>0</v>
      </c>
      <c r="R269" s="69">
        <f>+L269*O269</f>
        <v>1824.9499999999998</v>
      </c>
      <c r="S269" s="69">
        <v>0</v>
      </c>
      <c r="T269" s="69">
        <f>+L269*S269</f>
        <v>0</v>
      </c>
      <c r="U269" s="69">
        <f>+R269-T269</f>
        <v>1824.9499999999998</v>
      </c>
      <c r="V269" s="69">
        <f>+U269*0.75</f>
        <v>1368.7124999999999</v>
      </c>
      <c r="W269" s="69">
        <f>+U269-V269</f>
        <v>456.23749999999995</v>
      </c>
      <c r="X269" s="69">
        <v>0</v>
      </c>
      <c r="Y269" s="14">
        <f t="shared" si="244"/>
        <v>0</v>
      </c>
      <c r="Z269" s="66" t="s">
        <v>26</v>
      </c>
      <c r="AA269" s="12" t="s">
        <v>31</v>
      </c>
    </row>
    <row r="270" spans="1:27" x14ac:dyDescent="0.25">
      <c r="A270" s="10">
        <v>45661</v>
      </c>
      <c r="B270" s="11" t="s">
        <v>1316</v>
      </c>
      <c r="C270" s="11" t="s">
        <v>1317</v>
      </c>
      <c r="D270" s="11" t="s">
        <v>26</v>
      </c>
      <c r="E270" s="11" t="s">
        <v>538</v>
      </c>
      <c r="F270" s="11" t="s">
        <v>26</v>
      </c>
      <c r="G270" s="11">
        <v>2291</v>
      </c>
      <c r="H270" s="12" t="s">
        <v>41</v>
      </c>
      <c r="I270" s="12" t="s">
        <v>37</v>
      </c>
      <c r="J270" s="12" t="s">
        <v>227</v>
      </c>
      <c r="K270" s="12" t="s">
        <v>38</v>
      </c>
      <c r="L270" s="13">
        <v>37.9</v>
      </c>
      <c r="M270" s="13">
        <v>25</v>
      </c>
      <c r="N270" s="13">
        <v>1.516</v>
      </c>
      <c r="O270" s="13" t="s">
        <v>30</v>
      </c>
      <c r="P270" s="13">
        <v>43.5</v>
      </c>
      <c r="Q270" s="13">
        <v>0</v>
      </c>
      <c r="R270" s="69">
        <f>M270*P270</f>
        <v>1087.5</v>
      </c>
      <c r="S270" s="69">
        <v>0</v>
      </c>
      <c r="T270" s="69">
        <f>M270*S270</f>
        <v>0</v>
      </c>
      <c r="U270" s="69">
        <f>R270-T270</f>
        <v>1087.5</v>
      </c>
      <c r="V270" s="69">
        <f>U270*0</f>
        <v>0</v>
      </c>
      <c r="W270" s="69">
        <f>U270-V270</f>
        <v>1087.5</v>
      </c>
      <c r="X270" s="69">
        <v>0</v>
      </c>
      <c r="Y270" s="14">
        <f t="shared" si="244"/>
        <v>0</v>
      </c>
      <c r="Z270" s="66" t="s">
        <v>26</v>
      </c>
      <c r="AA270" s="12" t="s">
        <v>31</v>
      </c>
    </row>
    <row r="271" spans="1:27" x14ac:dyDescent="0.25">
      <c r="A271" s="10">
        <v>45661</v>
      </c>
      <c r="B271" s="11" t="s">
        <v>1318</v>
      </c>
      <c r="C271" s="11" t="s">
        <v>1319</v>
      </c>
      <c r="D271" s="11" t="s">
        <v>26</v>
      </c>
      <c r="E271" s="11" t="s">
        <v>84</v>
      </c>
      <c r="F271" s="11" t="s">
        <v>26</v>
      </c>
      <c r="G271" s="11">
        <v>44077</v>
      </c>
      <c r="H271" s="12" t="s">
        <v>4422</v>
      </c>
      <c r="I271" s="12" t="s">
        <v>27</v>
      </c>
      <c r="J271" s="12" t="s">
        <v>33</v>
      </c>
      <c r="K271" s="12" t="s">
        <v>34</v>
      </c>
      <c r="L271" s="13">
        <v>30</v>
      </c>
      <c r="M271" s="13">
        <v>25</v>
      </c>
      <c r="N271" s="13">
        <v>1.2</v>
      </c>
      <c r="O271" s="13">
        <v>45</v>
      </c>
      <c r="P271" s="13" t="s">
        <v>30</v>
      </c>
      <c r="Q271" s="13">
        <v>0</v>
      </c>
      <c r="R271" s="69">
        <f>+L271*O271</f>
        <v>1350</v>
      </c>
      <c r="S271" s="69">
        <v>0</v>
      </c>
      <c r="T271" s="69">
        <f>+L271*S271</f>
        <v>0</v>
      </c>
      <c r="U271" s="69">
        <f t="shared" ref="U271" si="250">+R271-T271</f>
        <v>1350</v>
      </c>
      <c r="V271" s="69">
        <f>+U271*1</f>
        <v>1350</v>
      </c>
      <c r="W271" s="69">
        <f t="shared" ref="W271" si="251">+U271-V271</f>
        <v>0</v>
      </c>
      <c r="X271" s="69">
        <v>0</v>
      </c>
      <c r="Y271" s="14">
        <f t="shared" si="244"/>
        <v>0</v>
      </c>
      <c r="Z271" s="66" t="s">
        <v>26</v>
      </c>
      <c r="AA271" s="12" t="s">
        <v>31</v>
      </c>
    </row>
    <row r="272" spans="1:27" x14ac:dyDescent="0.25">
      <c r="A272" s="10">
        <v>45661</v>
      </c>
      <c r="B272" s="11" t="s">
        <v>678</v>
      </c>
      <c r="C272" s="11" t="s">
        <v>1320</v>
      </c>
      <c r="D272" s="11" t="s">
        <v>26</v>
      </c>
      <c r="E272" s="11" t="s">
        <v>98</v>
      </c>
      <c r="F272" s="11" t="s">
        <v>26</v>
      </c>
      <c r="G272" s="11">
        <v>10124</v>
      </c>
      <c r="H272" s="12" t="s">
        <v>140</v>
      </c>
      <c r="I272" s="12" t="s">
        <v>27</v>
      </c>
      <c r="J272" s="12" t="s">
        <v>42</v>
      </c>
      <c r="K272" s="12" t="s">
        <v>43</v>
      </c>
      <c r="L272" s="13">
        <v>43.1</v>
      </c>
      <c r="M272" s="13">
        <v>25</v>
      </c>
      <c r="N272" s="13">
        <v>1.724</v>
      </c>
      <c r="O272" s="13">
        <v>35</v>
      </c>
      <c r="P272" s="13"/>
      <c r="Q272" s="13">
        <v>0</v>
      </c>
      <c r="R272" s="69">
        <f>+L272*O272</f>
        <v>1508.5</v>
      </c>
      <c r="S272" s="69">
        <v>0</v>
      </c>
      <c r="T272" s="69">
        <f>+L272*S272</f>
        <v>0</v>
      </c>
      <c r="U272" s="69">
        <f>+R272-T272</f>
        <v>1508.5</v>
      </c>
      <c r="V272" s="69">
        <f>+U272*0</f>
        <v>0</v>
      </c>
      <c r="W272" s="69">
        <f>+U272-V272</f>
        <v>1508.5</v>
      </c>
      <c r="X272" s="69">
        <v>0</v>
      </c>
      <c r="Y272" s="14">
        <f t="shared" si="244"/>
        <v>0</v>
      </c>
      <c r="Z272" s="66" t="s">
        <v>26</v>
      </c>
      <c r="AA272" s="12" t="s">
        <v>31</v>
      </c>
    </row>
    <row r="273" spans="1:27" x14ac:dyDescent="0.25">
      <c r="A273" s="10">
        <v>45661</v>
      </c>
      <c r="B273" s="11" t="s">
        <v>675</v>
      </c>
      <c r="C273" s="11" t="s">
        <v>1321</v>
      </c>
      <c r="D273" s="11" t="s">
        <v>26</v>
      </c>
      <c r="E273" s="11" t="s">
        <v>1199</v>
      </c>
      <c r="F273" s="11" t="s">
        <v>26</v>
      </c>
      <c r="G273" s="11">
        <v>964</v>
      </c>
      <c r="H273" s="12" t="s">
        <v>162</v>
      </c>
      <c r="I273" s="12" t="s">
        <v>27</v>
      </c>
      <c r="J273" s="12" t="s">
        <v>47</v>
      </c>
      <c r="K273" s="12" t="s">
        <v>48</v>
      </c>
      <c r="L273" s="13">
        <v>38.18</v>
      </c>
      <c r="M273" s="13">
        <v>25</v>
      </c>
      <c r="N273" s="13">
        <v>1.5271999999999999</v>
      </c>
      <c r="O273" s="13" t="s">
        <v>30</v>
      </c>
      <c r="P273" s="13">
        <v>58</v>
      </c>
      <c r="Q273" s="13">
        <v>0</v>
      </c>
      <c r="R273" s="69">
        <f>M273*P273</f>
        <v>1450</v>
      </c>
      <c r="S273" s="69">
        <v>0</v>
      </c>
      <c r="T273" s="69">
        <f>M273*S273</f>
        <v>0</v>
      </c>
      <c r="U273" s="69">
        <f>R273-T273</f>
        <v>1450</v>
      </c>
      <c r="V273" s="69">
        <f>U273*0</f>
        <v>0</v>
      </c>
      <c r="W273" s="69">
        <f>U273-V273</f>
        <v>1450</v>
      </c>
      <c r="X273" s="69">
        <v>0</v>
      </c>
      <c r="Y273" s="14">
        <f t="shared" si="244"/>
        <v>0</v>
      </c>
      <c r="Z273" s="66" t="s">
        <v>26</v>
      </c>
      <c r="AA273" s="12" t="s">
        <v>31</v>
      </c>
    </row>
    <row r="274" spans="1:27" x14ac:dyDescent="0.25">
      <c r="A274" s="10">
        <v>45661</v>
      </c>
      <c r="B274" s="11" t="s">
        <v>1322</v>
      </c>
      <c r="C274" s="11" t="s">
        <v>1323</v>
      </c>
      <c r="D274" s="11" t="s">
        <v>26</v>
      </c>
      <c r="E274" s="11" t="s">
        <v>80</v>
      </c>
      <c r="F274" s="11" t="s">
        <v>26</v>
      </c>
      <c r="G274" s="11">
        <v>10275</v>
      </c>
      <c r="H274" s="12" t="s">
        <v>140</v>
      </c>
      <c r="I274" s="12" t="s">
        <v>27</v>
      </c>
      <c r="J274" s="12" t="s">
        <v>42</v>
      </c>
      <c r="K274" s="12" t="s">
        <v>43</v>
      </c>
      <c r="L274" s="13">
        <v>44.66</v>
      </c>
      <c r="M274" s="13">
        <v>25</v>
      </c>
      <c r="N274" s="13">
        <v>1.7864</v>
      </c>
      <c r="O274" s="13">
        <v>35</v>
      </c>
      <c r="P274" s="13"/>
      <c r="Q274" s="13">
        <v>0</v>
      </c>
      <c r="R274" s="69">
        <f>+L274*O274</f>
        <v>1563.1</v>
      </c>
      <c r="S274" s="69">
        <v>0</v>
      </c>
      <c r="T274" s="69">
        <f>+L274*S274</f>
        <v>0</v>
      </c>
      <c r="U274" s="69">
        <f>+R274-T274</f>
        <v>1563.1</v>
      </c>
      <c r="V274" s="69">
        <f>+U274*0</f>
        <v>0</v>
      </c>
      <c r="W274" s="69">
        <f>+U274-V274</f>
        <v>1563.1</v>
      </c>
      <c r="X274" s="69">
        <v>0</v>
      </c>
      <c r="Y274" s="14">
        <f t="shared" si="244"/>
        <v>0</v>
      </c>
      <c r="Z274" s="66" t="s">
        <v>26</v>
      </c>
      <c r="AA274" s="12" t="s">
        <v>31</v>
      </c>
    </row>
    <row r="275" spans="1:27" x14ac:dyDescent="0.25">
      <c r="A275" s="10">
        <v>45661</v>
      </c>
      <c r="B275" s="11" t="s">
        <v>1324</v>
      </c>
      <c r="C275" s="11" t="s">
        <v>1325</v>
      </c>
      <c r="D275" s="11" t="s">
        <v>26</v>
      </c>
      <c r="E275" s="11" t="s">
        <v>430</v>
      </c>
      <c r="F275" s="11" t="s">
        <v>26</v>
      </c>
      <c r="G275" s="11" t="s">
        <v>26</v>
      </c>
      <c r="H275" s="12" t="s">
        <v>4421</v>
      </c>
      <c r="I275" s="12" t="s">
        <v>27</v>
      </c>
      <c r="J275" s="12" t="s">
        <v>33</v>
      </c>
      <c r="K275" s="12" t="s">
        <v>34</v>
      </c>
      <c r="L275" s="13">
        <v>39.5</v>
      </c>
      <c r="M275" s="13">
        <v>27</v>
      </c>
      <c r="N275" s="13">
        <v>1.462962962962963</v>
      </c>
      <c r="O275" s="13">
        <v>85</v>
      </c>
      <c r="P275" s="13" t="s">
        <v>30</v>
      </c>
      <c r="Q275" s="13">
        <v>0</v>
      </c>
      <c r="R275" s="69">
        <f>L275*O275</f>
        <v>3357.5</v>
      </c>
      <c r="S275" s="69">
        <v>38</v>
      </c>
      <c r="T275" s="69">
        <f>L275*S275</f>
        <v>1501</v>
      </c>
      <c r="U275" s="69">
        <f>R275-T275</f>
        <v>1856.5</v>
      </c>
      <c r="V275" s="69">
        <f>U275*1</f>
        <v>1856.5</v>
      </c>
      <c r="W275" s="69">
        <f>U275-V275</f>
        <v>0</v>
      </c>
      <c r="X275" s="69">
        <f>L275*36</f>
        <v>1422</v>
      </c>
      <c r="Y275" s="70">
        <f>+T275-X275</f>
        <v>79</v>
      </c>
      <c r="Z275" s="66" t="s">
        <v>6326</v>
      </c>
      <c r="AA275" s="12" t="s">
        <v>78</v>
      </c>
    </row>
    <row r="276" spans="1:27" x14ac:dyDescent="0.25">
      <c r="A276" s="10">
        <v>45661</v>
      </c>
      <c r="B276" s="11" t="s">
        <v>1326</v>
      </c>
      <c r="C276" s="11" t="s">
        <v>1327</v>
      </c>
      <c r="D276" s="11" t="s">
        <v>26</v>
      </c>
      <c r="E276" s="11" t="s">
        <v>61</v>
      </c>
      <c r="F276" s="11" t="s">
        <v>26</v>
      </c>
      <c r="G276" s="11" t="s">
        <v>35</v>
      </c>
      <c r="H276" s="12" t="s">
        <v>36</v>
      </c>
      <c r="I276" s="12" t="s">
        <v>27</v>
      </c>
      <c r="J276" s="12" t="s">
        <v>33</v>
      </c>
      <c r="K276" s="12" t="s">
        <v>34</v>
      </c>
      <c r="L276" s="13">
        <v>9.0399999999999991</v>
      </c>
      <c r="M276" s="13">
        <v>6</v>
      </c>
      <c r="N276" s="13">
        <v>1.506666666666667</v>
      </c>
      <c r="O276" s="13">
        <v>50</v>
      </c>
      <c r="P276" s="13" t="s">
        <v>30</v>
      </c>
      <c r="Q276" s="13">
        <v>0</v>
      </c>
      <c r="R276" s="69">
        <f>(L276*O276)-Q276</f>
        <v>451.99999999999994</v>
      </c>
      <c r="S276" s="69">
        <v>0</v>
      </c>
      <c r="T276" s="69">
        <f t="shared" ref="T276:T277" si="252">+L276*S276</f>
        <v>0</v>
      </c>
      <c r="U276" s="69">
        <f t="shared" ref="U276:U277" si="253">+R276-T276</f>
        <v>451.99999999999994</v>
      </c>
      <c r="V276" s="69">
        <f>+U276*0</f>
        <v>0</v>
      </c>
      <c r="W276" s="69">
        <f t="shared" ref="W276:W277" si="254">+U276-V276</f>
        <v>451.99999999999994</v>
      </c>
      <c r="X276" s="69">
        <v>0</v>
      </c>
      <c r="Y276" s="14">
        <f t="shared" ref="Y276:Y278" si="255">T276-X276</f>
        <v>0</v>
      </c>
      <c r="Z276" s="66" t="s">
        <v>26</v>
      </c>
      <c r="AA276" s="12" t="s">
        <v>31</v>
      </c>
    </row>
    <row r="277" spans="1:27" x14ac:dyDescent="0.25">
      <c r="A277" s="10">
        <v>45661</v>
      </c>
      <c r="B277" s="11" t="s">
        <v>1328</v>
      </c>
      <c r="C277" s="11" t="s">
        <v>1329</v>
      </c>
      <c r="D277" s="11" t="s">
        <v>26</v>
      </c>
      <c r="E277" s="11" t="s">
        <v>324</v>
      </c>
      <c r="F277" s="11" t="s">
        <v>26</v>
      </c>
      <c r="G277" s="11" t="s">
        <v>35</v>
      </c>
      <c r="H277" s="12" t="s">
        <v>36</v>
      </c>
      <c r="I277" s="12" t="s">
        <v>27</v>
      </c>
      <c r="J277" s="12" t="s">
        <v>42</v>
      </c>
      <c r="K277" s="12" t="s">
        <v>43</v>
      </c>
      <c r="L277" s="13">
        <v>8.02</v>
      </c>
      <c r="M277" s="13">
        <v>5</v>
      </c>
      <c r="N277" s="13">
        <v>1.6040000000000001</v>
      </c>
      <c r="O277" s="13">
        <v>45</v>
      </c>
      <c r="P277" s="13" t="s">
        <v>30</v>
      </c>
      <c r="Q277" s="13">
        <v>0</v>
      </c>
      <c r="R277" s="69">
        <f>(L277*O277)-Q277</f>
        <v>360.9</v>
      </c>
      <c r="S277" s="69">
        <v>0</v>
      </c>
      <c r="T277" s="69">
        <f t="shared" si="252"/>
        <v>0</v>
      </c>
      <c r="U277" s="69">
        <f t="shared" si="253"/>
        <v>360.9</v>
      </c>
      <c r="V277" s="69">
        <f>+U277*0</f>
        <v>0</v>
      </c>
      <c r="W277" s="69">
        <f t="shared" si="254"/>
        <v>360.9</v>
      </c>
      <c r="X277" s="69">
        <v>0</v>
      </c>
      <c r="Y277" s="14">
        <f t="shared" si="255"/>
        <v>0</v>
      </c>
      <c r="Z277" s="66" t="s">
        <v>26</v>
      </c>
      <c r="AA277" s="12" t="s">
        <v>31</v>
      </c>
    </row>
    <row r="278" spans="1:27" x14ac:dyDescent="0.25">
      <c r="A278" s="10">
        <v>45661</v>
      </c>
      <c r="B278" s="11" t="s">
        <v>1330</v>
      </c>
      <c r="C278" s="11" t="s">
        <v>1331</v>
      </c>
      <c r="D278" s="11" t="s">
        <v>26</v>
      </c>
      <c r="E278" s="11" t="s">
        <v>32</v>
      </c>
      <c r="F278" s="11" t="s">
        <v>26</v>
      </c>
      <c r="G278" s="11">
        <v>1445</v>
      </c>
      <c r="H278" s="12" t="s">
        <v>45</v>
      </c>
      <c r="I278" s="12" t="s">
        <v>27</v>
      </c>
      <c r="J278" s="12" t="s">
        <v>33</v>
      </c>
      <c r="K278" s="12" t="s">
        <v>34</v>
      </c>
      <c r="L278" s="13">
        <v>38.46</v>
      </c>
      <c r="M278" s="13">
        <v>25</v>
      </c>
      <c r="N278" s="13">
        <v>1.5384</v>
      </c>
      <c r="O278" s="13" t="s">
        <v>30</v>
      </c>
      <c r="P278" s="13">
        <v>58</v>
      </c>
      <c r="Q278" s="13">
        <v>0</v>
      </c>
      <c r="R278" s="69">
        <f>M278*P278</f>
        <v>1450</v>
      </c>
      <c r="S278" s="69">
        <v>0</v>
      </c>
      <c r="T278" s="69">
        <f>M278*S278</f>
        <v>0</v>
      </c>
      <c r="U278" s="69">
        <f>R278-T278</f>
        <v>1450</v>
      </c>
      <c r="V278" s="69">
        <f>U278*0</f>
        <v>0</v>
      </c>
      <c r="W278" s="69">
        <f>U278-V278</f>
        <v>1450</v>
      </c>
      <c r="X278" s="69">
        <v>0</v>
      </c>
      <c r="Y278" s="14">
        <f t="shared" si="255"/>
        <v>0</v>
      </c>
      <c r="Z278" s="66" t="s">
        <v>26</v>
      </c>
      <c r="AA278" s="12" t="s">
        <v>31</v>
      </c>
    </row>
    <row r="279" spans="1:27" x14ac:dyDescent="0.25">
      <c r="A279" s="10">
        <v>45661</v>
      </c>
      <c r="B279" s="11" t="s">
        <v>1332</v>
      </c>
      <c r="C279" s="11" t="s">
        <v>1333</v>
      </c>
      <c r="D279" s="11" t="s">
        <v>26</v>
      </c>
      <c r="E279" s="11" t="s">
        <v>57</v>
      </c>
      <c r="F279" s="11" t="s">
        <v>26</v>
      </c>
      <c r="G279" s="11" t="s">
        <v>26</v>
      </c>
      <c r="H279" s="12" t="s">
        <v>4421</v>
      </c>
      <c r="I279" s="12" t="s">
        <v>27</v>
      </c>
      <c r="J279" s="12" t="s">
        <v>47</v>
      </c>
      <c r="K279" s="12" t="s">
        <v>48</v>
      </c>
      <c r="L279" s="13">
        <v>42.18</v>
      </c>
      <c r="M279" s="13">
        <v>29</v>
      </c>
      <c r="N279" s="13">
        <v>1.4544827586206901</v>
      </c>
      <c r="O279" s="13">
        <v>87</v>
      </c>
      <c r="P279" s="13" t="s">
        <v>30</v>
      </c>
      <c r="Q279" s="13">
        <v>0</v>
      </c>
      <c r="R279" s="69">
        <f>L279*O279</f>
        <v>3669.66</v>
      </c>
      <c r="S279" s="69">
        <v>38</v>
      </c>
      <c r="T279" s="69">
        <f>L279*S279</f>
        <v>1602.84</v>
      </c>
      <c r="U279" s="69">
        <f>R279-T279</f>
        <v>2066.8199999999997</v>
      </c>
      <c r="V279" s="69">
        <f>U279*1</f>
        <v>2066.8199999999997</v>
      </c>
      <c r="W279" s="69">
        <f>U279-V279</f>
        <v>0</v>
      </c>
      <c r="X279" s="69">
        <f>L279*37</f>
        <v>1560.66</v>
      </c>
      <c r="Y279" s="70">
        <f>+T279-X279</f>
        <v>42.179999999999836</v>
      </c>
      <c r="Z279" s="66" t="s">
        <v>41</v>
      </c>
      <c r="AA279" s="12" t="s">
        <v>78</v>
      </c>
    </row>
    <row r="280" spans="1:27" x14ac:dyDescent="0.25">
      <c r="A280" s="10">
        <v>45661</v>
      </c>
      <c r="B280" s="11" t="s">
        <v>1334</v>
      </c>
      <c r="C280" s="11" t="s">
        <v>1335</v>
      </c>
      <c r="D280" s="11" t="s">
        <v>26</v>
      </c>
      <c r="E280" s="11" t="s">
        <v>76</v>
      </c>
      <c r="F280" s="11" t="s">
        <v>26</v>
      </c>
      <c r="G280" s="11">
        <v>2222</v>
      </c>
      <c r="H280" s="12" t="s">
        <v>41</v>
      </c>
      <c r="I280" s="12" t="s">
        <v>27</v>
      </c>
      <c r="J280" s="12" t="s">
        <v>33</v>
      </c>
      <c r="K280" s="12" t="s">
        <v>34</v>
      </c>
      <c r="L280" s="13">
        <v>35.619999999999997</v>
      </c>
      <c r="M280" s="13">
        <v>25</v>
      </c>
      <c r="N280" s="13">
        <v>1.4248000000000001</v>
      </c>
      <c r="O280" s="13" t="s">
        <v>30</v>
      </c>
      <c r="P280" s="13">
        <v>60</v>
      </c>
      <c r="Q280" s="13">
        <v>0</v>
      </c>
      <c r="R280" s="69">
        <f>M280*P280</f>
        <v>1500</v>
      </c>
      <c r="S280" s="69">
        <v>0</v>
      </c>
      <c r="T280" s="69">
        <f>M280*S280</f>
        <v>0</v>
      </c>
      <c r="U280" s="69">
        <f t="shared" ref="U280" si="256">+R280-T280</f>
        <v>1500</v>
      </c>
      <c r="V280" s="69">
        <f>+U280*0</f>
        <v>0</v>
      </c>
      <c r="W280" s="69">
        <f t="shared" ref="W280" si="257">+U280-V280</f>
        <v>1500</v>
      </c>
      <c r="X280" s="69">
        <v>0</v>
      </c>
      <c r="Y280" s="14">
        <f t="shared" ref="Y280:Y298" si="258">T280-X280</f>
        <v>0</v>
      </c>
      <c r="Z280" s="66" t="s">
        <v>26</v>
      </c>
      <c r="AA280" s="12" t="s">
        <v>31</v>
      </c>
    </row>
    <row r="281" spans="1:27" x14ac:dyDescent="0.25">
      <c r="A281" s="10">
        <v>45661</v>
      </c>
      <c r="B281" s="11" t="s">
        <v>1336</v>
      </c>
      <c r="C281" s="11" t="s">
        <v>1337</v>
      </c>
      <c r="D281" s="11" t="s">
        <v>26</v>
      </c>
      <c r="E281" s="11" t="s">
        <v>570</v>
      </c>
      <c r="F281" s="11" t="s">
        <v>26</v>
      </c>
      <c r="G281" s="11">
        <v>111912</v>
      </c>
      <c r="H281" s="12" t="s">
        <v>4445</v>
      </c>
      <c r="I281" s="12" t="s">
        <v>27</v>
      </c>
      <c r="J281" s="12" t="s">
        <v>42</v>
      </c>
      <c r="K281" s="12" t="s">
        <v>43</v>
      </c>
      <c r="L281" s="13">
        <v>37.6</v>
      </c>
      <c r="M281" s="13">
        <v>24</v>
      </c>
      <c r="N281" s="13">
        <v>1.5666666666666671</v>
      </c>
      <c r="O281" s="13">
        <v>42</v>
      </c>
      <c r="P281" s="13" t="s">
        <v>30</v>
      </c>
      <c r="Q281" s="13">
        <v>0</v>
      </c>
      <c r="R281" s="69">
        <f t="shared" ref="R281" si="259">+L281*O281</f>
        <v>1579.2</v>
      </c>
      <c r="S281" s="69">
        <v>0</v>
      </c>
      <c r="T281" s="69">
        <f>+L281*S281</f>
        <v>0</v>
      </c>
      <c r="U281" s="69">
        <f>+R281-T281</f>
        <v>1579.2</v>
      </c>
      <c r="V281" s="69">
        <f>+U281*1</f>
        <v>1579.2</v>
      </c>
      <c r="W281" s="69">
        <f>+U281-V281</f>
        <v>0</v>
      </c>
      <c r="X281" s="69">
        <v>0</v>
      </c>
      <c r="Y281" s="14">
        <f t="shared" si="258"/>
        <v>0</v>
      </c>
      <c r="Z281" s="66" t="s">
        <v>26</v>
      </c>
      <c r="AA281" s="12" t="s">
        <v>31</v>
      </c>
    </row>
    <row r="282" spans="1:27" x14ac:dyDescent="0.25">
      <c r="A282" s="10">
        <v>45661</v>
      </c>
      <c r="B282" s="11" t="s">
        <v>1338</v>
      </c>
      <c r="C282" s="11" t="s">
        <v>1339</v>
      </c>
      <c r="D282" s="11" t="s">
        <v>26</v>
      </c>
      <c r="E282" s="11" t="s">
        <v>500</v>
      </c>
      <c r="F282" s="11" t="s">
        <v>26</v>
      </c>
      <c r="G282" s="11">
        <v>490</v>
      </c>
      <c r="H282" s="12" t="s">
        <v>141</v>
      </c>
      <c r="I282" s="12" t="s">
        <v>27</v>
      </c>
      <c r="J282" s="12" t="s">
        <v>33</v>
      </c>
      <c r="K282" s="12" t="s">
        <v>34</v>
      </c>
      <c r="L282" s="13">
        <v>41.96</v>
      </c>
      <c r="M282" s="13">
        <v>29</v>
      </c>
      <c r="N282" s="13">
        <v>1.4468965517241379</v>
      </c>
      <c r="O282" s="13">
        <v>40</v>
      </c>
      <c r="P282" s="13" t="s">
        <v>30</v>
      </c>
      <c r="Q282" s="13">
        <v>0</v>
      </c>
      <c r="R282" s="69">
        <f t="shared" ref="R282" si="260">L282*O282</f>
        <v>1678.4</v>
      </c>
      <c r="S282" s="69">
        <v>0</v>
      </c>
      <c r="T282" s="69">
        <f t="shared" ref="T282" si="261">L282*S282</f>
        <v>0</v>
      </c>
      <c r="U282" s="69">
        <f t="shared" ref="U282" si="262">R282-T282</f>
        <v>1678.4</v>
      </c>
      <c r="V282" s="69">
        <f t="shared" ref="V282" si="263">U282*0</f>
        <v>0</v>
      </c>
      <c r="W282" s="69">
        <f t="shared" ref="W282" si="264">U282-V282</f>
        <v>1678.4</v>
      </c>
      <c r="X282" s="69">
        <v>0</v>
      </c>
      <c r="Y282" s="14">
        <f t="shared" si="258"/>
        <v>0</v>
      </c>
      <c r="Z282" s="66" t="s">
        <v>26</v>
      </c>
      <c r="AA282" s="12" t="s">
        <v>31</v>
      </c>
    </row>
    <row r="283" spans="1:27" x14ac:dyDescent="0.25">
      <c r="A283" s="10">
        <v>45661</v>
      </c>
      <c r="B283" s="11" t="s">
        <v>447</v>
      </c>
      <c r="C283" s="11" t="s">
        <v>1340</v>
      </c>
      <c r="D283" s="11" t="s">
        <v>26</v>
      </c>
      <c r="E283" s="11" t="s">
        <v>113</v>
      </c>
      <c r="F283" s="11" t="s">
        <v>26</v>
      </c>
      <c r="G283" s="11">
        <v>689</v>
      </c>
      <c r="H283" s="12" t="s">
        <v>6326</v>
      </c>
      <c r="I283" s="12" t="s">
        <v>55</v>
      </c>
      <c r="J283" s="12" t="s">
        <v>55</v>
      </c>
      <c r="K283" s="12" t="s">
        <v>56</v>
      </c>
      <c r="L283" s="13">
        <v>30.44</v>
      </c>
      <c r="M283" s="13">
        <v>20</v>
      </c>
      <c r="N283" s="13">
        <v>1.522</v>
      </c>
      <c r="O283" s="13">
        <v>15</v>
      </c>
      <c r="P283" s="13"/>
      <c r="Q283" s="13">
        <v>0</v>
      </c>
      <c r="R283" s="69">
        <f>+L283*O283</f>
        <v>456.6</v>
      </c>
      <c r="S283" s="69">
        <v>0</v>
      </c>
      <c r="T283" s="69">
        <f>+L283*S283</f>
        <v>0</v>
      </c>
      <c r="U283" s="69">
        <f t="shared" ref="U283" si="265">+R283-T283</f>
        <v>456.6</v>
      </c>
      <c r="V283" s="69">
        <f>+U283*0</f>
        <v>0</v>
      </c>
      <c r="W283" s="69">
        <f t="shared" ref="W283" si="266">+U283-V283</f>
        <v>456.6</v>
      </c>
      <c r="X283" s="69">
        <v>0</v>
      </c>
      <c r="Y283" s="14">
        <f t="shared" si="258"/>
        <v>0</v>
      </c>
      <c r="Z283" s="66" t="s">
        <v>26</v>
      </c>
      <c r="AA283" s="12" t="s">
        <v>31</v>
      </c>
    </row>
    <row r="284" spans="1:27" x14ac:dyDescent="0.25">
      <c r="A284" s="10">
        <v>45661</v>
      </c>
      <c r="B284" s="11" t="s">
        <v>1341</v>
      </c>
      <c r="C284" s="11" t="s">
        <v>1342</v>
      </c>
      <c r="D284" s="11" t="s">
        <v>26</v>
      </c>
      <c r="E284" s="11" t="s">
        <v>603</v>
      </c>
      <c r="F284" s="11" t="s">
        <v>26</v>
      </c>
      <c r="G284" s="11">
        <v>491</v>
      </c>
      <c r="H284" s="12" t="s">
        <v>141</v>
      </c>
      <c r="I284" s="12" t="s">
        <v>27</v>
      </c>
      <c r="J284" s="12" t="s">
        <v>47</v>
      </c>
      <c r="K284" s="12" t="s">
        <v>48</v>
      </c>
      <c r="L284" s="13">
        <v>38.880000000000003</v>
      </c>
      <c r="M284" s="13">
        <v>25</v>
      </c>
      <c r="N284" s="13">
        <v>1.5551999999999999</v>
      </c>
      <c r="O284" s="13">
        <v>40</v>
      </c>
      <c r="P284" s="13" t="s">
        <v>30</v>
      </c>
      <c r="Q284" s="13">
        <v>0</v>
      </c>
      <c r="R284" s="69">
        <f t="shared" ref="R284" si="267">L284*O284</f>
        <v>1555.2</v>
      </c>
      <c r="S284" s="69">
        <v>0</v>
      </c>
      <c r="T284" s="69">
        <f t="shared" ref="T284" si="268">L284*S284</f>
        <v>0</v>
      </c>
      <c r="U284" s="69">
        <f t="shared" ref="U284" si="269">R284-T284</f>
        <v>1555.2</v>
      </c>
      <c r="V284" s="69">
        <f t="shared" ref="V284" si="270">U284*0</f>
        <v>0</v>
      </c>
      <c r="W284" s="69">
        <f t="shared" ref="W284" si="271">U284-V284</f>
        <v>1555.2</v>
      </c>
      <c r="X284" s="69">
        <v>0</v>
      </c>
      <c r="Y284" s="14">
        <f t="shared" si="258"/>
        <v>0</v>
      </c>
      <c r="Z284" s="66" t="s">
        <v>26</v>
      </c>
      <c r="AA284" s="12" t="s">
        <v>31</v>
      </c>
    </row>
    <row r="285" spans="1:27" x14ac:dyDescent="0.25">
      <c r="A285" s="10">
        <v>45661</v>
      </c>
      <c r="B285" s="11" t="s">
        <v>474</v>
      </c>
      <c r="C285" s="11" t="s">
        <v>1343</v>
      </c>
      <c r="D285" s="11" t="s">
        <v>26</v>
      </c>
      <c r="E285" s="11" t="s">
        <v>572</v>
      </c>
      <c r="F285" s="11" t="s">
        <v>26</v>
      </c>
      <c r="G285" s="11">
        <v>112043</v>
      </c>
      <c r="H285" s="12" t="s">
        <v>4445</v>
      </c>
      <c r="I285" s="12" t="s">
        <v>27</v>
      </c>
      <c r="J285" s="12" t="s">
        <v>33</v>
      </c>
      <c r="K285" s="12" t="s">
        <v>34</v>
      </c>
      <c r="L285" s="13">
        <v>38.56</v>
      </c>
      <c r="M285" s="13">
        <v>25</v>
      </c>
      <c r="N285" s="13">
        <v>1.5424</v>
      </c>
      <c r="O285" s="13">
        <v>44</v>
      </c>
      <c r="P285" s="13" t="s">
        <v>30</v>
      </c>
      <c r="Q285" s="13">
        <v>0</v>
      </c>
      <c r="R285" s="69">
        <f t="shared" ref="R285" si="272">+L285*O285</f>
        <v>1696.64</v>
      </c>
      <c r="S285" s="69">
        <v>0</v>
      </c>
      <c r="T285" s="69">
        <f>+L285*S285</f>
        <v>0</v>
      </c>
      <c r="U285" s="69">
        <f>+R285-T285</f>
        <v>1696.64</v>
      </c>
      <c r="V285" s="69">
        <f>+U285*1</f>
        <v>1696.64</v>
      </c>
      <c r="W285" s="69">
        <f>+U285-V285</f>
        <v>0</v>
      </c>
      <c r="X285" s="69">
        <v>0</v>
      </c>
      <c r="Y285" s="14">
        <f t="shared" si="258"/>
        <v>0</v>
      </c>
      <c r="Z285" s="66" t="s">
        <v>26</v>
      </c>
      <c r="AA285" s="12" t="s">
        <v>31</v>
      </c>
    </row>
    <row r="286" spans="1:27" x14ac:dyDescent="0.25">
      <c r="A286" s="10">
        <v>45661</v>
      </c>
      <c r="B286" s="11" t="s">
        <v>252</v>
      </c>
      <c r="C286" s="11" t="s">
        <v>1344</v>
      </c>
      <c r="D286" s="11" t="s">
        <v>26</v>
      </c>
      <c r="E286" s="11" t="s">
        <v>84</v>
      </c>
      <c r="F286" s="11" t="s">
        <v>26</v>
      </c>
      <c r="G286" s="11">
        <v>44078</v>
      </c>
      <c r="H286" s="12" t="s">
        <v>4422</v>
      </c>
      <c r="I286" s="12" t="s">
        <v>27</v>
      </c>
      <c r="J286" s="12" t="s">
        <v>33</v>
      </c>
      <c r="K286" s="12" t="s">
        <v>34</v>
      </c>
      <c r="L286" s="13">
        <v>33.44</v>
      </c>
      <c r="M286" s="13">
        <v>25</v>
      </c>
      <c r="N286" s="13">
        <v>1.3375999999999999</v>
      </c>
      <c r="O286" s="13">
        <v>45</v>
      </c>
      <c r="P286" s="13" t="s">
        <v>30</v>
      </c>
      <c r="Q286" s="13">
        <v>0</v>
      </c>
      <c r="R286" s="69">
        <f>+L286*O286</f>
        <v>1504.8</v>
      </c>
      <c r="S286" s="69">
        <v>0</v>
      </c>
      <c r="T286" s="69">
        <f>+L286*S286</f>
        <v>0</v>
      </c>
      <c r="U286" s="69">
        <f t="shared" ref="U286:U288" si="273">+R286-T286</f>
        <v>1504.8</v>
      </c>
      <c r="V286" s="69">
        <f>+U286*1</f>
        <v>1504.8</v>
      </c>
      <c r="W286" s="69">
        <f t="shared" ref="W286:W288" si="274">+U286-V286</f>
        <v>0</v>
      </c>
      <c r="X286" s="69">
        <v>0</v>
      </c>
      <c r="Y286" s="14">
        <f t="shared" si="258"/>
        <v>0</v>
      </c>
      <c r="Z286" s="66" t="s">
        <v>26</v>
      </c>
      <c r="AA286" s="12" t="s">
        <v>31</v>
      </c>
    </row>
    <row r="287" spans="1:27" x14ac:dyDescent="0.25">
      <c r="A287" s="10">
        <v>45661</v>
      </c>
      <c r="B287" s="11" t="s">
        <v>1345</v>
      </c>
      <c r="C287" s="11" t="s">
        <v>1346</v>
      </c>
      <c r="D287" s="11" t="s">
        <v>26</v>
      </c>
      <c r="E287" s="11" t="s">
        <v>87</v>
      </c>
      <c r="F287" s="11" t="s">
        <v>26</v>
      </c>
      <c r="G287" s="11">
        <v>32351</v>
      </c>
      <c r="H287" s="12" t="s">
        <v>4422</v>
      </c>
      <c r="I287" s="12" t="s">
        <v>27</v>
      </c>
      <c r="J287" s="12" t="s">
        <v>33</v>
      </c>
      <c r="K287" s="12" t="s">
        <v>34</v>
      </c>
      <c r="L287" s="13">
        <v>35.479999999999997</v>
      </c>
      <c r="M287" s="13">
        <v>25</v>
      </c>
      <c r="N287" s="13">
        <v>1.4192</v>
      </c>
      <c r="O287" s="13">
        <v>45</v>
      </c>
      <c r="P287" s="13" t="s">
        <v>30</v>
      </c>
      <c r="Q287" s="13">
        <v>0</v>
      </c>
      <c r="R287" s="69">
        <f>+L287*O287</f>
        <v>1596.6</v>
      </c>
      <c r="S287" s="69">
        <v>0</v>
      </c>
      <c r="T287" s="69">
        <f>+L287*S287</f>
        <v>0</v>
      </c>
      <c r="U287" s="69">
        <f t="shared" si="273"/>
        <v>1596.6</v>
      </c>
      <c r="V287" s="69">
        <f>+U287*1</f>
        <v>1596.6</v>
      </c>
      <c r="W287" s="69">
        <f t="shared" si="274"/>
        <v>0</v>
      </c>
      <c r="X287" s="69">
        <v>0</v>
      </c>
      <c r="Y287" s="14">
        <f t="shared" si="258"/>
        <v>0</v>
      </c>
      <c r="Z287" s="66" t="s">
        <v>26</v>
      </c>
      <c r="AA287" s="12" t="s">
        <v>31</v>
      </c>
    </row>
    <row r="288" spans="1:27" x14ac:dyDescent="0.25">
      <c r="A288" s="10">
        <v>45661</v>
      </c>
      <c r="B288" s="11" t="s">
        <v>1347</v>
      </c>
      <c r="C288" s="11" t="s">
        <v>1348</v>
      </c>
      <c r="D288" s="11" t="s">
        <v>26</v>
      </c>
      <c r="E288" s="11" t="s">
        <v>592</v>
      </c>
      <c r="F288" s="11" t="s">
        <v>26</v>
      </c>
      <c r="G288" s="11">
        <v>59473</v>
      </c>
      <c r="H288" s="12" t="s">
        <v>4422</v>
      </c>
      <c r="I288" s="12" t="s">
        <v>27</v>
      </c>
      <c r="J288" s="12" t="s">
        <v>33</v>
      </c>
      <c r="K288" s="12" t="s">
        <v>34</v>
      </c>
      <c r="L288" s="13">
        <v>35.14</v>
      </c>
      <c r="M288" s="13">
        <v>25</v>
      </c>
      <c r="N288" s="13">
        <v>1.4056</v>
      </c>
      <c r="O288" s="13">
        <v>45</v>
      </c>
      <c r="P288" s="13" t="s">
        <v>30</v>
      </c>
      <c r="Q288" s="13">
        <v>0</v>
      </c>
      <c r="R288" s="69">
        <f>+L288*O288</f>
        <v>1581.3</v>
      </c>
      <c r="S288" s="69">
        <v>0</v>
      </c>
      <c r="T288" s="69">
        <f>+L288*S288</f>
        <v>0</v>
      </c>
      <c r="U288" s="69">
        <f t="shared" si="273"/>
        <v>1581.3</v>
      </c>
      <c r="V288" s="69">
        <f>+U288*1</f>
        <v>1581.3</v>
      </c>
      <c r="W288" s="69">
        <f t="shared" si="274"/>
        <v>0</v>
      </c>
      <c r="X288" s="69">
        <v>0</v>
      </c>
      <c r="Y288" s="14">
        <f t="shared" si="258"/>
        <v>0</v>
      </c>
      <c r="Z288" s="66" t="s">
        <v>26</v>
      </c>
      <c r="AA288" s="12" t="s">
        <v>31</v>
      </c>
    </row>
    <row r="289" spans="1:27" x14ac:dyDescent="0.25">
      <c r="A289" s="10">
        <v>45661</v>
      </c>
      <c r="B289" s="11" t="s">
        <v>727</v>
      </c>
      <c r="C289" s="11" t="s">
        <v>1349</v>
      </c>
      <c r="D289" s="11" t="s">
        <v>26</v>
      </c>
      <c r="E289" s="11" t="s">
        <v>39</v>
      </c>
      <c r="F289" s="11" t="s">
        <v>26</v>
      </c>
      <c r="G289" s="11">
        <v>492</v>
      </c>
      <c r="H289" s="12" t="s">
        <v>141</v>
      </c>
      <c r="I289" s="12" t="s">
        <v>55</v>
      </c>
      <c r="J289" s="12" t="s">
        <v>55</v>
      </c>
      <c r="K289" s="12" t="s">
        <v>56</v>
      </c>
      <c r="L289" s="13">
        <v>38.840000000000003</v>
      </c>
      <c r="M289" s="13">
        <v>25</v>
      </c>
      <c r="N289" s="13">
        <v>1.5536000000000001</v>
      </c>
      <c r="O289" s="13">
        <v>15</v>
      </c>
      <c r="P289" s="13" t="s">
        <v>30</v>
      </c>
      <c r="Q289" s="13">
        <v>0</v>
      </c>
      <c r="R289" s="69">
        <f>L289*O289</f>
        <v>582.6</v>
      </c>
      <c r="S289" s="69">
        <v>0</v>
      </c>
      <c r="T289" s="69">
        <f>L289*S289</f>
        <v>0</v>
      </c>
      <c r="U289" s="69">
        <f>R289-T289</f>
        <v>582.6</v>
      </c>
      <c r="V289" s="69">
        <f>U289*0</f>
        <v>0</v>
      </c>
      <c r="W289" s="69">
        <f>U289-V289</f>
        <v>582.6</v>
      </c>
      <c r="X289" s="69">
        <v>0</v>
      </c>
      <c r="Y289" s="14">
        <f t="shared" si="258"/>
        <v>0</v>
      </c>
      <c r="Z289" s="66" t="s">
        <v>26</v>
      </c>
      <c r="AA289" s="12" t="s">
        <v>31</v>
      </c>
    </row>
    <row r="290" spans="1:27" x14ac:dyDescent="0.25">
      <c r="A290" s="10">
        <v>45661</v>
      </c>
      <c r="B290" s="11" t="s">
        <v>305</v>
      </c>
      <c r="C290" s="11" t="s">
        <v>1350</v>
      </c>
      <c r="D290" s="11" t="s">
        <v>26</v>
      </c>
      <c r="E290" s="11" t="s">
        <v>52</v>
      </c>
      <c r="F290" s="11" t="s">
        <v>26</v>
      </c>
      <c r="G290" s="11">
        <v>493</v>
      </c>
      <c r="H290" s="12" t="s">
        <v>141</v>
      </c>
      <c r="I290" s="12" t="s">
        <v>55</v>
      </c>
      <c r="J290" s="12" t="s">
        <v>55</v>
      </c>
      <c r="K290" s="12" t="s">
        <v>56</v>
      </c>
      <c r="L290" s="13">
        <v>38.200000000000003</v>
      </c>
      <c r="M290" s="13">
        <v>25</v>
      </c>
      <c r="N290" s="13">
        <v>1.528</v>
      </c>
      <c r="O290" s="13">
        <v>15</v>
      </c>
      <c r="P290" s="13" t="s">
        <v>30</v>
      </c>
      <c r="Q290" s="13">
        <v>0</v>
      </c>
      <c r="R290" s="69">
        <f>L290*O290</f>
        <v>573</v>
      </c>
      <c r="S290" s="69">
        <v>0</v>
      </c>
      <c r="T290" s="69">
        <f>L290*S290</f>
        <v>0</v>
      </c>
      <c r="U290" s="69">
        <f>R290-T290</f>
        <v>573</v>
      </c>
      <c r="V290" s="69">
        <f>U290*0</f>
        <v>0</v>
      </c>
      <c r="W290" s="69">
        <f>U290-V290</f>
        <v>573</v>
      </c>
      <c r="X290" s="69">
        <v>0</v>
      </c>
      <c r="Y290" s="14">
        <f t="shared" si="258"/>
        <v>0</v>
      </c>
      <c r="Z290" s="66" t="s">
        <v>26</v>
      </c>
      <c r="AA290" s="12" t="s">
        <v>31</v>
      </c>
    </row>
    <row r="291" spans="1:27" x14ac:dyDescent="0.25">
      <c r="A291" s="10">
        <v>45661</v>
      </c>
      <c r="B291" s="11" t="s">
        <v>409</v>
      </c>
      <c r="C291" s="11" t="s">
        <v>1351</v>
      </c>
      <c r="D291" s="11" t="s">
        <v>26</v>
      </c>
      <c r="E291" s="11" t="s">
        <v>74</v>
      </c>
      <c r="F291" s="11" t="s">
        <v>26</v>
      </c>
      <c r="G291" s="11">
        <v>1309</v>
      </c>
      <c r="H291" s="12" t="s">
        <v>70</v>
      </c>
      <c r="I291" s="12" t="s">
        <v>27</v>
      </c>
      <c r="J291" s="12" t="s">
        <v>47</v>
      </c>
      <c r="K291" s="12" t="s">
        <v>48</v>
      </c>
      <c r="L291" s="13">
        <v>36.74</v>
      </c>
      <c r="M291" s="13">
        <v>25</v>
      </c>
      <c r="N291" s="13">
        <v>1.4696</v>
      </c>
      <c r="O291" s="13" t="s">
        <v>30</v>
      </c>
      <c r="P291" s="13">
        <v>60</v>
      </c>
      <c r="Q291" s="13">
        <v>0</v>
      </c>
      <c r="R291" s="69">
        <f>+M291*P291</f>
        <v>1500</v>
      </c>
      <c r="S291" s="69">
        <v>0</v>
      </c>
      <c r="T291" s="69">
        <f>+M291*S291</f>
        <v>0</v>
      </c>
      <c r="U291" s="69">
        <f t="shared" ref="U291" si="275">+R291-T291</f>
        <v>1500</v>
      </c>
      <c r="V291" s="69">
        <f>+U291*0</f>
        <v>0</v>
      </c>
      <c r="W291" s="69">
        <f t="shared" ref="W291" si="276">+U291-V291</f>
        <v>1500</v>
      </c>
      <c r="X291" s="69">
        <v>0</v>
      </c>
      <c r="Y291" s="14">
        <f t="shared" si="258"/>
        <v>0</v>
      </c>
      <c r="Z291" s="66" t="s">
        <v>26</v>
      </c>
      <c r="AA291" s="12" t="s">
        <v>31</v>
      </c>
    </row>
    <row r="292" spans="1:27" x14ac:dyDescent="0.25">
      <c r="A292" s="10">
        <v>45661</v>
      </c>
      <c r="B292" s="11" t="s">
        <v>1352</v>
      </c>
      <c r="C292" s="11" t="s">
        <v>1353</v>
      </c>
      <c r="D292" s="11" t="s">
        <v>26</v>
      </c>
      <c r="E292" s="11" t="s">
        <v>64</v>
      </c>
      <c r="F292" s="11" t="s">
        <v>26</v>
      </c>
      <c r="G292" s="11">
        <v>494</v>
      </c>
      <c r="H292" s="12" t="s">
        <v>141</v>
      </c>
      <c r="I292" s="12" t="s">
        <v>55</v>
      </c>
      <c r="J292" s="12" t="s">
        <v>55</v>
      </c>
      <c r="K292" s="12" t="s">
        <v>56</v>
      </c>
      <c r="L292" s="13">
        <v>38</v>
      </c>
      <c r="M292" s="13">
        <v>25</v>
      </c>
      <c r="N292" s="13">
        <v>1.52</v>
      </c>
      <c r="O292" s="13">
        <v>15</v>
      </c>
      <c r="P292" s="13" t="s">
        <v>30</v>
      </c>
      <c r="Q292" s="13">
        <v>0</v>
      </c>
      <c r="R292" s="69">
        <f>L292*O292</f>
        <v>570</v>
      </c>
      <c r="S292" s="69">
        <v>0</v>
      </c>
      <c r="T292" s="69">
        <f>L292*S292</f>
        <v>0</v>
      </c>
      <c r="U292" s="69">
        <f>R292-T292</f>
        <v>570</v>
      </c>
      <c r="V292" s="69">
        <f>U292*0</f>
        <v>0</v>
      </c>
      <c r="W292" s="69">
        <f>U292-V292</f>
        <v>570</v>
      </c>
      <c r="X292" s="69">
        <v>0</v>
      </c>
      <c r="Y292" s="14">
        <f t="shared" si="258"/>
        <v>0</v>
      </c>
      <c r="Z292" s="66" t="s">
        <v>26</v>
      </c>
      <c r="AA292" s="12" t="s">
        <v>31</v>
      </c>
    </row>
    <row r="293" spans="1:27" x14ac:dyDescent="0.25">
      <c r="A293" s="10">
        <v>45661</v>
      </c>
      <c r="B293" s="11" t="s">
        <v>697</v>
      </c>
      <c r="C293" s="11" t="s">
        <v>1354</v>
      </c>
      <c r="D293" s="11" t="s">
        <v>26</v>
      </c>
      <c r="E293" s="11" t="s">
        <v>53</v>
      </c>
      <c r="F293" s="11" t="s">
        <v>26</v>
      </c>
      <c r="G293" s="11">
        <v>2392</v>
      </c>
      <c r="H293" s="12" t="s">
        <v>41</v>
      </c>
      <c r="I293" s="12" t="s">
        <v>27</v>
      </c>
      <c r="J293" s="12" t="s">
        <v>42</v>
      </c>
      <c r="K293" s="12" t="s">
        <v>43</v>
      </c>
      <c r="L293" s="13">
        <v>43.4</v>
      </c>
      <c r="M293" s="13">
        <v>25</v>
      </c>
      <c r="N293" s="13">
        <v>1.736</v>
      </c>
      <c r="O293" s="13" t="s">
        <v>30</v>
      </c>
      <c r="P293" s="13">
        <v>64</v>
      </c>
      <c r="Q293" s="13">
        <v>0</v>
      </c>
      <c r="R293" s="69">
        <f>M293*P293</f>
        <v>1600</v>
      </c>
      <c r="S293" s="69">
        <v>0</v>
      </c>
      <c r="T293" s="69">
        <f>M293*S293</f>
        <v>0</v>
      </c>
      <c r="U293" s="69">
        <f>+R293-T293</f>
        <v>1600</v>
      </c>
      <c r="V293" s="69">
        <f>+U293*0</f>
        <v>0</v>
      </c>
      <c r="W293" s="69">
        <f>+U293-V293</f>
        <v>1600</v>
      </c>
      <c r="X293" s="69">
        <v>0</v>
      </c>
      <c r="Y293" s="14">
        <f t="shared" si="258"/>
        <v>0</v>
      </c>
      <c r="Z293" s="66" t="s">
        <v>26</v>
      </c>
      <c r="AA293" s="12" t="s">
        <v>31</v>
      </c>
    </row>
    <row r="294" spans="1:27" x14ac:dyDescent="0.25">
      <c r="A294" s="10">
        <v>45661</v>
      </c>
      <c r="B294" s="11" t="s">
        <v>1355</v>
      </c>
      <c r="C294" s="11" t="s">
        <v>1356</v>
      </c>
      <c r="D294" s="11" t="s">
        <v>26</v>
      </c>
      <c r="E294" s="11" t="s">
        <v>69</v>
      </c>
      <c r="F294" s="11" t="s">
        <v>26</v>
      </c>
      <c r="G294" s="11">
        <v>4676</v>
      </c>
      <c r="H294" s="12" t="s">
        <v>70</v>
      </c>
      <c r="I294" s="12" t="s">
        <v>27</v>
      </c>
      <c r="J294" s="12" t="s">
        <v>33</v>
      </c>
      <c r="K294" s="12" t="s">
        <v>34</v>
      </c>
      <c r="L294" s="13">
        <v>38.659999999999997</v>
      </c>
      <c r="M294" s="13">
        <v>25</v>
      </c>
      <c r="N294" s="13">
        <v>1.5464</v>
      </c>
      <c r="O294" s="13" t="s">
        <v>30</v>
      </c>
      <c r="P294" s="13">
        <v>60</v>
      </c>
      <c r="Q294" s="13">
        <v>0</v>
      </c>
      <c r="R294" s="69">
        <f>+M294*P294</f>
        <v>1500</v>
      </c>
      <c r="S294" s="69">
        <v>0</v>
      </c>
      <c r="T294" s="69">
        <f>+M294*S294</f>
        <v>0</v>
      </c>
      <c r="U294" s="69">
        <f t="shared" ref="U294:U296" si="277">+R294-T294</f>
        <v>1500</v>
      </c>
      <c r="V294" s="69">
        <f>+U294*0</f>
        <v>0</v>
      </c>
      <c r="W294" s="69">
        <f t="shared" ref="W294:W296" si="278">+U294-V294</f>
        <v>1500</v>
      </c>
      <c r="X294" s="69">
        <v>0</v>
      </c>
      <c r="Y294" s="14">
        <f t="shared" si="258"/>
        <v>0</v>
      </c>
      <c r="Z294" s="66" t="s">
        <v>26</v>
      </c>
      <c r="AA294" s="12" t="s">
        <v>31</v>
      </c>
    </row>
    <row r="295" spans="1:27" x14ac:dyDescent="0.25">
      <c r="A295" s="10">
        <v>45661</v>
      </c>
      <c r="B295" s="11" t="s">
        <v>1357</v>
      </c>
      <c r="C295" s="11" t="s">
        <v>1358</v>
      </c>
      <c r="D295" s="11" t="s">
        <v>26</v>
      </c>
      <c r="E295" s="11" t="s">
        <v>430</v>
      </c>
      <c r="F295" s="11" t="s">
        <v>26</v>
      </c>
      <c r="G295" s="11">
        <v>131</v>
      </c>
      <c r="H295" s="12" t="s">
        <v>6326</v>
      </c>
      <c r="I295" s="12" t="s">
        <v>55</v>
      </c>
      <c r="J295" s="12" t="s">
        <v>55</v>
      </c>
      <c r="K295" s="12" t="s">
        <v>56</v>
      </c>
      <c r="L295" s="13">
        <v>37.159999999999997</v>
      </c>
      <c r="M295" s="13">
        <v>25</v>
      </c>
      <c r="N295" s="13">
        <v>1.4863999999999999</v>
      </c>
      <c r="O295" s="13">
        <v>15</v>
      </c>
      <c r="P295" s="13"/>
      <c r="Q295" s="13">
        <v>0</v>
      </c>
      <c r="R295" s="69">
        <f>+L295*O295</f>
        <v>557.4</v>
      </c>
      <c r="S295" s="69">
        <v>0</v>
      </c>
      <c r="T295" s="69">
        <f>+L295*S295</f>
        <v>0</v>
      </c>
      <c r="U295" s="69">
        <f t="shared" si="277"/>
        <v>557.4</v>
      </c>
      <c r="V295" s="69">
        <f>+U295*0</f>
        <v>0</v>
      </c>
      <c r="W295" s="69">
        <f t="shared" si="278"/>
        <v>557.4</v>
      </c>
      <c r="X295" s="69">
        <v>0</v>
      </c>
      <c r="Y295" s="14">
        <f t="shared" si="258"/>
        <v>0</v>
      </c>
      <c r="Z295" s="66" t="s">
        <v>26</v>
      </c>
      <c r="AA295" s="12" t="s">
        <v>31</v>
      </c>
    </row>
    <row r="296" spans="1:27" x14ac:dyDescent="0.25">
      <c r="A296" s="10">
        <v>45661</v>
      </c>
      <c r="B296" s="11" t="s">
        <v>1359</v>
      </c>
      <c r="C296" s="11" t="s">
        <v>1360</v>
      </c>
      <c r="D296" s="11" t="s">
        <v>26</v>
      </c>
      <c r="E296" s="11" t="s">
        <v>236</v>
      </c>
      <c r="F296" s="11" t="s">
        <v>26</v>
      </c>
      <c r="G296" s="11">
        <v>44272</v>
      </c>
      <c r="H296" s="12" t="s">
        <v>4422</v>
      </c>
      <c r="I296" s="12" t="s">
        <v>27</v>
      </c>
      <c r="J296" s="12" t="s">
        <v>33</v>
      </c>
      <c r="K296" s="12" t="s">
        <v>34</v>
      </c>
      <c r="L296" s="13">
        <v>35.36</v>
      </c>
      <c r="M296" s="13">
        <v>25</v>
      </c>
      <c r="N296" s="13">
        <v>1.4144000000000001</v>
      </c>
      <c r="O296" s="13">
        <v>45</v>
      </c>
      <c r="P296" s="13" t="s">
        <v>30</v>
      </c>
      <c r="Q296" s="13">
        <v>0</v>
      </c>
      <c r="R296" s="69">
        <f>+L296*O296</f>
        <v>1591.2</v>
      </c>
      <c r="S296" s="69">
        <v>0</v>
      </c>
      <c r="T296" s="69">
        <f>+L296*S296</f>
        <v>0</v>
      </c>
      <c r="U296" s="69">
        <f t="shared" si="277"/>
        <v>1591.2</v>
      </c>
      <c r="V296" s="69">
        <f>+U296*1</f>
        <v>1591.2</v>
      </c>
      <c r="W296" s="69">
        <f t="shared" si="278"/>
        <v>0</v>
      </c>
      <c r="X296" s="69">
        <v>0</v>
      </c>
      <c r="Y296" s="14">
        <f t="shared" si="258"/>
        <v>0</v>
      </c>
      <c r="Z296" s="66" t="s">
        <v>26</v>
      </c>
      <c r="AA296" s="12" t="s">
        <v>31</v>
      </c>
    </row>
    <row r="297" spans="1:27" x14ac:dyDescent="0.25">
      <c r="A297" s="10">
        <v>45661</v>
      </c>
      <c r="B297" s="11" t="s">
        <v>1361</v>
      </c>
      <c r="C297" s="11" t="s">
        <v>1362</v>
      </c>
      <c r="D297" s="11" t="s">
        <v>26</v>
      </c>
      <c r="E297" s="11" t="s">
        <v>57</v>
      </c>
      <c r="F297" s="11" t="s">
        <v>26</v>
      </c>
      <c r="G297" s="11">
        <v>2717</v>
      </c>
      <c r="H297" s="12" t="s">
        <v>41</v>
      </c>
      <c r="I297" s="12" t="s">
        <v>55</v>
      </c>
      <c r="J297" s="12" t="s">
        <v>565</v>
      </c>
      <c r="K297" s="12" t="s">
        <v>549</v>
      </c>
      <c r="L297" s="13">
        <v>42.64</v>
      </c>
      <c r="M297" s="13">
        <v>25</v>
      </c>
      <c r="N297" s="13">
        <v>1.7056</v>
      </c>
      <c r="O297" s="13">
        <v>25</v>
      </c>
      <c r="P297" s="13"/>
      <c r="Q297" s="13">
        <v>0</v>
      </c>
      <c r="R297" s="69">
        <f>L297*O297</f>
        <v>1066</v>
      </c>
      <c r="S297" s="69">
        <v>0</v>
      </c>
      <c r="T297" s="69">
        <f>L297*S297</f>
        <v>0</v>
      </c>
      <c r="U297" s="69">
        <f>R297-T297</f>
        <v>1066</v>
      </c>
      <c r="V297" s="69">
        <f>U297*0</f>
        <v>0</v>
      </c>
      <c r="W297" s="69">
        <f>U297-V297</f>
        <v>1066</v>
      </c>
      <c r="X297" s="69">
        <v>0</v>
      </c>
      <c r="Y297" s="14">
        <f t="shared" si="258"/>
        <v>0</v>
      </c>
      <c r="Z297" s="66" t="s">
        <v>26</v>
      </c>
      <c r="AA297" s="12" t="s">
        <v>31</v>
      </c>
    </row>
    <row r="298" spans="1:27" x14ac:dyDescent="0.25">
      <c r="A298" s="10">
        <v>45661</v>
      </c>
      <c r="B298" s="11" t="s">
        <v>1363</v>
      </c>
      <c r="C298" s="11" t="s">
        <v>1364</v>
      </c>
      <c r="D298" s="11" t="s">
        <v>26</v>
      </c>
      <c r="E298" s="11" t="s">
        <v>81</v>
      </c>
      <c r="F298" s="11" t="s">
        <v>26</v>
      </c>
      <c r="G298" s="11">
        <v>495</v>
      </c>
      <c r="H298" s="12" t="s">
        <v>141</v>
      </c>
      <c r="I298" s="12" t="s">
        <v>27</v>
      </c>
      <c r="J298" s="12" t="s">
        <v>33</v>
      </c>
      <c r="K298" s="12" t="s">
        <v>34</v>
      </c>
      <c r="L298" s="13">
        <v>42.34</v>
      </c>
      <c r="M298" s="13">
        <v>29</v>
      </c>
      <c r="N298" s="13">
        <v>1.46</v>
      </c>
      <c r="O298" s="13">
        <v>40</v>
      </c>
      <c r="P298" s="13" t="s">
        <v>30</v>
      </c>
      <c r="Q298" s="13">
        <v>0</v>
      </c>
      <c r="R298" s="69">
        <f t="shared" ref="R298" si="279">L298*O298</f>
        <v>1693.6000000000001</v>
      </c>
      <c r="S298" s="69">
        <v>0</v>
      </c>
      <c r="T298" s="69">
        <f t="shared" ref="T298" si="280">L298*S298</f>
        <v>0</v>
      </c>
      <c r="U298" s="69">
        <f t="shared" ref="U298" si="281">R298-T298</f>
        <v>1693.6000000000001</v>
      </c>
      <c r="V298" s="69">
        <f t="shared" ref="V298" si="282">U298*0</f>
        <v>0</v>
      </c>
      <c r="W298" s="69">
        <f t="shared" ref="W298" si="283">U298-V298</f>
        <v>1693.6000000000001</v>
      </c>
      <c r="X298" s="69">
        <v>0</v>
      </c>
      <c r="Y298" s="14">
        <f t="shared" si="258"/>
        <v>0</v>
      </c>
      <c r="Z298" s="66" t="s">
        <v>26</v>
      </c>
      <c r="AA298" s="12" t="s">
        <v>31</v>
      </c>
    </row>
    <row r="299" spans="1:27" x14ac:dyDescent="0.25">
      <c r="A299" s="10">
        <v>45661</v>
      </c>
      <c r="B299" s="11" t="s">
        <v>1365</v>
      </c>
      <c r="C299" s="11" t="s">
        <v>1366</v>
      </c>
      <c r="D299" s="11" t="s">
        <v>26</v>
      </c>
      <c r="E299" s="11" t="s">
        <v>573</v>
      </c>
      <c r="F299" s="11" t="s">
        <v>26</v>
      </c>
      <c r="G299" s="11" t="s">
        <v>26</v>
      </c>
      <c r="H299" s="12" t="s">
        <v>4421</v>
      </c>
      <c r="I299" s="12" t="s">
        <v>27</v>
      </c>
      <c r="J299" s="12" t="s">
        <v>47</v>
      </c>
      <c r="K299" s="12" t="s">
        <v>48</v>
      </c>
      <c r="L299" s="13">
        <v>41.42</v>
      </c>
      <c r="M299" s="13">
        <v>28</v>
      </c>
      <c r="N299" s="13">
        <v>1.4792857142857141</v>
      </c>
      <c r="O299" s="13">
        <v>87</v>
      </c>
      <c r="P299" s="13" t="s">
        <v>30</v>
      </c>
      <c r="Q299" s="13">
        <v>0</v>
      </c>
      <c r="R299" s="69">
        <f>L299*O299</f>
        <v>3603.54</v>
      </c>
      <c r="S299" s="69">
        <v>38</v>
      </c>
      <c r="T299" s="69">
        <f>L299*S299</f>
        <v>1573.96</v>
      </c>
      <c r="U299" s="69">
        <f>R299-T299</f>
        <v>2029.58</v>
      </c>
      <c r="V299" s="69">
        <f>U299*1</f>
        <v>2029.58</v>
      </c>
      <c r="W299" s="69">
        <f>U299-V299</f>
        <v>0</v>
      </c>
      <c r="X299" s="69">
        <f>L299*36</f>
        <v>1491.1200000000001</v>
      </c>
      <c r="Y299" s="70">
        <f>+T299-X299</f>
        <v>82.839999999999918</v>
      </c>
      <c r="Z299" s="66" t="s">
        <v>141</v>
      </c>
      <c r="AA299" s="12" t="s">
        <v>78</v>
      </c>
    </row>
    <row r="300" spans="1:27" x14ac:dyDescent="0.25">
      <c r="A300" s="10">
        <v>45661</v>
      </c>
      <c r="B300" s="11" t="s">
        <v>1367</v>
      </c>
      <c r="C300" s="11" t="s">
        <v>1368</v>
      </c>
      <c r="D300" s="11" t="s">
        <v>26</v>
      </c>
      <c r="E300" s="11" t="s">
        <v>60</v>
      </c>
      <c r="F300" s="11" t="s">
        <v>26</v>
      </c>
      <c r="G300" s="11" t="s">
        <v>35</v>
      </c>
      <c r="H300" s="12" t="s">
        <v>36</v>
      </c>
      <c r="I300" s="12" t="s">
        <v>27</v>
      </c>
      <c r="J300" s="12" t="s">
        <v>42</v>
      </c>
      <c r="K300" s="12" t="s">
        <v>43</v>
      </c>
      <c r="L300" s="13">
        <v>4.22</v>
      </c>
      <c r="M300" s="13">
        <v>3</v>
      </c>
      <c r="N300" s="13">
        <v>1.406666666666667</v>
      </c>
      <c r="O300" s="13">
        <v>45</v>
      </c>
      <c r="P300" s="13" t="s">
        <v>30</v>
      </c>
      <c r="Q300" s="13">
        <v>0</v>
      </c>
      <c r="R300" s="69">
        <f>(L300*O300)-Q300</f>
        <v>189.89999999999998</v>
      </c>
      <c r="S300" s="69">
        <v>0</v>
      </c>
      <c r="T300" s="69">
        <f t="shared" ref="T300" si="284">+L300*S300</f>
        <v>0</v>
      </c>
      <c r="U300" s="69">
        <f t="shared" ref="U300" si="285">+R300-T300</f>
        <v>189.89999999999998</v>
      </c>
      <c r="V300" s="69">
        <f>+U300*0</f>
        <v>0</v>
      </c>
      <c r="W300" s="69">
        <f t="shared" ref="W300" si="286">+U300-V300</f>
        <v>189.89999999999998</v>
      </c>
      <c r="X300" s="69">
        <v>0</v>
      </c>
      <c r="Y300" s="14">
        <f t="shared" ref="Y300:Y310" si="287">T300-X300</f>
        <v>0</v>
      </c>
      <c r="Z300" s="66" t="s">
        <v>26</v>
      </c>
      <c r="AA300" s="12" t="s">
        <v>31</v>
      </c>
    </row>
    <row r="301" spans="1:27" x14ac:dyDescent="0.25">
      <c r="A301" s="10">
        <v>45661</v>
      </c>
      <c r="B301" s="11" t="s">
        <v>1369</v>
      </c>
      <c r="C301" s="11" t="s">
        <v>1370</v>
      </c>
      <c r="D301" s="11" t="s">
        <v>26</v>
      </c>
      <c r="E301" s="11" t="s">
        <v>604</v>
      </c>
      <c r="F301" s="11" t="s">
        <v>26</v>
      </c>
      <c r="G301" s="11">
        <v>496</v>
      </c>
      <c r="H301" s="12" t="s">
        <v>141</v>
      </c>
      <c r="I301" s="12" t="s">
        <v>27</v>
      </c>
      <c r="J301" s="12" t="s">
        <v>42</v>
      </c>
      <c r="K301" s="12" t="s">
        <v>43</v>
      </c>
      <c r="L301" s="13">
        <v>42</v>
      </c>
      <c r="M301" s="13">
        <v>25</v>
      </c>
      <c r="N301" s="13">
        <v>1.68</v>
      </c>
      <c r="O301" s="13">
        <v>40</v>
      </c>
      <c r="P301" s="13" t="s">
        <v>30</v>
      </c>
      <c r="Q301" s="13">
        <v>0</v>
      </c>
      <c r="R301" s="69">
        <f t="shared" ref="R301" si="288">L301*O301</f>
        <v>1680</v>
      </c>
      <c r="S301" s="69">
        <v>0</v>
      </c>
      <c r="T301" s="69">
        <f t="shared" ref="T301" si="289">L301*S301</f>
        <v>0</v>
      </c>
      <c r="U301" s="69">
        <f t="shared" ref="U301" si="290">R301-T301</f>
        <v>1680</v>
      </c>
      <c r="V301" s="69">
        <f t="shared" ref="V301" si="291">U301*0</f>
        <v>0</v>
      </c>
      <c r="W301" s="69">
        <f t="shared" ref="W301" si="292">U301-V301</f>
        <v>1680</v>
      </c>
      <c r="X301" s="69">
        <v>0</v>
      </c>
      <c r="Y301" s="14">
        <f t="shared" si="287"/>
        <v>0</v>
      </c>
      <c r="Z301" s="66" t="s">
        <v>26</v>
      </c>
      <c r="AA301" s="12" t="s">
        <v>31</v>
      </c>
    </row>
    <row r="302" spans="1:27" x14ac:dyDescent="0.25">
      <c r="A302" s="10">
        <v>45661</v>
      </c>
      <c r="B302" s="11" t="s">
        <v>1371</v>
      </c>
      <c r="C302" s="11" t="s">
        <v>1372</v>
      </c>
      <c r="D302" s="11" t="s">
        <v>26</v>
      </c>
      <c r="E302" s="11" t="s">
        <v>570</v>
      </c>
      <c r="F302" s="11" t="s">
        <v>26</v>
      </c>
      <c r="G302" s="11">
        <v>111913</v>
      </c>
      <c r="H302" s="12" t="s">
        <v>4445</v>
      </c>
      <c r="I302" s="12" t="s">
        <v>27</v>
      </c>
      <c r="J302" s="12" t="s">
        <v>42</v>
      </c>
      <c r="K302" s="12" t="s">
        <v>43</v>
      </c>
      <c r="L302" s="13">
        <v>37.299999999999997</v>
      </c>
      <c r="M302" s="13">
        <v>24</v>
      </c>
      <c r="N302" s="13">
        <v>1.554166666666666</v>
      </c>
      <c r="O302" s="13">
        <v>42</v>
      </c>
      <c r="P302" s="13" t="s">
        <v>30</v>
      </c>
      <c r="Q302" s="13">
        <v>0</v>
      </c>
      <c r="R302" s="69">
        <f t="shared" ref="R302" si="293">+L302*O302</f>
        <v>1566.6</v>
      </c>
      <c r="S302" s="69">
        <v>0</v>
      </c>
      <c r="T302" s="69">
        <f>+L302*S302</f>
        <v>0</v>
      </c>
      <c r="U302" s="69">
        <f>+R302-T302</f>
        <v>1566.6</v>
      </c>
      <c r="V302" s="69">
        <f>+U302*1</f>
        <v>1566.6</v>
      </c>
      <c r="W302" s="69">
        <f>+U302-V302</f>
        <v>0</v>
      </c>
      <c r="X302" s="69">
        <v>0</v>
      </c>
      <c r="Y302" s="14">
        <f t="shared" si="287"/>
        <v>0</v>
      </c>
      <c r="Z302" s="66" t="s">
        <v>26</v>
      </c>
      <c r="AA302" s="12" t="s">
        <v>31</v>
      </c>
    </row>
    <row r="303" spans="1:27" x14ac:dyDescent="0.25">
      <c r="A303" s="10">
        <v>45661</v>
      </c>
      <c r="B303" s="11" t="s">
        <v>1373</v>
      </c>
      <c r="C303" s="11" t="s">
        <v>1374</v>
      </c>
      <c r="D303" s="11" t="s">
        <v>26</v>
      </c>
      <c r="E303" s="11" t="s">
        <v>519</v>
      </c>
      <c r="F303" s="11" t="s">
        <v>26</v>
      </c>
      <c r="G303" s="11">
        <v>4363</v>
      </c>
      <c r="H303" s="12" t="s">
        <v>140</v>
      </c>
      <c r="I303" s="12" t="s">
        <v>55</v>
      </c>
      <c r="J303" s="12" t="s">
        <v>55</v>
      </c>
      <c r="K303" s="12" t="s">
        <v>56</v>
      </c>
      <c r="L303" s="13">
        <v>37.74</v>
      </c>
      <c r="M303" s="13">
        <v>25</v>
      </c>
      <c r="N303" s="13">
        <v>1.5096000000000001</v>
      </c>
      <c r="O303" s="13">
        <v>15</v>
      </c>
      <c r="P303" s="13"/>
      <c r="Q303" s="13">
        <v>0</v>
      </c>
      <c r="R303" s="69">
        <f>+L303*O303</f>
        <v>566.1</v>
      </c>
      <c r="S303" s="69">
        <v>0</v>
      </c>
      <c r="T303" s="69">
        <f>+L303*S303</f>
        <v>0</v>
      </c>
      <c r="U303" s="69">
        <f>+R303-T303</f>
        <v>566.1</v>
      </c>
      <c r="V303" s="69">
        <f>+U303*0</f>
        <v>0</v>
      </c>
      <c r="W303" s="69">
        <f>+U303-V303</f>
        <v>566.1</v>
      </c>
      <c r="X303" s="69">
        <v>0</v>
      </c>
      <c r="Y303" s="14">
        <f t="shared" si="287"/>
        <v>0</v>
      </c>
      <c r="Z303" s="66" t="s">
        <v>26</v>
      </c>
      <c r="AA303" s="12" t="s">
        <v>31</v>
      </c>
    </row>
    <row r="304" spans="1:27" x14ac:dyDescent="0.25">
      <c r="A304" s="10">
        <v>45661</v>
      </c>
      <c r="B304" s="11" t="s">
        <v>406</v>
      </c>
      <c r="C304" s="11" t="s">
        <v>1375</v>
      </c>
      <c r="D304" s="11" t="s">
        <v>26</v>
      </c>
      <c r="E304" s="11" t="s">
        <v>574</v>
      </c>
      <c r="F304" s="11" t="s">
        <v>26</v>
      </c>
      <c r="G304" s="11">
        <v>111639</v>
      </c>
      <c r="H304" s="12" t="s">
        <v>4445</v>
      </c>
      <c r="I304" s="12" t="s">
        <v>27</v>
      </c>
      <c r="J304" s="12" t="s">
        <v>42</v>
      </c>
      <c r="K304" s="12" t="s">
        <v>43</v>
      </c>
      <c r="L304" s="13">
        <v>41.02</v>
      </c>
      <c r="M304" s="13">
        <v>25</v>
      </c>
      <c r="N304" s="13">
        <v>1.6408</v>
      </c>
      <c r="O304" s="13">
        <v>42</v>
      </c>
      <c r="P304" s="13" t="s">
        <v>30</v>
      </c>
      <c r="Q304" s="13">
        <v>0</v>
      </c>
      <c r="R304" s="69">
        <f t="shared" ref="R304" si="294">+L304*O304</f>
        <v>1722.8400000000001</v>
      </c>
      <c r="S304" s="69">
        <v>0</v>
      </c>
      <c r="T304" s="69">
        <f>+L304*S304</f>
        <v>0</v>
      </c>
      <c r="U304" s="69">
        <f>+R304-T304</f>
        <v>1722.8400000000001</v>
      </c>
      <c r="V304" s="69">
        <f>+U304*1</f>
        <v>1722.8400000000001</v>
      </c>
      <c r="W304" s="69">
        <f>+U304-V304</f>
        <v>0</v>
      </c>
      <c r="X304" s="69">
        <v>0</v>
      </c>
      <c r="Y304" s="14">
        <f t="shared" si="287"/>
        <v>0</v>
      </c>
      <c r="Z304" s="66" t="s">
        <v>26</v>
      </c>
      <c r="AA304" s="12" t="s">
        <v>31</v>
      </c>
    </row>
    <row r="305" spans="1:27" x14ac:dyDescent="0.25">
      <c r="A305" s="10">
        <v>45661</v>
      </c>
      <c r="B305" s="11" t="s">
        <v>396</v>
      </c>
      <c r="C305" s="11" t="s">
        <v>1376</v>
      </c>
      <c r="D305" s="11" t="s">
        <v>26</v>
      </c>
      <c r="E305" s="11" t="s">
        <v>508</v>
      </c>
      <c r="F305" s="11" t="s">
        <v>26</v>
      </c>
      <c r="G305" s="11">
        <v>497</v>
      </c>
      <c r="H305" s="12" t="s">
        <v>141</v>
      </c>
      <c r="I305" s="12" t="s">
        <v>27</v>
      </c>
      <c r="J305" s="12" t="s">
        <v>33</v>
      </c>
      <c r="K305" s="12" t="s">
        <v>34</v>
      </c>
      <c r="L305" s="13">
        <v>42.82</v>
      </c>
      <c r="M305" s="13">
        <v>29</v>
      </c>
      <c r="N305" s="13">
        <v>1.4765517241379309</v>
      </c>
      <c r="O305" s="13">
        <v>40</v>
      </c>
      <c r="P305" s="13" t="s">
        <v>30</v>
      </c>
      <c r="Q305" s="13">
        <v>0</v>
      </c>
      <c r="R305" s="69">
        <f t="shared" ref="R305" si="295">L305*O305</f>
        <v>1712.8</v>
      </c>
      <c r="S305" s="69">
        <v>0</v>
      </c>
      <c r="T305" s="69">
        <f t="shared" ref="T305" si="296">L305*S305</f>
        <v>0</v>
      </c>
      <c r="U305" s="69">
        <f t="shared" ref="U305" si="297">R305-T305</f>
        <v>1712.8</v>
      </c>
      <c r="V305" s="69">
        <f t="shared" ref="V305" si="298">U305*0</f>
        <v>0</v>
      </c>
      <c r="W305" s="69">
        <f t="shared" ref="W305" si="299">U305-V305</f>
        <v>1712.8</v>
      </c>
      <c r="X305" s="69">
        <v>0</v>
      </c>
      <c r="Y305" s="14">
        <f t="shared" si="287"/>
        <v>0</v>
      </c>
      <c r="Z305" s="66" t="s">
        <v>26</v>
      </c>
      <c r="AA305" s="12" t="s">
        <v>31</v>
      </c>
    </row>
    <row r="306" spans="1:27" x14ac:dyDescent="0.25">
      <c r="A306" s="10">
        <v>45661</v>
      </c>
      <c r="B306" s="11" t="s">
        <v>1377</v>
      </c>
      <c r="C306" s="11" t="s">
        <v>1378</v>
      </c>
      <c r="D306" s="11" t="s">
        <v>26</v>
      </c>
      <c r="E306" s="11" t="s">
        <v>69</v>
      </c>
      <c r="F306" s="11" t="s">
        <v>26</v>
      </c>
      <c r="G306" s="11">
        <v>4677</v>
      </c>
      <c r="H306" s="12" t="s">
        <v>70</v>
      </c>
      <c r="I306" s="12" t="s">
        <v>27</v>
      </c>
      <c r="J306" s="12" t="s">
        <v>33</v>
      </c>
      <c r="K306" s="12" t="s">
        <v>34</v>
      </c>
      <c r="L306" s="13">
        <v>39.9</v>
      </c>
      <c r="M306" s="13">
        <v>25</v>
      </c>
      <c r="N306" s="13">
        <v>1.5960000000000001</v>
      </c>
      <c r="O306" s="13" t="s">
        <v>30</v>
      </c>
      <c r="P306" s="13">
        <v>60</v>
      </c>
      <c r="Q306" s="13">
        <v>0</v>
      </c>
      <c r="R306" s="69">
        <f>+M306*P306</f>
        <v>1500</v>
      </c>
      <c r="S306" s="69">
        <v>0</v>
      </c>
      <c r="T306" s="69">
        <f>+M306*S306</f>
        <v>0</v>
      </c>
      <c r="U306" s="69">
        <f t="shared" ref="U306" si="300">+R306-T306</f>
        <v>1500</v>
      </c>
      <c r="V306" s="69">
        <f>+U306*0</f>
        <v>0</v>
      </c>
      <c r="W306" s="69">
        <f t="shared" ref="W306" si="301">+U306-V306</f>
        <v>1500</v>
      </c>
      <c r="X306" s="69">
        <v>0</v>
      </c>
      <c r="Y306" s="14">
        <f t="shared" si="287"/>
        <v>0</v>
      </c>
      <c r="Z306" s="66" t="s">
        <v>26</v>
      </c>
      <c r="AA306" s="12" t="s">
        <v>31</v>
      </c>
    </row>
    <row r="307" spans="1:27" x14ac:dyDescent="0.25">
      <c r="A307" s="10">
        <v>45661</v>
      </c>
      <c r="B307" s="11" t="s">
        <v>1379</v>
      </c>
      <c r="C307" s="11" t="s">
        <v>1380</v>
      </c>
      <c r="D307" s="11" t="s">
        <v>26</v>
      </c>
      <c r="E307" s="11" t="s">
        <v>500</v>
      </c>
      <c r="F307" s="11" t="s">
        <v>26</v>
      </c>
      <c r="G307" s="11">
        <v>498</v>
      </c>
      <c r="H307" s="12" t="s">
        <v>141</v>
      </c>
      <c r="I307" s="12" t="s">
        <v>27</v>
      </c>
      <c r="J307" s="12" t="s">
        <v>47</v>
      </c>
      <c r="K307" s="12" t="s">
        <v>48</v>
      </c>
      <c r="L307" s="13">
        <v>42.4</v>
      </c>
      <c r="M307" s="13">
        <v>29</v>
      </c>
      <c r="N307" s="13">
        <v>1.462068965517241</v>
      </c>
      <c r="O307" s="13">
        <v>40</v>
      </c>
      <c r="P307" s="13" t="s">
        <v>30</v>
      </c>
      <c r="Q307" s="13">
        <v>0</v>
      </c>
      <c r="R307" s="69">
        <f t="shared" ref="R307" si="302">L307*O307</f>
        <v>1696</v>
      </c>
      <c r="S307" s="69">
        <v>0</v>
      </c>
      <c r="T307" s="69">
        <f t="shared" ref="T307" si="303">L307*S307</f>
        <v>0</v>
      </c>
      <c r="U307" s="69">
        <f t="shared" ref="U307" si="304">R307-T307</f>
        <v>1696</v>
      </c>
      <c r="V307" s="69">
        <f t="shared" ref="V307" si="305">U307*0</f>
        <v>0</v>
      </c>
      <c r="W307" s="69">
        <f t="shared" ref="W307" si="306">U307-V307</f>
        <v>1696</v>
      </c>
      <c r="X307" s="69">
        <v>0</v>
      </c>
      <c r="Y307" s="14">
        <f t="shared" si="287"/>
        <v>0</v>
      </c>
      <c r="Z307" s="66" t="s">
        <v>26</v>
      </c>
      <c r="AA307" s="12" t="s">
        <v>31</v>
      </c>
    </row>
    <row r="308" spans="1:27" x14ac:dyDescent="0.25">
      <c r="A308" s="10">
        <v>45661</v>
      </c>
      <c r="B308" s="11" t="s">
        <v>450</v>
      </c>
      <c r="C308" s="11" t="s">
        <v>1381</v>
      </c>
      <c r="D308" s="11" t="s">
        <v>26</v>
      </c>
      <c r="E308" s="11" t="s">
        <v>40</v>
      </c>
      <c r="F308" s="11" t="s">
        <v>26</v>
      </c>
      <c r="G308" s="11">
        <v>2431</v>
      </c>
      <c r="H308" s="12" t="s">
        <v>41</v>
      </c>
      <c r="I308" s="12" t="s">
        <v>37</v>
      </c>
      <c r="J308" s="12" t="s">
        <v>227</v>
      </c>
      <c r="K308" s="12" t="s">
        <v>38</v>
      </c>
      <c r="L308" s="13">
        <v>40.78</v>
      </c>
      <c r="M308" s="13">
        <v>25</v>
      </c>
      <c r="N308" s="13">
        <v>1.6312</v>
      </c>
      <c r="O308" s="13" t="s">
        <v>30</v>
      </c>
      <c r="P308" s="13">
        <v>43.5</v>
      </c>
      <c r="Q308" s="13">
        <v>0</v>
      </c>
      <c r="R308" s="69">
        <f>M308*P308</f>
        <v>1087.5</v>
      </c>
      <c r="S308" s="69">
        <v>0</v>
      </c>
      <c r="T308" s="69">
        <f>M308*S308</f>
        <v>0</v>
      </c>
      <c r="U308" s="69">
        <f>R308-T308</f>
        <v>1087.5</v>
      </c>
      <c r="V308" s="69">
        <f>U308*0</f>
        <v>0</v>
      </c>
      <c r="W308" s="69">
        <f>U308-V308</f>
        <v>1087.5</v>
      </c>
      <c r="X308" s="69">
        <v>0</v>
      </c>
      <c r="Y308" s="14">
        <f t="shared" si="287"/>
        <v>0</v>
      </c>
      <c r="Z308" s="66" t="s">
        <v>26</v>
      </c>
      <c r="AA308" s="12" t="s">
        <v>31</v>
      </c>
    </row>
    <row r="309" spans="1:27" x14ac:dyDescent="0.25">
      <c r="A309" s="10">
        <v>45661</v>
      </c>
      <c r="B309" s="11" t="s">
        <v>1382</v>
      </c>
      <c r="C309" s="11" t="s">
        <v>1383</v>
      </c>
      <c r="D309" s="11" t="s">
        <v>26</v>
      </c>
      <c r="E309" s="11" t="s">
        <v>63</v>
      </c>
      <c r="F309" s="11" t="s">
        <v>26</v>
      </c>
      <c r="G309" s="11">
        <v>10160</v>
      </c>
      <c r="H309" s="12" t="s">
        <v>140</v>
      </c>
      <c r="I309" s="12" t="s">
        <v>55</v>
      </c>
      <c r="J309" s="12" t="s">
        <v>55</v>
      </c>
      <c r="K309" s="12" t="s">
        <v>56</v>
      </c>
      <c r="L309" s="13">
        <v>37.479999999999997</v>
      </c>
      <c r="M309" s="13">
        <v>25</v>
      </c>
      <c r="N309" s="13">
        <v>1.4992000000000001</v>
      </c>
      <c r="O309" s="13">
        <v>15</v>
      </c>
      <c r="P309" s="13"/>
      <c r="Q309" s="13">
        <v>0</v>
      </c>
      <c r="R309" s="69">
        <f>+L309*O309</f>
        <v>562.19999999999993</v>
      </c>
      <c r="S309" s="69">
        <v>0</v>
      </c>
      <c r="T309" s="69">
        <f>+L309*S309</f>
        <v>0</v>
      </c>
      <c r="U309" s="69">
        <f>+R309-T309</f>
        <v>562.19999999999993</v>
      </c>
      <c r="V309" s="69">
        <f>+U309*0</f>
        <v>0</v>
      </c>
      <c r="W309" s="69">
        <f>+U309-V309</f>
        <v>562.19999999999993</v>
      </c>
      <c r="X309" s="69">
        <v>0</v>
      </c>
      <c r="Y309" s="14">
        <f t="shared" si="287"/>
        <v>0</v>
      </c>
      <c r="Z309" s="66" t="s">
        <v>26</v>
      </c>
      <c r="AA309" s="12" t="s">
        <v>31</v>
      </c>
    </row>
    <row r="310" spans="1:27" x14ac:dyDescent="0.25">
      <c r="A310" s="10">
        <v>45663</v>
      </c>
      <c r="B310" s="11" t="s">
        <v>703</v>
      </c>
      <c r="C310" s="11" t="s">
        <v>1384</v>
      </c>
      <c r="D310" s="11" t="s">
        <v>26</v>
      </c>
      <c r="E310" s="11" t="s">
        <v>32</v>
      </c>
      <c r="F310" s="11" t="s">
        <v>26</v>
      </c>
      <c r="G310" s="11">
        <v>75033</v>
      </c>
      <c r="H310" s="12" t="s">
        <v>4447</v>
      </c>
      <c r="I310" s="12" t="s">
        <v>27</v>
      </c>
      <c r="J310" s="12" t="s">
        <v>47</v>
      </c>
      <c r="K310" s="12" t="s">
        <v>48</v>
      </c>
      <c r="L310" s="13">
        <v>38</v>
      </c>
      <c r="M310" s="13">
        <v>25</v>
      </c>
      <c r="N310" s="13">
        <v>1.52</v>
      </c>
      <c r="O310" s="13">
        <v>46.66</v>
      </c>
      <c r="P310" s="13" t="s">
        <v>30</v>
      </c>
      <c r="Q310" s="13">
        <v>0</v>
      </c>
      <c r="R310" s="69">
        <f>+L310*O310</f>
        <v>1773.08</v>
      </c>
      <c r="S310" s="69">
        <v>0</v>
      </c>
      <c r="T310" s="69">
        <f>+L310*S310</f>
        <v>0</v>
      </c>
      <c r="U310" s="69">
        <f>+R310-T310</f>
        <v>1773.08</v>
      </c>
      <c r="V310" s="69">
        <f>+U310*0.75</f>
        <v>1329.81</v>
      </c>
      <c r="W310" s="69">
        <f>+U310-V310</f>
        <v>443.27</v>
      </c>
      <c r="X310" s="69">
        <v>0</v>
      </c>
      <c r="Y310" s="14">
        <f t="shared" si="287"/>
        <v>0</v>
      </c>
      <c r="Z310" s="66" t="s">
        <v>26</v>
      </c>
      <c r="AA310" s="12" t="s">
        <v>31</v>
      </c>
    </row>
    <row r="311" spans="1:27" x14ac:dyDescent="0.25">
      <c r="A311" s="10">
        <v>45663</v>
      </c>
      <c r="B311" s="11" t="s">
        <v>399</v>
      </c>
      <c r="C311" s="11" t="s">
        <v>1385</v>
      </c>
      <c r="D311" s="11" t="s">
        <v>26</v>
      </c>
      <c r="E311" s="11" t="s">
        <v>430</v>
      </c>
      <c r="F311" s="11" t="s">
        <v>26</v>
      </c>
      <c r="G311" s="11" t="s">
        <v>26</v>
      </c>
      <c r="H311" s="12" t="s">
        <v>4421</v>
      </c>
      <c r="I311" s="12" t="s">
        <v>27</v>
      </c>
      <c r="J311" s="12" t="s">
        <v>47</v>
      </c>
      <c r="K311" s="12" t="s">
        <v>48</v>
      </c>
      <c r="L311" s="13">
        <v>37.46</v>
      </c>
      <c r="M311" s="13">
        <v>25</v>
      </c>
      <c r="N311" s="13">
        <v>1.4984</v>
      </c>
      <c r="O311" s="13">
        <v>87</v>
      </c>
      <c r="P311" s="13" t="s">
        <v>30</v>
      </c>
      <c r="Q311" s="13">
        <v>0</v>
      </c>
      <c r="R311" s="69">
        <f>L311*O311</f>
        <v>3259.02</v>
      </c>
      <c r="S311" s="69">
        <v>38</v>
      </c>
      <c r="T311" s="69">
        <f>L311*S311</f>
        <v>1423.48</v>
      </c>
      <c r="U311" s="69">
        <f>R311-T311</f>
        <v>1835.54</v>
      </c>
      <c r="V311" s="69">
        <f>U311*1</f>
        <v>1835.54</v>
      </c>
      <c r="W311" s="69">
        <f>U311-V311</f>
        <v>0</v>
      </c>
      <c r="X311" s="69">
        <f>L311*36</f>
        <v>1348.56</v>
      </c>
      <c r="Y311" s="70">
        <f t="shared" ref="Y311:Y313" si="307">+T311-X311</f>
        <v>74.920000000000073</v>
      </c>
      <c r="Z311" s="66" t="s">
        <v>6326</v>
      </c>
      <c r="AA311" s="12" t="s">
        <v>78</v>
      </c>
    </row>
    <row r="312" spans="1:27" x14ac:dyDescent="0.25">
      <c r="A312" s="10">
        <v>45663</v>
      </c>
      <c r="B312" s="11" t="s">
        <v>1386</v>
      </c>
      <c r="C312" s="11" t="s">
        <v>1387</v>
      </c>
      <c r="D312" s="11" t="s">
        <v>26</v>
      </c>
      <c r="E312" s="11" t="s">
        <v>500</v>
      </c>
      <c r="F312" s="11" t="s">
        <v>26</v>
      </c>
      <c r="G312" s="11" t="s">
        <v>26</v>
      </c>
      <c r="H312" s="12" t="s">
        <v>4421</v>
      </c>
      <c r="I312" s="12" t="s">
        <v>27</v>
      </c>
      <c r="J312" s="12" t="s">
        <v>47</v>
      </c>
      <c r="K312" s="12" t="s">
        <v>48</v>
      </c>
      <c r="L312" s="13">
        <v>42.96</v>
      </c>
      <c r="M312" s="13">
        <v>30</v>
      </c>
      <c r="N312" s="13">
        <v>1.4319999999999999</v>
      </c>
      <c r="O312" s="13">
        <v>87</v>
      </c>
      <c r="P312" s="13" t="s">
        <v>30</v>
      </c>
      <c r="Q312" s="13">
        <v>0</v>
      </c>
      <c r="R312" s="69">
        <f>L312*O312</f>
        <v>3737.52</v>
      </c>
      <c r="S312" s="69">
        <v>38</v>
      </c>
      <c r="T312" s="69">
        <f>L312*S312</f>
        <v>1632.48</v>
      </c>
      <c r="U312" s="69">
        <f>R312-T312</f>
        <v>2105.04</v>
      </c>
      <c r="V312" s="69">
        <f>U312*1</f>
        <v>2105.04</v>
      </c>
      <c r="W312" s="69">
        <f>U312-V312</f>
        <v>0</v>
      </c>
      <c r="X312" s="69">
        <f t="shared" ref="X312:X313" si="308">L312*36</f>
        <v>1546.56</v>
      </c>
      <c r="Y312" s="70">
        <f t="shared" si="307"/>
        <v>85.920000000000073</v>
      </c>
      <c r="Z312" s="66" t="s">
        <v>141</v>
      </c>
      <c r="AA312" s="12" t="s">
        <v>78</v>
      </c>
    </row>
    <row r="313" spans="1:27" x14ac:dyDescent="0.25">
      <c r="A313" s="10">
        <v>45663</v>
      </c>
      <c r="B313" s="11" t="s">
        <v>617</v>
      </c>
      <c r="C313" s="11" t="s">
        <v>1388</v>
      </c>
      <c r="D313" s="11" t="s">
        <v>26</v>
      </c>
      <c r="E313" s="11" t="s">
        <v>81</v>
      </c>
      <c r="F313" s="11" t="s">
        <v>26</v>
      </c>
      <c r="G313" s="11" t="s">
        <v>26</v>
      </c>
      <c r="H313" s="12" t="s">
        <v>4421</v>
      </c>
      <c r="I313" s="12" t="s">
        <v>27</v>
      </c>
      <c r="J313" s="12" t="s">
        <v>33</v>
      </c>
      <c r="K313" s="12" t="s">
        <v>34</v>
      </c>
      <c r="L313" s="13">
        <v>42.68</v>
      </c>
      <c r="M313" s="13">
        <v>29</v>
      </c>
      <c r="N313" s="13">
        <v>1.471724137931034</v>
      </c>
      <c r="O313" s="13">
        <v>85</v>
      </c>
      <c r="P313" s="13" t="s">
        <v>30</v>
      </c>
      <c r="Q313" s="13">
        <v>0</v>
      </c>
      <c r="R313" s="69">
        <f>L313*O313</f>
        <v>3627.8</v>
      </c>
      <c r="S313" s="69">
        <v>38</v>
      </c>
      <c r="T313" s="69">
        <f>L313*S313</f>
        <v>1621.84</v>
      </c>
      <c r="U313" s="69">
        <f>R313-T313</f>
        <v>2005.9600000000003</v>
      </c>
      <c r="V313" s="69">
        <f>U313*1</f>
        <v>2005.9600000000003</v>
      </c>
      <c r="W313" s="69">
        <f>U313-V313</f>
        <v>0</v>
      </c>
      <c r="X313" s="69">
        <f t="shared" si="308"/>
        <v>1536.48</v>
      </c>
      <c r="Y313" s="70">
        <f t="shared" si="307"/>
        <v>85.3599999999999</v>
      </c>
      <c r="Z313" s="66" t="s">
        <v>141</v>
      </c>
      <c r="AA313" s="12" t="s">
        <v>78</v>
      </c>
    </row>
    <row r="314" spans="1:27" x14ac:dyDescent="0.25">
      <c r="A314" s="10">
        <v>45663</v>
      </c>
      <c r="B314" s="11" t="s">
        <v>1389</v>
      </c>
      <c r="C314" s="11" t="s">
        <v>1390</v>
      </c>
      <c r="D314" s="11" t="s">
        <v>26</v>
      </c>
      <c r="E314" s="11" t="s">
        <v>237</v>
      </c>
      <c r="F314" s="11" t="s">
        <v>26</v>
      </c>
      <c r="G314" s="11" t="s">
        <v>35</v>
      </c>
      <c r="H314" s="12" t="s">
        <v>36</v>
      </c>
      <c r="I314" s="12" t="s">
        <v>55</v>
      </c>
      <c r="J314" s="12" t="s">
        <v>55</v>
      </c>
      <c r="K314" s="12" t="s">
        <v>56</v>
      </c>
      <c r="L314" s="13">
        <v>30.24</v>
      </c>
      <c r="M314" s="13">
        <v>20</v>
      </c>
      <c r="N314" s="13">
        <v>1.512</v>
      </c>
      <c r="O314" s="13">
        <v>20</v>
      </c>
      <c r="P314" s="13" t="s">
        <v>30</v>
      </c>
      <c r="Q314" s="13">
        <v>0</v>
      </c>
      <c r="R314" s="69">
        <f>(L314*O314)-Q314</f>
        <v>604.79999999999995</v>
      </c>
      <c r="S314" s="69">
        <v>0</v>
      </c>
      <c r="T314" s="69">
        <f t="shared" ref="T314" si="309">+L314*S314</f>
        <v>0</v>
      </c>
      <c r="U314" s="69">
        <f t="shared" ref="U314" si="310">+R314-T314</f>
        <v>604.79999999999995</v>
      </c>
      <c r="V314" s="69">
        <f>+U314*0</f>
        <v>0</v>
      </c>
      <c r="W314" s="69">
        <f t="shared" ref="W314" si="311">+U314-V314</f>
        <v>604.79999999999995</v>
      </c>
      <c r="X314" s="69">
        <v>0</v>
      </c>
      <c r="Y314" s="14">
        <f>T314-X314</f>
        <v>0</v>
      </c>
      <c r="Z314" s="66" t="s">
        <v>26</v>
      </c>
      <c r="AA314" s="12" t="s">
        <v>31</v>
      </c>
    </row>
    <row r="315" spans="1:27" x14ac:dyDescent="0.25">
      <c r="A315" s="10">
        <v>45663</v>
      </c>
      <c r="B315" s="11" t="s">
        <v>1391</v>
      </c>
      <c r="C315" s="11" t="s">
        <v>1392</v>
      </c>
      <c r="D315" s="11" t="s">
        <v>26</v>
      </c>
      <c r="E315" s="11" t="s">
        <v>183</v>
      </c>
      <c r="F315" s="11" t="s">
        <v>26</v>
      </c>
      <c r="G315" s="11" t="s">
        <v>26</v>
      </c>
      <c r="H315" s="12" t="s">
        <v>4421</v>
      </c>
      <c r="I315" s="12" t="s">
        <v>27</v>
      </c>
      <c r="J315" s="12" t="s">
        <v>33</v>
      </c>
      <c r="K315" s="12" t="s">
        <v>34</v>
      </c>
      <c r="L315" s="13">
        <v>41.36</v>
      </c>
      <c r="M315" s="13">
        <v>28</v>
      </c>
      <c r="N315" s="13">
        <v>1.4771428571428571</v>
      </c>
      <c r="O315" s="13">
        <v>85</v>
      </c>
      <c r="P315" s="13" t="s">
        <v>30</v>
      </c>
      <c r="Q315" s="13">
        <v>0</v>
      </c>
      <c r="R315" s="69">
        <f>L315*O315</f>
        <v>3515.6</v>
      </c>
      <c r="S315" s="69">
        <v>38</v>
      </c>
      <c r="T315" s="69">
        <f>L315*S315</f>
        <v>1571.68</v>
      </c>
      <c r="U315" s="69">
        <f>R315-T315</f>
        <v>1943.9199999999998</v>
      </c>
      <c r="V315" s="69">
        <f>U315*1</f>
        <v>1943.9199999999998</v>
      </c>
      <c r="W315" s="69">
        <f>U315-V315</f>
        <v>0</v>
      </c>
      <c r="X315" s="69">
        <f t="shared" ref="X315:X316" si="312">L315*36</f>
        <v>1488.96</v>
      </c>
      <c r="Y315" s="70">
        <f t="shared" ref="Y315:Y317" si="313">+T315-X315</f>
        <v>82.720000000000027</v>
      </c>
      <c r="Z315" s="66" t="s">
        <v>141</v>
      </c>
      <c r="AA315" s="12" t="s">
        <v>78</v>
      </c>
    </row>
    <row r="316" spans="1:27" x14ac:dyDescent="0.25">
      <c r="A316" s="10">
        <v>45663</v>
      </c>
      <c r="B316" s="11" t="s">
        <v>1393</v>
      </c>
      <c r="C316" s="11" t="s">
        <v>1394</v>
      </c>
      <c r="D316" s="11" t="s">
        <v>26</v>
      </c>
      <c r="E316" s="11" t="s">
        <v>604</v>
      </c>
      <c r="F316" s="11" t="s">
        <v>26</v>
      </c>
      <c r="G316" s="11" t="s">
        <v>26</v>
      </c>
      <c r="H316" s="12" t="s">
        <v>4421</v>
      </c>
      <c r="I316" s="12" t="s">
        <v>27</v>
      </c>
      <c r="J316" s="12" t="s">
        <v>33</v>
      </c>
      <c r="K316" s="12" t="s">
        <v>34</v>
      </c>
      <c r="L316" s="13">
        <v>40.659999999999997</v>
      </c>
      <c r="M316" s="13">
        <v>28</v>
      </c>
      <c r="N316" s="13">
        <v>1.452142857142857</v>
      </c>
      <c r="O316" s="13">
        <v>85</v>
      </c>
      <c r="P316" s="13" t="s">
        <v>30</v>
      </c>
      <c r="Q316" s="13">
        <v>0</v>
      </c>
      <c r="R316" s="69">
        <f>L316*O316</f>
        <v>3456.1</v>
      </c>
      <c r="S316" s="69">
        <v>38</v>
      </c>
      <c r="T316" s="69">
        <f>L316*S316</f>
        <v>1545.08</v>
      </c>
      <c r="U316" s="69">
        <f>R316-T316</f>
        <v>1911.02</v>
      </c>
      <c r="V316" s="69">
        <f>U316*1</f>
        <v>1911.02</v>
      </c>
      <c r="W316" s="69">
        <f>U316-V316</f>
        <v>0</v>
      </c>
      <c r="X316" s="69">
        <f t="shared" si="312"/>
        <v>1463.7599999999998</v>
      </c>
      <c r="Y316" s="70">
        <f t="shared" si="313"/>
        <v>81.320000000000164</v>
      </c>
      <c r="Z316" s="66" t="s">
        <v>141</v>
      </c>
      <c r="AA316" s="12" t="s">
        <v>78</v>
      </c>
    </row>
    <row r="317" spans="1:27" x14ac:dyDescent="0.25">
      <c r="A317" s="10">
        <v>45663</v>
      </c>
      <c r="B317" s="11" t="s">
        <v>1395</v>
      </c>
      <c r="C317" s="11" t="s">
        <v>1396</v>
      </c>
      <c r="D317" s="11" t="s">
        <v>26</v>
      </c>
      <c r="E317" s="11" t="s">
        <v>53</v>
      </c>
      <c r="F317" s="11" t="s">
        <v>26</v>
      </c>
      <c r="G317" s="11" t="s">
        <v>26</v>
      </c>
      <c r="H317" s="12" t="s">
        <v>4421</v>
      </c>
      <c r="I317" s="12" t="s">
        <v>27</v>
      </c>
      <c r="J317" s="12" t="s">
        <v>33</v>
      </c>
      <c r="K317" s="12" t="s">
        <v>34</v>
      </c>
      <c r="L317" s="13">
        <v>43.8</v>
      </c>
      <c r="M317" s="13">
        <v>30</v>
      </c>
      <c r="N317" s="13">
        <v>1.46</v>
      </c>
      <c r="O317" s="13">
        <v>85</v>
      </c>
      <c r="P317" s="13" t="s">
        <v>30</v>
      </c>
      <c r="Q317" s="13">
        <v>0</v>
      </c>
      <c r="R317" s="69">
        <f>L317*O317</f>
        <v>3722.9999999999995</v>
      </c>
      <c r="S317" s="69">
        <v>38</v>
      </c>
      <c r="T317" s="69">
        <f>L317*S317</f>
        <v>1664.3999999999999</v>
      </c>
      <c r="U317" s="69">
        <f>R317-T317</f>
        <v>2058.5999999999995</v>
      </c>
      <c r="V317" s="69">
        <f>U317*1</f>
        <v>2058.5999999999995</v>
      </c>
      <c r="W317" s="69">
        <f>U317-V317</f>
        <v>0</v>
      </c>
      <c r="X317" s="69">
        <f>L317*37</f>
        <v>1620.6</v>
      </c>
      <c r="Y317" s="70">
        <f t="shared" si="313"/>
        <v>43.799999999999955</v>
      </c>
      <c r="Z317" s="66" t="s">
        <v>41</v>
      </c>
      <c r="AA317" s="12" t="s">
        <v>78</v>
      </c>
    </row>
    <row r="318" spans="1:27" x14ac:dyDescent="0.25">
      <c r="A318" s="10">
        <v>45663</v>
      </c>
      <c r="B318" s="11" t="s">
        <v>1397</v>
      </c>
      <c r="C318" s="11" t="s">
        <v>1398</v>
      </c>
      <c r="D318" s="11" t="s">
        <v>26</v>
      </c>
      <c r="E318" s="11" t="s">
        <v>569</v>
      </c>
      <c r="F318" s="11" t="s">
        <v>26</v>
      </c>
      <c r="G318" s="11">
        <v>10311</v>
      </c>
      <c r="H318" s="12" t="s">
        <v>140</v>
      </c>
      <c r="I318" s="12" t="s">
        <v>27</v>
      </c>
      <c r="J318" s="12" t="s">
        <v>47</v>
      </c>
      <c r="K318" s="12" t="s">
        <v>48</v>
      </c>
      <c r="L318" s="13">
        <v>39.340000000000003</v>
      </c>
      <c r="M318" s="13">
        <v>27</v>
      </c>
      <c r="N318" s="13">
        <v>1.4570370370370369</v>
      </c>
      <c r="O318" s="13">
        <v>40</v>
      </c>
      <c r="P318" s="13"/>
      <c r="Q318" s="13">
        <v>0</v>
      </c>
      <c r="R318" s="69">
        <f>+L318*O318</f>
        <v>1573.6000000000001</v>
      </c>
      <c r="S318" s="69">
        <v>0</v>
      </c>
      <c r="T318" s="69">
        <f>+L318*S318</f>
        <v>0</v>
      </c>
      <c r="U318" s="69">
        <f>+R318-T318</f>
        <v>1573.6000000000001</v>
      </c>
      <c r="V318" s="69">
        <f>+U318*0</f>
        <v>0</v>
      </c>
      <c r="W318" s="69">
        <f>+U318-V318</f>
        <v>1573.6000000000001</v>
      </c>
      <c r="X318" s="69">
        <v>0</v>
      </c>
      <c r="Y318" s="14">
        <f>T318-X318</f>
        <v>0</v>
      </c>
      <c r="Z318" s="66" t="s">
        <v>26</v>
      </c>
      <c r="AA318" s="12" t="s">
        <v>31</v>
      </c>
    </row>
    <row r="319" spans="1:27" x14ac:dyDescent="0.25">
      <c r="A319" s="10">
        <v>45663</v>
      </c>
      <c r="B319" s="11" t="s">
        <v>1399</v>
      </c>
      <c r="C319" s="11" t="s">
        <v>1400</v>
      </c>
      <c r="D319" s="11" t="s">
        <v>26</v>
      </c>
      <c r="E319" s="11" t="s">
        <v>538</v>
      </c>
      <c r="F319" s="11" t="s">
        <v>26</v>
      </c>
      <c r="G319" s="11" t="s">
        <v>26</v>
      </c>
      <c r="H319" s="12" t="s">
        <v>4421</v>
      </c>
      <c r="I319" s="12" t="s">
        <v>27</v>
      </c>
      <c r="J319" s="12" t="s">
        <v>33</v>
      </c>
      <c r="K319" s="12" t="s">
        <v>34</v>
      </c>
      <c r="L319" s="13">
        <v>42.4</v>
      </c>
      <c r="M319" s="13">
        <v>29</v>
      </c>
      <c r="N319" s="13">
        <v>1.462068965517241</v>
      </c>
      <c r="O319" s="13">
        <v>85</v>
      </c>
      <c r="P319" s="13" t="s">
        <v>30</v>
      </c>
      <c r="Q319" s="13">
        <v>0</v>
      </c>
      <c r="R319" s="69">
        <f>L319*O319</f>
        <v>3604</v>
      </c>
      <c r="S319" s="69">
        <v>38</v>
      </c>
      <c r="T319" s="69">
        <f>L319*S319</f>
        <v>1611.2</v>
      </c>
      <c r="U319" s="69">
        <f t="shared" ref="U319:U327" si="314">R319-T319</f>
        <v>1992.8</v>
      </c>
      <c r="V319" s="69">
        <f>U319*1</f>
        <v>1992.8</v>
      </c>
      <c r="W319" s="69">
        <f t="shared" ref="W319:W327" si="315">U319-V319</f>
        <v>0</v>
      </c>
      <c r="X319" s="69">
        <f t="shared" ref="X319:X320" si="316">L319*37</f>
        <v>1568.8</v>
      </c>
      <c r="Y319" s="70">
        <f t="shared" ref="Y319:Y320" si="317">+T319-X319</f>
        <v>42.400000000000091</v>
      </c>
      <c r="Z319" s="66" t="s">
        <v>41</v>
      </c>
      <c r="AA319" s="12" t="s">
        <v>78</v>
      </c>
    </row>
    <row r="320" spans="1:27" x14ac:dyDescent="0.25">
      <c r="A320" s="10">
        <v>45663</v>
      </c>
      <c r="B320" s="11" t="s">
        <v>1401</v>
      </c>
      <c r="C320" s="11" t="s">
        <v>1402</v>
      </c>
      <c r="D320" s="11" t="s">
        <v>26</v>
      </c>
      <c r="E320" s="11" t="s">
        <v>245</v>
      </c>
      <c r="F320" s="11" t="s">
        <v>26</v>
      </c>
      <c r="G320" s="11" t="s">
        <v>26</v>
      </c>
      <c r="H320" s="12" t="s">
        <v>4421</v>
      </c>
      <c r="I320" s="12" t="s">
        <v>27</v>
      </c>
      <c r="J320" s="12" t="s">
        <v>42</v>
      </c>
      <c r="K320" s="12" t="s">
        <v>43</v>
      </c>
      <c r="L320" s="13">
        <v>42.34</v>
      </c>
      <c r="M320" s="13">
        <v>25</v>
      </c>
      <c r="N320" s="13">
        <v>1.6936</v>
      </c>
      <c r="O320" s="13">
        <v>83</v>
      </c>
      <c r="P320" s="13" t="s">
        <v>30</v>
      </c>
      <c r="Q320" s="13">
        <v>0</v>
      </c>
      <c r="R320" s="69">
        <f>L320*O320</f>
        <v>3514.2200000000003</v>
      </c>
      <c r="S320" s="69">
        <v>38</v>
      </c>
      <c r="T320" s="69">
        <f>L320*S320</f>
        <v>1608.92</v>
      </c>
      <c r="U320" s="69">
        <f t="shared" si="314"/>
        <v>1905.3000000000002</v>
      </c>
      <c r="V320" s="69">
        <f>U320*1</f>
        <v>1905.3000000000002</v>
      </c>
      <c r="W320" s="69">
        <f t="shared" si="315"/>
        <v>0</v>
      </c>
      <c r="X320" s="69">
        <f t="shared" si="316"/>
        <v>1566.5800000000002</v>
      </c>
      <c r="Y320" s="70">
        <f t="shared" si="317"/>
        <v>42.339999999999918</v>
      </c>
      <c r="Z320" s="66" t="s">
        <v>41</v>
      </c>
      <c r="AA320" s="12" t="s">
        <v>78</v>
      </c>
    </row>
    <row r="321" spans="1:27" x14ac:dyDescent="0.25">
      <c r="A321" s="10">
        <v>45663</v>
      </c>
      <c r="B321" s="11" t="s">
        <v>1403</v>
      </c>
      <c r="C321" s="11" t="s">
        <v>1404</v>
      </c>
      <c r="D321" s="11" t="s">
        <v>26</v>
      </c>
      <c r="E321" s="11" t="s">
        <v>44</v>
      </c>
      <c r="F321" s="11" t="s">
        <v>26</v>
      </c>
      <c r="G321" s="11">
        <v>1490</v>
      </c>
      <c r="H321" s="12" t="s">
        <v>45</v>
      </c>
      <c r="I321" s="12" t="s">
        <v>27</v>
      </c>
      <c r="J321" s="12" t="s">
        <v>33</v>
      </c>
      <c r="K321" s="12" t="s">
        <v>34</v>
      </c>
      <c r="L321" s="13">
        <v>38.36</v>
      </c>
      <c r="M321" s="13">
        <v>25</v>
      </c>
      <c r="N321" s="13">
        <v>1.5344</v>
      </c>
      <c r="O321" s="13" t="s">
        <v>30</v>
      </c>
      <c r="P321" s="13">
        <v>58</v>
      </c>
      <c r="Q321" s="13">
        <v>0</v>
      </c>
      <c r="R321" s="69">
        <f>M321*P321</f>
        <v>1450</v>
      </c>
      <c r="S321" s="69">
        <v>0</v>
      </c>
      <c r="T321" s="69">
        <f>M321*S321</f>
        <v>0</v>
      </c>
      <c r="U321" s="69">
        <f t="shared" si="314"/>
        <v>1450</v>
      </c>
      <c r="V321" s="69">
        <f>U321*0</f>
        <v>0</v>
      </c>
      <c r="W321" s="69">
        <f t="shared" si="315"/>
        <v>1450</v>
      </c>
      <c r="X321" s="69">
        <v>0</v>
      </c>
      <c r="Y321" s="14">
        <f t="shared" ref="Y321:Y324" si="318">T321-X321</f>
        <v>0</v>
      </c>
      <c r="Z321" s="66" t="s">
        <v>26</v>
      </c>
      <c r="AA321" s="12" t="s">
        <v>31</v>
      </c>
    </row>
    <row r="322" spans="1:27" x14ac:dyDescent="0.25">
      <c r="A322" s="10">
        <v>45663</v>
      </c>
      <c r="B322" s="11" t="s">
        <v>1405</v>
      </c>
      <c r="C322" s="11" t="s">
        <v>1406</v>
      </c>
      <c r="D322" s="11" t="s">
        <v>26</v>
      </c>
      <c r="E322" s="11" t="s">
        <v>49</v>
      </c>
      <c r="F322" s="11" t="s">
        <v>26</v>
      </c>
      <c r="G322" s="11">
        <v>1480</v>
      </c>
      <c r="H322" s="12" t="s">
        <v>45</v>
      </c>
      <c r="I322" s="12" t="s">
        <v>27</v>
      </c>
      <c r="J322" s="12" t="s">
        <v>33</v>
      </c>
      <c r="K322" s="12" t="s">
        <v>34</v>
      </c>
      <c r="L322" s="13">
        <v>38.76</v>
      </c>
      <c r="M322" s="13">
        <v>25</v>
      </c>
      <c r="N322" s="13">
        <v>1.5504</v>
      </c>
      <c r="O322" s="13" t="s">
        <v>30</v>
      </c>
      <c r="P322" s="13">
        <v>58</v>
      </c>
      <c r="Q322" s="13">
        <v>0</v>
      </c>
      <c r="R322" s="69">
        <f>M322*P322</f>
        <v>1450</v>
      </c>
      <c r="S322" s="69">
        <v>0</v>
      </c>
      <c r="T322" s="69">
        <f>M322*S322</f>
        <v>0</v>
      </c>
      <c r="U322" s="69">
        <f t="shared" si="314"/>
        <v>1450</v>
      </c>
      <c r="V322" s="69">
        <f>U322*0</f>
        <v>0</v>
      </c>
      <c r="W322" s="69">
        <f t="shared" si="315"/>
        <v>1450</v>
      </c>
      <c r="X322" s="69">
        <v>0</v>
      </c>
      <c r="Y322" s="14">
        <f t="shared" si="318"/>
        <v>0</v>
      </c>
      <c r="Z322" s="66" t="s">
        <v>26</v>
      </c>
      <c r="AA322" s="12" t="s">
        <v>31</v>
      </c>
    </row>
    <row r="323" spans="1:27" x14ac:dyDescent="0.25">
      <c r="A323" s="10">
        <v>45663</v>
      </c>
      <c r="B323" s="11" t="s">
        <v>1407</v>
      </c>
      <c r="C323" s="11" t="s">
        <v>1408</v>
      </c>
      <c r="D323" s="11" t="s">
        <v>26</v>
      </c>
      <c r="E323" s="11" t="s">
        <v>1199</v>
      </c>
      <c r="F323" s="11" t="s">
        <v>26</v>
      </c>
      <c r="G323" s="11">
        <v>965</v>
      </c>
      <c r="H323" s="12" t="s">
        <v>162</v>
      </c>
      <c r="I323" s="12" t="s">
        <v>27</v>
      </c>
      <c r="J323" s="12" t="s">
        <v>33</v>
      </c>
      <c r="K323" s="12" t="s">
        <v>34</v>
      </c>
      <c r="L323" s="13">
        <v>38.619999999999997</v>
      </c>
      <c r="M323" s="13">
        <v>25</v>
      </c>
      <c r="N323" s="13">
        <v>1.5448</v>
      </c>
      <c r="O323" s="13" t="s">
        <v>30</v>
      </c>
      <c r="P323" s="13">
        <v>58</v>
      </c>
      <c r="Q323" s="13">
        <v>0</v>
      </c>
      <c r="R323" s="69">
        <f>M323*P323</f>
        <v>1450</v>
      </c>
      <c r="S323" s="69">
        <v>0</v>
      </c>
      <c r="T323" s="69">
        <f>M323*S323</f>
        <v>0</v>
      </c>
      <c r="U323" s="69">
        <f t="shared" si="314"/>
        <v>1450</v>
      </c>
      <c r="V323" s="69">
        <f>U323*0</f>
        <v>0</v>
      </c>
      <c r="W323" s="69">
        <f t="shared" si="315"/>
        <v>1450</v>
      </c>
      <c r="X323" s="69">
        <v>0</v>
      </c>
      <c r="Y323" s="14">
        <f t="shared" si="318"/>
        <v>0</v>
      </c>
      <c r="Z323" s="66" t="s">
        <v>26</v>
      </c>
      <c r="AA323" s="12" t="s">
        <v>31</v>
      </c>
    </row>
    <row r="324" spans="1:27" x14ac:dyDescent="0.25">
      <c r="A324" s="10">
        <v>45663</v>
      </c>
      <c r="B324" s="11" t="s">
        <v>1409</v>
      </c>
      <c r="C324" s="11" t="s">
        <v>1410</v>
      </c>
      <c r="D324" s="11" t="s">
        <v>26</v>
      </c>
      <c r="E324" s="11" t="s">
        <v>57</v>
      </c>
      <c r="F324" s="11" t="s">
        <v>26</v>
      </c>
      <c r="G324" s="11">
        <v>2718</v>
      </c>
      <c r="H324" s="12" t="s">
        <v>41</v>
      </c>
      <c r="I324" s="12" t="s">
        <v>37</v>
      </c>
      <c r="J324" s="12" t="s">
        <v>598</v>
      </c>
      <c r="K324" s="12" t="s">
        <v>82</v>
      </c>
      <c r="L324" s="13">
        <v>34.36</v>
      </c>
      <c r="M324" s="13">
        <v>25</v>
      </c>
      <c r="N324" s="13">
        <v>1.3744000000000001</v>
      </c>
      <c r="O324" s="13" t="s">
        <v>30</v>
      </c>
      <c r="P324" s="13">
        <v>43.5</v>
      </c>
      <c r="Q324" s="13">
        <v>0</v>
      </c>
      <c r="R324" s="69">
        <f>M324*P324</f>
        <v>1087.5</v>
      </c>
      <c r="S324" s="69">
        <v>0</v>
      </c>
      <c r="T324" s="69">
        <f>M324*S324</f>
        <v>0</v>
      </c>
      <c r="U324" s="69">
        <f t="shared" si="314"/>
        <v>1087.5</v>
      </c>
      <c r="V324" s="69">
        <f>U324*0</f>
        <v>0</v>
      </c>
      <c r="W324" s="69">
        <f t="shared" si="315"/>
        <v>1087.5</v>
      </c>
      <c r="X324" s="69">
        <v>0</v>
      </c>
      <c r="Y324" s="14">
        <f t="shared" si="318"/>
        <v>0</v>
      </c>
      <c r="Z324" s="66" t="s">
        <v>26</v>
      </c>
      <c r="AA324" s="12" t="s">
        <v>31</v>
      </c>
    </row>
    <row r="325" spans="1:27" x14ac:dyDescent="0.25">
      <c r="A325" s="10">
        <v>45663</v>
      </c>
      <c r="B325" s="11" t="s">
        <v>1411</v>
      </c>
      <c r="C325" s="11" t="s">
        <v>1412</v>
      </c>
      <c r="D325" s="11" t="s">
        <v>26</v>
      </c>
      <c r="E325" s="11" t="s">
        <v>603</v>
      </c>
      <c r="F325" s="11" t="s">
        <v>26</v>
      </c>
      <c r="G325" s="11" t="s">
        <v>26</v>
      </c>
      <c r="H325" s="12" t="s">
        <v>4421</v>
      </c>
      <c r="I325" s="12" t="s">
        <v>27</v>
      </c>
      <c r="J325" s="12" t="s">
        <v>42</v>
      </c>
      <c r="K325" s="12" t="s">
        <v>43</v>
      </c>
      <c r="L325" s="13">
        <v>41.98</v>
      </c>
      <c r="M325" s="13">
        <v>25</v>
      </c>
      <c r="N325" s="13">
        <v>1.6792</v>
      </c>
      <c r="O325" s="13">
        <v>83</v>
      </c>
      <c r="P325" s="13" t="s">
        <v>30</v>
      </c>
      <c r="Q325" s="13">
        <v>0</v>
      </c>
      <c r="R325" s="69">
        <f>L325*O325</f>
        <v>3484.3399999999997</v>
      </c>
      <c r="S325" s="69">
        <v>38</v>
      </c>
      <c r="T325" s="69">
        <f>L325*S325</f>
        <v>1595.2399999999998</v>
      </c>
      <c r="U325" s="69">
        <f t="shared" si="314"/>
        <v>1889.1</v>
      </c>
      <c r="V325" s="69">
        <f>U325*1</f>
        <v>1889.1</v>
      </c>
      <c r="W325" s="69">
        <f t="shared" si="315"/>
        <v>0</v>
      </c>
      <c r="X325" s="69">
        <f>L325*36</f>
        <v>1511.28</v>
      </c>
      <c r="Y325" s="70">
        <f t="shared" ref="Y325:Y327" si="319">+T325-X325</f>
        <v>83.959999999999809</v>
      </c>
      <c r="Z325" s="66" t="s">
        <v>141</v>
      </c>
      <c r="AA325" s="12" t="s">
        <v>78</v>
      </c>
    </row>
    <row r="326" spans="1:27" x14ac:dyDescent="0.25">
      <c r="A326" s="10">
        <v>45663</v>
      </c>
      <c r="B326" s="11" t="s">
        <v>1413</v>
      </c>
      <c r="C326" s="11" t="s">
        <v>1414</v>
      </c>
      <c r="D326" s="11" t="s">
        <v>26</v>
      </c>
      <c r="E326" s="11" t="s">
        <v>239</v>
      </c>
      <c r="F326" s="11" t="s">
        <v>26</v>
      </c>
      <c r="G326" s="11" t="s">
        <v>26</v>
      </c>
      <c r="H326" s="12" t="s">
        <v>4421</v>
      </c>
      <c r="I326" s="12" t="s">
        <v>27</v>
      </c>
      <c r="J326" s="12" t="s">
        <v>42</v>
      </c>
      <c r="K326" s="12" t="s">
        <v>43</v>
      </c>
      <c r="L326" s="13">
        <v>41.32</v>
      </c>
      <c r="M326" s="13">
        <v>25</v>
      </c>
      <c r="N326" s="13">
        <v>1.6528</v>
      </c>
      <c r="O326" s="13">
        <v>83</v>
      </c>
      <c r="P326" s="13" t="s">
        <v>30</v>
      </c>
      <c r="Q326" s="13">
        <v>0</v>
      </c>
      <c r="R326" s="69">
        <f>L326*O326</f>
        <v>3429.56</v>
      </c>
      <c r="S326" s="69">
        <v>38</v>
      </c>
      <c r="T326" s="69">
        <f>L326*S326</f>
        <v>1570.16</v>
      </c>
      <c r="U326" s="69">
        <f t="shared" si="314"/>
        <v>1859.3999999999999</v>
      </c>
      <c r="V326" s="69">
        <f>U326*1</f>
        <v>1859.3999999999999</v>
      </c>
      <c r="W326" s="69">
        <f t="shared" si="315"/>
        <v>0</v>
      </c>
      <c r="X326" s="69">
        <f>L326*37</f>
        <v>1528.84</v>
      </c>
      <c r="Y326" s="70">
        <f t="shared" si="319"/>
        <v>41.320000000000164</v>
      </c>
      <c r="Z326" s="66" t="s">
        <v>41</v>
      </c>
      <c r="AA326" s="12" t="s">
        <v>78</v>
      </c>
    </row>
    <row r="327" spans="1:27" x14ac:dyDescent="0.25">
      <c r="A327" s="10">
        <v>45663</v>
      </c>
      <c r="B327" s="11" t="s">
        <v>682</v>
      </c>
      <c r="C327" s="11" t="s">
        <v>1415</v>
      </c>
      <c r="D327" s="11" t="s">
        <v>26</v>
      </c>
      <c r="E327" s="11" t="s">
        <v>657</v>
      </c>
      <c r="F327" s="11" t="s">
        <v>26</v>
      </c>
      <c r="G327" s="11" t="s">
        <v>26</v>
      </c>
      <c r="H327" s="12" t="s">
        <v>4421</v>
      </c>
      <c r="I327" s="12" t="s">
        <v>27</v>
      </c>
      <c r="J327" s="12" t="s">
        <v>42</v>
      </c>
      <c r="K327" s="12" t="s">
        <v>43</v>
      </c>
      <c r="L327" s="13">
        <v>41.44</v>
      </c>
      <c r="M327" s="13">
        <v>25</v>
      </c>
      <c r="N327" s="13">
        <v>1.6576</v>
      </c>
      <c r="O327" s="13">
        <v>83</v>
      </c>
      <c r="P327" s="13" t="s">
        <v>30</v>
      </c>
      <c r="Q327" s="13">
        <v>0</v>
      </c>
      <c r="R327" s="69">
        <f>L327*O327</f>
        <v>3439.52</v>
      </c>
      <c r="S327" s="69">
        <v>38</v>
      </c>
      <c r="T327" s="69">
        <f>L327*S327</f>
        <v>1574.7199999999998</v>
      </c>
      <c r="U327" s="69">
        <f t="shared" si="314"/>
        <v>1864.8000000000002</v>
      </c>
      <c r="V327" s="69">
        <f>U327*1</f>
        <v>1864.8000000000002</v>
      </c>
      <c r="W327" s="69">
        <f t="shared" si="315"/>
        <v>0</v>
      </c>
      <c r="X327" s="69">
        <f>L327*36</f>
        <v>1491.84</v>
      </c>
      <c r="Y327" s="70">
        <f t="shared" si="319"/>
        <v>82.879999999999882</v>
      </c>
      <c r="Z327" s="66" t="s">
        <v>141</v>
      </c>
      <c r="AA327" s="12" t="s">
        <v>78</v>
      </c>
    </row>
    <row r="328" spans="1:27" x14ac:dyDescent="0.25">
      <c r="A328" s="10">
        <v>45663</v>
      </c>
      <c r="B328" s="11" t="s">
        <v>1416</v>
      </c>
      <c r="C328" s="11" t="s">
        <v>1417</v>
      </c>
      <c r="D328" s="11" t="s">
        <v>26</v>
      </c>
      <c r="E328" s="11" t="s">
        <v>240</v>
      </c>
      <c r="F328" s="11" t="s">
        <v>26</v>
      </c>
      <c r="G328" s="11">
        <v>74954</v>
      </c>
      <c r="H328" s="12" t="s">
        <v>4447</v>
      </c>
      <c r="I328" s="12" t="s">
        <v>27</v>
      </c>
      <c r="J328" s="12" t="s">
        <v>42</v>
      </c>
      <c r="K328" s="12" t="s">
        <v>43</v>
      </c>
      <c r="L328" s="13">
        <v>42.6</v>
      </c>
      <c r="M328" s="13">
        <v>25</v>
      </c>
      <c r="N328" s="13">
        <v>1.704</v>
      </c>
      <c r="O328" s="13">
        <v>42.5</v>
      </c>
      <c r="P328" s="13"/>
      <c r="Q328" s="13">
        <v>0</v>
      </c>
      <c r="R328" s="69">
        <f>+L328*O328</f>
        <v>1810.5</v>
      </c>
      <c r="S328" s="69">
        <v>0</v>
      </c>
      <c r="T328" s="69">
        <f>+L328*S328</f>
        <v>0</v>
      </c>
      <c r="U328" s="69">
        <f>+R328-T328</f>
        <v>1810.5</v>
      </c>
      <c r="V328" s="69">
        <f>+U328*0.75</f>
        <v>1357.875</v>
      </c>
      <c r="W328" s="69">
        <f>+U328-V328</f>
        <v>452.625</v>
      </c>
      <c r="X328" s="69">
        <v>0</v>
      </c>
      <c r="Y328" s="14">
        <f t="shared" ref="Y328:Y332" si="320">T328-X328</f>
        <v>0</v>
      </c>
      <c r="Z328" s="66" t="s">
        <v>26</v>
      </c>
      <c r="AA328" s="12" t="s">
        <v>31</v>
      </c>
    </row>
    <row r="329" spans="1:27" x14ac:dyDescent="0.25">
      <c r="A329" s="10">
        <v>45663</v>
      </c>
      <c r="B329" s="11" t="s">
        <v>1418</v>
      </c>
      <c r="C329" s="11" t="s">
        <v>1419</v>
      </c>
      <c r="D329" s="11" t="s">
        <v>26</v>
      </c>
      <c r="E329" s="11" t="s">
        <v>97</v>
      </c>
      <c r="F329" s="11" t="s">
        <v>26</v>
      </c>
      <c r="G329" s="11">
        <v>5444</v>
      </c>
      <c r="H329" s="12" t="s">
        <v>4446</v>
      </c>
      <c r="I329" s="12" t="s">
        <v>27</v>
      </c>
      <c r="J329" s="12" t="s">
        <v>42</v>
      </c>
      <c r="K329" s="12" t="s">
        <v>43</v>
      </c>
      <c r="L329" s="13">
        <v>20.9</v>
      </c>
      <c r="M329" s="13">
        <v>13</v>
      </c>
      <c r="N329" s="13">
        <v>1.607692307692308</v>
      </c>
      <c r="O329" s="13" t="s">
        <v>30</v>
      </c>
      <c r="P329" s="13">
        <v>65.599999999999994</v>
      </c>
      <c r="Q329" s="13">
        <v>0</v>
      </c>
      <c r="R329" s="69">
        <f>+M329*P329</f>
        <v>852.8</v>
      </c>
      <c r="S329" s="69">
        <v>0</v>
      </c>
      <c r="T329" s="69">
        <f>+M329*S329</f>
        <v>0</v>
      </c>
      <c r="U329" s="69">
        <f t="shared" ref="U329:U330" si="321">+R329-T329</f>
        <v>852.8</v>
      </c>
      <c r="V329" s="69">
        <f>+U329*1</f>
        <v>852.8</v>
      </c>
      <c r="W329" s="69">
        <f t="shared" ref="W329:W330" si="322">+U329-V329</f>
        <v>0</v>
      </c>
      <c r="X329" s="69">
        <v>0</v>
      </c>
      <c r="Y329" s="14">
        <f t="shared" si="320"/>
        <v>0</v>
      </c>
      <c r="Z329" s="66" t="s">
        <v>26</v>
      </c>
      <c r="AA329" s="12" t="s">
        <v>31</v>
      </c>
    </row>
    <row r="330" spans="1:27" x14ac:dyDescent="0.25">
      <c r="A330" s="10">
        <v>45663</v>
      </c>
      <c r="B330" s="11" t="s">
        <v>1420</v>
      </c>
      <c r="C330" s="11" t="s">
        <v>1421</v>
      </c>
      <c r="D330" s="11" t="s">
        <v>26</v>
      </c>
      <c r="E330" s="11" t="s">
        <v>223</v>
      </c>
      <c r="F330" s="11" t="s">
        <v>26</v>
      </c>
      <c r="G330" s="11">
        <v>57832</v>
      </c>
      <c r="H330" s="12" t="s">
        <v>4422</v>
      </c>
      <c r="I330" s="12" t="s">
        <v>27</v>
      </c>
      <c r="J330" s="12" t="s">
        <v>33</v>
      </c>
      <c r="K330" s="12" t="s">
        <v>34</v>
      </c>
      <c r="L330" s="13">
        <v>35.22</v>
      </c>
      <c r="M330" s="13">
        <v>25</v>
      </c>
      <c r="N330" s="13">
        <v>1.4088000000000001</v>
      </c>
      <c r="O330" s="13">
        <v>45</v>
      </c>
      <c r="P330" s="13" t="s">
        <v>30</v>
      </c>
      <c r="Q330" s="13">
        <v>0</v>
      </c>
      <c r="R330" s="69">
        <f>+L330*O330</f>
        <v>1584.8999999999999</v>
      </c>
      <c r="S330" s="69">
        <v>0</v>
      </c>
      <c r="T330" s="69">
        <f>+L330*S330</f>
        <v>0</v>
      </c>
      <c r="U330" s="69">
        <f t="shared" si="321"/>
        <v>1584.8999999999999</v>
      </c>
      <c r="V330" s="69">
        <f>+U330*1</f>
        <v>1584.8999999999999</v>
      </c>
      <c r="W330" s="69">
        <f t="shared" si="322"/>
        <v>0</v>
      </c>
      <c r="X330" s="69">
        <v>0</v>
      </c>
      <c r="Y330" s="14">
        <f t="shared" si="320"/>
        <v>0</v>
      </c>
      <c r="Z330" s="66" t="s">
        <v>26</v>
      </c>
      <c r="AA330" s="12" t="s">
        <v>31</v>
      </c>
    </row>
    <row r="331" spans="1:27" x14ac:dyDescent="0.25">
      <c r="A331" s="10">
        <v>45663</v>
      </c>
      <c r="B331" s="11" t="s">
        <v>1422</v>
      </c>
      <c r="C331" s="11" t="s">
        <v>1423</v>
      </c>
      <c r="D331" s="11" t="s">
        <v>26</v>
      </c>
      <c r="E331" s="11" t="s">
        <v>572</v>
      </c>
      <c r="F331" s="11" t="s">
        <v>26</v>
      </c>
      <c r="G331" s="11">
        <v>112044</v>
      </c>
      <c r="H331" s="12" t="s">
        <v>4445</v>
      </c>
      <c r="I331" s="12" t="s">
        <v>27</v>
      </c>
      <c r="J331" s="12" t="s">
        <v>42</v>
      </c>
      <c r="K331" s="12" t="s">
        <v>43</v>
      </c>
      <c r="L331" s="13">
        <v>39.979999999999997</v>
      </c>
      <c r="M331" s="13">
        <v>25</v>
      </c>
      <c r="N331" s="13">
        <v>1.5992</v>
      </c>
      <c r="O331" s="13">
        <v>42</v>
      </c>
      <c r="P331" s="13" t="s">
        <v>30</v>
      </c>
      <c r="Q331" s="13">
        <v>0</v>
      </c>
      <c r="R331" s="69">
        <f t="shared" ref="R331" si="323">+L331*O331</f>
        <v>1679.1599999999999</v>
      </c>
      <c r="S331" s="69">
        <v>0</v>
      </c>
      <c r="T331" s="69">
        <f>+L331*S331</f>
        <v>0</v>
      </c>
      <c r="U331" s="69">
        <f>+R331-T331</f>
        <v>1679.1599999999999</v>
      </c>
      <c r="V331" s="69">
        <f>+U331*1</f>
        <v>1679.1599999999999</v>
      </c>
      <c r="W331" s="69">
        <f>+U331-V331</f>
        <v>0</v>
      </c>
      <c r="X331" s="69">
        <v>0</v>
      </c>
      <c r="Y331" s="14">
        <f t="shared" si="320"/>
        <v>0</v>
      </c>
      <c r="Z331" s="66" t="s">
        <v>26</v>
      </c>
      <c r="AA331" s="12" t="s">
        <v>31</v>
      </c>
    </row>
    <row r="332" spans="1:27" x14ac:dyDescent="0.25">
      <c r="A332" s="10">
        <v>45663</v>
      </c>
      <c r="B332" s="11" t="s">
        <v>418</v>
      </c>
      <c r="C332" s="11" t="s">
        <v>1424</v>
      </c>
      <c r="D332" s="11" t="s">
        <v>26</v>
      </c>
      <c r="E332" s="11" t="s">
        <v>524</v>
      </c>
      <c r="F332" s="11" t="s">
        <v>26</v>
      </c>
      <c r="G332" s="11">
        <v>76546</v>
      </c>
      <c r="H332" s="12" t="s">
        <v>4447</v>
      </c>
      <c r="I332" s="12" t="s">
        <v>27</v>
      </c>
      <c r="J332" s="12" t="s">
        <v>42</v>
      </c>
      <c r="K332" s="12" t="s">
        <v>43</v>
      </c>
      <c r="L332" s="13">
        <v>46.42</v>
      </c>
      <c r="M332" s="13">
        <v>29</v>
      </c>
      <c r="N332" s="13">
        <v>1.6006896551724139</v>
      </c>
      <c r="O332" s="13">
        <v>42.5</v>
      </c>
      <c r="P332" s="13"/>
      <c r="Q332" s="13">
        <v>0</v>
      </c>
      <c r="R332" s="69">
        <f>+L332*O332</f>
        <v>1972.8500000000001</v>
      </c>
      <c r="S332" s="69">
        <v>0</v>
      </c>
      <c r="T332" s="69">
        <f>+L332*S332</f>
        <v>0</v>
      </c>
      <c r="U332" s="69">
        <f>+R332-T332</f>
        <v>1972.8500000000001</v>
      </c>
      <c r="V332" s="69">
        <f>+U332*0.75</f>
        <v>1479.6375</v>
      </c>
      <c r="W332" s="69">
        <f>+U332-V332</f>
        <v>493.21250000000009</v>
      </c>
      <c r="X332" s="69">
        <v>0</v>
      </c>
      <c r="Y332" s="14">
        <f t="shared" si="320"/>
        <v>0</v>
      </c>
      <c r="Z332" s="66" t="s">
        <v>26</v>
      </c>
      <c r="AA332" s="12" t="s">
        <v>31</v>
      </c>
    </row>
    <row r="333" spans="1:27" x14ac:dyDescent="0.25">
      <c r="A333" s="10">
        <v>45663</v>
      </c>
      <c r="B333" s="11" t="s">
        <v>300</v>
      </c>
      <c r="C333" s="11" t="s">
        <v>1425</v>
      </c>
      <c r="D333" s="11" t="s">
        <v>26</v>
      </c>
      <c r="E333" s="11" t="s">
        <v>573</v>
      </c>
      <c r="F333" s="11" t="s">
        <v>26</v>
      </c>
      <c r="G333" s="11" t="s">
        <v>26</v>
      </c>
      <c r="H333" s="12" t="s">
        <v>4421</v>
      </c>
      <c r="I333" s="12" t="s">
        <v>27</v>
      </c>
      <c r="J333" s="12" t="s">
        <v>42</v>
      </c>
      <c r="K333" s="12" t="s">
        <v>43</v>
      </c>
      <c r="L333" s="13">
        <v>41.36</v>
      </c>
      <c r="M333" s="13">
        <v>25</v>
      </c>
      <c r="N333" s="13">
        <v>1.6544000000000001</v>
      </c>
      <c r="O333" s="13">
        <v>83</v>
      </c>
      <c r="P333" s="13" t="s">
        <v>30</v>
      </c>
      <c r="Q333" s="13">
        <v>0</v>
      </c>
      <c r="R333" s="69">
        <f>L333*O333</f>
        <v>3432.88</v>
      </c>
      <c r="S333" s="69">
        <v>38</v>
      </c>
      <c r="T333" s="69">
        <f>L333*S333</f>
        <v>1571.68</v>
      </c>
      <c r="U333" s="69">
        <f>R333-T333</f>
        <v>1861.2</v>
      </c>
      <c r="V333" s="69">
        <f>U333*1</f>
        <v>1861.2</v>
      </c>
      <c r="W333" s="69">
        <f>U333-V333</f>
        <v>0</v>
      </c>
      <c r="X333" s="69">
        <f>L333*36</f>
        <v>1488.96</v>
      </c>
      <c r="Y333" s="70">
        <f>+T333-X333</f>
        <v>82.720000000000027</v>
      </c>
      <c r="Z333" s="66" t="s">
        <v>141</v>
      </c>
      <c r="AA333" s="12" t="s">
        <v>78</v>
      </c>
    </row>
    <row r="334" spans="1:27" x14ac:dyDescent="0.25">
      <c r="A334" s="10">
        <v>45663</v>
      </c>
      <c r="B334" s="11" t="s">
        <v>1426</v>
      </c>
      <c r="C334" s="11" t="s">
        <v>1427</v>
      </c>
      <c r="D334" s="11" t="s">
        <v>26</v>
      </c>
      <c r="E334" s="11" t="s">
        <v>39</v>
      </c>
      <c r="F334" s="11" t="s">
        <v>26</v>
      </c>
      <c r="G334" s="11">
        <v>499</v>
      </c>
      <c r="H334" s="12" t="s">
        <v>141</v>
      </c>
      <c r="I334" s="12" t="s">
        <v>55</v>
      </c>
      <c r="J334" s="12" t="s">
        <v>55</v>
      </c>
      <c r="K334" s="12" t="s">
        <v>56</v>
      </c>
      <c r="L334" s="13">
        <v>35</v>
      </c>
      <c r="M334" s="13">
        <v>25</v>
      </c>
      <c r="N334" s="13">
        <v>1.4</v>
      </c>
      <c r="O334" s="13">
        <v>15</v>
      </c>
      <c r="P334" s="13" t="s">
        <v>30</v>
      </c>
      <c r="Q334" s="13">
        <v>0</v>
      </c>
      <c r="R334" s="69">
        <f>L334*O334</f>
        <v>525</v>
      </c>
      <c r="S334" s="69">
        <v>0</v>
      </c>
      <c r="T334" s="69">
        <f>L334*S334</f>
        <v>0</v>
      </c>
      <c r="U334" s="69">
        <f>R334-T334</f>
        <v>525</v>
      </c>
      <c r="V334" s="69">
        <f>U334*0</f>
        <v>0</v>
      </c>
      <c r="W334" s="69">
        <f>U334-V334</f>
        <v>525</v>
      </c>
      <c r="X334" s="69">
        <v>0</v>
      </c>
      <c r="Y334" s="14">
        <f t="shared" ref="Y334:Y353" si="324">T334-X334</f>
        <v>0</v>
      </c>
      <c r="Z334" s="66" t="s">
        <v>26</v>
      </c>
      <c r="AA334" s="12" t="s">
        <v>31</v>
      </c>
    </row>
    <row r="335" spans="1:27" x14ac:dyDescent="0.25">
      <c r="A335" s="10">
        <v>45663</v>
      </c>
      <c r="B335" s="11" t="s">
        <v>357</v>
      </c>
      <c r="C335" s="11" t="s">
        <v>1428</v>
      </c>
      <c r="D335" s="11" t="s">
        <v>26</v>
      </c>
      <c r="E335" s="11" t="s">
        <v>183</v>
      </c>
      <c r="F335" s="11" t="s">
        <v>26</v>
      </c>
      <c r="G335" s="11">
        <v>500</v>
      </c>
      <c r="H335" s="12" t="s">
        <v>141</v>
      </c>
      <c r="I335" s="12" t="s">
        <v>27</v>
      </c>
      <c r="J335" s="12" t="s">
        <v>42</v>
      </c>
      <c r="K335" s="12" t="s">
        <v>43</v>
      </c>
      <c r="L335" s="13">
        <v>40.92</v>
      </c>
      <c r="M335" s="13">
        <v>25</v>
      </c>
      <c r="N335" s="13">
        <v>1.6368</v>
      </c>
      <c r="O335" s="13">
        <v>40</v>
      </c>
      <c r="P335" s="13" t="s">
        <v>30</v>
      </c>
      <c r="Q335" s="13">
        <v>0</v>
      </c>
      <c r="R335" s="69">
        <f t="shared" ref="R335:R336" si="325">L335*O335</f>
        <v>1636.8000000000002</v>
      </c>
      <c r="S335" s="69">
        <v>0</v>
      </c>
      <c r="T335" s="69">
        <f t="shared" ref="T335:T336" si="326">L335*S335</f>
        <v>0</v>
      </c>
      <c r="U335" s="69">
        <f t="shared" ref="U335:U336" si="327">R335-T335</f>
        <v>1636.8000000000002</v>
      </c>
      <c r="V335" s="69">
        <f t="shared" ref="V335:V336" si="328">U335*0</f>
        <v>0</v>
      </c>
      <c r="W335" s="69">
        <f t="shared" ref="W335:W336" si="329">U335-V335</f>
        <v>1636.8000000000002</v>
      </c>
      <c r="X335" s="69">
        <v>0</v>
      </c>
      <c r="Y335" s="14">
        <f t="shared" si="324"/>
        <v>0</v>
      </c>
      <c r="Z335" s="66" t="s">
        <v>26</v>
      </c>
      <c r="AA335" s="12" t="s">
        <v>31</v>
      </c>
    </row>
    <row r="336" spans="1:27" x14ac:dyDescent="0.25">
      <c r="A336" s="10">
        <v>45663</v>
      </c>
      <c r="B336" s="11" t="s">
        <v>1429</v>
      </c>
      <c r="C336" s="11" t="s">
        <v>1430</v>
      </c>
      <c r="D336" s="11" t="s">
        <v>26</v>
      </c>
      <c r="E336" s="11" t="s">
        <v>81</v>
      </c>
      <c r="F336" s="11" t="s">
        <v>26</v>
      </c>
      <c r="G336" s="11">
        <v>601</v>
      </c>
      <c r="H336" s="12" t="s">
        <v>141</v>
      </c>
      <c r="I336" s="12" t="s">
        <v>27</v>
      </c>
      <c r="J336" s="12" t="s">
        <v>42</v>
      </c>
      <c r="K336" s="12" t="s">
        <v>43</v>
      </c>
      <c r="L336" s="13">
        <v>41.28</v>
      </c>
      <c r="M336" s="13">
        <v>25</v>
      </c>
      <c r="N336" s="13">
        <v>1.6512</v>
      </c>
      <c r="O336" s="13">
        <v>40</v>
      </c>
      <c r="P336" s="13" t="s">
        <v>30</v>
      </c>
      <c r="Q336" s="13">
        <v>0</v>
      </c>
      <c r="R336" s="69">
        <f t="shared" si="325"/>
        <v>1651.2</v>
      </c>
      <c r="S336" s="69">
        <v>0</v>
      </c>
      <c r="T336" s="69">
        <f t="shared" si="326"/>
        <v>0</v>
      </c>
      <c r="U336" s="69">
        <f t="shared" si="327"/>
        <v>1651.2</v>
      </c>
      <c r="V336" s="69">
        <f t="shared" si="328"/>
        <v>0</v>
      </c>
      <c r="W336" s="69">
        <f t="shared" si="329"/>
        <v>1651.2</v>
      </c>
      <c r="X336" s="69">
        <v>0</v>
      </c>
      <c r="Y336" s="14">
        <f t="shared" si="324"/>
        <v>0</v>
      </c>
      <c r="Z336" s="66" t="s">
        <v>26</v>
      </c>
      <c r="AA336" s="12" t="s">
        <v>31</v>
      </c>
    </row>
    <row r="337" spans="1:27" x14ac:dyDescent="0.25">
      <c r="A337" s="10">
        <v>45663</v>
      </c>
      <c r="B337" s="11" t="s">
        <v>1431</v>
      </c>
      <c r="C337" s="11" t="s">
        <v>1432</v>
      </c>
      <c r="D337" s="11" t="s">
        <v>26</v>
      </c>
      <c r="E337" s="11" t="s">
        <v>485</v>
      </c>
      <c r="F337" s="11" t="s">
        <v>26</v>
      </c>
      <c r="G337" s="11">
        <v>72864</v>
      </c>
      <c r="H337" s="12" t="s">
        <v>4447</v>
      </c>
      <c r="I337" s="12" t="s">
        <v>27</v>
      </c>
      <c r="J337" s="12" t="s">
        <v>42</v>
      </c>
      <c r="K337" s="12" t="s">
        <v>43</v>
      </c>
      <c r="L337" s="13">
        <v>42.26</v>
      </c>
      <c r="M337" s="13">
        <v>25</v>
      </c>
      <c r="N337" s="13">
        <v>1.6903999999999999</v>
      </c>
      <c r="O337" s="13">
        <v>42.5</v>
      </c>
      <c r="P337" s="13"/>
      <c r="Q337" s="13">
        <v>0</v>
      </c>
      <c r="R337" s="69">
        <f>+L337*O337</f>
        <v>1796.05</v>
      </c>
      <c r="S337" s="69">
        <v>0</v>
      </c>
      <c r="T337" s="69">
        <f>+L337*S337</f>
        <v>0</v>
      </c>
      <c r="U337" s="69">
        <f>+R337-T337</f>
        <v>1796.05</v>
      </c>
      <c r="V337" s="69">
        <f>+U337*0.75</f>
        <v>1347.0374999999999</v>
      </c>
      <c r="W337" s="69">
        <f>+U337-V337</f>
        <v>449.01250000000005</v>
      </c>
      <c r="X337" s="69">
        <v>0</v>
      </c>
      <c r="Y337" s="14">
        <f t="shared" si="324"/>
        <v>0</v>
      </c>
      <c r="Z337" s="66" t="s">
        <v>26</v>
      </c>
      <c r="AA337" s="12" t="s">
        <v>31</v>
      </c>
    </row>
    <row r="338" spans="1:27" x14ac:dyDescent="0.25">
      <c r="A338" s="10">
        <v>45663</v>
      </c>
      <c r="B338" s="11" t="s">
        <v>663</v>
      </c>
      <c r="C338" s="11" t="s">
        <v>1433</v>
      </c>
      <c r="D338" s="11" t="s">
        <v>26</v>
      </c>
      <c r="E338" s="11" t="s">
        <v>52</v>
      </c>
      <c r="F338" s="11" t="s">
        <v>26</v>
      </c>
      <c r="G338" s="11">
        <v>602</v>
      </c>
      <c r="H338" s="12" t="s">
        <v>141</v>
      </c>
      <c r="I338" s="12" t="s">
        <v>55</v>
      </c>
      <c r="J338" s="12" t="s">
        <v>55</v>
      </c>
      <c r="K338" s="12" t="s">
        <v>56</v>
      </c>
      <c r="L338" s="13">
        <v>38.6</v>
      </c>
      <c r="M338" s="13">
        <v>25</v>
      </c>
      <c r="N338" s="13">
        <v>1.544</v>
      </c>
      <c r="O338" s="13">
        <v>15</v>
      </c>
      <c r="P338" s="13" t="s">
        <v>30</v>
      </c>
      <c r="Q338" s="13">
        <v>0</v>
      </c>
      <c r="R338" s="69">
        <f>L338*O338</f>
        <v>579</v>
      </c>
      <c r="S338" s="69">
        <v>0</v>
      </c>
      <c r="T338" s="69">
        <f>L338*S338</f>
        <v>0</v>
      </c>
      <c r="U338" s="69">
        <f>R338-T338</f>
        <v>579</v>
      </c>
      <c r="V338" s="69">
        <f>U338*0</f>
        <v>0</v>
      </c>
      <c r="W338" s="69">
        <f>U338-V338</f>
        <v>579</v>
      </c>
      <c r="X338" s="69">
        <v>0</v>
      </c>
      <c r="Y338" s="14">
        <f t="shared" si="324"/>
        <v>0</v>
      </c>
      <c r="Z338" s="66" t="s">
        <v>26</v>
      </c>
      <c r="AA338" s="12" t="s">
        <v>31</v>
      </c>
    </row>
    <row r="339" spans="1:27" x14ac:dyDescent="0.25">
      <c r="A339" s="10">
        <v>45663</v>
      </c>
      <c r="B339" s="11" t="s">
        <v>1434</v>
      </c>
      <c r="C339" s="11" t="s">
        <v>1435</v>
      </c>
      <c r="D339" s="11" t="s">
        <v>26</v>
      </c>
      <c r="E339" s="11" t="s">
        <v>176</v>
      </c>
      <c r="F339" s="11" t="s">
        <v>26</v>
      </c>
      <c r="G339" s="11">
        <v>603</v>
      </c>
      <c r="H339" s="12" t="s">
        <v>141</v>
      </c>
      <c r="I339" s="12" t="s">
        <v>55</v>
      </c>
      <c r="J339" s="12" t="s">
        <v>55</v>
      </c>
      <c r="K339" s="12" t="s">
        <v>56</v>
      </c>
      <c r="L339" s="13">
        <v>38.659999999999997</v>
      </c>
      <c r="M339" s="13">
        <v>25</v>
      </c>
      <c r="N339" s="13">
        <v>1.5464</v>
      </c>
      <c r="O339" s="13">
        <v>15</v>
      </c>
      <c r="P339" s="13" t="s">
        <v>30</v>
      </c>
      <c r="Q339" s="13">
        <v>0</v>
      </c>
      <c r="R339" s="69">
        <f>L339*O339</f>
        <v>579.9</v>
      </c>
      <c r="S339" s="69">
        <v>0</v>
      </c>
      <c r="T339" s="69">
        <f>L339*S339</f>
        <v>0</v>
      </c>
      <c r="U339" s="69">
        <f>R339-T339</f>
        <v>579.9</v>
      </c>
      <c r="V339" s="69">
        <f>U339*0</f>
        <v>0</v>
      </c>
      <c r="W339" s="69">
        <f>U339-V339</f>
        <v>579.9</v>
      </c>
      <c r="X339" s="69">
        <v>0</v>
      </c>
      <c r="Y339" s="14">
        <f t="shared" si="324"/>
        <v>0</v>
      </c>
      <c r="Z339" s="66" t="s">
        <v>26</v>
      </c>
      <c r="AA339" s="12" t="s">
        <v>31</v>
      </c>
    </row>
    <row r="340" spans="1:27" x14ac:dyDescent="0.25">
      <c r="A340" s="10">
        <v>45663</v>
      </c>
      <c r="B340" s="11" t="s">
        <v>670</v>
      </c>
      <c r="C340" s="11" t="s">
        <v>1436</v>
      </c>
      <c r="D340" s="11" t="s">
        <v>26</v>
      </c>
      <c r="E340" s="11" t="s">
        <v>64</v>
      </c>
      <c r="F340" s="11" t="s">
        <v>26</v>
      </c>
      <c r="G340" s="11">
        <v>604</v>
      </c>
      <c r="H340" s="12" t="s">
        <v>141</v>
      </c>
      <c r="I340" s="12" t="s">
        <v>55</v>
      </c>
      <c r="J340" s="12" t="s">
        <v>55</v>
      </c>
      <c r="K340" s="12" t="s">
        <v>56</v>
      </c>
      <c r="L340" s="13">
        <v>37.6</v>
      </c>
      <c r="M340" s="13">
        <v>25</v>
      </c>
      <c r="N340" s="13">
        <v>1.504</v>
      </c>
      <c r="O340" s="13">
        <v>15</v>
      </c>
      <c r="P340" s="13" t="s">
        <v>30</v>
      </c>
      <c r="Q340" s="13">
        <v>0</v>
      </c>
      <c r="R340" s="69">
        <f>L340*O340</f>
        <v>564</v>
      </c>
      <c r="S340" s="69">
        <v>0</v>
      </c>
      <c r="T340" s="69">
        <f>L340*S340</f>
        <v>0</v>
      </c>
      <c r="U340" s="69">
        <f>R340-T340</f>
        <v>564</v>
      </c>
      <c r="V340" s="69">
        <f>U340*0</f>
        <v>0</v>
      </c>
      <c r="W340" s="69">
        <f>U340-V340</f>
        <v>564</v>
      </c>
      <c r="X340" s="69">
        <v>0</v>
      </c>
      <c r="Y340" s="14">
        <f t="shared" si="324"/>
        <v>0</v>
      </c>
      <c r="Z340" s="66" t="s">
        <v>26</v>
      </c>
      <c r="AA340" s="12" t="s">
        <v>31</v>
      </c>
    </row>
    <row r="341" spans="1:27" x14ac:dyDescent="0.25">
      <c r="A341" s="10">
        <v>45663</v>
      </c>
      <c r="B341" s="11" t="s">
        <v>372</v>
      </c>
      <c r="C341" s="11" t="s">
        <v>1437</v>
      </c>
      <c r="D341" s="11" t="s">
        <v>26</v>
      </c>
      <c r="E341" s="11" t="s">
        <v>500</v>
      </c>
      <c r="F341" s="11" t="s">
        <v>26</v>
      </c>
      <c r="G341" s="11">
        <v>605</v>
      </c>
      <c r="H341" s="12" t="s">
        <v>141</v>
      </c>
      <c r="I341" s="12" t="s">
        <v>27</v>
      </c>
      <c r="J341" s="12" t="s">
        <v>42</v>
      </c>
      <c r="K341" s="12" t="s">
        <v>43</v>
      </c>
      <c r="L341" s="13">
        <v>41.68</v>
      </c>
      <c r="M341" s="13">
        <v>25</v>
      </c>
      <c r="N341" s="13">
        <v>1.6672</v>
      </c>
      <c r="O341" s="13">
        <v>40</v>
      </c>
      <c r="P341" s="13" t="s">
        <v>30</v>
      </c>
      <c r="Q341" s="13">
        <v>0</v>
      </c>
      <c r="R341" s="69">
        <f t="shared" ref="R341" si="330">L341*O341</f>
        <v>1667.2</v>
      </c>
      <c r="S341" s="69">
        <v>0</v>
      </c>
      <c r="T341" s="69">
        <f t="shared" ref="T341" si="331">L341*S341</f>
        <v>0</v>
      </c>
      <c r="U341" s="69">
        <f t="shared" ref="U341" si="332">R341-T341</f>
        <v>1667.2</v>
      </c>
      <c r="V341" s="69">
        <f t="shared" ref="V341" si="333">U341*0</f>
        <v>0</v>
      </c>
      <c r="W341" s="69">
        <f t="shared" ref="W341" si="334">U341-V341</f>
        <v>1667.2</v>
      </c>
      <c r="X341" s="69">
        <v>0</v>
      </c>
      <c r="Y341" s="14">
        <f t="shared" si="324"/>
        <v>0</v>
      </c>
      <c r="Z341" s="66" t="s">
        <v>26</v>
      </c>
      <c r="AA341" s="12" t="s">
        <v>31</v>
      </c>
    </row>
    <row r="342" spans="1:27" x14ac:dyDescent="0.25">
      <c r="A342" s="10">
        <v>45663</v>
      </c>
      <c r="B342" s="11" t="s">
        <v>1438</v>
      </c>
      <c r="C342" s="11" t="s">
        <v>1439</v>
      </c>
      <c r="D342" s="11" t="s">
        <v>26</v>
      </c>
      <c r="E342" s="11" t="s">
        <v>604</v>
      </c>
      <c r="F342" s="11" t="s">
        <v>26</v>
      </c>
      <c r="G342" s="11">
        <v>606</v>
      </c>
      <c r="H342" s="12" t="s">
        <v>141</v>
      </c>
      <c r="I342" s="12" t="s">
        <v>55</v>
      </c>
      <c r="J342" s="12" t="s">
        <v>55</v>
      </c>
      <c r="K342" s="12" t="s">
        <v>56</v>
      </c>
      <c r="L342" s="13">
        <v>40.1</v>
      </c>
      <c r="M342" s="13">
        <v>25</v>
      </c>
      <c r="N342" s="13">
        <v>1.6040000000000001</v>
      </c>
      <c r="O342" s="13">
        <v>15</v>
      </c>
      <c r="P342" s="13" t="s">
        <v>30</v>
      </c>
      <c r="Q342" s="13">
        <v>0</v>
      </c>
      <c r="R342" s="69">
        <f>L342*O342</f>
        <v>601.5</v>
      </c>
      <c r="S342" s="69">
        <v>0</v>
      </c>
      <c r="T342" s="69">
        <f>L342*S342</f>
        <v>0</v>
      </c>
      <c r="U342" s="69">
        <f>R342-T342</f>
        <v>601.5</v>
      </c>
      <c r="V342" s="69">
        <f>U342*0</f>
        <v>0</v>
      </c>
      <c r="W342" s="69">
        <f>U342-V342</f>
        <v>601.5</v>
      </c>
      <c r="X342" s="69">
        <v>0</v>
      </c>
      <c r="Y342" s="14">
        <f t="shared" si="324"/>
        <v>0</v>
      </c>
      <c r="Z342" s="66" t="s">
        <v>26</v>
      </c>
      <c r="AA342" s="12" t="s">
        <v>31</v>
      </c>
    </row>
    <row r="343" spans="1:27" x14ac:dyDescent="0.25">
      <c r="A343" s="10">
        <v>45663</v>
      </c>
      <c r="B343" s="11" t="s">
        <v>1440</v>
      </c>
      <c r="C343" s="11" t="s">
        <v>1441</v>
      </c>
      <c r="D343" s="11" t="s">
        <v>26</v>
      </c>
      <c r="E343" s="11" t="s">
        <v>508</v>
      </c>
      <c r="F343" s="11" t="s">
        <v>26</v>
      </c>
      <c r="G343" s="11">
        <v>607</v>
      </c>
      <c r="H343" s="12" t="s">
        <v>141</v>
      </c>
      <c r="I343" s="12" t="s">
        <v>27</v>
      </c>
      <c r="J343" s="12" t="s">
        <v>42</v>
      </c>
      <c r="K343" s="12" t="s">
        <v>43</v>
      </c>
      <c r="L343" s="13">
        <v>40.56</v>
      </c>
      <c r="M343" s="13">
        <v>25</v>
      </c>
      <c r="N343" s="13">
        <v>1.6224000000000001</v>
      </c>
      <c r="O343" s="13">
        <v>40</v>
      </c>
      <c r="P343" s="13" t="s">
        <v>30</v>
      </c>
      <c r="Q343" s="13">
        <v>0</v>
      </c>
      <c r="R343" s="69">
        <f t="shared" ref="R343" si="335">L343*O343</f>
        <v>1622.4</v>
      </c>
      <c r="S343" s="69">
        <v>0</v>
      </c>
      <c r="T343" s="69">
        <f t="shared" ref="T343" si="336">L343*S343</f>
        <v>0</v>
      </c>
      <c r="U343" s="69">
        <f t="shared" ref="U343" si="337">R343-T343</f>
        <v>1622.4</v>
      </c>
      <c r="V343" s="69">
        <f t="shared" ref="V343" si="338">U343*0</f>
        <v>0</v>
      </c>
      <c r="W343" s="69">
        <f t="shared" ref="W343" si="339">U343-V343</f>
        <v>1622.4</v>
      </c>
      <c r="X343" s="69">
        <v>0</v>
      </c>
      <c r="Y343" s="14">
        <f t="shared" si="324"/>
        <v>0</v>
      </c>
      <c r="Z343" s="66" t="s">
        <v>26</v>
      </c>
      <c r="AA343" s="12" t="s">
        <v>31</v>
      </c>
    </row>
    <row r="344" spans="1:27" x14ac:dyDescent="0.25">
      <c r="A344" s="10">
        <v>45663</v>
      </c>
      <c r="B344" s="11" t="s">
        <v>1442</v>
      </c>
      <c r="C344" s="11" t="s">
        <v>1443</v>
      </c>
      <c r="D344" s="11" t="s">
        <v>26</v>
      </c>
      <c r="E344" s="11" t="s">
        <v>588</v>
      </c>
      <c r="F344" s="11" t="s">
        <v>26</v>
      </c>
      <c r="G344" s="11">
        <v>4563</v>
      </c>
      <c r="H344" s="12" t="s">
        <v>4422</v>
      </c>
      <c r="I344" s="12" t="s">
        <v>27</v>
      </c>
      <c r="J344" s="12" t="s">
        <v>33</v>
      </c>
      <c r="K344" s="12" t="s">
        <v>34</v>
      </c>
      <c r="L344" s="13">
        <v>33.42</v>
      </c>
      <c r="M344" s="13">
        <v>25</v>
      </c>
      <c r="N344" s="13">
        <v>1.3368</v>
      </c>
      <c r="O344" s="13">
        <v>45</v>
      </c>
      <c r="P344" s="13" t="s">
        <v>30</v>
      </c>
      <c r="Q344" s="13">
        <v>0</v>
      </c>
      <c r="R344" s="69">
        <f>+L344*O344</f>
        <v>1503.9</v>
      </c>
      <c r="S344" s="69">
        <v>0</v>
      </c>
      <c r="T344" s="69">
        <f>+L344*S344</f>
        <v>0</v>
      </c>
      <c r="U344" s="69">
        <f t="shared" ref="U344:U345" si="340">+R344-T344</f>
        <v>1503.9</v>
      </c>
      <c r="V344" s="69">
        <f>+U344*1</f>
        <v>1503.9</v>
      </c>
      <c r="W344" s="69">
        <f t="shared" ref="W344:W345" si="341">+U344-V344</f>
        <v>0</v>
      </c>
      <c r="X344" s="69">
        <v>0</v>
      </c>
      <c r="Y344" s="14">
        <f t="shared" si="324"/>
        <v>0</v>
      </c>
      <c r="Z344" s="66" t="s">
        <v>26</v>
      </c>
      <c r="AA344" s="12" t="s">
        <v>31</v>
      </c>
    </row>
    <row r="345" spans="1:27" x14ac:dyDescent="0.25">
      <c r="A345" s="10">
        <v>45663</v>
      </c>
      <c r="B345" s="11" t="s">
        <v>1444</v>
      </c>
      <c r="C345" s="11" t="s">
        <v>1445</v>
      </c>
      <c r="D345" s="11" t="s">
        <v>26</v>
      </c>
      <c r="E345" s="11" t="s">
        <v>592</v>
      </c>
      <c r="F345" s="11" t="s">
        <v>26</v>
      </c>
      <c r="G345" s="11">
        <v>59474</v>
      </c>
      <c r="H345" s="12" t="s">
        <v>4422</v>
      </c>
      <c r="I345" s="12" t="s">
        <v>27</v>
      </c>
      <c r="J345" s="12" t="s">
        <v>33</v>
      </c>
      <c r="K345" s="12" t="s">
        <v>34</v>
      </c>
      <c r="L345" s="13">
        <v>35.159999999999997</v>
      </c>
      <c r="M345" s="13">
        <v>25</v>
      </c>
      <c r="N345" s="13">
        <v>1.4064000000000001</v>
      </c>
      <c r="O345" s="13">
        <v>45</v>
      </c>
      <c r="P345" s="13" t="s">
        <v>30</v>
      </c>
      <c r="Q345" s="13">
        <v>0</v>
      </c>
      <c r="R345" s="69">
        <f>+L345*O345</f>
        <v>1582.1999999999998</v>
      </c>
      <c r="S345" s="69">
        <v>0</v>
      </c>
      <c r="T345" s="69">
        <f>+L345*S345</f>
        <v>0</v>
      </c>
      <c r="U345" s="69">
        <f t="shared" si="340"/>
        <v>1582.1999999999998</v>
      </c>
      <c r="V345" s="69">
        <f>+U345*1</f>
        <v>1582.1999999999998</v>
      </c>
      <c r="W345" s="69">
        <f t="shared" si="341"/>
        <v>0</v>
      </c>
      <c r="X345" s="69">
        <v>0</v>
      </c>
      <c r="Y345" s="14">
        <f t="shared" si="324"/>
        <v>0</v>
      </c>
      <c r="Z345" s="66" t="s">
        <v>26</v>
      </c>
      <c r="AA345" s="12" t="s">
        <v>31</v>
      </c>
    </row>
    <row r="346" spans="1:27" x14ac:dyDescent="0.25">
      <c r="A346" s="10">
        <v>45663</v>
      </c>
      <c r="B346" s="11" t="s">
        <v>685</v>
      </c>
      <c r="C346" s="11" t="s">
        <v>1446</v>
      </c>
      <c r="D346" s="11" t="s">
        <v>26</v>
      </c>
      <c r="E346" s="11" t="s">
        <v>68</v>
      </c>
      <c r="F346" s="11" t="s">
        <v>26</v>
      </c>
      <c r="G346" s="11">
        <v>3274</v>
      </c>
      <c r="H346" s="12" t="s">
        <v>4447</v>
      </c>
      <c r="I346" s="12" t="s">
        <v>27</v>
      </c>
      <c r="J346" s="12" t="s">
        <v>42</v>
      </c>
      <c r="K346" s="12" t="s">
        <v>43</v>
      </c>
      <c r="L346" s="13">
        <v>40.14</v>
      </c>
      <c r="M346" s="13">
        <v>25</v>
      </c>
      <c r="N346" s="13">
        <v>1.6055999999999999</v>
      </c>
      <c r="O346" s="13">
        <v>42.5</v>
      </c>
      <c r="P346" s="13"/>
      <c r="Q346" s="13">
        <v>0</v>
      </c>
      <c r="R346" s="69">
        <f>+L346*O346</f>
        <v>1705.95</v>
      </c>
      <c r="S346" s="69">
        <v>0</v>
      </c>
      <c r="T346" s="69">
        <f>+L346*S346</f>
        <v>0</v>
      </c>
      <c r="U346" s="69">
        <f>+R346-T346</f>
        <v>1705.95</v>
      </c>
      <c r="V346" s="69">
        <f>+U346*0.75</f>
        <v>1279.4625000000001</v>
      </c>
      <c r="W346" s="69">
        <f>+U346-V346</f>
        <v>426.48749999999995</v>
      </c>
      <c r="X346" s="69">
        <v>0</v>
      </c>
      <c r="Y346" s="14">
        <f t="shared" si="324"/>
        <v>0</v>
      </c>
      <c r="Z346" s="66" t="s">
        <v>26</v>
      </c>
      <c r="AA346" s="12" t="s">
        <v>31</v>
      </c>
    </row>
    <row r="347" spans="1:27" x14ac:dyDescent="0.25">
      <c r="A347" s="10">
        <v>45663</v>
      </c>
      <c r="B347" s="11" t="s">
        <v>347</v>
      </c>
      <c r="C347" s="11" t="s">
        <v>1447</v>
      </c>
      <c r="D347" s="11" t="s">
        <v>26</v>
      </c>
      <c r="E347" s="11" t="s">
        <v>59</v>
      </c>
      <c r="F347" s="11" t="s">
        <v>26</v>
      </c>
      <c r="G347" s="11">
        <v>111890</v>
      </c>
      <c r="H347" s="12" t="s">
        <v>4445</v>
      </c>
      <c r="I347" s="12" t="s">
        <v>27</v>
      </c>
      <c r="J347" s="12" t="s">
        <v>42</v>
      </c>
      <c r="K347" s="12" t="s">
        <v>43</v>
      </c>
      <c r="L347" s="86">
        <v>36.96</v>
      </c>
      <c r="M347" s="86">
        <v>25</v>
      </c>
      <c r="N347" s="86">
        <v>1.4783999999999999</v>
      </c>
      <c r="O347" s="86">
        <v>42</v>
      </c>
      <c r="P347" s="86" t="s">
        <v>30</v>
      </c>
      <c r="Q347" s="86">
        <v>0</v>
      </c>
      <c r="R347" s="87">
        <f t="shared" ref="R347" si="342">+L347*O347</f>
        <v>1552.32</v>
      </c>
      <c r="S347" s="87">
        <v>0</v>
      </c>
      <c r="T347" s="87">
        <f>+L347*S347</f>
        <v>0</v>
      </c>
      <c r="U347" s="87">
        <f>+R347-T347</f>
        <v>1552.32</v>
      </c>
      <c r="V347" s="87">
        <f>+U347*1</f>
        <v>1552.32</v>
      </c>
      <c r="W347" s="87">
        <f>+U347-V347</f>
        <v>0</v>
      </c>
      <c r="X347" s="87">
        <v>0</v>
      </c>
      <c r="Y347" s="88">
        <f t="shared" si="324"/>
        <v>0</v>
      </c>
      <c r="Z347" s="66" t="s">
        <v>26</v>
      </c>
      <c r="AA347" s="12" t="s">
        <v>31</v>
      </c>
    </row>
    <row r="348" spans="1:27" x14ac:dyDescent="0.25">
      <c r="A348" s="10">
        <v>45663</v>
      </c>
      <c r="B348" s="11" t="s">
        <v>1448</v>
      </c>
      <c r="C348" s="11" t="s">
        <v>1449</v>
      </c>
      <c r="D348" s="11" t="s">
        <v>26</v>
      </c>
      <c r="E348" s="11" t="s">
        <v>1199</v>
      </c>
      <c r="F348" s="11" t="s">
        <v>26</v>
      </c>
      <c r="G348" s="11">
        <v>966</v>
      </c>
      <c r="H348" s="12" t="s">
        <v>162</v>
      </c>
      <c r="I348" s="12" t="s">
        <v>27</v>
      </c>
      <c r="J348" s="12" t="s">
        <v>42</v>
      </c>
      <c r="K348" s="12" t="s">
        <v>43</v>
      </c>
      <c r="L348" s="13">
        <v>42.66</v>
      </c>
      <c r="M348" s="13">
        <v>25</v>
      </c>
      <c r="N348" s="13">
        <v>1.7063999999999999</v>
      </c>
      <c r="O348" s="13" t="s">
        <v>30</v>
      </c>
      <c r="P348" s="13">
        <v>56</v>
      </c>
      <c r="Q348" s="13">
        <v>0</v>
      </c>
      <c r="R348" s="69">
        <f>M348*P348</f>
        <v>1400</v>
      </c>
      <c r="S348" s="69">
        <v>0</v>
      </c>
      <c r="T348" s="69">
        <f>M348*S348</f>
        <v>0</v>
      </c>
      <c r="U348" s="69">
        <f>R348-T348</f>
        <v>1400</v>
      </c>
      <c r="V348" s="69">
        <f>U348*0</f>
        <v>0</v>
      </c>
      <c r="W348" s="69">
        <f>U348-V348</f>
        <v>1400</v>
      </c>
      <c r="X348" s="69">
        <v>0</v>
      </c>
      <c r="Y348" s="14">
        <f t="shared" si="324"/>
        <v>0</v>
      </c>
      <c r="Z348" s="66" t="s">
        <v>26</v>
      </c>
      <c r="AA348" s="12" t="s">
        <v>31</v>
      </c>
    </row>
    <row r="349" spans="1:27" x14ac:dyDescent="0.25">
      <c r="A349" s="10">
        <v>45663</v>
      </c>
      <c r="B349" s="11" t="s">
        <v>1450</v>
      </c>
      <c r="C349" s="11" t="s">
        <v>1451</v>
      </c>
      <c r="D349" s="11" t="s">
        <v>26</v>
      </c>
      <c r="E349" s="11" t="s">
        <v>240</v>
      </c>
      <c r="F349" s="11" t="s">
        <v>26</v>
      </c>
      <c r="G349" s="11">
        <v>74955</v>
      </c>
      <c r="H349" s="12" t="s">
        <v>4447</v>
      </c>
      <c r="I349" s="12" t="s">
        <v>27</v>
      </c>
      <c r="J349" s="12" t="s">
        <v>42</v>
      </c>
      <c r="K349" s="12" t="s">
        <v>43</v>
      </c>
      <c r="L349" s="13">
        <v>41.76</v>
      </c>
      <c r="M349" s="13">
        <v>25</v>
      </c>
      <c r="N349" s="13">
        <v>1.6704000000000001</v>
      </c>
      <c r="O349" s="13">
        <v>42.5</v>
      </c>
      <c r="P349" s="13"/>
      <c r="Q349" s="13">
        <v>0</v>
      </c>
      <c r="R349" s="69">
        <f>+L349*O349</f>
        <v>1774.8</v>
      </c>
      <c r="S349" s="69">
        <v>0</v>
      </c>
      <c r="T349" s="69">
        <f>+L349*S349</f>
        <v>0</v>
      </c>
      <c r="U349" s="69">
        <f>+R349-T349</f>
        <v>1774.8</v>
      </c>
      <c r="V349" s="69">
        <f>+U349*0.75</f>
        <v>1331.1</v>
      </c>
      <c r="W349" s="69">
        <f>+U349-V349</f>
        <v>443.70000000000005</v>
      </c>
      <c r="X349" s="69">
        <v>0</v>
      </c>
      <c r="Y349" s="14">
        <f t="shared" si="324"/>
        <v>0</v>
      </c>
      <c r="Z349" s="66" t="s">
        <v>26</v>
      </c>
      <c r="AA349" s="12" t="s">
        <v>31</v>
      </c>
    </row>
    <row r="350" spans="1:27" x14ac:dyDescent="0.25">
      <c r="A350" s="10">
        <v>45663</v>
      </c>
      <c r="B350" s="11" t="s">
        <v>703</v>
      </c>
      <c r="C350" s="11" t="s">
        <v>1452</v>
      </c>
      <c r="D350" s="11" t="s">
        <v>26</v>
      </c>
      <c r="E350" s="11" t="s">
        <v>97</v>
      </c>
      <c r="F350" s="11" t="s">
        <v>26</v>
      </c>
      <c r="G350" s="11">
        <v>5445</v>
      </c>
      <c r="H350" s="12" t="s">
        <v>4446</v>
      </c>
      <c r="I350" s="12" t="s">
        <v>27</v>
      </c>
      <c r="J350" s="12" t="s">
        <v>42</v>
      </c>
      <c r="K350" s="12" t="s">
        <v>43</v>
      </c>
      <c r="L350" s="13">
        <v>20.36</v>
      </c>
      <c r="M350" s="13">
        <v>13</v>
      </c>
      <c r="N350" s="13">
        <v>1.566153846153846</v>
      </c>
      <c r="O350" s="13" t="s">
        <v>30</v>
      </c>
      <c r="P350" s="13">
        <v>65.599999999999994</v>
      </c>
      <c r="Q350" s="13">
        <v>0</v>
      </c>
      <c r="R350" s="69">
        <f>+M350*P350</f>
        <v>852.8</v>
      </c>
      <c r="S350" s="69">
        <v>0</v>
      </c>
      <c r="T350" s="69">
        <f>+M350*S350</f>
        <v>0</v>
      </c>
      <c r="U350" s="69">
        <f t="shared" ref="U350:U352" si="343">+R350-T350</f>
        <v>852.8</v>
      </c>
      <c r="V350" s="69">
        <f>+U350*1</f>
        <v>852.8</v>
      </c>
      <c r="W350" s="69">
        <f t="shared" ref="W350:W352" si="344">+U350-V350</f>
        <v>0</v>
      </c>
      <c r="X350" s="69">
        <v>0</v>
      </c>
      <c r="Y350" s="14">
        <f t="shared" si="324"/>
        <v>0</v>
      </c>
      <c r="Z350" s="66" t="s">
        <v>26</v>
      </c>
      <c r="AA350" s="12" t="s">
        <v>31</v>
      </c>
    </row>
    <row r="351" spans="1:27" x14ac:dyDescent="0.25">
      <c r="A351" s="10">
        <v>45663</v>
      </c>
      <c r="B351" s="11" t="s">
        <v>1453</v>
      </c>
      <c r="C351" s="11" t="s">
        <v>1454</v>
      </c>
      <c r="D351" s="11" t="s">
        <v>26</v>
      </c>
      <c r="E351" s="11" t="s">
        <v>40</v>
      </c>
      <c r="F351" s="11" t="s">
        <v>26</v>
      </c>
      <c r="G351" s="11">
        <v>2433</v>
      </c>
      <c r="H351" s="12" t="s">
        <v>41</v>
      </c>
      <c r="I351" s="12" t="s">
        <v>27</v>
      </c>
      <c r="J351" s="12" t="s">
        <v>33</v>
      </c>
      <c r="K351" s="12" t="s">
        <v>34</v>
      </c>
      <c r="L351" s="13">
        <v>35.54</v>
      </c>
      <c r="M351" s="13">
        <v>25</v>
      </c>
      <c r="N351" s="13">
        <v>1.4216</v>
      </c>
      <c r="O351" s="13" t="s">
        <v>30</v>
      </c>
      <c r="P351" s="13">
        <v>60</v>
      </c>
      <c r="Q351" s="13">
        <v>0</v>
      </c>
      <c r="R351" s="69">
        <f>M351*P351</f>
        <v>1500</v>
      </c>
      <c r="S351" s="69">
        <v>0</v>
      </c>
      <c r="T351" s="69">
        <f>M351*S351</f>
        <v>0</v>
      </c>
      <c r="U351" s="69">
        <f t="shared" si="343"/>
        <v>1500</v>
      </c>
      <c r="V351" s="69">
        <f>+U351*0</f>
        <v>0</v>
      </c>
      <c r="W351" s="69">
        <f t="shared" si="344"/>
        <v>1500</v>
      </c>
      <c r="X351" s="69">
        <v>0</v>
      </c>
      <c r="Y351" s="14">
        <f t="shared" si="324"/>
        <v>0</v>
      </c>
      <c r="Z351" s="66" t="s">
        <v>26</v>
      </c>
      <c r="AA351" s="12" t="s">
        <v>31</v>
      </c>
    </row>
    <row r="352" spans="1:27" x14ac:dyDescent="0.25">
      <c r="A352" s="10">
        <v>45663</v>
      </c>
      <c r="B352" s="11" t="s">
        <v>1455</v>
      </c>
      <c r="C352" s="11" t="s">
        <v>1456</v>
      </c>
      <c r="D352" s="11" t="s">
        <v>26</v>
      </c>
      <c r="E352" s="11" t="s">
        <v>432</v>
      </c>
      <c r="F352" s="11" t="s">
        <v>26</v>
      </c>
      <c r="G352" s="11" t="s">
        <v>35</v>
      </c>
      <c r="H352" s="12" t="s">
        <v>36</v>
      </c>
      <c r="I352" s="12" t="s">
        <v>27</v>
      </c>
      <c r="J352" s="12" t="s">
        <v>205</v>
      </c>
      <c r="K352" s="12" t="s">
        <v>206</v>
      </c>
      <c r="L352" s="13">
        <v>17.059999999999999</v>
      </c>
      <c r="M352" s="13">
        <v>11</v>
      </c>
      <c r="N352" s="13">
        <v>1.550909090909091</v>
      </c>
      <c r="O352" s="13">
        <v>50</v>
      </c>
      <c r="P352" s="13" t="s">
        <v>30</v>
      </c>
      <c r="Q352" s="13">
        <v>0</v>
      </c>
      <c r="R352" s="69">
        <f>(L352*O352)-Q352</f>
        <v>852.99999999999989</v>
      </c>
      <c r="S352" s="69">
        <v>0</v>
      </c>
      <c r="T352" s="69">
        <f t="shared" ref="T352" si="345">+L352*S352</f>
        <v>0</v>
      </c>
      <c r="U352" s="69">
        <f t="shared" si="343"/>
        <v>852.99999999999989</v>
      </c>
      <c r="V352" s="69">
        <f>+U352*0</f>
        <v>0</v>
      </c>
      <c r="W352" s="69">
        <f t="shared" si="344"/>
        <v>852.99999999999989</v>
      </c>
      <c r="X352" s="69">
        <v>0</v>
      </c>
      <c r="Y352" s="14">
        <f t="shared" si="324"/>
        <v>0</v>
      </c>
      <c r="Z352" s="66" t="s">
        <v>26</v>
      </c>
      <c r="AA352" s="12" t="s">
        <v>31</v>
      </c>
    </row>
    <row r="353" spans="1:27" x14ac:dyDescent="0.25">
      <c r="A353" s="10">
        <v>45663</v>
      </c>
      <c r="B353" s="11" t="s">
        <v>1457</v>
      </c>
      <c r="C353" s="11" t="s">
        <v>1458</v>
      </c>
      <c r="D353" s="11" t="s">
        <v>26</v>
      </c>
      <c r="E353" s="11" t="s">
        <v>239</v>
      </c>
      <c r="F353" s="11" t="s">
        <v>26</v>
      </c>
      <c r="G353" s="11">
        <v>2907</v>
      </c>
      <c r="H353" s="12" t="s">
        <v>41</v>
      </c>
      <c r="I353" s="12" t="s">
        <v>55</v>
      </c>
      <c r="J353" s="12" t="s">
        <v>565</v>
      </c>
      <c r="K353" s="12" t="s">
        <v>549</v>
      </c>
      <c r="L353" s="13">
        <v>40.32</v>
      </c>
      <c r="M353" s="13">
        <v>25</v>
      </c>
      <c r="N353" s="13">
        <v>1.6128</v>
      </c>
      <c r="O353" s="13">
        <v>25</v>
      </c>
      <c r="P353" s="13"/>
      <c r="Q353" s="13">
        <v>0</v>
      </c>
      <c r="R353" s="69">
        <f>L353*O353</f>
        <v>1008</v>
      </c>
      <c r="S353" s="69">
        <v>0</v>
      </c>
      <c r="T353" s="69">
        <f>L353*S353</f>
        <v>0</v>
      </c>
      <c r="U353" s="69">
        <f>R353-T353</f>
        <v>1008</v>
      </c>
      <c r="V353" s="69">
        <f>U353*0</f>
        <v>0</v>
      </c>
      <c r="W353" s="69">
        <f>U353-V353</f>
        <v>1008</v>
      </c>
      <c r="X353" s="69">
        <v>0</v>
      </c>
      <c r="Y353" s="14">
        <f t="shared" si="324"/>
        <v>0</v>
      </c>
      <c r="Z353" s="66" t="s">
        <v>26</v>
      </c>
      <c r="AA353" s="12" t="s">
        <v>31</v>
      </c>
    </row>
    <row r="354" spans="1:27" x14ac:dyDescent="0.25">
      <c r="A354" s="10">
        <v>45663</v>
      </c>
      <c r="B354" s="11" t="s">
        <v>1459</v>
      </c>
      <c r="C354" s="11" t="s">
        <v>1460</v>
      </c>
      <c r="D354" s="11" t="s">
        <v>26</v>
      </c>
      <c r="E354" s="11" t="s">
        <v>76</v>
      </c>
      <c r="F354" s="11" t="s">
        <v>26</v>
      </c>
      <c r="G354" s="11" t="s">
        <v>26</v>
      </c>
      <c r="H354" s="12" t="s">
        <v>4421</v>
      </c>
      <c r="I354" s="12" t="s">
        <v>27</v>
      </c>
      <c r="J354" s="12" t="s">
        <v>47</v>
      </c>
      <c r="K354" s="12" t="s">
        <v>48</v>
      </c>
      <c r="L354" s="13">
        <v>41.6</v>
      </c>
      <c r="M354" s="13">
        <v>28</v>
      </c>
      <c r="N354" s="13">
        <v>1.485714285714286</v>
      </c>
      <c r="O354" s="13">
        <v>87</v>
      </c>
      <c r="P354" s="13" t="s">
        <v>30</v>
      </c>
      <c r="Q354" s="13">
        <v>0</v>
      </c>
      <c r="R354" s="69">
        <f>L354*O354</f>
        <v>3619.2000000000003</v>
      </c>
      <c r="S354" s="69">
        <v>38</v>
      </c>
      <c r="T354" s="69">
        <f>L354*S354</f>
        <v>1580.8</v>
      </c>
      <c r="U354" s="69">
        <f>R354-T354</f>
        <v>2038.4000000000003</v>
      </c>
      <c r="V354" s="69">
        <f>U354*1</f>
        <v>2038.4000000000003</v>
      </c>
      <c r="W354" s="69">
        <f>U354-V354</f>
        <v>0</v>
      </c>
      <c r="X354" s="69">
        <f>L354*37</f>
        <v>1539.2</v>
      </c>
      <c r="Y354" s="70">
        <f>+T354-X354</f>
        <v>41.599999999999909</v>
      </c>
      <c r="Z354" s="66" t="s">
        <v>41</v>
      </c>
      <c r="AA354" s="12" t="s">
        <v>78</v>
      </c>
    </row>
    <row r="355" spans="1:27" x14ac:dyDescent="0.25">
      <c r="A355" s="10">
        <v>45663</v>
      </c>
      <c r="B355" s="11" t="s">
        <v>1461</v>
      </c>
      <c r="C355" s="11" t="s">
        <v>1462</v>
      </c>
      <c r="D355" s="11" t="s">
        <v>26</v>
      </c>
      <c r="E355" s="11" t="s">
        <v>32</v>
      </c>
      <c r="F355" s="11" t="s">
        <v>26</v>
      </c>
      <c r="G355" s="11">
        <v>1502</v>
      </c>
      <c r="H355" s="12" t="s">
        <v>45</v>
      </c>
      <c r="I355" s="12" t="s">
        <v>27</v>
      </c>
      <c r="J355" s="12" t="s">
        <v>42</v>
      </c>
      <c r="K355" s="12" t="s">
        <v>43</v>
      </c>
      <c r="L355" s="13">
        <v>41.58</v>
      </c>
      <c r="M355" s="13">
        <v>25</v>
      </c>
      <c r="N355" s="13">
        <v>1.6632</v>
      </c>
      <c r="O355" s="13" t="s">
        <v>30</v>
      </c>
      <c r="P355" s="13">
        <v>62</v>
      </c>
      <c r="Q355" s="13">
        <v>0</v>
      </c>
      <c r="R355" s="69">
        <f>+M355*P355</f>
        <v>1550</v>
      </c>
      <c r="S355" s="69">
        <v>0</v>
      </c>
      <c r="T355" s="69">
        <f>+M355*S355</f>
        <v>0</v>
      </c>
      <c r="U355" s="69">
        <f>+R355-T355</f>
        <v>1550</v>
      </c>
      <c r="V355" s="69">
        <f>+U355*0</f>
        <v>0</v>
      </c>
      <c r="W355" s="69">
        <f>+U355-V355</f>
        <v>1550</v>
      </c>
      <c r="X355" s="69">
        <v>0</v>
      </c>
      <c r="Y355" s="14">
        <f t="shared" ref="Y355:Y362" si="346">T355-X355</f>
        <v>0</v>
      </c>
      <c r="Z355" s="66" t="s">
        <v>26</v>
      </c>
      <c r="AA355" s="12" t="s">
        <v>31</v>
      </c>
    </row>
    <row r="356" spans="1:27" x14ac:dyDescent="0.25">
      <c r="A356" s="10">
        <v>45663</v>
      </c>
      <c r="B356" s="11" t="s">
        <v>1463</v>
      </c>
      <c r="C356" s="11" t="s">
        <v>1464</v>
      </c>
      <c r="D356" s="11" t="s">
        <v>26</v>
      </c>
      <c r="E356" s="11" t="s">
        <v>321</v>
      </c>
      <c r="F356" s="11" t="s">
        <v>26</v>
      </c>
      <c r="G356" s="11">
        <v>111888</v>
      </c>
      <c r="H356" s="12" t="s">
        <v>4445</v>
      </c>
      <c r="I356" s="12" t="s">
        <v>27</v>
      </c>
      <c r="J356" s="12" t="s">
        <v>33</v>
      </c>
      <c r="K356" s="12" t="s">
        <v>34</v>
      </c>
      <c r="L356" s="13">
        <v>35.840000000000003</v>
      </c>
      <c r="M356" s="13">
        <v>25</v>
      </c>
      <c r="N356" s="13">
        <v>1.4336</v>
      </c>
      <c r="O356" s="13">
        <v>44</v>
      </c>
      <c r="P356" s="13" t="s">
        <v>30</v>
      </c>
      <c r="Q356" s="13">
        <v>0</v>
      </c>
      <c r="R356" s="69">
        <f t="shared" ref="R356" si="347">+L356*O356</f>
        <v>1576.96</v>
      </c>
      <c r="S356" s="69">
        <v>0</v>
      </c>
      <c r="T356" s="69">
        <f>+L356*S356</f>
        <v>0</v>
      </c>
      <c r="U356" s="69">
        <f>+R356-T356</f>
        <v>1576.96</v>
      </c>
      <c r="V356" s="69">
        <f>+U356*1</f>
        <v>1576.96</v>
      </c>
      <c r="W356" s="69">
        <f>+U356-V356</f>
        <v>0</v>
      </c>
      <c r="X356" s="69">
        <v>0</v>
      </c>
      <c r="Y356" s="14">
        <f t="shared" si="346"/>
        <v>0</v>
      </c>
      <c r="Z356" s="66" t="s">
        <v>26</v>
      </c>
      <c r="AA356" s="12" t="s">
        <v>31</v>
      </c>
    </row>
    <row r="357" spans="1:27" x14ac:dyDescent="0.25">
      <c r="A357" s="10">
        <v>45663</v>
      </c>
      <c r="B357" s="11" t="s">
        <v>1465</v>
      </c>
      <c r="C357" s="11" t="s">
        <v>1466</v>
      </c>
      <c r="D357" s="11" t="s">
        <v>26</v>
      </c>
      <c r="E357" s="11" t="s">
        <v>53</v>
      </c>
      <c r="F357" s="11" t="s">
        <v>26</v>
      </c>
      <c r="G357" s="11">
        <v>2394</v>
      </c>
      <c r="H357" s="12" t="s">
        <v>41</v>
      </c>
      <c r="I357" s="12" t="s">
        <v>27</v>
      </c>
      <c r="J357" s="12" t="s">
        <v>33</v>
      </c>
      <c r="K357" s="12" t="s">
        <v>34</v>
      </c>
      <c r="L357" s="13">
        <v>35.24</v>
      </c>
      <c r="M357" s="13">
        <v>25</v>
      </c>
      <c r="N357" s="13">
        <v>1.4096</v>
      </c>
      <c r="O357" s="13" t="s">
        <v>30</v>
      </c>
      <c r="P357" s="13">
        <v>60</v>
      </c>
      <c r="Q357" s="13">
        <v>0</v>
      </c>
      <c r="R357" s="69">
        <f>M357*P357</f>
        <v>1500</v>
      </c>
      <c r="S357" s="69">
        <v>0</v>
      </c>
      <c r="T357" s="69">
        <f>M357*S357</f>
        <v>0</v>
      </c>
      <c r="U357" s="69">
        <f t="shared" ref="U357" si="348">+R357-T357</f>
        <v>1500</v>
      </c>
      <c r="V357" s="69">
        <f>+U357*0</f>
        <v>0</v>
      </c>
      <c r="W357" s="69">
        <f t="shared" ref="W357" si="349">+U357-V357</f>
        <v>1500</v>
      </c>
      <c r="X357" s="69">
        <v>0</v>
      </c>
      <c r="Y357" s="14">
        <f t="shared" si="346"/>
        <v>0</v>
      </c>
      <c r="Z357" s="66" t="s">
        <v>26</v>
      </c>
      <c r="AA357" s="12" t="s">
        <v>31</v>
      </c>
    </row>
    <row r="358" spans="1:27" x14ac:dyDescent="0.25">
      <c r="A358" s="10">
        <v>45663</v>
      </c>
      <c r="B358" s="11" t="s">
        <v>1467</v>
      </c>
      <c r="C358" s="11" t="s">
        <v>1468</v>
      </c>
      <c r="D358" s="11" t="s">
        <v>26</v>
      </c>
      <c r="E358" s="11" t="s">
        <v>505</v>
      </c>
      <c r="F358" s="11" t="s">
        <v>26</v>
      </c>
      <c r="G358" s="11">
        <v>1450</v>
      </c>
      <c r="H358" s="12" t="s">
        <v>45</v>
      </c>
      <c r="I358" s="12" t="s">
        <v>27</v>
      </c>
      <c r="J358" s="12" t="s">
        <v>42</v>
      </c>
      <c r="K358" s="12" t="s">
        <v>43</v>
      </c>
      <c r="L358" s="13">
        <v>36.119999999999997</v>
      </c>
      <c r="M358" s="13">
        <v>25</v>
      </c>
      <c r="N358" s="13">
        <v>1.4448000000000001</v>
      </c>
      <c r="O358" s="13" t="s">
        <v>30</v>
      </c>
      <c r="P358" s="13">
        <v>62</v>
      </c>
      <c r="Q358" s="13">
        <v>0</v>
      </c>
      <c r="R358" s="69">
        <f>+M358*P358</f>
        <v>1550</v>
      </c>
      <c r="S358" s="69">
        <v>0</v>
      </c>
      <c r="T358" s="69">
        <f>+M358*S358</f>
        <v>0</v>
      </c>
      <c r="U358" s="69">
        <f>+R358-T358</f>
        <v>1550</v>
      </c>
      <c r="V358" s="69">
        <f>+U358*0</f>
        <v>0</v>
      </c>
      <c r="W358" s="69">
        <f>+U358-V358</f>
        <v>1550</v>
      </c>
      <c r="X358" s="69">
        <v>0</v>
      </c>
      <c r="Y358" s="14">
        <f t="shared" si="346"/>
        <v>0</v>
      </c>
      <c r="Z358" s="66" t="s">
        <v>26</v>
      </c>
      <c r="AA358" s="12" t="s">
        <v>31</v>
      </c>
    </row>
    <row r="359" spans="1:27" x14ac:dyDescent="0.25">
      <c r="A359" s="10">
        <v>45663</v>
      </c>
      <c r="B359" s="11" t="s">
        <v>1469</v>
      </c>
      <c r="C359" s="11" t="s">
        <v>1470</v>
      </c>
      <c r="D359" s="11" t="s">
        <v>26</v>
      </c>
      <c r="E359" s="11" t="s">
        <v>97</v>
      </c>
      <c r="F359" s="11" t="s">
        <v>26</v>
      </c>
      <c r="G359" s="11">
        <v>5435</v>
      </c>
      <c r="H359" s="12" t="s">
        <v>4446</v>
      </c>
      <c r="I359" s="12" t="s">
        <v>27</v>
      </c>
      <c r="J359" s="12" t="s">
        <v>42</v>
      </c>
      <c r="K359" s="12" t="s">
        <v>43</v>
      </c>
      <c r="L359" s="13">
        <v>22.26</v>
      </c>
      <c r="M359" s="13">
        <v>13</v>
      </c>
      <c r="N359" s="13">
        <v>1.712307692307693</v>
      </c>
      <c r="O359" s="13" t="s">
        <v>30</v>
      </c>
      <c r="P359" s="13">
        <v>65.599999999999994</v>
      </c>
      <c r="Q359" s="13">
        <v>0</v>
      </c>
      <c r="R359" s="69">
        <f>+M359*P359</f>
        <v>852.8</v>
      </c>
      <c r="S359" s="69">
        <v>0</v>
      </c>
      <c r="T359" s="69">
        <f>+M359*S359</f>
        <v>0</v>
      </c>
      <c r="U359" s="69">
        <f t="shared" ref="U359:U360" si="350">+R359-T359</f>
        <v>852.8</v>
      </c>
      <c r="V359" s="69">
        <f>+U359*1</f>
        <v>852.8</v>
      </c>
      <c r="W359" s="69">
        <f t="shared" ref="W359:W360" si="351">+U359-V359</f>
        <v>0</v>
      </c>
      <c r="X359" s="69">
        <v>0</v>
      </c>
      <c r="Y359" s="14">
        <f t="shared" si="346"/>
        <v>0</v>
      </c>
      <c r="Z359" s="66" t="s">
        <v>26</v>
      </c>
      <c r="AA359" s="12" t="s">
        <v>31</v>
      </c>
    </row>
    <row r="360" spans="1:27" x14ac:dyDescent="0.25">
      <c r="A360" s="10">
        <v>45663</v>
      </c>
      <c r="B360" s="11" t="s">
        <v>1471</v>
      </c>
      <c r="C360" s="11" t="s">
        <v>1472</v>
      </c>
      <c r="D360" s="11" t="s">
        <v>26</v>
      </c>
      <c r="E360" s="11" t="s">
        <v>538</v>
      </c>
      <c r="F360" s="11" t="s">
        <v>26</v>
      </c>
      <c r="G360" s="11">
        <v>2293</v>
      </c>
      <c r="H360" s="12" t="s">
        <v>41</v>
      </c>
      <c r="I360" s="12" t="s">
        <v>27</v>
      </c>
      <c r="J360" s="12" t="s">
        <v>33</v>
      </c>
      <c r="K360" s="12" t="s">
        <v>34</v>
      </c>
      <c r="L360" s="13">
        <v>34.82</v>
      </c>
      <c r="M360" s="13">
        <v>25</v>
      </c>
      <c r="N360" s="13">
        <v>1.3928</v>
      </c>
      <c r="O360" s="13" t="s">
        <v>30</v>
      </c>
      <c r="P360" s="13">
        <v>60</v>
      </c>
      <c r="Q360" s="13">
        <v>0</v>
      </c>
      <c r="R360" s="69">
        <f>M360*P360</f>
        <v>1500</v>
      </c>
      <c r="S360" s="69">
        <v>0</v>
      </c>
      <c r="T360" s="69">
        <f>M360*S360</f>
        <v>0</v>
      </c>
      <c r="U360" s="69">
        <f t="shared" si="350"/>
        <v>1500</v>
      </c>
      <c r="V360" s="69">
        <f>+U360*0</f>
        <v>0</v>
      </c>
      <c r="W360" s="69">
        <f t="shared" si="351"/>
        <v>1500</v>
      </c>
      <c r="X360" s="69">
        <v>0</v>
      </c>
      <c r="Y360" s="14">
        <f t="shared" si="346"/>
        <v>0</v>
      </c>
      <c r="Z360" s="66" t="s">
        <v>26</v>
      </c>
      <c r="AA360" s="12" t="s">
        <v>31</v>
      </c>
    </row>
    <row r="361" spans="1:27" x14ac:dyDescent="0.25">
      <c r="A361" s="10">
        <v>45663</v>
      </c>
      <c r="B361" s="11" t="s">
        <v>476</v>
      </c>
      <c r="C361" s="11" t="s">
        <v>1473</v>
      </c>
      <c r="D361" s="11" t="s">
        <v>26</v>
      </c>
      <c r="E361" s="11" t="s">
        <v>560</v>
      </c>
      <c r="F361" s="11" t="s">
        <v>26</v>
      </c>
      <c r="G361" s="11">
        <v>111892</v>
      </c>
      <c r="H361" s="12" t="s">
        <v>4445</v>
      </c>
      <c r="I361" s="12" t="s">
        <v>27</v>
      </c>
      <c r="J361" s="12" t="s">
        <v>42</v>
      </c>
      <c r="K361" s="12" t="s">
        <v>43</v>
      </c>
      <c r="L361" s="13">
        <v>37.96</v>
      </c>
      <c r="M361" s="13">
        <v>24</v>
      </c>
      <c r="N361" s="13">
        <v>1.581666666666667</v>
      </c>
      <c r="O361" s="13">
        <v>42</v>
      </c>
      <c r="P361" s="13" t="s">
        <v>30</v>
      </c>
      <c r="Q361" s="13">
        <v>0</v>
      </c>
      <c r="R361" s="69">
        <f t="shared" ref="R361" si="352">+L361*O361</f>
        <v>1594.32</v>
      </c>
      <c r="S361" s="69">
        <v>0</v>
      </c>
      <c r="T361" s="69">
        <f>+L361*S361</f>
        <v>0</v>
      </c>
      <c r="U361" s="69">
        <f>+R361-T361</f>
        <v>1594.32</v>
      </c>
      <c r="V361" s="69">
        <f>+U361*1</f>
        <v>1594.32</v>
      </c>
      <c r="W361" s="69">
        <f>+U361-V361</f>
        <v>0</v>
      </c>
      <c r="X361" s="69">
        <v>0</v>
      </c>
      <c r="Y361" s="14">
        <f t="shared" si="346"/>
        <v>0</v>
      </c>
      <c r="Z361" s="66" t="s">
        <v>26</v>
      </c>
      <c r="AA361" s="12" t="s">
        <v>31</v>
      </c>
    </row>
    <row r="362" spans="1:27" x14ac:dyDescent="0.25">
      <c r="A362" s="10">
        <v>45663</v>
      </c>
      <c r="B362" s="11" t="s">
        <v>450</v>
      </c>
      <c r="C362" s="11" t="s">
        <v>1474</v>
      </c>
      <c r="D362" s="11" t="s">
        <v>26</v>
      </c>
      <c r="E362" s="11" t="s">
        <v>202</v>
      </c>
      <c r="F362" s="11" t="s">
        <v>26</v>
      </c>
      <c r="G362" s="11" t="s">
        <v>35</v>
      </c>
      <c r="H362" s="12" t="s">
        <v>36</v>
      </c>
      <c r="I362" s="12" t="s">
        <v>55</v>
      </c>
      <c r="J362" s="12" t="s">
        <v>55</v>
      </c>
      <c r="K362" s="12" t="s">
        <v>56</v>
      </c>
      <c r="L362" s="13">
        <v>12.14</v>
      </c>
      <c r="M362" s="13">
        <v>8</v>
      </c>
      <c r="N362" s="13">
        <v>1.5175000000000001</v>
      </c>
      <c r="O362" s="13">
        <v>20</v>
      </c>
      <c r="P362" s="13" t="s">
        <v>30</v>
      </c>
      <c r="Q362" s="13">
        <v>0</v>
      </c>
      <c r="R362" s="69">
        <f>(L362*O362)-Q362</f>
        <v>242.8</v>
      </c>
      <c r="S362" s="69">
        <v>0</v>
      </c>
      <c r="T362" s="69">
        <f t="shared" ref="T362" si="353">+L362*S362</f>
        <v>0</v>
      </c>
      <c r="U362" s="69">
        <f t="shared" ref="U362" si="354">+R362-T362</f>
        <v>242.8</v>
      </c>
      <c r="V362" s="69">
        <f>+U362*0</f>
        <v>0</v>
      </c>
      <c r="W362" s="69">
        <f t="shared" ref="W362" si="355">+U362-V362</f>
        <v>242.8</v>
      </c>
      <c r="X362" s="69">
        <v>0</v>
      </c>
      <c r="Y362" s="14">
        <f t="shared" si="346"/>
        <v>0</v>
      </c>
      <c r="Z362" s="66" t="s">
        <v>26</v>
      </c>
      <c r="AA362" s="12" t="s">
        <v>31</v>
      </c>
    </row>
    <row r="363" spans="1:27" x14ac:dyDescent="0.25">
      <c r="A363" s="10">
        <v>45663</v>
      </c>
      <c r="B363" s="11" t="s">
        <v>1475</v>
      </c>
      <c r="C363" s="11" t="s">
        <v>1476</v>
      </c>
      <c r="D363" s="11" t="s">
        <v>26</v>
      </c>
      <c r="E363" s="11" t="s">
        <v>430</v>
      </c>
      <c r="F363" s="11" t="s">
        <v>26</v>
      </c>
      <c r="G363" s="11" t="s">
        <v>26</v>
      </c>
      <c r="H363" s="12" t="s">
        <v>4421</v>
      </c>
      <c r="I363" s="12" t="s">
        <v>27</v>
      </c>
      <c r="J363" s="12" t="s">
        <v>47</v>
      </c>
      <c r="K363" s="12" t="s">
        <v>48</v>
      </c>
      <c r="L363" s="13">
        <v>41.94</v>
      </c>
      <c r="M363" s="13">
        <v>28</v>
      </c>
      <c r="N363" s="13">
        <v>1.497857142857143</v>
      </c>
      <c r="O363" s="13">
        <v>87</v>
      </c>
      <c r="P363" s="13" t="s">
        <v>30</v>
      </c>
      <c r="Q363" s="13">
        <v>0</v>
      </c>
      <c r="R363" s="69">
        <f>L363*O363</f>
        <v>3648.7799999999997</v>
      </c>
      <c r="S363" s="69">
        <v>38</v>
      </c>
      <c r="T363" s="69">
        <f>L363*S363</f>
        <v>1593.7199999999998</v>
      </c>
      <c r="U363" s="69">
        <f>R363-T363</f>
        <v>2055.06</v>
      </c>
      <c r="V363" s="69">
        <f>U363*1</f>
        <v>2055.06</v>
      </c>
      <c r="W363" s="69">
        <f>U363-V363</f>
        <v>0</v>
      </c>
      <c r="X363" s="69">
        <f>L363*36</f>
        <v>1509.84</v>
      </c>
      <c r="Y363" s="70">
        <f>+T363-X363</f>
        <v>83.879999999999882</v>
      </c>
      <c r="Z363" s="66" t="s">
        <v>6326</v>
      </c>
      <c r="AA363" s="12" t="s">
        <v>78</v>
      </c>
    </row>
    <row r="364" spans="1:27" x14ac:dyDescent="0.25">
      <c r="A364" s="10">
        <v>45663</v>
      </c>
      <c r="B364" s="11" t="s">
        <v>1477</v>
      </c>
      <c r="C364" s="11" t="s">
        <v>1478</v>
      </c>
      <c r="D364" s="11" t="s">
        <v>26</v>
      </c>
      <c r="E364" s="11" t="s">
        <v>245</v>
      </c>
      <c r="F364" s="11" t="s">
        <v>26</v>
      </c>
      <c r="G364" s="11">
        <v>2035</v>
      </c>
      <c r="H364" s="12" t="s">
        <v>41</v>
      </c>
      <c r="I364" s="12" t="s">
        <v>27</v>
      </c>
      <c r="J364" s="12" t="s">
        <v>33</v>
      </c>
      <c r="K364" s="12" t="s">
        <v>34</v>
      </c>
      <c r="L364" s="13">
        <v>36.94</v>
      </c>
      <c r="M364" s="13">
        <v>25</v>
      </c>
      <c r="N364" s="13">
        <v>1.4776</v>
      </c>
      <c r="O364" s="13" t="s">
        <v>30</v>
      </c>
      <c r="P364" s="13">
        <v>60</v>
      </c>
      <c r="Q364" s="13">
        <v>0</v>
      </c>
      <c r="R364" s="69">
        <f>M364*P364</f>
        <v>1500</v>
      </c>
      <c r="S364" s="69">
        <v>0</v>
      </c>
      <c r="T364" s="69">
        <f>M364*S364</f>
        <v>0</v>
      </c>
      <c r="U364" s="69">
        <f t="shared" ref="U364:U365" si="356">+R364-T364</f>
        <v>1500</v>
      </c>
      <c r="V364" s="69">
        <f>+U364*0</f>
        <v>0</v>
      </c>
      <c r="W364" s="69">
        <f t="shared" ref="W364:W365" si="357">+U364-V364</f>
        <v>1500</v>
      </c>
      <c r="X364" s="69">
        <v>0</v>
      </c>
      <c r="Y364" s="14">
        <f t="shared" ref="Y364:Y369" si="358">T364-X364</f>
        <v>0</v>
      </c>
      <c r="Z364" s="66" t="s">
        <v>26</v>
      </c>
      <c r="AA364" s="12" t="s">
        <v>31</v>
      </c>
    </row>
    <row r="365" spans="1:27" x14ac:dyDescent="0.25">
      <c r="A365" s="10">
        <v>45663</v>
      </c>
      <c r="B365" s="11" t="s">
        <v>1479</v>
      </c>
      <c r="C365" s="11" t="s">
        <v>1480</v>
      </c>
      <c r="D365" s="11" t="s">
        <v>26</v>
      </c>
      <c r="E365" s="11" t="s">
        <v>61</v>
      </c>
      <c r="F365" s="11" t="s">
        <v>26</v>
      </c>
      <c r="G365" s="11" t="s">
        <v>35</v>
      </c>
      <c r="H365" s="12" t="s">
        <v>36</v>
      </c>
      <c r="I365" s="12" t="s">
        <v>27</v>
      </c>
      <c r="J365" s="12" t="s">
        <v>33</v>
      </c>
      <c r="K365" s="12" t="s">
        <v>34</v>
      </c>
      <c r="L365" s="13">
        <v>10.16</v>
      </c>
      <c r="M365" s="13">
        <v>7</v>
      </c>
      <c r="N365" s="13">
        <v>1.451428571428572</v>
      </c>
      <c r="O365" s="13">
        <v>50</v>
      </c>
      <c r="P365" s="13" t="s">
        <v>30</v>
      </c>
      <c r="Q365" s="13">
        <v>0</v>
      </c>
      <c r="R365" s="69">
        <f>(L365*O365)-Q365</f>
        <v>508</v>
      </c>
      <c r="S365" s="69">
        <v>0</v>
      </c>
      <c r="T365" s="69">
        <f t="shared" ref="T365" si="359">+L365*S365</f>
        <v>0</v>
      </c>
      <c r="U365" s="69">
        <f t="shared" si="356"/>
        <v>508</v>
      </c>
      <c r="V365" s="69">
        <f>+U365*0</f>
        <v>0</v>
      </c>
      <c r="W365" s="69">
        <f t="shared" si="357"/>
        <v>508</v>
      </c>
      <c r="X365" s="69">
        <v>0</v>
      </c>
      <c r="Y365" s="14">
        <f t="shared" si="358"/>
        <v>0</v>
      </c>
      <c r="Z365" s="66" t="s">
        <v>26</v>
      </c>
      <c r="AA365" s="12" t="s">
        <v>31</v>
      </c>
    </row>
    <row r="366" spans="1:27" x14ac:dyDescent="0.25">
      <c r="A366" s="10">
        <v>45663</v>
      </c>
      <c r="B366" s="11" t="s">
        <v>1481</v>
      </c>
      <c r="C366" s="11" t="s">
        <v>1482</v>
      </c>
      <c r="D366" s="11" t="s">
        <v>26</v>
      </c>
      <c r="E366" s="11" t="s">
        <v>32</v>
      </c>
      <c r="F366" s="11" t="s">
        <v>26</v>
      </c>
      <c r="G366" s="11">
        <v>1500</v>
      </c>
      <c r="H366" s="12" t="s">
        <v>45</v>
      </c>
      <c r="I366" s="12" t="s">
        <v>27</v>
      </c>
      <c r="J366" s="12" t="s">
        <v>42</v>
      </c>
      <c r="K366" s="12" t="s">
        <v>43</v>
      </c>
      <c r="L366" s="13">
        <v>42.3</v>
      </c>
      <c r="M366" s="13">
        <v>25</v>
      </c>
      <c r="N366" s="13">
        <v>1.6919999999999999</v>
      </c>
      <c r="O366" s="13" t="s">
        <v>30</v>
      </c>
      <c r="P366" s="13">
        <v>62</v>
      </c>
      <c r="Q366" s="13">
        <v>0</v>
      </c>
      <c r="R366" s="69">
        <f>+M366*P366</f>
        <v>1550</v>
      </c>
      <c r="S366" s="69">
        <v>0</v>
      </c>
      <c r="T366" s="69">
        <f>+M366*S366</f>
        <v>0</v>
      </c>
      <c r="U366" s="69">
        <f>+R366-T366</f>
        <v>1550</v>
      </c>
      <c r="V366" s="69">
        <f>+U366*0</f>
        <v>0</v>
      </c>
      <c r="W366" s="69">
        <f>+U366-V366</f>
        <v>1550</v>
      </c>
      <c r="X366" s="69">
        <v>0</v>
      </c>
      <c r="Y366" s="14">
        <f t="shared" si="358"/>
        <v>0</v>
      </c>
      <c r="Z366" s="66" t="s">
        <v>26</v>
      </c>
      <c r="AA366" s="12" t="s">
        <v>31</v>
      </c>
    </row>
    <row r="367" spans="1:27" x14ac:dyDescent="0.25">
      <c r="A367" s="10">
        <v>45663</v>
      </c>
      <c r="B367" s="11" t="s">
        <v>1483</v>
      </c>
      <c r="C367" s="11" t="s">
        <v>1484</v>
      </c>
      <c r="D367" s="11" t="s">
        <v>26</v>
      </c>
      <c r="E367" s="11" t="s">
        <v>75</v>
      </c>
      <c r="F367" s="11" t="s">
        <v>26</v>
      </c>
      <c r="G367" s="11">
        <v>42259</v>
      </c>
      <c r="H367" s="12" t="s">
        <v>564</v>
      </c>
      <c r="I367" s="12" t="s">
        <v>55</v>
      </c>
      <c r="J367" s="12" t="s">
        <v>565</v>
      </c>
      <c r="K367" s="12" t="s">
        <v>549</v>
      </c>
      <c r="L367" s="13">
        <v>40.76</v>
      </c>
      <c r="M367" s="13">
        <v>25</v>
      </c>
      <c r="N367" s="13">
        <v>1.6304000000000001</v>
      </c>
      <c r="O367" s="13">
        <v>25</v>
      </c>
      <c r="P367" s="13" t="s">
        <v>30</v>
      </c>
      <c r="Q367" s="13">
        <v>0</v>
      </c>
      <c r="R367" s="69">
        <f t="shared" ref="R367:R372" si="360">L367*O367</f>
        <v>1019</v>
      </c>
      <c r="S367" s="69">
        <v>0</v>
      </c>
      <c r="T367" s="69">
        <f t="shared" ref="T367:T372" si="361">L367*S367</f>
        <v>0</v>
      </c>
      <c r="U367" s="69">
        <f t="shared" ref="U367:U373" si="362">R367-T367</f>
        <v>1019</v>
      </c>
      <c r="V367" s="69">
        <f>U367*0</f>
        <v>0</v>
      </c>
      <c r="W367" s="69">
        <f t="shared" ref="W367:W373" si="363">U367-V367</f>
        <v>1019</v>
      </c>
      <c r="X367" s="69">
        <v>0</v>
      </c>
      <c r="Y367" s="14">
        <f t="shared" si="358"/>
        <v>0</v>
      </c>
      <c r="Z367" s="66" t="s">
        <v>26</v>
      </c>
      <c r="AA367" s="12" t="s">
        <v>31</v>
      </c>
    </row>
    <row r="368" spans="1:27" x14ac:dyDescent="0.25">
      <c r="A368" s="10">
        <v>45663</v>
      </c>
      <c r="B368" s="11" t="s">
        <v>1485</v>
      </c>
      <c r="C368" s="11" t="s">
        <v>1486</v>
      </c>
      <c r="D368" s="11" t="s">
        <v>26</v>
      </c>
      <c r="E368" s="11" t="s">
        <v>229</v>
      </c>
      <c r="F368" s="11" t="s">
        <v>26</v>
      </c>
      <c r="G368" s="11">
        <v>23123</v>
      </c>
      <c r="H368" s="12" t="s">
        <v>564</v>
      </c>
      <c r="I368" s="12" t="s">
        <v>55</v>
      </c>
      <c r="J368" s="12" t="s">
        <v>565</v>
      </c>
      <c r="K368" s="12" t="s">
        <v>549</v>
      </c>
      <c r="L368" s="13">
        <v>40.5</v>
      </c>
      <c r="M368" s="13">
        <v>25</v>
      </c>
      <c r="N368" s="13">
        <v>1.62</v>
      </c>
      <c r="O368" s="13">
        <v>25</v>
      </c>
      <c r="P368" s="13" t="s">
        <v>30</v>
      </c>
      <c r="Q368" s="13">
        <v>0</v>
      </c>
      <c r="R368" s="69">
        <f t="shared" si="360"/>
        <v>1012.5</v>
      </c>
      <c r="S368" s="69">
        <v>0</v>
      </c>
      <c r="T368" s="69">
        <f t="shared" si="361"/>
        <v>0</v>
      </c>
      <c r="U368" s="69">
        <f t="shared" si="362"/>
        <v>1012.5</v>
      </c>
      <c r="V368" s="69">
        <f>U368*0</f>
        <v>0</v>
      </c>
      <c r="W368" s="69">
        <f t="shared" si="363"/>
        <v>1012.5</v>
      </c>
      <c r="X368" s="69">
        <v>0</v>
      </c>
      <c r="Y368" s="14">
        <f t="shared" si="358"/>
        <v>0</v>
      </c>
      <c r="Z368" s="66" t="s">
        <v>26</v>
      </c>
      <c r="AA368" s="12" t="s">
        <v>31</v>
      </c>
    </row>
    <row r="369" spans="1:27" x14ac:dyDescent="0.25">
      <c r="A369" s="10">
        <v>45663</v>
      </c>
      <c r="B369" s="11" t="s">
        <v>1487</v>
      </c>
      <c r="C369" s="11" t="s">
        <v>1488</v>
      </c>
      <c r="D369" s="11" t="s">
        <v>26</v>
      </c>
      <c r="E369" s="11" t="s">
        <v>568</v>
      </c>
      <c r="F369" s="11" t="s">
        <v>26</v>
      </c>
      <c r="G369" s="11">
        <v>111738</v>
      </c>
      <c r="H369" s="12" t="s">
        <v>4445</v>
      </c>
      <c r="I369" s="12" t="s">
        <v>27</v>
      </c>
      <c r="J369" s="12" t="s">
        <v>556</v>
      </c>
      <c r="K369" s="12" t="s">
        <v>557</v>
      </c>
      <c r="L369" s="13">
        <v>37.78</v>
      </c>
      <c r="M369" s="13">
        <v>24</v>
      </c>
      <c r="N369" s="13">
        <v>1.5741666666666669</v>
      </c>
      <c r="O369" s="13">
        <v>45</v>
      </c>
      <c r="P369" s="13" t="s">
        <v>30</v>
      </c>
      <c r="Q369" s="13">
        <v>0</v>
      </c>
      <c r="R369" s="69">
        <f t="shared" si="360"/>
        <v>1700.1000000000001</v>
      </c>
      <c r="S369" s="69">
        <v>0</v>
      </c>
      <c r="T369" s="69">
        <f t="shared" si="361"/>
        <v>0</v>
      </c>
      <c r="U369" s="69">
        <f t="shared" si="362"/>
        <v>1700.1000000000001</v>
      </c>
      <c r="V369" s="69">
        <f>U369*1</f>
        <v>1700.1000000000001</v>
      </c>
      <c r="W369" s="69">
        <f t="shared" si="363"/>
        <v>0</v>
      </c>
      <c r="X369" s="69">
        <v>0</v>
      </c>
      <c r="Y369" s="14">
        <f t="shared" si="358"/>
        <v>0</v>
      </c>
      <c r="Z369" s="66" t="s">
        <v>26</v>
      </c>
      <c r="AA369" s="12" t="s">
        <v>31</v>
      </c>
    </row>
    <row r="370" spans="1:27" x14ac:dyDescent="0.25">
      <c r="A370" s="10">
        <v>45663</v>
      </c>
      <c r="B370" s="11" t="s">
        <v>1489</v>
      </c>
      <c r="C370" s="11" t="s">
        <v>1490</v>
      </c>
      <c r="D370" s="11" t="s">
        <v>26</v>
      </c>
      <c r="E370" s="11" t="s">
        <v>508</v>
      </c>
      <c r="F370" s="11" t="s">
        <v>26</v>
      </c>
      <c r="G370" s="11" t="s">
        <v>26</v>
      </c>
      <c r="H370" s="12" t="s">
        <v>4421</v>
      </c>
      <c r="I370" s="12" t="s">
        <v>27</v>
      </c>
      <c r="J370" s="12" t="s">
        <v>33</v>
      </c>
      <c r="K370" s="12" t="s">
        <v>34</v>
      </c>
      <c r="L370" s="13">
        <v>41.52</v>
      </c>
      <c r="M370" s="13">
        <v>28</v>
      </c>
      <c r="N370" s="13">
        <v>1.4828571428571431</v>
      </c>
      <c r="O370" s="13">
        <v>85</v>
      </c>
      <c r="P370" s="13" t="s">
        <v>30</v>
      </c>
      <c r="Q370" s="13">
        <v>0</v>
      </c>
      <c r="R370" s="69">
        <f t="shared" si="360"/>
        <v>3529.2000000000003</v>
      </c>
      <c r="S370" s="69">
        <v>38</v>
      </c>
      <c r="T370" s="69">
        <f t="shared" si="361"/>
        <v>1577.7600000000002</v>
      </c>
      <c r="U370" s="69">
        <f t="shared" si="362"/>
        <v>1951.44</v>
      </c>
      <c r="V370" s="69">
        <f>U370*1</f>
        <v>1951.44</v>
      </c>
      <c r="W370" s="69">
        <f t="shared" si="363"/>
        <v>0</v>
      </c>
      <c r="X370" s="69">
        <f t="shared" ref="X370:X371" si="364">L370*36</f>
        <v>1494.72</v>
      </c>
      <c r="Y370" s="70">
        <f t="shared" ref="Y370:Y372" si="365">+T370-X370</f>
        <v>83.040000000000191</v>
      </c>
      <c r="Z370" s="66" t="s">
        <v>141</v>
      </c>
      <c r="AA370" s="12" t="s">
        <v>78</v>
      </c>
    </row>
    <row r="371" spans="1:27" x14ac:dyDescent="0.25">
      <c r="A371" s="10">
        <v>45663</v>
      </c>
      <c r="B371" s="11" t="s">
        <v>1491</v>
      </c>
      <c r="C371" s="11" t="s">
        <v>1492</v>
      </c>
      <c r="D371" s="11" t="s">
        <v>26</v>
      </c>
      <c r="E371" s="11" t="s">
        <v>573</v>
      </c>
      <c r="F371" s="11" t="s">
        <v>26</v>
      </c>
      <c r="G371" s="11" t="s">
        <v>26</v>
      </c>
      <c r="H371" s="12" t="s">
        <v>4421</v>
      </c>
      <c r="I371" s="12" t="s">
        <v>27</v>
      </c>
      <c r="J371" s="12" t="s">
        <v>47</v>
      </c>
      <c r="K371" s="12" t="s">
        <v>48</v>
      </c>
      <c r="L371" s="13">
        <v>40.54</v>
      </c>
      <c r="M371" s="13">
        <v>28</v>
      </c>
      <c r="N371" s="13">
        <v>1.447857142857143</v>
      </c>
      <c r="O371" s="13">
        <v>87</v>
      </c>
      <c r="P371" s="13" t="s">
        <v>30</v>
      </c>
      <c r="Q371" s="13">
        <v>0</v>
      </c>
      <c r="R371" s="69">
        <f t="shared" si="360"/>
        <v>3526.98</v>
      </c>
      <c r="S371" s="69">
        <v>38</v>
      </c>
      <c r="T371" s="69">
        <f t="shared" si="361"/>
        <v>1540.52</v>
      </c>
      <c r="U371" s="69">
        <f t="shared" si="362"/>
        <v>1986.46</v>
      </c>
      <c r="V371" s="69">
        <f>U371*1</f>
        <v>1986.46</v>
      </c>
      <c r="W371" s="69">
        <f t="shared" si="363"/>
        <v>0</v>
      </c>
      <c r="X371" s="69">
        <f t="shared" si="364"/>
        <v>1459.44</v>
      </c>
      <c r="Y371" s="70">
        <f t="shared" si="365"/>
        <v>81.079999999999927</v>
      </c>
      <c r="Z371" s="66" t="s">
        <v>141</v>
      </c>
      <c r="AA371" s="12" t="s">
        <v>78</v>
      </c>
    </row>
    <row r="372" spans="1:27" x14ac:dyDescent="0.25">
      <c r="A372" s="10">
        <v>45663</v>
      </c>
      <c r="B372" s="11" t="s">
        <v>106</v>
      </c>
      <c r="C372" s="11" t="s">
        <v>1493</v>
      </c>
      <c r="D372" s="11" t="s">
        <v>26</v>
      </c>
      <c r="E372" s="11" t="s">
        <v>76</v>
      </c>
      <c r="F372" s="11" t="s">
        <v>26</v>
      </c>
      <c r="G372" s="11" t="s">
        <v>26</v>
      </c>
      <c r="H372" s="12" t="s">
        <v>4421</v>
      </c>
      <c r="I372" s="12" t="s">
        <v>27</v>
      </c>
      <c r="J372" s="12" t="s">
        <v>47</v>
      </c>
      <c r="K372" s="12" t="s">
        <v>48</v>
      </c>
      <c r="L372" s="13">
        <v>43.8</v>
      </c>
      <c r="M372" s="13">
        <v>29</v>
      </c>
      <c r="N372" s="13">
        <v>1.510344827586207</v>
      </c>
      <c r="O372" s="13">
        <v>87</v>
      </c>
      <c r="P372" s="13" t="s">
        <v>30</v>
      </c>
      <c r="Q372" s="13">
        <v>0</v>
      </c>
      <c r="R372" s="69">
        <f t="shared" si="360"/>
        <v>3810.6</v>
      </c>
      <c r="S372" s="69">
        <v>38</v>
      </c>
      <c r="T372" s="69">
        <f t="shared" si="361"/>
        <v>1664.3999999999999</v>
      </c>
      <c r="U372" s="69">
        <f t="shared" si="362"/>
        <v>2146.1999999999998</v>
      </c>
      <c r="V372" s="69">
        <f>U372*1</f>
        <v>2146.1999999999998</v>
      </c>
      <c r="W372" s="69">
        <f t="shared" si="363"/>
        <v>0</v>
      </c>
      <c r="X372" s="69">
        <f>L372*37</f>
        <v>1620.6</v>
      </c>
      <c r="Y372" s="70">
        <f t="shared" si="365"/>
        <v>43.799999999999955</v>
      </c>
      <c r="Z372" s="66" t="s">
        <v>41</v>
      </c>
      <c r="AA372" s="12" t="s">
        <v>78</v>
      </c>
    </row>
    <row r="373" spans="1:27" x14ac:dyDescent="0.25">
      <c r="A373" s="10">
        <v>45664</v>
      </c>
      <c r="B373" s="11" t="s">
        <v>1494</v>
      </c>
      <c r="C373" s="11" t="s">
        <v>1495</v>
      </c>
      <c r="D373" s="11" t="s">
        <v>26</v>
      </c>
      <c r="E373" s="11" t="s">
        <v>32</v>
      </c>
      <c r="F373" s="11" t="s">
        <v>26</v>
      </c>
      <c r="G373" s="11">
        <v>1501</v>
      </c>
      <c r="H373" s="12" t="s">
        <v>45</v>
      </c>
      <c r="I373" s="12" t="s">
        <v>27</v>
      </c>
      <c r="J373" s="12" t="s">
        <v>33</v>
      </c>
      <c r="K373" s="12" t="s">
        <v>34</v>
      </c>
      <c r="L373" s="13">
        <v>38.4</v>
      </c>
      <c r="M373" s="13">
        <v>25</v>
      </c>
      <c r="N373" s="13">
        <v>1.536</v>
      </c>
      <c r="O373" s="13" t="s">
        <v>30</v>
      </c>
      <c r="P373" s="13">
        <v>58</v>
      </c>
      <c r="Q373" s="13">
        <v>0</v>
      </c>
      <c r="R373" s="69">
        <f>M373*P373</f>
        <v>1450</v>
      </c>
      <c r="S373" s="69">
        <v>0</v>
      </c>
      <c r="T373" s="69">
        <f>M373*S373</f>
        <v>0</v>
      </c>
      <c r="U373" s="69">
        <f t="shared" si="362"/>
        <v>1450</v>
      </c>
      <c r="V373" s="69">
        <f>U373*0</f>
        <v>0</v>
      </c>
      <c r="W373" s="69">
        <f t="shared" si="363"/>
        <v>1450</v>
      </c>
      <c r="X373" s="69">
        <v>0</v>
      </c>
      <c r="Y373" s="14">
        <f t="shared" ref="Y373:Y374" si="366">T373-X373</f>
        <v>0</v>
      </c>
      <c r="Z373" s="66" t="s">
        <v>26</v>
      </c>
      <c r="AA373" s="12" t="s">
        <v>31</v>
      </c>
    </row>
    <row r="374" spans="1:27" x14ac:dyDescent="0.25">
      <c r="A374" s="10">
        <v>45664</v>
      </c>
      <c r="B374" s="11" t="s">
        <v>1357</v>
      </c>
      <c r="C374" s="11" t="s">
        <v>1496</v>
      </c>
      <c r="D374" s="11" t="s">
        <v>26</v>
      </c>
      <c r="E374" s="11" t="s">
        <v>53</v>
      </c>
      <c r="F374" s="11" t="s">
        <v>26</v>
      </c>
      <c r="G374" s="11">
        <v>2395</v>
      </c>
      <c r="H374" s="12" t="s">
        <v>41</v>
      </c>
      <c r="I374" s="12" t="s">
        <v>27</v>
      </c>
      <c r="J374" s="12" t="s">
        <v>33</v>
      </c>
      <c r="K374" s="12" t="s">
        <v>34</v>
      </c>
      <c r="L374" s="13">
        <v>37.44</v>
      </c>
      <c r="M374" s="13">
        <v>25</v>
      </c>
      <c r="N374" s="13">
        <v>1.4976</v>
      </c>
      <c r="O374" s="13" t="s">
        <v>30</v>
      </c>
      <c r="P374" s="13">
        <v>60</v>
      </c>
      <c r="Q374" s="13">
        <v>0</v>
      </c>
      <c r="R374" s="69">
        <f>M374*P374</f>
        <v>1500</v>
      </c>
      <c r="S374" s="69">
        <v>0</v>
      </c>
      <c r="T374" s="69">
        <f>M374*S374</f>
        <v>0</v>
      </c>
      <c r="U374" s="69">
        <f t="shared" ref="U374" si="367">+R374-T374</f>
        <v>1500</v>
      </c>
      <c r="V374" s="69">
        <f>+U374*0</f>
        <v>0</v>
      </c>
      <c r="W374" s="69">
        <f t="shared" ref="W374" si="368">+U374-V374</f>
        <v>1500</v>
      </c>
      <c r="X374" s="69">
        <v>0</v>
      </c>
      <c r="Y374" s="14">
        <f t="shared" si="366"/>
        <v>0</v>
      </c>
      <c r="Z374" s="66" t="s">
        <v>26</v>
      </c>
      <c r="AA374" s="12" t="s">
        <v>31</v>
      </c>
    </row>
    <row r="375" spans="1:27" x14ac:dyDescent="0.25">
      <c r="A375" s="10">
        <v>45664</v>
      </c>
      <c r="B375" s="11" t="s">
        <v>325</v>
      </c>
      <c r="C375" s="11" t="s">
        <v>1497</v>
      </c>
      <c r="D375" s="11" t="s">
        <v>26</v>
      </c>
      <c r="E375" s="11" t="s">
        <v>573</v>
      </c>
      <c r="F375" s="11" t="s">
        <v>26</v>
      </c>
      <c r="G375" s="11" t="s">
        <v>26</v>
      </c>
      <c r="H375" s="12" t="s">
        <v>4421</v>
      </c>
      <c r="I375" s="12" t="s">
        <v>27</v>
      </c>
      <c r="J375" s="12" t="s">
        <v>47</v>
      </c>
      <c r="K375" s="12" t="s">
        <v>48</v>
      </c>
      <c r="L375" s="13">
        <v>41.22</v>
      </c>
      <c r="M375" s="13">
        <v>28</v>
      </c>
      <c r="N375" s="13">
        <v>1.472142857142857</v>
      </c>
      <c r="O375" s="13">
        <v>87</v>
      </c>
      <c r="P375" s="13" t="s">
        <v>30</v>
      </c>
      <c r="Q375" s="13">
        <v>0</v>
      </c>
      <c r="R375" s="69">
        <f>L375*O375</f>
        <v>3586.14</v>
      </c>
      <c r="S375" s="69">
        <v>38</v>
      </c>
      <c r="T375" s="69">
        <f>L375*S375</f>
        <v>1566.36</v>
      </c>
      <c r="U375" s="69">
        <f>R375-T375</f>
        <v>2019.78</v>
      </c>
      <c r="V375" s="69">
        <f>U375*1</f>
        <v>2019.78</v>
      </c>
      <c r="W375" s="69">
        <f>U375-V375</f>
        <v>0</v>
      </c>
      <c r="X375" s="69">
        <f t="shared" ref="X375:X376" si="369">L375*36</f>
        <v>1483.92</v>
      </c>
      <c r="Y375" s="70">
        <f t="shared" ref="Y375:Y376" si="370">+T375-X375</f>
        <v>82.439999999999827</v>
      </c>
      <c r="Z375" s="66" t="s">
        <v>141</v>
      </c>
      <c r="AA375" s="12" t="s">
        <v>78</v>
      </c>
    </row>
    <row r="376" spans="1:27" x14ac:dyDescent="0.25">
      <c r="A376" s="10">
        <v>45664</v>
      </c>
      <c r="B376" s="11" t="s">
        <v>734</v>
      </c>
      <c r="C376" s="11" t="s">
        <v>1498</v>
      </c>
      <c r="D376" s="11" t="s">
        <v>26</v>
      </c>
      <c r="E376" s="11" t="s">
        <v>500</v>
      </c>
      <c r="F376" s="11" t="s">
        <v>26</v>
      </c>
      <c r="G376" s="11" t="s">
        <v>26</v>
      </c>
      <c r="H376" s="12" t="s">
        <v>4421</v>
      </c>
      <c r="I376" s="12" t="s">
        <v>27</v>
      </c>
      <c r="J376" s="12" t="s">
        <v>47</v>
      </c>
      <c r="K376" s="12" t="s">
        <v>48</v>
      </c>
      <c r="L376" s="13">
        <v>43.44</v>
      </c>
      <c r="M376" s="13">
        <v>30</v>
      </c>
      <c r="N376" s="13">
        <v>1.448</v>
      </c>
      <c r="O376" s="13">
        <v>87</v>
      </c>
      <c r="P376" s="13" t="s">
        <v>30</v>
      </c>
      <c r="Q376" s="13">
        <v>0</v>
      </c>
      <c r="R376" s="69">
        <f>L376*O376</f>
        <v>3779.2799999999997</v>
      </c>
      <c r="S376" s="69">
        <v>38</v>
      </c>
      <c r="T376" s="69">
        <f>L376*S376</f>
        <v>1650.7199999999998</v>
      </c>
      <c r="U376" s="69">
        <f>R376-T376</f>
        <v>2128.56</v>
      </c>
      <c r="V376" s="69">
        <f>U376*1</f>
        <v>2128.56</v>
      </c>
      <c r="W376" s="69">
        <f>U376-V376</f>
        <v>0</v>
      </c>
      <c r="X376" s="69">
        <f t="shared" si="369"/>
        <v>1563.84</v>
      </c>
      <c r="Y376" s="70">
        <f t="shared" si="370"/>
        <v>86.879999999999882</v>
      </c>
      <c r="Z376" s="66" t="s">
        <v>141</v>
      </c>
      <c r="AA376" s="12" t="s">
        <v>78</v>
      </c>
    </row>
    <row r="377" spans="1:27" x14ac:dyDescent="0.25">
      <c r="A377" s="10">
        <v>45664</v>
      </c>
      <c r="B377" s="11" t="s">
        <v>366</v>
      </c>
      <c r="C377" s="11" t="s">
        <v>1499</v>
      </c>
      <c r="D377" s="11" t="s">
        <v>26</v>
      </c>
      <c r="E377" s="11" t="s">
        <v>445</v>
      </c>
      <c r="F377" s="11" t="s">
        <v>26</v>
      </c>
      <c r="G377" s="11" t="s">
        <v>35</v>
      </c>
      <c r="H377" s="12" t="s">
        <v>36</v>
      </c>
      <c r="I377" s="12" t="s">
        <v>55</v>
      </c>
      <c r="J377" s="12" t="s">
        <v>55</v>
      </c>
      <c r="K377" s="12" t="s">
        <v>56</v>
      </c>
      <c r="L377" s="13">
        <v>30.52</v>
      </c>
      <c r="M377" s="13">
        <v>20</v>
      </c>
      <c r="N377" s="13">
        <v>1.526</v>
      </c>
      <c r="O377" s="13">
        <v>20</v>
      </c>
      <c r="P377" s="13" t="s">
        <v>30</v>
      </c>
      <c r="Q377" s="13">
        <v>0</v>
      </c>
      <c r="R377" s="69">
        <f>(L377*O377)-Q377</f>
        <v>610.4</v>
      </c>
      <c r="S377" s="69">
        <v>0</v>
      </c>
      <c r="T377" s="69">
        <f t="shared" ref="T377" si="371">+L377*S377</f>
        <v>0</v>
      </c>
      <c r="U377" s="69">
        <f t="shared" ref="U377" si="372">+R377-T377</f>
        <v>610.4</v>
      </c>
      <c r="V377" s="69">
        <f>+U377*0</f>
        <v>0</v>
      </c>
      <c r="W377" s="69">
        <f t="shared" ref="W377" si="373">+U377-V377</f>
        <v>610.4</v>
      </c>
      <c r="X377" s="69">
        <v>0</v>
      </c>
      <c r="Y377" s="14">
        <f t="shared" ref="Y377:Y378" si="374">T377-X377</f>
        <v>0</v>
      </c>
      <c r="Z377" s="66" t="s">
        <v>26</v>
      </c>
      <c r="AA377" s="12" t="s">
        <v>31</v>
      </c>
    </row>
    <row r="378" spans="1:27" x14ac:dyDescent="0.25">
      <c r="A378" s="10">
        <v>45664</v>
      </c>
      <c r="B378" s="11" t="s">
        <v>1500</v>
      </c>
      <c r="C378" s="11" t="s">
        <v>1501</v>
      </c>
      <c r="D378" s="11" t="s">
        <v>26</v>
      </c>
      <c r="E378" s="11" t="s">
        <v>240</v>
      </c>
      <c r="F378" s="11" t="s">
        <v>26</v>
      </c>
      <c r="G378" s="11">
        <v>74956</v>
      </c>
      <c r="H378" s="12" t="s">
        <v>4447</v>
      </c>
      <c r="I378" s="12" t="s">
        <v>27</v>
      </c>
      <c r="J378" s="12" t="s">
        <v>47</v>
      </c>
      <c r="K378" s="12" t="s">
        <v>48</v>
      </c>
      <c r="L378" s="13">
        <v>38.020000000000003</v>
      </c>
      <c r="M378" s="13">
        <v>25</v>
      </c>
      <c r="N378" s="13">
        <v>1.5207999999999999</v>
      </c>
      <c r="O378" s="13">
        <v>46.66</v>
      </c>
      <c r="P378" s="13" t="s">
        <v>30</v>
      </c>
      <c r="Q378" s="13">
        <v>0</v>
      </c>
      <c r="R378" s="69">
        <f>+L378*O378</f>
        <v>1774.0132000000001</v>
      </c>
      <c r="S378" s="69">
        <v>0</v>
      </c>
      <c r="T378" s="69">
        <f>+L378*S378</f>
        <v>0</v>
      </c>
      <c r="U378" s="69">
        <f>+R378-T378</f>
        <v>1774.0132000000001</v>
      </c>
      <c r="V378" s="69">
        <f>+U378*0.75</f>
        <v>1330.5099</v>
      </c>
      <c r="W378" s="69">
        <f>+U378-V378</f>
        <v>443.50330000000008</v>
      </c>
      <c r="X378" s="69">
        <v>0</v>
      </c>
      <c r="Y378" s="14">
        <f t="shared" si="374"/>
        <v>0</v>
      </c>
      <c r="Z378" s="66" t="s">
        <v>26</v>
      </c>
      <c r="AA378" s="12" t="s">
        <v>31</v>
      </c>
    </row>
    <row r="379" spans="1:27" x14ac:dyDescent="0.25">
      <c r="A379" s="10">
        <v>45664</v>
      </c>
      <c r="B379" s="11" t="s">
        <v>311</v>
      </c>
      <c r="C379" s="11" t="s">
        <v>1502</v>
      </c>
      <c r="D379" s="11" t="s">
        <v>26</v>
      </c>
      <c r="E379" s="11" t="s">
        <v>183</v>
      </c>
      <c r="F379" s="11" t="s">
        <v>26</v>
      </c>
      <c r="G379" s="11" t="s">
        <v>26</v>
      </c>
      <c r="H379" s="12" t="s">
        <v>4421</v>
      </c>
      <c r="I379" s="12" t="s">
        <v>27</v>
      </c>
      <c r="J379" s="12" t="s">
        <v>33</v>
      </c>
      <c r="K379" s="12" t="s">
        <v>34</v>
      </c>
      <c r="L379" s="13">
        <v>42.34</v>
      </c>
      <c r="M379" s="13">
        <v>29</v>
      </c>
      <c r="N379" s="13">
        <v>1.46</v>
      </c>
      <c r="O379" s="13">
        <v>85</v>
      </c>
      <c r="P379" s="13" t="s">
        <v>30</v>
      </c>
      <c r="Q379" s="13">
        <v>0</v>
      </c>
      <c r="R379" s="69">
        <f>L379*O379</f>
        <v>3598.9</v>
      </c>
      <c r="S379" s="69">
        <v>38</v>
      </c>
      <c r="T379" s="69">
        <f>L379*S379</f>
        <v>1608.92</v>
      </c>
      <c r="U379" s="69">
        <f>R379-T379</f>
        <v>1989.98</v>
      </c>
      <c r="V379" s="69">
        <f>U379*1</f>
        <v>1989.98</v>
      </c>
      <c r="W379" s="69">
        <f>U379-V379</f>
        <v>0</v>
      </c>
      <c r="X379" s="69">
        <f t="shared" ref="X379:X380" si="375">L379*36</f>
        <v>1524.2400000000002</v>
      </c>
      <c r="Y379" s="70">
        <f t="shared" ref="Y379:Y381" si="376">+T379-X379</f>
        <v>84.679999999999836</v>
      </c>
      <c r="Z379" s="66" t="s">
        <v>141</v>
      </c>
      <c r="AA379" s="12" t="s">
        <v>78</v>
      </c>
    </row>
    <row r="380" spans="1:27" x14ac:dyDescent="0.25">
      <c r="A380" s="10">
        <v>45664</v>
      </c>
      <c r="B380" s="11" t="s">
        <v>1503</v>
      </c>
      <c r="C380" s="11" t="s">
        <v>1504</v>
      </c>
      <c r="D380" s="11" t="s">
        <v>26</v>
      </c>
      <c r="E380" s="11" t="s">
        <v>81</v>
      </c>
      <c r="F380" s="11" t="s">
        <v>26</v>
      </c>
      <c r="G380" s="11" t="s">
        <v>26</v>
      </c>
      <c r="H380" s="12" t="s">
        <v>4421</v>
      </c>
      <c r="I380" s="12" t="s">
        <v>27</v>
      </c>
      <c r="J380" s="12" t="s">
        <v>42</v>
      </c>
      <c r="K380" s="12" t="s">
        <v>43</v>
      </c>
      <c r="L380" s="13">
        <v>42.64</v>
      </c>
      <c r="M380" s="13">
        <v>25</v>
      </c>
      <c r="N380" s="13">
        <v>1.7056</v>
      </c>
      <c r="O380" s="13">
        <v>83</v>
      </c>
      <c r="P380" s="13" t="s">
        <v>30</v>
      </c>
      <c r="Q380" s="13">
        <v>0</v>
      </c>
      <c r="R380" s="69">
        <f>L380*O380</f>
        <v>3539.12</v>
      </c>
      <c r="S380" s="69">
        <v>38</v>
      </c>
      <c r="T380" s="69">
        <f>L380*S380</f>
        <v>1620.32</v>
      </c>
      <c r="U380" s="69">
        <f>R380-T380</f>
        <v>1918.8</v>
      </c>
      <c r="V380" s="69">
        <f>U380*1</f>
        <v>1918.8</v>
      </c>
      <c r="W380" s="69">
        <f>U380-V380</f>
        <v>0</v>
      </c>
      <c r="X380" s="69">
        <f t="shared" si="375"/>
        <v>1535.04</v>
      </c>
      <c r="Y380" s="70">
        <f t="shared" si="376"/>
        <v>85.279999999999973</v>
      </c>
      <c r="Z380" s="66" t="s">
        <v>141</v>
      </c>
      <c r="AA380" s="12" t="s">
        <v>78</v>
      </c>
    </row>
    <row r="381" spans="1:27" x14ac:dyDescent="0.25">
      <c r="A381" s="10">
        <v>45664</v>
      </c>
      <c r="B381" s="11" t="s">
        <v>712</v>
      </c>
      <c r="C381" s="11" t="s">
        <v>1505</v>
      </c>
      <c r="D381" s="11" t="s">
        <v>26</v>
      </c>
      <c r="E381" s="11" t="s">
        <v>57</v>
      </c>
      <c r="F381" s="11" t="s">
        <v>26</v>
      </c>
      <c r="G381" s="11" t="s">
        <v>26</v>
      </c>
      <c r="H381" s="12" t="s">
        <v>4421</v>
      </c>
      <c r="I381" s="12" t="s">
        <v>27</v>
      </c>
      <c r="J381" s="12" t="s">
        <v>33</v>
      </c>
      <c r="K381" s="12" t="s">
        <v>34</v>
      </c>
      <c r="L381" s="13">
        <v>43.38</v>
      </c>
      <c r="M381" s="13">
        <v>30</v>
      </c>
      <c r="N381" s="13">
        <v>1.446</v>
      </c>
      <c r="O381" s="13">
        <v>85</v>
      </c>
      <c r="P381" s="13" t="s">
        <v>30</v>
      </c>
      <c r="Q381" s="13">
        <v>0</v>
      </c>
      <c r="R381" s="69">
        <f>L381*O381</f>
        <v>3687.3</v>
      </c>
      <c r="S381" s="69">
        <v>38</v>
      </c>
      <c r="T381" s="69">
        <f>L381*S381</f>
        <v>1648.44</v>
      </c>
      <c r="U381" s="69">
        <f>R381-T381</f>
        <v>2038.8600000000001</v>
      </c>
      <c r="V381" s="69">
        <f>U381*1</f>
        <v>2038.8600000000001</v>
      </c>
      <c r="W381" s="69">
        <f>U381-V381</f>
        <v>0</v>
      </c>
      <c r="X381" s="69">
        <f>L381*37</f>
        <v>1605.0600000000002</v>
      </c>
      <c r="Y381" s="70">
        <f t="shared" si="376"/>
        <v>43.379999999999882</v>
      </c>
      <c r="Z381" s="66" t="s">
        <v>41</v>
      </c>
      <c r="AA381" s="12" t="s">
        <v>78</v>
      </c>
    </row>
    <row r="382" spans="1:27" x14ac:dyDescent="0.25">
      <c r="A382" s="10">
        <v>45664</v>
      </c>
      <c r="B382" s="11" t="s">
        <v>1506</v>
      </c>
      <c r="C382" s="11" t="s">
        <v>1507</v>
      </c>
      <c r="D382" s="11" t="s">
        <v>26</v>
      </c>
      <c r="E382" s="11" t="s">
        <v>65</v>
      </c>
      <c r="F382" s="11" t="s">
        <v>26</v>
      </c>
      <c r="G382" s="11">
        <v>1549</v>
      </c>
      <c r="H382" s="12" t="s">
        <v>66</v>
      </c>
      <c r="I382" s="12" t="s">
        <v>37</v>
      </c>
      <c r="J382" s="12" t="s">
        <v>85</v>
      </c>
      <c r="K382" s="12" t="s">
        <v>86</v>
      </c>
      <c r="L382" s="13">
        <v>38.24</v>
      </c>
      <c r="M382" s="13">
        <v>25</v>
      </c>
      <c r="N382" s="13">
        <v>1.5296000000000001</v>
      </c>
      <c r="O382" s="13" t="s">
        <v>30</v>
      </c>
      <c r="P382" s="13">
        <v>51</v>
      </c>
      <c r="Q382" s="13">
        <v>0</v>
      </c>
      <c r="R382" s="69">
        <f>M382*P382</f>
        <v>1275</v>
      </c>
      <c r="S382" s="69">
        <v>0</v>
      </c>
      <c r="T382" s="69">
        <f>M382*S382</f>
        <v>0</v>
      </c>
      <c r="U382" s="69">
        <f>R382-T382</f>
        <v>1275</v>
      </c>
      <c r="V382" s="69">
        <f>U382*1</f>
        <v>1275</v>
      </c>
      <c r="W382" s="69">
        <f>U382-V382</f>
        <v>0</v>
      </c>
      <c r="X382" s="69">
        <v>0</v>
      </c>
      <c r="Y382" s="14">
        <f t="shared" ref="Y382:Y384" si="377">T382-X382</f>
        <v>0</v>
      </c>
      <c r="Z382" s="66" t="s">
        <v>26</v>
      </c>
      <c r="AA382" s="12" t="s">
        <v>31</v>
      </c>
    </row>
    <row r="383" spans="1:27" x14ac:dyDescent="0.25">
      <c r="A383" s="10">
        <v>45664</v>
      </c>
      <c r="B383" s="11" t="s">
        <v>1508</v>
      </c>
      <c r="C383" s="11" t="s">
        <v>1509</v>
      </c>
      <c r="D383" s="11" t="s">
        <v>26</v>
      </c>
      <c r="E383" s="11" t="s">
        <v>569</v>
      </c>
      <c r="F383" s="11" t="s">
        <v>26</v>
      </c>
      <c r="G383" s="11">
        <v>10312</v>
      </c>
      <c r="H383" s="12" t="s">
        <v>140</v>
      </c>
      <c r="I383" s="12" t="s">
        <v>27</v>
      </c>
      <c r="J383" s="12" t="s">
        <v>33</v>
      </c>
      <c r="K383" s="12" t="s">
        <v>34</v>
      </c>
      <c r="L383" s="13">
        <v>42.72</v>
      </c>
      <c r="M383" s="13">
        <v>29</v>
      </c>
      <c r="N383" s="13">
        <v>1.473103448275862</v>
      </c>
      <c r="O383" s="13">
        <v>40</v>
      </c>
      <c r="P383" s="13"/>
      <c r="Q383" s="13">
        <v>0</v>
      </c>
      <c r="R383" s="69">
        <f>+L383*O383</f>
        <v>1708.8</v>
      </c>
      <c r="S383" s="69">
        <v>0</v>
      </c>
      <c r="T383" s="69">
        <f>+L383*S383</f>
        <v>0</v>
      </c>
      <c r="U383" s="69">
        <f>+R383-T383</f>
        <v>1708.8</v>
      </c>
      <c r="V383" s="69">
        <f>+U383*0</f>
        <v>0</v>
      </c>
      <c r="W383" s="69">
        <f>+U383-V383</f>
        <v>1708.8</v>
      </c>
      <c r="X383" s="69">
        <v>0</v>
      </c>
      <c r="Y383" s="14">
        <f t="shared" si="377"/>
        <v>0</v>
      </c>
      <c r="Z383" s="66" t="s">
        <v>26</v>
      </c>
      <c r="AA383" s="12" t="s">
        <v>31</v>
      </c>
    </row>
    <row r="384" spans="1:27" x14ac:dyDescent="0.25">
      <c r="A384" s="10">
        <v>45664</v>
      </c>
      <c r="B384" s="11" t="s">
        <v>1510</v>
      </c>
      <c r="C384" s="11" t="s">
        <v>1511</v>
      </c>
      <c r="D384" s="11" t="s">
        <v>26</v>
      </c>
      <c r="E384" s="11" t="s">
        <v>80</v>
      </c>
      <c r="F384" s="11" t="s">
        <v>26</v>
      </c>
      <c r="G384" s="11">
        <v>10279</v>
      </c>
      <c r="H384" s="12" t="s">
        <v>140</v>
      </c>
      <c r="I384" s="12" t="s">
        <v>27</v>
      </c>
      <c r="J384" s="12" t="s">
        <v>33</v>
      </c>
      <c r="K384" s="12" t="s">
        <v>34</v>
      </c>
      <c r="L384" s="13">
        <v>43.12</v>
      </c>
      <c r="M384" s="13">
        <v>30</v>
      </c>
      <c r="N384" s="13">
        <v>1.4373333333333329</v>
      </c>
      <c r="O384" s="13">
        <v>40</v>
      </c>
      <c r="P384" s="13"/>
      <c r="Q384" s="13">
        <v>0</v>
      </c>
      <c r="R384" s="69">
        <f>+L384*O384</f>
        <v>1724.8</v>
      </c>
      <c r="S384" s="69">
        <v>0</v>
      </c>
      <c r="T384" s="69">
        <f>+L384*S384</f>
        <v>0</v>
      </c>
      <c r="U384" s="69">
        <f>+R384-T384</f>
        <v>1724.8</v>
      </c>
      <c r="V384" s="69">
        <f>+U384*0</f>
        <v>0</v>
      </c>
      <c r="W384" s="69">
        <f>+U384-V384</f>
        <v>1724.8</v>
      </c>
      <c r="X384" s="69">
        <v>0</v>
      </c>
      <c r="Y384" s="14">
        <f t="shared" si="377"/>
        <v>0</v>
      </c>
      <c r="Z384" s="66" t="s">
        <v>26</v>
      </c>
      <c r="AA384" s="12" t="s">
        <v>31</v>
      </c>
    </row>
    <row r="385" spans="1:27" x14ac:dyDescent="0.25">
      <c r="A385" s="10">
        <v>45664</v>
      </c>
      <c r="B385" s="11" t="s">
        <v>1512</v>
      </c>
      <c r="C385" s="11" t="s">
        <v>1513</v>
      </c>
      <c r="D385" s="11" t="s">
        <v>26</v>
      </c>
      <c r="E385" s="11" t="s">
        <v>538</v>
      </c>
      <c r="F385" s="11" t="s">
        <v>26</v>
      </c>
      <c r="G385" s="11" t="s">
        <v>26</v>
      </c>
      <c r="H385" s="12" t="s">
        <v>4421</v>
      </c>
      <c r="I385" s="12" t="s">
        <v>27</v>
      </c>
      <c r="J385" s="12" t="s">
        <v>33</v>
      </c>
      <c r="K385" s="12" t="s">
        <v>34</v>
      </c>
      <c r="L385" s="13">
        <v>42.9</v>
      </c>
      <c r="M385" s="13">
        <v>29</v>
      </c>
      <c r="N385" s="13">
        <v>1.4793103448275859</v>
      </c>
      <c r="O385" s="13">
        <v>85</v>
      </c>
      <c r="P385" s="13" t="s">
        <v>30</v>
      </c>
      <c r="Q385" s="13">
        <v>0</v>
      </c>
      <c r="R385" s="69">
        <f>L385*O385</f>
        <v>3646.5</v>
      </c>
      <c r="S385" s="69">
        <v>38</v>
      </c>
      <c r="T385" s="69">
        <f>L385*S385</f>
        <v>1630.2</v>
      </c>
      <c r="U385" s="69">
        <f>R385-T385</f>
        <v>2016.3</v>
      </c>
      <c r="V385" s="69">
        <f>U385*1</f>
        <v>2016.3</v>
      </c>
      <c r="W385" s="69">
        <f>U385-V385</f>
        <v>0</v>
      </c>
      <c r="X385" s="69">
        <f t="shared" ref="X385:X386" si="378">L385*37</f>
        <v>1587.3</v>
      </c>
      <c r="Y385" s="70">
        <f t="shared" ref="Y385:Y386" si="379">+T385-X385</f>
        <v>42.900000000000091</v>
      </c>
      <c r="Z385" s="66" t="s">
        <v>41</v>
      </c>
      <c r="AA385" s="12" t="s">
        <v>78</v>
      </c>
    </row>
    <row r="386" spans="1:27" x14ac:dyDescent="0.25">
      <c r="A386" s="10">
        <v>45664</v>
      </c>
      <c r="B386" s="11" t="s">
        <v>1514</v>
      </c>
      <c r="C386" s="11" t="s">
        <v>1515</v>
      </c>
      <c r="D386" s="11" t="s">
        <v>26</v>
      </c>
      <c r="E386" s="11" t="s">
        <v>245</v>
      </c>
      <c r="F386" s="11" t="s">
        <v>26</v>
      </c>
      <c r="G386" s="11" t="s">
        <v>26</v>
      </c>
      <c r="H386" s="12" t="s">
        <v>4421</v>
      </c>
      <c r="I386" s="12" t="s">
        <v>27</v>
      </c>
      <c r="J386" s="12" t="s">
        <v>42</v>
      </c>
      <c r="K386" s="12" t="s">
        <v>43</v>
      </c>
      <c r="L386" s="13">
        <v>43.94</v>
      </c>
      <c r="M386" s="13">
        <v>25</v>
      </c>
      <c r="N386" s="13">
        <v>1.7576000000000001</v>
      </c>
      <c r="O386" s="13">
        <v>83</v>
      </c>
      <c r="P386" s="13" t="s">
        <v>30</v>
      </c>
      <c r="Q386" s="13">
        <v>0</v>
      </c>
      <c r="R386" s="69">
        <f>L386*O386</f>
        <v>3647.02</v>
      </c>
      <c r="S386" s="69">
        <v>38</v>
      </c>
      <c r="T386" s="69">
        <f>L386*S386</f>
        <v>1669.7199999999998</v>
      </c>
      <c r="U386" s="69">
        <f>R386-T386</f>
        <v>1977.3000000000002</v>
      </c>
      <c r="V386" s="69">
        <f>U386*1</f>
        <v>1977.3000000000002</v>
      </c>
      <c r="W386" s="69">
        <f>U386-V386</f>
        <v>0</v>
      </c>
      <c r="X386" s="69">
        <f t="shared" si="378"/>
        <v>1625.78</v>
      </c>
      <c r="Y386" s="70">
        <f t="shared" si="379"/>
        <v>43.939999999999827</v>
      </c>
      <c r="Z386" s="66" t="s">
        <v>41</v>
      </c>
      <c r="AA386" s="12" t="s">
        <v>78</v>
      </c>
    </row>
    <row r="387" spans="1:27" x14ac:dyDescent="0.25">
      <c r="A387" s="10">
        <v>45664</v>
      </c>
      <c r="B387" s="11" t="s">
        <v>1516</v>
      </c>
      <c r="C387" s="11" t="s">
        <v>1517</v>
      </c>
      <c r="D387" s="11" t="s">
        <v>26</v>
      </c>
      <c r="E387" s="11" t="s">
        <v>49</v>
      </c>
      <c r="F387" s="11" t="s">
        <v>26</v>
      </c>
      <c r="G387" s="11">
        <v>1488</v>
      </c>
      <c r="H387" s="12" t="s">
        <v>45</v>
      </c>
      <c r="I387" s="12" t="s">
        <v>27</v>
      </c>
      <c r="J387" s="12" t="s">
        <v>33</v>
      </c>
      <c r="K387" s="12" t="s">
        <v>34</v>
      </c>
      <c r="L387" s="13">
        <v>37.32</v>
      </c>
      <c r="M387" s="13">
        <v>25</v>
      </c>
      <c r="N387" s="13">
        <v>1.4927999999999999</v>
      </c>
      <c r="O387" s="13" t="s">
        <v>30</v>
      </c>
      <c r="P387" s="13">
        <v>58</v>
      </c>
      <c r="Q387" s="13">
        <v>0</v>
      </c>
      <c r="R387" s="69">
        <f>M387*P387</f>
        <v>1450</v>
      </c>
      <c r="S387" s="69">
        <v>0</v>
      </c>
      <c r="T387" s="69">
        <f>M387*S387</f>
        <v>0</v>
      </c>
      <c r="U387" s="69">
        <f>R387-T387</f>
        <v>1450</v>
      </c>
      <c r="V387" s="69">
        <f>U387*0</f>
        <v>0</v>
      </c>
      <c r="W387" s="69">
        <f>U387-V387</f>
        <v>1450</v>
      </c>
      <c r="X387" s="69">
        <v>0</v>
      </c>
      <c r="Y387" s="14">
        <f t="shared" ref="Y387:Y395" si="380">T387-X387</f>
        <v>0</v>
      </c>
      <c r="Z387" s="66" t="s">
        <v>26</v>
      </c>
      <c r="AA387" s="12" t="s">
        <v>31</v>
      </c>
    </row>
    <row r="388" spans="1:27" x14ac:dyDescent="0.25">
      <c r="A388" s="10">
        <v>45664</v>
      </c>
      <c r="B388" s="11" t="s">
        <v>1518</v>
      </c>
      <c r="C388" s="11" t="s">
        <v>1519</v>
      </c>
      <c r="D388" s="11" t="s">
        <v>26</v>
      </c>
      <c r="E388" s="11" t="s">
        <v>44</v>
      </c>
      <c r="F388" s="11" t="s">
        <v>26</v>
      </c>
      <c r="G388" s="11">
        <v>1491</v>
      </c>
      <c r="H388" s="12" t="s">
        <v>45</v>
      </c>
      <c r="I388" s="12" t="s">
        <v>27</v>
      </c>
      <c r="J388" s="12" t="s">
        <v>33</v>
      </c>
      <c r="K388" s="12" t="s">
        <v>34</v>
      </c>
      <c r="L388" s="13">
        <v>38.26</v>
      </c>
      <c r="M388" s="13">
        <v>25</v>
      </c>
      <c r="N388" s="13">
        <v>1.5304</v>
      </c>
      <c r="O388" s="13" t="s">
        <v>30</v>
      </c>
      <c r="P388" s="13">
        <v>58</v>
      </c>
      <c r="Q388" s="13">
        <v>0</v>
      </c>
      <c r="R388" s="69">
        <f>M388*P388</f>
        <v>1450</v>
      </c>
      <c r="S388" s="69">
        <v>0</v>
      </c>
      <c r="T388" s="69">
        <f>M388*S388</f>
        <v>0</v>
      </c>
      <c r="U388" s="69">
        <f>R388-T388</f>
        <v>1450</v>
      </c>
      <c r="V388" s="69">
        <f>U388*0</f>
        <v>0</v>
      </c>
      <c r="W388" s="69">
        <f>U388-V388</f>
        <v>1450</v>
      </c>
      <c r="X388" s="69">
        <v>0</v>
      </c>
      <c r="Y388" s="14">
        <f t="shared" si="380"/>
        <v>0</v>
      </c>
      <c r="Z388" s="66" t="s">
        <v>26</v>
      </c>
      <c r="AA388" s="12" t="s">
        <v>31</v>
      </c>
    </row>
    <row r="389" spans="1:27" x14ac:dyDescent="0.25">
      <c r="A389" s="10">
        <v>45664</v>
      </c>
      <c r="B389" s="11" t="s">
        <v>1520</v>
      </c>
      <c r="C389" s="11" t="s">
        <v>1521</v>
      </c>
      <c r="D389" s="11" t="s">
        <v>26</v>
      </c>
      <c r="E389" s="11" t="s">
        <v>243</v>
      </c>
      <c r="F389" s="11" t="s">
        <v>26</v>
      </c>
      <c r="G389" s="11">
        <v>608</v>
      </c>
      <c r="H389" s="12" t="s">
        <v>141</v>
      </c>
      <c r="I389" s="12" t="s">
        <v>27</v>
      </c>
      <c r="J389" s="12" t="s">
        <v>33</v>
      </c>
      <c r="K389" s="12" t="s">
        <v>34</v>
      </c>
      <c r="L389" s="13">
        <v>41</v>
      </c>
      <c r="M389" s="13">
        <v>28</v>
      </c>
      <c r="N389" s="13">
        <v>1.464285714285714</v>
      </c>
      <c r="O389" s="13">
        <v>40</v>
      </c>
      <c r="P389" s="13" t="s">
        <v>30</v>
      </c>
      <c r="Q389" s="13">
        <v>0</v>
      </c>
      <c r="R389" s="69">
        <f t="shared" ref="R389" si="381">L389*O389</f>
        <v>1640</v>
      </c>
      <c r="S389" s="69">
        <v>0</v>
      </c>
      <c r="T389" s="69">
        <f t="shared" ref="T389" si="382">L389*S389</f>
        <v>0</v>
      </c>
      <c r="U389" s="69">
        <f t="shared" ref="U389" si="383">R389-T389</f>
        <v>1640</v>
      </c>
      <c r="V389" s="69">
        <f t="shared" ref="V389" si="384">U389*0</f>
        <v>0</v>
      </c>
      <c r="W389" s="69">
        <f t="shared" ref="W389" si="385">U389-V389</f>
        <v>1640</v>
      </c>
      <c r="X389" s="69">
        <v>0</v>
      </c>
      <c r="Y389" s="14">
        <f t="shared" si="380"/>
        <v>0</v>
      </c>
      <c r="Z389" s="66" t="s">
        <v>26</v>
      </c>
      <c r="AA389" s="12" t="s">
        <v>31</v>
      </c>
    </row>
    <row r="390" spans="1:27" x14ac:dyDescent="0.25">
      <c r="A390" s="10">
        <v>45664</v>
      </c>
      <c r="B390" s="11" t="s">
        <v>739</v>
      </c>
      <c r="C390" s="11" t="s">
        <v>1522</v>
      </c>
      <c r="D390" s="11" t="s">
        <v>26</v>
      </c>
      <c r="E390" s="11" t="s">
        <v>223</v>
      </c>
      <c r="F390" s="11" t="s">
        <v>26</v>
      </c>
      <c r="G390" s="11">
        <v>57834</v>
      </c>
      <c r="H390" s="12" t="s">
        <v>4422</v>
      </c>
      <c r="I390" s="12" t="s">
        <v>27</v>
      </c>
      <c r="J390" s="12" t="s">
        <v>33</v>
      </c>
      <c r="K390" s="12" t="s">
        <v>34</v>
      </c>
      <c r="L390" s="13">
        <v>35.159999999999997</v>
      </c>
      <c r="M390" s="13">
        <v>25</v>
      </c>
      <c r="N390" s="13">
        <v>1.4064000000000001</v>
      </c>
      <c r="O390" s="13">
        <v>45</v>
      </c>
      <c r="P390" s="13" t="s">
        <v>30</v>
      </c>
      <c r="Q390" s="13">
        <v>0</v>
      </c>
      <c r="R390" s="69">
        <f>+L390*O390</f>
        <v>1582.1999999999998</v>
      </c>
      <c r="S390" s="69">
        <v>0</v>
      </c>
      <c r="T390" s="69">
        <f>+L390*S390</f>
        <v>0</v>
      </c>
      <c r="U390" s="69">
        <f t="shared" ref="U390" si="386">+R390-T390</f>
        <v>1582.1999999999998</v>
      </c>
      <c r="V390" s="69">
        <f>+U390*1</f>
        <v>1582.1999999999998</v>
      </c>
      <c r="W390" s="69">
        <f t="shared" ref="W390" si="387">+U390-V390</f>
        <v>0</v>
      </c>
      <c r="X390" s="69">
        <v>0</v>
      </c>
      <c r="Y390" s="14">
        <f t="shared" si="380"/>
        <v>0</v>
      </c>
      <c r="Z390" s="66" t="s">
        <v>26</v>
      </c>
      <c r="AA390" s="12" t="s">
        <v>31</v>
      </c>
    </row>
    <row r="391" spans="1:27" x14ac:dyDescent="0.25">
      <c r="A391" s="10">
        <v>45664</v>
      </c>
      <c r="B391" s="11" t="s">
        <v>371</v>
      </c>
      <c r="C391" s="11" t="s">
        <v>1523</v>
      </c>
      <c r="D391" s="11" t="s">
        <v>26</v>
      </c>
      <c r="E391" s="11" t="s">
        <v>566</v>
      </c>
      <c r="F391" s="11" t="s">
        <v>26</v>
      </c>
      <c r="G391" s="11">
        <v>111898</v>
      </c>
      <c r="H391" s="12" t="s">
        <v>4445</v>
      </c>
      <c r="I391" s="12" t="s">
        <v>27</v>
      </c>
      <c r="J391" s="12" t="s">
        <v>42</v>
      </c>
      <c r="K391" s="12" t="s">
        <v>43</v>
      </c>
      <c r="L391" s="13">
        <v>43.84</v>
      </c>
      <c r="M391" s="13">
        <v>25</v>
      </c>
      <c r="N391" s="13">
        <v>1.7536</v>
      </c>
      <c r="O391" s="13">
        <v>42</v>
      </c>
      <c r="P391" s="13" t="s">
        <v>30</v>
      </c>
      <c r="Q391" s="13">
        <v>0</v>
      </c>
      <c r="R391" s="69">
        <f t="shared" ref="R391" si="388">+L391*O391</f>
        <v>1841.2800000000002</v>
      </c>
      <c r="S391" s="69">
        <v>0</v>
      </c>
      <c r="T391" s="69">
        <f>+L391*S391</f>
        <v>0</v>
      </c>
      <c r="U391" s="69">
        <f>+R391-T391</f>
        <v>1841.2800000000002</v>
      </c>
      <c r="V391" s="69">
        <f>+U391*1</f>
        <v>1841.2800000000002</v>
      </c>
      <c r="W391" s="69">
        <f>+U391-V391</f>
        <v>0</v>
      </c>
      <c r="X391" s="69">
        <v>0</v>
      </c>
      <c r="Y391" s="14">
        <f t="shared" si="380"/>
        <v>0</v>
      </c>
      <c r="Z391" s="66" t="s">
        <v>26</v>
      </c>
      <c r="AA391" s="12" t="s">
        <v>31</v>
      </c>
    </row>
    <row r="392" spans="1:27" x14ac:dyDescent="0.25">
      <c r="A392" s="10">
        <v>45664</v>
      </c>
      <c r="B392" s="11" t="s">
        <v>1524</v>
      </c>
      <c r="C392" s="11" t="s">
        <v>1525</v>
      </c>
      <c r="D392" s="11" t="s">
        <v>26</v>
      </c>
      <c r="E392" s="11" t="s">
        <v>588</v>
      </c>
      <c r="F392" s="11" t="s">
        <v>26</v>
      </c>
      <c r="G392" s="11">
        <v>4564</v>
      </c>
      <c r="H392" s="12" t="s">
        <v>4422</v>
      </c>
      <c r="I392" s="12" t="s">
        <v>27</v>
      </c>
      <c r="J392" s="12" t="s">
        <v>33</v>
      </c>
      <c r="K392" s="12" t="s">
        <v>34</v>
      </c>
      <c r="L392" s="13">
        <v>36.299999999999997</v>
      </c>
      <c r="M392" s="13">
        <v>25</v>
      </c>
      <c r="N392" s="13">
        <v>1.452</v>
      </c>
      <c r="O392" s="13">
        <v>45</v>
      </c>
      <c r="P392" s="13" t="s">
        <v>30</v>
      </c>
      <c r="Q392" s="13">
        <v>0</v>
      </c>
      <c r="R392" s="69">
        <f>+L392*O392</f>
        <v>1633.4999999999998</v>
      </c>
      <c r="S392" s="69">
        <v>0</v>
      </c>
      <c r="T392" s="69">
        <f>+L392*S392</f>
        <v>0</v>
      </c>
      <c r="U392" s="69">
        <f t="shared" ref="U392" si="389">+R392-T392</f>
        <v>1633.4999999999998</v>
      </c>
      <c r="V392" s="69">
        <f>+U392*1</f>
        <v>1633.4999999999998</v>
      </c>
      <c r="W392" s="69">
        <f t="shared" ref="W392" si="390">+U392-V392</f>
        <v>0</v>
      </c>
      <c r="X392" s="69">
        <v>0</v>
      </c>
      <c r="Y392" s="14">
        <f t="shared" si="380"/>
        <v>0</v>
      </c>
      <c r="Z392" s="66" t="s">
        <v>26</v>
      </c>
      <c r="AA392" s="12" t="s">
        <v>31</v>
      </c>
    </row>
    <row r="393" spans="1:27" x14ac:dyDescent="0.25">
      <c r="A393" s="10">
        <v>45664</v>
      </c>
      <c r="B393" s="11" t="s">
        <v>702</v>
      </c>
      <c r="C393" s="11" t="s">
        <v>1526</v>
      </c>
      <c r="D393" s="11" t="s">
        <v>26</v>
      </c>
      <c r="E393" s="11" t="s">
        <v>75</v>
      </c>
      <c r="F393" s="11" t="s">
        <v>26</v>
      </c>
      <c r="G393" s="11">
        <v>42260</v>
      </c>
      <c r="H393" s="12" t="s">
        <v>564</v>
      </c>
      <c r="I393" s="12" t="s">
        <v>27</v>
      </c>
      <c r="J393" s="12" t="s">
        <v>42</v>
      </c>
      <c r="K393" s="12" t="s">
        <v>43</v>
      </c>
      <c r="L393" s="13">
        <v>43.2</v>
      </c>
      <c r="M393" s="13">
        <v>25</v>
      </c>
      <c r="N393" s="13">
        <v>1.728</v>
      </c>
      <c r="O393" s="13"/>
      <c r="P393" s="13">
        <v>64</v>
      </c>
      <c r="Q393" s="13">
        <v>0</v>
      </c>
      <c r="R393" s="69">
        <f>M393*P393</f>
        <v>1600</v>
      </c>
      <c r="S393" s="69">
        <v>0</v>
      </c>
      <c r="T393" s="69">
        <f>M393*S393</f>
        <v>0</v>
      </c>
      <c r="U393" s="69">
        <f>R393-T393</f>
        <v>1600</v>
      </c>
      <c r="V393" s="69">
        <f>U393*0</f>
        <v>0</v>
      </c>
      <c r="W393" s="69">
        <f>+U393-V393</f>
        <v>1600</v>
      </c>
      <c r="X393" s="69">
        <v>0</v>
      </c>
      <c r="Y393" s="14">
        <f t="shared" si="380"/>
        <v>0</v>
      </c>
      <c r="Z393" s="66" t="s">
        <v>26</v>
      </c>
      <c r="AA393" s="12" t="s">
        <v>31</v>
      </c>
    </row>
    <row r="394" spans="1:27" x14ac:dyDescent="0.25">
      <c r="A394" s="10">
        <v>45664</v>
      </c>
      <c r="B394" s="11" t="s">
        <v>613</v>
      </c>
      <c r="C394" s="11" t="s">
        <v>1527</v>
      </c>
      <c r="D394" s="11" t="s">
        <v>26</v>
      </c>
      <c r="E394" s="11" t="s">
        <v>59</v>
      </c>
      <c r="F394" s="11" t="s">
        <v>26</v>
      </c>
      <c r="G394" s="11">
        <v>111894</v>
      </c>
      <c r="H394" s="12" t="s">
        <v>4445</v>
      </c>
      <c r="I394" s="12" t="s">
        <v>27</v>
      </c>
      <c r="J394" s="12" t="s">
        <v>42</v>
      </c>
      <c r="K394" s="12" t="s">
        <v>43</v>
      </c>
      <c r="L394" s="13">
        <v>39.68</v>
      </c>
      <c r="M394" s="13">
        <v>25</v>
      </c>
      <c r="N394" s="13">
        <v>1.5871999999999999</v>
      </c>
      <c r="O394" s="13">
        <v>42</v>
      </c>
      <c r="P394" s="13" t="s">
        <v>30</v>
      </c>
      <c r="Q394" s="13">
        <v>0</v>
      </c>
      <c r="R394" s="69">
        <f t="shared" ref="R394" si="391">+L394*O394</f>
        <v>1666.56</v>
      </c>
      <c r="S394" s="69">
        <v>0</v>
      </c>
      <c r="T394" s="69">
        <f>+L394*S394</f>
        <v>0</v>
      </c>
      <c r="U394" s="69">
        <f>+R394-T394</f>
        <v>1666.56</v>
      </c>
      <c r="V394" s="69">
        <f>+U394*1</f>
        <v>1666.56</v>
      </c>
      <c r="W394" s="69">
        <f>+U394-V394</f>
        <v>0</v>
      </c>
      <c r="X394" s="69">
        <v>0</v>
      </c>
      <c r="Y394" s="14">
        <f t="shared" si="380"/>
        <v>0</v>
      </c>
      <c r="Z394" s="66" t="s">
        <v>26</v>
      </c>
      <c r="AA394" s="12" t="s">
        <v>31</v>
      </c>
    </row>
    <row r="395" spans="1:27" x14ac:dyDescent="0.25">
      <c r="A395" s="10">
        <v>45664</v>
      </c>
      <c r="B395" s="11" t="s">
        <v>1528</v>
      </c>
      <c r="C395" s="11" t="s">
        <v>1529</v>
      </c>
      <c r="D395" s="11" t="s">
        <v>26</v>
      </c>
      <c r="E395" s="11" t="s">
        <v>40</v>
      </c>
      <c r="F395" s="11" t="s">
        <v>26</v>
      </c>
      <c r="G395" s="11">
        <v>2434</v>
      </c>
      <c r="H395" s="12" t="s">
        <v>41</v>
      </c>
      <c r="I395" s="12" t="s">
        <v>27</v>
      </c>
      <c r="J395" s="12" t="s">
        <v>33</v>
      </c>
      <c r="K395" s="12" t="s">
        <v>34</v>
      </c>
      <c r="L395" s="13">
        <v>35.159999999999997</v>
      </c>
      <c r="M395" s="13">
        <v>25</v>
      </c>
      <c r="N395" s="13">
        <v>1.4064000000000001</v>
      </c>
      <c r="O395" s="13" t="s">
        <v>30</v>
      </c>
      <c r="P395" s="13">
        <v>60</v>
      </c>
      <c r="Q395" s="13">
        <v>0</v>
      </c>
      <c r="R395" s="69">
        <f>M395*P395</f>
        <v>1500</v>
      </c>
      <c r="S395" s="69">
        <v>0</v>
      </c>
      <c r="T395" s="69">
        <f>M395*S395</f>
        <v>0</v>
      </c>
      <c r="U395" s="69">
        <f t="shared" ref="U395" si="392">+R395-T395</f>
        <v>1500</v>
      </c>
      <c r="V395" s="69">
        <f>+U395*0</f>
        <v>0</v>
      </c>
      <c r="W395" s="69">
        <f t="shared" ref="W395" si="393">+U395-V395</f>
        <v>1500</v>
      </c>
      <c r="X395" s="69">
        <v>0</v>
      </c>
      <c r="Y395" s="14">
        <f t="shared" si="380"/>
        <v>0</v>
      </c>
      <c r="Z395" s="66" t="s">
        <v>26</v>
      </c>
      <c r="AA395" s="12" t="s">
        <v>31</v>
      </c>
    </row>
    <row r="396" spans="1:27" x14ac:dyDescent="0.25">
      <c r="A396" s="10">
        <v>45664</v>
      </c>
      <c r="B396" s="11" t="s">
        <v>1530</v>
      </c>
      <c r="C396" s="11" t="s">
        <v>1531</v>
      </c>
      <c r="D396" s="11" t="s">
        <v>26</v>
      </c>
      <c r="E396" s="11" t="s">
        <v>657</v>
      </c>
      <c r="F396" s="11" t="s">
        <v>26</v>
      </c>
      <c r="G396" s="11" t="s">
        <v>26</v>
      </c>
      <c r="H396" s="12" t="s">
        <v>145</v>
      </c>
      <c r="I396" s="12" t="s">
        <v>27</v>
      </c>
      <c r="J396" s="12" t="s">
        <v>47</v>
      </c>
      <c r="K396" s="12" t="s">
        <v>48</v>
      </c>
      <c r="L396" s="13">
        <v>41.54</v>
      </c>
      <c r="M396" s="13">
        <v>28</v>
      </c>
      <c r="N396" s="13">
        <v>1.483571428571429</v>
      </c>
      <c r="O396" s="13">
        <v>91</v>
      </c>
      <c r="P396" s="13" t="s">
        <v>30</v>
      </c>
      <c r="Q396" s="13">
        <v>0</v>
      </c>
      <c r="R396" s="69">
        <f>+L396*O396</f>
        <v>3780.14</v>
      </c>
      <c r="S396" s="69">
        <v>40</v>
      </c>
      <c r="T396" s="69">
        <f>L396*S396</f>
        <v>1661.6</v>
      </c>
      <c r="U396" s="69">
        <f t="shared" ref="U396" si="394">R396-T396</f>
        <v>2118.54</v>
      </c>
      <c r="V396" s="69">
        <f>U396*1</f>
        <v>2118.54</v>
      </c>
      <c r="W396" s="69">
        <f t="shared" ref="W396" si="395">U396-V396</f>
        <v>0</v>
      </c>
      <c r="X396" s="69">
        <f>L396*36</f>
        <v>1495.44</v>
      </c>
      <c r="Y396" s="70">
        <f t="shared" ref="Y396:Y397" si="396">+T396-X396</f>
        <v>166.15999999999985</v>
      </c>
      <c r="Z396" s="66" t="s">
        <v>141</v>
      </c>
      <c r="AA396" s="12" t="s">
        <v>79</v>
      </c>
    </row>
    <row r="397" spans="1:27" x14ac:dyDescent="0.25">
      <c r="A397" s="10">
        <v>45664</v>
      </c>
      <c r="B397" s="11" t="s">
        <v>1532</v>
      </c>
      <c r="C397" s="11" t="s">
        <v>1533</v>
      </c>
      <c r="D397" s="11" t="s">
        <v>26</v>
      </c>
      <c r="E397" s="11" t="s">
        <v>562</v>
      </c>
      <c r="F397" s="11" t="s">
        <v>26</v>
      </c>
      <c r="G397" s="11" t="s">
        <v>26</v>
      </c>
      <c r="H397" s="12" t="s">
        <v>4444</v>
      </c>
      <c r="I397" s="12" t="s">
        <v>55</v>
      </c>
      <c r="J397" s="12" t="s">
        <v>55</v>
      </c>
      <c r="K397" s="12" t="s">
        <v>56</v>
      </c>
      <c r="L397" s="13">
        <v>33.200000000000003</v>
      </c>
      <c r="M397" s="13">
        <v>20</v>
      </c>
      <c r="N397" s="13">
        <v>1.66</v>
      </c>
      <c r="O397" s="13" t="s">
        <v>30</v>
      </c>
      <c r="P397" s="13">
        <v>62</v>
      </c>
      <c r="Q397" s="13">
        <v>0</v>
      </c>
      <c r="R397" s="69">
        <f>M397*P397</f>
        <v>1240</v>
      </c>
      <c r="S397" s="69">
        <v>37</v>
      </c>
      <c r="T397" s="69">
        <f>+M397*S397</f>
        <v>740</v>
      </c>
      <c r="U397" s="69">
        <f>R397-T397</f>
        <v>500</v>
      </c>
      <c r="V397" s="69">
        <f>+U397*1</f>
        <v>500</v>
      </c>
      <c r="W397" s="69">
        <f t="shared" ref="W397" si="397">+U397-V397</f>
        <v>0</v>
      </c>
      <c r="X397" s="85">
        <f>+M397*39</f>
        <v>780</v>
      </c>
      <c r="Y397" s="70">
        <f t="shared" si="396"/>
        <v>-40</v>
      </c>
      <c r="Z397" s="66" t="s">
        <v>141</v>
      </c>
      <c r="AA397" s="12" t="s">
        <v>444</v>
      </c>
    </row>
    <row r="398" spans="1:27" x14ac:dyDescent="0.25">
      <c r="A398" s="10">
        <v>45664</v>
      </c>
      <c r="B398" s="11" t="s">
        <v>1534</v>
      </c>
      <c r="C398" s="11" t="s">
        <v>1535</v>
      </c>
      <c r="D398" s="11" t="s">
        <v>26</v>
      </c>
      <c r="E398" s="11" t="s">
        <v>175</v>
      </c>
      <c r="F398" s="11" t="s">
        <v>26</v>
      </c>
      <c r="G398" s="11">
        <v>4393</v>
      </c>
      <c r="H398" s="12" t="s">
        <v>41</v>
      </c>
      <c r="I398" s="12" t="s">
        <v>55</v>
      </c>
      <c r="J398" s="12" t="s">
        <v>55</v>
      </c>
      <c r="K398" s="12" t="s">
        <v>56</v>
      </c>
      <c r="L398" s="13">
        <v>32.96</v>
      </c>
      <c r="M398" s="13">
        <v>20</v>
      </c>
      <c r="N398" s="13">
        <v>1.6479999999999999</v>
      </c>
      <c r="O398" s="13" t="s">
        <v>30</v>
      </c>
      <c r="P398" s="13">
        <v>24</v>
      </c>
      <c r="Q398" s="13">
        <v>0</v>
      </c>
      <c r="R398" s="69">
        <f>+M398*P398</f>
        <v>480</v>
      </c>
      <c r="S398" s="69">
        <v>0</v>
      </c>
      <c r="T398" s="69">
        <f>+M398*S398</f>
        <v>0</v>
      </c>
      <c r="U398" s="69">
        <f>+R398-T398</f>
        <v>480</v>
      </c>
      <c r="V398" s="69">
        <f>+U398*0</f>
        <v>0</v>
      </c>
      <c r="W398" s="69">
        <f>+U398-V398</f>
        <v>480</v>
      </c>
      <c r="X398" s="69">
        <v>0</v>
      </c>
      <c r="Y398" s="14">
        <f t="shared" ref="Y398:Y402" si="398">T398-X398</f>
        <v>0</v>
      </c>
      <c r="Z398" s="66" t="s">
        <v>26</v>
      </c>
      <c r="AA398" s="12" t="s">
        <v>31</v>
      </c>
    </row>
    <row r="399" spans="1:27" x14ac:dyDescent="0.25">
      <c r="A399" s="10">
        <v>45664</v>
      </c>
      <c r="B399" s="11" t="s">
        <v>266</v>
      </c>
      <c r="C399" s="11" t="s">
        <v>1536</v>
      </c>
      <c r="D399" s="11" t="s">
        <v>26</v>
      </c>
      <c r="E399" s="11" t="s">
        <v>485</v>
      </c>
      <c r="F399" s="11" t="s">
        <v>26</v>
      </c>
      <c r="G399" s="11">
        <v>72866</v>
      </c>
      <c r="H399" s="12" t="s">
        <v>4447</v>
      </c>
      <c r="I399" s="12" t="s">
        <v>27</v>
      </c>
      <c r="J399" s="12" t="s">
        <v>42</v>
      </c>
      <c r="K399" s="12" t="s">
        <v>43</v>
      </c>
      <c r="L399" s="13">
        <v>41.02</v>
      </c>
      <c r="M399" s="13">
        <v>25</v>
      </c>
      <c r="N399" s="13">
        <v>1.6408</v>
      </c>
      <c r="O399" s="13">
        <v>42.5</v>
      </c>
      <c r="P399" s="13"/>
      <c r="Q399" s="13">
        <v>0</v>
      </c>
      <c r="R399" s="69">
        <f>+L399*O399</f>
        <v>1743.3500000000001</v>
      </c>
      <c r="S399" s="69">
        <v>0</v>
      </c>
      <c r="T399" s="69">
        <f>+L399*S399</f>
        <v>0</v>
      </c>
      <c r="U399" s="69">
        <f>+R399-T399</f>
        <v>1743.3500000000001</v>
      </c>
      <c r="V399" s="69">
        <f>+U399*0.75</f>
        <v>1307.5125</v>
      </c>
      <c r="W399" s="69">
        <f>+U399-V399</f>
        <v>435.83750000000009</v>
      </c>
      <c r="X399" s="69">
        <v>0</v>
      </c>
      <c r="Y399" s="14">
        <f t="shared" si="398"/>
        <v>0</v>
      </c>
      <c r="Z399" s="66" t="s">
        <v>26</v>
      </c>
      <c r="AA399" s="12" t="s">
        <v>31</v>
      </c>
    </row>
    <row r="400" spans="1:27" x14ac:dyDescent="0.25">
      <c r="A400" s="10">
        <v>45664</v>
      </c>
      <c r="B400" s="11" t="s">
        <v>1537</v>
      </c>
      <c r="C400" s="11" t="s">
        <v>1538</v>
      </c>
      <c r="D400" s="11" t="s">
        <v>26</v>
      </c>
      <c r="E400" s="11" t="s">
        <v>604</v>
      </c>
      <c r="F400" s="11" t="s">
        <v>26</v>
      </c>
      <c r="G400" s="11">
        <v>609</v>
      </c>
      <c r="H400" s="12" t="s">
        <v>141</v>
      </c>
      <c r="I400" s="12" t="s">
        <v>27</v>
      </c>
      <c r="J400" s="12" t="s">
        <v>33</v>
      </c>
      <c r="K400" s="12" t="s">
        <v>34</v>
      </c>
      <c r="L400" s="13">
        <v>39.56</v>
      </c>
      <c r="M400" s="13">
        <v>27</v>
      </c>
      <c r="N400" s="13">
        <v>1.4651851851851849</v>
      </c>
      <c r="O400" s="13">
        <v>40</v>
      </c>
      <c r="P400" s="13" t="s">
        <v>30</v>
      </c>
      <c r="Q400" s="13">
        <v>0</v>
      </c>
      <c r="R400" s="69">
        <f t="shared" ref="R400" si="399">L400*O400</f>
        <v>1582.4</v>
      </c>
      <c r="S400" s="69">
        <v>0</v>
      </c>
      <c r="T400" s="69">
        <f t="shared" ref="T400" si="400">L400*S400</f>
        <v>0</v>
      </c>
      <c r="U400" s="69">
        <f t="shared" ref="U400" si="401">R400-T400</f>
        <v>1582.4</v>
      </c>
      <c r="V400" s="69">
        <f t="shared" ref="V400" si="402">U400*0</f>
        <v>0</v>
      </c>
      <c r="W400" s="69">
        <f t="shared" ref="W400" si="403">U400-V400</f>
        <v>1582.4</v>
      </c>
      <c r="X400" s="69">
        <v>0</v>
      </c>
      <c r="Y400" s="14">
        <f t="shared" si="398"/>
        <v>0</v>
      </c>
      <c r="Z400" s="66" t="s">
        <v>26</v>
      </c>
      <c r="AA400" s="12" t="s">
        <v>31</v>
      </c>
    </row>
    <row r="401" spans="1:27" x14ac:dyDescent="0.25">
      <c r="A401" s="10">
        <v>45664</v>
      </c>
      <c r="B401" s="11" t="s">
        <v>1539</v>
      </c>
      <c r="C401" s="11" t="s">
        <v>1540</v>
      </c>
      <c r="D401" s="11" t="s">
        <v>26</v>
      </c>
      <c r="E401" s="11" t="s">
        <v>1199</v>
      </c>
      <c r="F401" s="11" t="s">
        <v>26</v>
      </c>
      <c r="G401" s="11">
        <v>967</v>
      </c>
      <c r="H401" s="12" t="s">
        <v>162</v>
      </c>
      <c r="I401" s="12" t="s">
        <v>27</v>
      </c>
      <c r="J401" s="12" t="s">
        <v>33</v>
      </c>
      <c r="K401" s="12" t="s">
        <v>34</v>
      </c>
      <c r="L401" s="13">
        <v>37.46</v>
      </c>
      <c r="M401" s="13">
        <v>25</v>
      </c>
      <c r="N401" s="13">
        <v>1.4984</v>
      </c>
      <c r="O401" s="13" t="s">
        <v>30</v>
      </c>
      <c r="P401" s="13">
        <v>58</v>
      </c>
      <c r="Q401" s="13">
        <v>0</v>
      </c>
      <c r="R401" s="69">
        <f>M401*P401</f>
        <v>1450</v>
      </c>
      <c r="S401" s="69">
        <v>0</v>
      </c>
      <c r="T401" s="69">
        <f>M401*S401</f>
        <v>0</v>
      </c>
      <c r="U401" s="69">
        <f>R401-T401</f>
        <v>1450</v>
      </c>
      <c r="V401" s="69">
        <f>U401*0</f>
        <v>0</v>
      </c>
      <c r="W401" s="69">
        <f>U401-V401</f>
        <v>1450</v>
      </c>
      <c r="X401" s="69">
        <v>0</v>
      </c>
      <c r="Y401" s="14">
        <f t="shared" si="398"/>
        <v>0</v>
      </c>
      <c r="Z401" s="66" t="s">
        <v>26</v>
      </c>
      <c r="AA401" s="12" t="s">
        <v>31</v>
      </c>
    </row>
    <row r="402" spans="1:27" x14ac:dyDescent="0.25">
      <c r="A402" s="10">
        <v>45664</v>
      </c>
      <c r="B402" s="11" t="s">
        <v>1541</v>
      </c>
      <c r="C402" s="11" t="s">
        <v>1542</v>
      </c>
      <c r="D402" s="11" t="s">
        <v>26</v>
      </c>
      <c r="E402" s="11" t="s">
        <v>524</v>
      </c>
      <c r="F402" s="11" t="s">
        <v>26</v>
      </c>
      <c r="G402" s="11">
        <v>76548</v>
      </c>
      <c r="H402" s="12" t="s">
        <v>4447</v>
      </c>
      <c r="I402" s="12" t="s">
        <v>27</v>
      </c>
      <c r="J402" s="12" t="s">
        <v>42</v>
      </c>
      <c r="K402" s="12" t="s">
        <v>43</v>
      </c>
      <c r="L402" s="13">
        <v>44.86</v>
      </c>
      <c r="M402" s="13">
        <v>25</v>
      </c>
      <c r="N402" s="13">
        <v>1.7944</v>
      </c>
      <c r="O402" s="13">
        <v>42.5</v>
      </c>
      <c r="P402" s="13"/>
      <c r="Q402" s="13">
        <v>0</v>
      </c>
      <c r="R402" s="69">
        <f>+L402*O402</f>
        <v>1906.55</v>
      </c>
      <c r="S402" s="69">
        <v>0</v>
      </c>
      <c r="T402" s="69">
        <f>+L402*S402</f>
        <v>0</v>
      </c>
      <c r="U402" s="69">
        <f>+R402-T402</f>
        <v>1906.55</v>
      </c>
      <c r="V402" s="69">
        <f>+U402*0.75</f>
        <v>1429.9124999999999</v>
      </c>
      <c r="W402" s="69">
        <f>+U402-V402</f>
        <v>476.63750000000005</v>
      </c>
      <c r="X402" s="69">
        <v>0</v>
      </c>
      <c r="Y402" s="14">
        <f t="shared" si="398"/>
        <v>0</v>
      </c>
      <c r="Z402" s="66" t="s">
        <v>26</v>
      </c>
      <c r="AA402" s="12" t="s">
        <v>31</v>
      </c>
    </row>
    <row r="403" spans="1:27" x14ac:dyDescent="0.25">
      <c r="A403" s="10">
        <v>45664</v>
      </c>
      <c r="B403" s="11" t="s">
        <v>1543</v>
      </c>
      <c r="C403" s="11" t="s">
        <v>1544</v>
      </c>
      <c r="D403" s="11" t="s">
        <v>26</v>
      </c>
      <c r="E403" s="11" t="s">
        <v>603</v>
      </c>
      <c r="F403" s="11" t="s">
        <v>26</v>
      </c>
      <c r="G403" s="11" t="s">
        <v>26</v>
      </c>
      <c r="H403" s="12" t="s">
        <v>145</v>
      </c>
      <c r="I403" s="12" t="s">
        <v>27</v>
      </c>
      <c r="J403" s="12" t="s">
        <v>47</v>
      </c>
      <c r="K403" s="12" t="s">
        <v>48</v>
      </c>
      <c r="L403" s="13">
        <v>39.119999999999997</v>
      </c>
      <c r="M403" s="13">
        <v>27</v>
      </c>
      <c r="N403" s="13">
        <v>1.4488888888888889</v>
      </c>
      <c r="O403" s="13">
        <v>91</v>
      </c>
      <c r="P403" s="13" t="s">
        <v>30</v>
      </c>
      <c r="Q403" s="13">
        <v>0</v>
      </c>
      <c r="R403" s="69">
        <f>+L403*O403</f>
        <v>3559.9199999999996</v>
      </c>
      <c r="S403" s="69">
        <v>40</v>
      </c>
      <c r="T403" s="69">
        <f>L403*S403</f>
        <v>1564.8</v>
      </c>
      <c r="U403" s="69">
        <f t="shared" ref="U403" si="404">R403-T403</f>
        <v>1995.1199999999997</v>
      </c>
      <c r="V403" s="69">
        <f>U403*1</f>
        <v>1995.1199999999997</v>
      </c>
      <c r="W403" s="69">
        <f t="shared" ref="W403" si="405">U403-V403</f>
        <v>0</v>
      </c>
      <c r="X403" s="69">
        <f>L403*36</f>
        <v>1408.32</v>
      </c>
      <c r="Y403" s="70">
        <f>+T403-X403</f>
        <v>156.48000000000002</v>
      </c>
      <c r="Z403" s="66" t="s">
        <v>141</v>
      </c>
      <c r="AA403" s="12" t="s">
        <v>79</v>
      </c>
    </row>
    <row r="404" spans="1:27" x14ac:dyDescent="0.25">
      <c r="A404" s="10">
        <v>45664</v>
      </c>
      <c r="B404" s="11" t="s">
        <v>188</v>
      </c>
      <c r="C404" s="11" t="s">
        <v>1545</v>
      </c>
      <c r="D404" s="11" t="s">
        <v>26</v>
      </c>
      <c r="E404" s="11" t="s">
        <v>80</v>
      </c>
      <c r="F404" s="11" t="s">
        <v>26</v>
      </c>
      <c r="G404" s="11">
        <v>10280</v>
      </c>
      <c r="H404" s="12" t="s">
        <v>140</v>
      </c>
      <c r="I404" s="12" t="s">
        <v>27</v>
      </c>
      <c r="J404" s="12" t="s">
        <v>42</v>
      </c>
      <c r="K404" s="12" t="s">
        <v>43</v>
      </c>
      <c r="L404" s="13">
        <v>41.88</v>
      </c>
      <c r="M404" s="13">
        <v>25</v>
      </c>
      <c r="N404" s="13">
        <v>1.6752</v>
      </c>
      <c r="O404" s="13">
        <v>35</v>
      </c>
      <c r="P404" s="13"/>
      <c r="Q404" s="13">
        <v>0</v>
      </c>
      <c r="R404" s="69">
        <f>+L404*O404</f>
        <v>1465.8000000000002</v>
      </c>
      <c r="S404" s="69">
        <v>0</v>
      </c>
      <c r="T404" s="69">
        <f>+L404*S404</f>
        <v>0</v>
      </c>
      <c r="U404" s="69">
        <f>+R404-T404</f>
        <v>1465.8000000000002</v>
      </c>
      <c r="V404" s="69">
        <f>+U404*0</f>
        <v>0</v>
      </c>
      <c r="W404" s="69">
        <f>+U404-V404</f>
        <v>1465.8000000000002</v>
      </c>
      <c r="X404" s="69">
        <v>0</v>
      </c>
      <c r="Y404" s="14">
        <f t="shared" ref="Y404:Y407" si="406">T404-X404</f>
        <v>0</v>
      </c>
      <c r="Z404" s="66" t="s">
        <v>26</v>
      </c>
      <c r="AA404" s="12" t="s">
        <v>31</v>
      </c>
    </row>
    <row r="405" spans="1:27" x14ac:dyDescent="0.25">
      <c r="A405" s="10">
        <v>45664</v>
      </c>
      <c r="B405" s="11" t="s">
        <v>1546</v>
      </c>
      <c r="C405" s="11" t="s">
        <v>1547</v>
      </c>
      <c r="D405" s="11" t="s">
        <v>26</v>
      </c>
      <c r="E405" s="11" t="s">
        <v>87</v>
      </c>
      <c r="F405" s="11" t="s">
        <v>26</v>
      </c>
      <c r="G405" s="11">
        <v>32355</v>
      </c>
      <c r="H405" s="12" t="s">
        <v>4422</v>
      </c>
      <c r="I405" s="12" t="s">
        <v>27</v>
      </c>
      <c r="J405" s="12" t="s">
        <v>33</v>
      </c>
      <c r="K405" s="12" t="s">
        <v>34</v>
      </c>
      <c r="L405" s="13">
        <v>34.74</v>
      </c>
      <c r="M405" s="13">
        <v>25</v>
      </c>
      <c r="N405" s="13">
        <v>1.3895999999999999</v>
      </c>
      <c r="O405" s="13">
        <v>45</v>
      </c>
      <c r="P405" s="13" t="s">
        <v>30</v>
      </c>
      <c r="Q405" s="13">
        <v>0</v>
      </c>
      <c r="R405" s="69">
        <f>+L405*O405</f>
        <v>1563.3000000000002</v>
      </c>
      <c r="S405" s="69">
        <v>0</v>
      </c>
      <c r="T405" s="69">
        <f>+L405*S405</f>
        <v>0</v>
      </c>
      <c r="U405" s="69">
        <f t="shared" ref="U405" si="407">+R405-T405</f>
        <v>1563.3000000000002</v>
      </c>
      <c r="V405" s="69">
        <f>+U405*1</f>
        <v>1563.3000000000002</v>
      </c>
      <c r="W405" s="69">
        <f t="shared" ref="W405" si="408">+U405-V405</f>
        <v>0</v>
      </c>
      <c r="X405" s="69">
        <v>0</v>
      </c>
      <c r="Y405" s="14">
        <f t="shared" si="406"/>
        <v>0</v>
      </c>
      <c r="Z405" s="66" t="s">
        <v>26</v>
      </c>
      <c r="AA405" s="12" t="s">
        <v>31</v>
      </c>
    </row>
    <row r="406" spans="1:27" x14ac:dyDescent="0.25">
      <c r="A406" s="10">
        <v>45664</v>
      </c>
      <c r="B406" s="11" t="s">
        <v>1548</v>
      </c>
      <c r="C406" s="11" t="s">
        <v>1549</v>
      </c>
      <c r="D406" s="11" t="s">
        <v>26</v>
      </c>
      <c r="E406" s="11" t="s">
        <v>229</v>
      </c>
      <c r="F406" s="11" t="s">
        <v>26</v>
      </c>
      <c r="G406" s="11">
        <v>23124</v>
      </c>
      <c r="H406" s="12" t="s">
        <v>564</v>
      </c>
      <c r="I406" s="12" t="s">
        <v>27</v>
      </c>
      <c r="J406" s="12" t="s">
        <v>33</v>
      </c>
      <c r="K406" s="12" t="s">
        <v>34</v>
      </c>
      <c r="L406" s="13">
        <v>40.840000000000003</v>
      </c>
      <c r="M406" s="13">
        <v>28</v>
      </c>
      <c r="N406" s="13">
        <v>1.4585714285714291</v>
      </c>
      <c r="O406" s="13"/>
      <c r="P406" s="13">
        <v>60</v>
      </c>
      <c r="Q406" s="13">
        <v>0</v>
      </c>
      <c r="R406" s="69">
        <f>M406*P406</f>
        <v>1680</v>
      </c>
      <c r="S406" s="69">
        <v>0</v>
      </c>
      <c r="T406" s="69">
        <f>M406*S406</f>
        <v>0</v>
      </c>
      <c r="U406" s="69">
        <f>R406-T406</f>
        <v>1680</v>
      </c>
      <c r="V406" s="69">
        <f>U406*0</f>
        <v>0</v>
      </c>
      <c r="W406" s="69">
        <f>+U406-V406</f>
        <v>1680</v>
      </c>
      <c r="X406" s="69">
        <v>0</v>
      </c>
      <c r="Y406" s="14">
        <f t="shared" si="406"/>
        <v>0</v>
      </c>
      <c r="Z406" s="66" t="s">
        <v>26</v>
      </c>
      <c r="AA406" s="12" t="s">
        <v>31</v>
      </c>
    </row>
    <row r="407" spans="1:27" x14ac:dyDescent="0.25">
      <c r="A407" s="10">
        <v>45664</v>
      </c>
      <c r="B407" s="11" t="s">
        <v>748</v>
      </c>
      <c r="C407" s="11" t="s">
        <v>1550</v>
      </c>
      <c r="D407" s="11" t="s">
        <v>26</v>
      </c>
      <c r="E407" s="11" t="s">
        <v>485</v>
      </c>
      <c r="F407" s="11" t="s">
        <v>26</v>
      </c>
      <c r="G407" s="11">
        <v>72867</v>
      </c>
      <c r="H407" s="12" t="s">
        <v>4447</v>
      </c>
      <c r="I407" s="12" t="s">
        <v>27</v>
      </c>
      <c r="J407" s="12" t="s">
        <v>42</v>
      </c>
      <c r="K407" s="12" t="s">
        <v>43</v>
      </c>
      <c r="L407" s="13">
        <v>42.32</v>
      </c>
      <c r="M407" s="13">
        <v>25</v>
      </c>
      <c r="N407" s="13">
        <v>1.6928000000000001</v>
      </c>
      <c r="O407" s="13">
        <v>42.5</v>
      </c>
      <c r="P407" s="13"/>
      <c r="Q407" s="13">
        <v>0</v>
      </c>
      <c r="R407" s="69">
        <f>+L407*O407</f>
        <v>1798.6</v>
      </c>
      <c r="S407" s="69">
        <v>0</v>
      </c>
      <c r="T407" s="69">
        <f>+L407*S407</f>
        <v>0</v>
      </c>
      <c r="U407" s="69">
        <f>+R407-T407</f>
        <v>1798.6</v>
      </c>
      <c r="V407" s="69">
        <f>+U407*0.75</f>
        <v>1348.9499999999998</v>
      </c>
      <c r="W407" s="69">
        <f>+U407-V407</f>
        <v>449.65000000000009</v>
      </c>
      <c r="X407" s="69">
        <v>0</v>
      </c>
      <c r="Y407" s="14">
        <f t="shared" si="406"/>
        <v>0</v>
      </c>
      <c r="Z407" s="66" t="s">
        <v>26</v>
      </c>
      <c r="AA407" s="12" t="s">
        <v>31</v>
      </c>
    </row>
    <row r="408" spans="1:27" x14ac:dyDescent="0.25">
      <c r="A408" s="10">
        <v>45664</v>
      </c>
      <c r="B408" s="11" t="s">
        <v>1551</v>
      </c>
      <c r="C408" s="11" t="s">
        <v>1552</v>
      </c>
      <c r="D408" s="11" t="s">
        <v>26</v>
      </c>
      <c r="E408" s="11" t="s">
        <v>57</v>
      </c>
      <c r="F408" s="11" t="s">
        <v>26</v>
      </c>
      <c r="G408" s="11" t="s">
        <v>26</v>
      </c>
      <c r="H408" s="12" t="s">
        <v>4421</v>
      </c>
      <c r="I408" s="12" t="s">
        <v>27</v>
      </c>
      <c r="J408" s="12" t="s">
        <v>47</v>
      </c>
      <c r="K408" s="12" t="s">
        <v>48</v>
      </c>
      <c r="L408" s="13">
        <v>40.4</v>
      </c>
      <c r="M408" s="13">
        <v>28</v>
      </c>
      <c r="N408" s="13">
        <v>1.4428571428571431</v>
      </c>
      <c r="O408" s="13">
        <v>87</v>
      </c>
      <c r="P408" s="13" t="s">
        <v>30</v>
      </c>
      <c r="Q408" s="13">
        <v>0</v>
      </c>
      <c r="R408" s="69">
        <f>L408*O408</f>
        <v>3514.7999999999997</v>
      </c>
      <c r="S408" s="69">
        <v>38</v>
      </c>
      <c r="T408" s="69">
        <f>L408*S408</f>
        <v>1535.2</v>
      </c>
      <c r="U408" s="69">
        <f>R408-T408</f>
        <v>1979.5999999999997</v>
      </c>
      <c r="V408" s="69">
        <f>U408*1</f>
        <v>1979.5999999999997</v>
      </c>
      <c r="W408" s="69">
        <f>U408-V408</f>
        <v>0</v>
      </c>
      <c r="X408" s="69">
        <f>L408*37</f>
        <v>1494.8</v>
      </c>
      <c r="Y408" s="70">
        <f>+T408-X408</f>
        <v>40.400000000000091</v>
      </c>
      <c r="Z408" s="66" t="s">
        <v>41</v>
      </c>
      <c r="AA408" s="12" t="s">
        <v>78</v>
      </c>
    </row>
    <row r="409" spans="1:27" x14ac:dyDescent="0.25">
      <c r="A409" s="10">
        <v>45664</v>
      </c>
      <c r="B409" s="11" t="s">
        <v>1553</v>
      </c>
      <c r="C409" s="11" t="s">
        <v>1554</v>
      </c>
      <c r="D409" s="11" t="s">
        <v>26</v>
      </c>
      <c r="E409" s="11" t="s">
        <v>538</v>
      </c>
      <c r="F409" s="11" t="s">
        <v>26</v>
      </c>
      <c r="G409" s="11">
        <v>2294</v>
      </c>
      <c r="H409" s="12" t="s">
        <v>41</v>
      </c>
      <c r="I409" s="12" t="s">
        <v>27</v>
      </c>
      <c r="J409" s="12" t="s">
        <v>33</v>
      </c>
      <c r="K409" s="12" t="s">
        <v>34</v>
      </c>
      <c r="L409" s="13">
        <v>37.24</v>
      </c>
      <c r="M409" s="13">
        <v>25</v>
      </c>
      <c r="N409" s="13">
        <v>1.4896</v>
      </c>
      <c r="O409" s="13" t="s">
        <v>30</v>
      </c>
      <c r="P409" s="13">
        <v>60</v>
      </c>
      <c r="Q409" s="13">
        <v>0</v>
      </c>
      <c r="R409" s="69">
        <f>M409*P409</f>
        <v>1500</v>
      </c>
      <c r="S409" s="69">
        <v>0</v>
      </c>
      <c r="T409" s="69">
        <f>M409*S409</f>
        <v>0</v>
      </c>
      <c r="U409" s="69">
        <f t="shared" ref="U409" si="409">+R409-T409</f>
        <v>1500</v>
      </c>
      <c r="V409" s="69">
        <f>+U409*0</f>
        <v>0</v>
      </c>
      <c r="W409" s="69">
        <f t="shared" ref="W409" si="410">+U409-V409</f>
        <v>1500</v>
      </c>
      <c r="X409" s="69">
        <v>0</v>
      </c>
      <c r="Y409" s="14">
        <f t="shared" ref="Y409:Y430" si="411">T409-X409</f>
        <v>0</v>
      </c>
      <c r="Z409" s="66" t="s">
        <v>26</v>
      </c>
      <c r="AA409" s="12" t="s">
        <v>31</v>
      </c>
    </row>
    <row r="410" spans="1:27" x14ac:dyDescent="0.25">
      <c r="A410" s="10">
        <v>45664</v>
      </c>
      <c r="B410" s="11" t="s">
        <v>1555</v>
      </c>
      <c r="C410" s="11" t="s">
        <v>1556</v>
      </c>
      <c r="D410" s="11" t="s">
        <v>26</v>
      </c>
      <c r="E410" s="11" t="s">
        <v>65</v>
      </c>
      <c r="F410" s="11" t="s">
        <v>26</v>
      </c>
      <c r="G410" s="11">
        <v>1550</v>
      </c>
      <c r="H410" s="12" t="s">
        <v>66</v>
      </c>
      <c r="I410" s="12" t="s">
        <v>27</v>
      </c>
      <c r="J410" s="12" t="s">
        <v>33</v>
      </c>
      <c r="K410" s="12" t="s">
        <v>34</v>
      </c>
      <c r="L410" s="13">
        <v>37.42</v>
      </c>
      <c r="M410" s="13">
        <v>25</v>
      </c>
      <c r="N410" s="13">
        <v>1.4967999999999999</v>
      </c>
      <c r="O410" s="13" t="s">
        <v>30</v>
      </c>
      <c r="P410" s="13">
        <v>72</v>
      </c>
      <c r="Q410" s="13">
        <v>0</v>
      </c>
      <c r="R410" s="69">
        <f>M410*P410</f>
        <v>1800</v>
      </c>
      <c r="S410" s="69">
        <v>0</v>
      </c>
      <c r="T410" s="69">
        <f>M410*S410</f>
        <v>0</v>
      </c>
      <c r="U410" s="69">
        <f>R410-T410</f>
        <v>1800</v>
      </c>
      <c r="V410" s="69">
        <f>U410*1</f>
        <v>1800</v>
      </c>
      <c r="W410" s="69">
        <f>U410-V410</f>
        <v>0</v>
      </c>
      <c r="X410" s="69">
        <v>0</v>
      </c>
      <c r="Y410" s="14">
        <f t="shared" si="411"/>
        <v>0</v>
      </c>
      <c r="Z410" s="66" t="s">
        <v>26</v>
      </c>
      <c r="AA410" s="12" t="s">
        <v>31</v>
      </c>
    </row>
    <row r="411" spans="1:27" x14ac:dyDescent="0.25">
      <c r="A411" s="10">
        <v>45664</v>
      </c>
      <c r="B411" s="11" t="s">
        <v>1557</v>
      </c>
      <c r="C411" s="11" t="s">
        <v>1558</v>
      </c>
      <c r="D411" s="11" t="s">
        <v>26</v>
      </c>
      <c r="E411" s="11" t="s">
        <v>98</v>
      </c>
      <c r="F411" s="11" t="s">
        <v>26</v>
      </c>
      <c r="G411" s="11">
        <v>10126</v>
      </c>
      <c r="H411" s="12" t="s">
        <v>140</v>
      </c>
      <c r="I411" s="12" t="s">
        <v>27</v>
      </c>
      <c r="J411" s="12" t="s">
        <v>42</v>
      </c>
      <c r="K411" s="12" t="s">
        <v>43</v>
      </c>
      <c r="L411" s="13">
        <v>42.2</v>
      </c>
      <c r="M411" s="13">
        <v>25</v>
      </c>
      <c r="N411" s="13">
        <v>1.6879999999999999</v>
      </c>
      <c r="O411" s="13">
        <v>35</v>
      </c>
      <c r="P411" s="13"/>
      <c r="Q411" s="13">
        <v>0</v>
      </c>
      <c r="R411" s="69">
        <f>+L411*O411</f>
        <v>1477</v>
      </c>
      <c r="S411" s="69">
        <v>0</v>
      </c>
      <c r="T411" s="69">
        <f>+L411*S411</f>
        <v>0</v>
      </c>
      <c r="U411" s="69">
        <f>+R411-T411</f>
        <v>1477</v>
      </c>
      <c r="V411" s="69">
        <f>+U411*0</f>
        <v>0</v>
      </c>
      <c r="W411" s="69">
        <f>+U411-V411</f>
        <v>1477</v>
      </c>
      <c r="X411" s="69">
        <v>0</v>
      </c>
      <c r="Y411" s="14">
        <f t="shared" si="411"/>
        <v>0</v>
      </c>
      <c r="Z411" s="66" t="s">
        <v>26</v>
      </c>
      <c r="AA411" s="12" t="s">
        <v>31</v>
      </c>
    </row>
    <row r="412" spans="1:27" x14ac:dyDescent="0.25">
      <c r="A412" s="10">
        <v>45664</v>
      </c>
      <c r="B412" s="11" t="s">
        <v>1559</v>
      </c>
      <c r="C412" s="11" t="s">
        <v>1560</v>
      </c>
      <c r="D412" s="11" t="s">
        <v>26</v>
      </c>
      <c r="E412" s="11" t="s">
        <v>245</v>
      </c>
      <c r="F412" s="11" t="s">
        <v>26</v>
      </c>
      <c r="G412" s="11">
        <v>2037</v>
      </c>
      <c r="H412" s="12" t="s">
        <v>41</v>
      </c>
      <c r="I412" s="12" t="s">
        <v>27</v>
      </c>
      <c r="J412" s="12" t="s">
        <v>33</v>
      </c>
      <c r="K412" s="12" t="s">
        <v>34</v>
      </c>
      <c r="L412" s="13">
        <v>36.020000000000003</v>
      </c>
      <c r="M412" s="13">
        <v>24</v>
      </c>
      <c r="N412" s="13">
        <v>1.500833333333333</v>
      </c>
      <c r="O412" s="13" t="s">
        <v>30</v>
      </c>
      <c r="P412" s="13">
        <v>60</v>
      </c>
      <c r="Q412" s="13">
        <v>0</v>
      </c>
      <c r="R412" s="69">
        <f>M412*P412</f>
        <v>1440</v>
      </c>
      <c r="S412" s="69">
        <v>0</v>
      </c>
      <c r="T412" s="69">
        <f>M412*S412</f>
        <v>0</v>
      </c>
      <c r="U412" s="69">
        <f t="shared" ref="U412" si="412">+R412-T412</f>
        <v>1440</v>
      </c>
      <c r="V412" s="69">
        <f>+U412*0</f>
        <v>0</v>
      </c>
      <c r="W412" s="69">
        <f t="shared" ref="W412" si="413">+U412-V412</f>
        <v>1440</v>
      </c>
      <c r="X412" s="69">
        <v>0</v>
      </c>
      <c r="Y412" s="14">
        <f t="shared" si="411"/>
        <v>0</v>
      </c>
      <c r="Z412" s="66" t="s">
        <v>26</v>
      </c>
      <c r="AA412" s="12" t="s">
        <v>31</v>
      </c>
    </row>
    <row r="413" spans="1:27" x14ac:dyDescent="0.25">
      <c r="A413" s="10">
        <v>45664</v>
      </c>
      <c r="B413" s="11" t="s">
        <v>1561</v>
      </c>
      <c r="C413" s="11" t="s">
        <v>1562</v>
      </c>
      <c r="D413" s="11" t="s">
        <v>26</v>
      </c>
      <c r="E413" s="11" t="s">
        <v>581</v>
      </c>
      <c r="F413" s="11" t="s">
        <v>26</v>
      </c>
      <c r="G413" s="11">
        <v>111900</v>
      </c>
      <c r="H413" s="12" t="s">
        <v>4445</v>
      </c>
      <c r="I413" s="12" t="s">
        <v>27</v>
      </c>
      <c r="J413" s="12" t="s">
        <v>33</v>
      </c>
      <c r="K413" s="12" t="s">
        <v>34</v>
      </c>
      <c r="L413" s="13">
        <v>38.18</v>
      </c>
      <c r="M413" s="13">
        <v>25</v>
      </c>
      <c r="N413" s="13">
        <v>1.5271999999999999</v>
      </c>
      <c r="O413" s="13">
        <v>44</v>
      </c>
      <c r="P413" s="13" t="s">
        <v>30</v>
      </c>
      <c r="Q413" s="13">
        <v>0</v>
      </c>
      <c r="R413" s="69">
        <f t="shared" ref="R413" si="414">+L413*O413</f>
        <v>1679.92</v>
      </c>
      <c r="S413" s="69">
        <v>0</v>
      </c>
      <c r="T413" s="69">
        <f>+L413*S413</f>
        <v>0</v>
      </c>
      <c r="U413" s="69">
        <f>+R413-T413</f>
        <v>1679.92</v>
      </c>
      <c r="V413" s="69">
        <f>+U413*1</f>
        <v>1679.92</v>
      </c>
      <c r="W413" s="69">
        <f>+U413-V413</f>
        <v>0</v>
      </c>
      <c r="X413" s="69">
        <v>0</v>
      </c>
      <c r="Y413" s="14">
        <f t="shared" si="411"/>
        <v>0</v>
      </c>
      <c r="Z413" s="66" t="s">
        <v>26</v>
      </c>
      <c r="AA413" s="12" t="s">
        <v>31</v>
      </c>
    </row>
    <row r="414" spans="1:27" x14ac:dyDescent="0.25">
      <c r="A414" s="10">
        <v>45664</v>
      </c>
      <c r="B414" s="11" t="s">
        <v>470</v>
      </c>
      <c r="C414" s="11" t="s">
        <v>1563</v>
      </c>
      <c r="D414" s="11" t="s">
        <v>26</v>
      </c>
      <c r="E414" s="11" t="s">
        <v>518</v>
      </c>
      <c r="F414" s="11" t="s">
        <v>26</v>
      </c>
      <c r="G414" s="11">
        <v>77392</v>
      </c>
      <c r="H414" s="12" t="s">
        <v>4447</v>
      </c>
      <c r="I414" s="12" t="s">
        <v>27</v>
      </c>
      <c r="J414" s="12" t="s">
        <v>42</v>
      </c>
      <c r="K414" s="12" t="s">
        <v>43</v>
      </c>
      <c r="L414" s="13">
        <v>41.86</v>
      </c>
      <c r="M414" s="13">
        <v>25</v>
      </c>
      <c r="N414" s="13">
        <v>1.6744000000000001</v>
      </c>
      <c r="O414" s="13">
        <v>42.5</v>
      </c>
      <c r="P414" s="13"/>
      <c r="Q414" s="13">
        <v>0</v>
      </c>
      <c r="R414" s="69">
        <f>+L414*O414</f>
        <v>1779.05</v>
      </c>
      <c r="S414" s="69">
        <v>0</v>
      </c>
      <c r="T414" s="69">
        <f>+L414*S414</f>
        <v>0</v>
      </c>
      <c r="U414" s="69">
        <f>+R414-T414</f>
        <v>1779.05</v>
      </c>
      <c r="V414" s="69">
        <f>+U414*0.75</f>
        <v>1334.2874999999999</v>
      </c>
      <c r="W414" s="69">
        <f>+U414-V414</f>
        <v>444.76250000000005</v>
      </c>
      <c r="X414" s="69">
        <v>0</v>
      </c>
      <c r="Y414" s="14">
        <f t="shared" si="411"/>
        <v>0</v>
      </c>
      <c r="Z414" s="66" t="s">
        <v>26</v>
      </c>
      <c r="AA414" s="12" t="s">
        <v>31</v>
      </c>
    </row>
    <row r="415" spans="1:27" x14ac:dyDescent="0.25">
      <c r="A415" s="10">
        <v>45664</v>
      </c>
      <c r="B415" s="11" t="s">
        <v>1564</v>
      </c>
      <c r="C415" s="11" t="s">
        <v>1565</v>
      </c>
      <c r="D415" s="11" t="s">
        <v>26</v>
      </c>
      <c r="E415" s="11" t="s">
        <v>500</v>
      </c>
      <c r="F415" s="11" t="s">
        <v>26</v>
      </c>
      <c r="G415" s="11">
        <v>610</v>
      </c>
      <c r="H415" s="12" t="s">
        <v>141</v>
      </c>
      <c r="I415" s="12" t="s">
        <v>27</v>
      </c>
      <c r="J415" s="12" t="s">
        <v>47</v>
      </c>
      <c r="K415" s="12" t="s">
        <v>48</v>
      </c>
      <c r="L415" s="13">
        <v>43.34</v>
      </c>
      <c r="M415" s="13">
        <v>30</v>
      </c>
      <c r="N415" s="13">
        <v>1.444666666666667</v>
      </c>
      <c r="O415" s="13">
        <v>40</v>
      </c>
      <c r="P415" s="13" t="s">
        <v>30</v>
      </c>
      <c r="Q415" s="13">
        <v>0</v>
      </c>
      <c r="R415" s="69">
        <f t="shared" ref="R415:R416" si="415">L415*O415</f>
        <v>1733.6000000000001</v>
      </c>
      <c r="S415" s="69">
        <v>0</v>
      </c>
      <c r="T415" s="69">
        <f t="shared" ref="T415:T416" si="416">L415*S415</f>
        <v>0</v>
      </c>
      <c r="U415" s="69">
        <f t="shared" ref="U415:U416" si="417">R415-T415</f>
        <v>1733.6000000000001</v>
      </c>
      <c r="V415" s="69">
        <f t="shared" ref="V415:V416" si="418">U415*0</f>
        <v>0</v>
      </c>
      <c r="W415" s="69">
        <f t="shared" ref="W415:W416" si="419">U415-V415</f>
        <v>1733.6000000000001</v>
      </c>
      <c r="X415" s="69">
        <v>0</v>
      </c>
      <c r="Y415" s="14">
        <f t="shared" si="411"/>
        <v>0</v>
      </c>
      <c r="Z415" s="66" t="s">
        <v>26</v>
      </c>
      <c r="AA415" s="12" t="s">
        <v>31</v>
      </c>
    </row>
    <row r="416" spans="1:27" x14ac:dyDescent="0.25">
      <c r="A416" s="10">
        <v>45664</v>
      </c>
      <c r="B416" s="11" t="s">
        <v>1566</v>
      </c>
      <c r="C416" s="11" t="s">
        <v>1567</v>
      </c>
      <c r="D416" s="11" t="s">
        <v>26</v>
      </c>
      <c r="E416" s="11" t="s">
        <v>562</v>
      </c>
      <c r="F416" s="11" t="s">
        <v>26</v>
      </c>
      <c r="G416" s="11">
        <v>611</v>
      </c>
      <c r="H416" s="12" t="s">
        <v>141</v>
      </c>
      <c r="I416" s="12" t="s">
        <v>27</v>
      </c>
      <c r="J416" s="12" t="s">
        <v>33</v>
      </c>
      <c r="K416" s="12" t="s">
        <v>34</v>
      </c>
      <c r="L416" s="13">
        <v>32.04</v>
      </c>
      <c r="M416" s="13">
        <v>22</v>
      </c>
      <c r="N416" s="13">
        <v>1.4563636363636361</v>
      </c>
      <c r="O416" s="13">
        <v>40</v>
      </c>
      <c r="P416" s="13" t="s">
        <v>30</v>
      </c>
      <c r="Q416" s="13">
        <v>0</v>
      </c>
      <c r="R416" s="69">
        <f t="shared" si="415"/>
        <v>1281.5999999999999</v>
      </c>
      <c r="S416" s="69">
        <v>0</v>
      </c>
      <c r="T416" s="69">
        <f t="shared" si="416"/>
        <v>0</v>
      </c>
      <c r="U416" s="69">
        <f t="shared" si="417"/>
        <v>1281.5999999999999</v>
      </c>
      <c r="V416" s="69">
        <f t="shared" si="418"/>
        <v>0</v>
      </c>
      <c r="W416" s="69">
        <f t="shared" si="419"/>
        <v>1281.5999999999999</v>
      </c>
      <c r="X416" s="69">
        <v>0</v>
      </c>
      <c r="Y416" s="14">
        <f t="shared" si="411"/>
        <v>0</v>
      </c>
      <c r="Z416" s="66" t="s">
        <v>26</v>
      </c>
      <c r="AA416" s="12" t="s">
        <v>31</v>
      </c>
    </row>
    <row r="417" spans="1:27" x14ac:dyDescent="0.25">
      <c r="A417" s="10">
        <v>45664</v>
      </c>
      <c r="B417" s="11" t="s">
        <v>447</v>
      </c>
      <c r="C417" s="11" t="s">
        <v>1568</v>
      </c>
      <c r="D417" s="11" t="s">
        <v>26</v>
      </c>
      <c r="E417" s="11" t="s">
        <v>1199</v>
      </c>
      <c r="F417" s="11" t="s">
        <v>26</v>
      </c>
      <c r="G417" s="11">
        <v>968</v>
      </c>
      <c r="H417" s="12" t="s">
        <v>162</v>
      </c>
      <c r="I417" s="12" t="s">
        <v>27</v>
      </c>
      <c r="J417" s="12" t="s">
        <v>42</v>
      </c>
      <c r="K417" s="12" t="s">
        <v>43</v>
      </c>
      <c r="L417" s="13">
        <v>41.68</v>
      </c>
      <c r="M417" s="13">
        <v>25</v>
      </c>
      <c r="N417" s="13">
        <v>1.6672</v>
      </c>
      <c r="O417" s="13" t="s">
        <v>30</v>
      </c>
      <c r="P417" s="13">
        <v>56</v>
      </c>
      <c r="Q417" s="13">
        <v>0</v>
      </c>
      <c r="R417" s="69">
        <f>M417*P417</f>
        <v>1400</v>
      </c>
      <c r="S417" s="69">
        <v>0</v>
      </c>
      <c r="T417" s="69">
        <f>M417*S417</f>
        <v>0</v>
      </c>
      <c r="U417" s="69">
        <f>R417-T417</f>
        <v>1400</v>
      </c>
      <c r="V417" s="69">
        <f>U417*0</f>
        <v>0</v>
      </c>
      <c r="W417" s="69">
        <f>U417-V417</f>
        <v>1400</v>
      </c>
      <c r="X417" s="69">
        <v>0</v>
      </c>
      <c r="Y417" s="14">
        <f t="shared" si="411"/>
        <v>0</v>
      </c>
      <c r="Z417" s="66" t="s">
        <v>26</v>
      </c>
      <c r="AA417" s="12" t="s">
        <v>31</v>
      </c>
    </row>
    <row r="418" spans="1:27" x14ac:dyDescent="0.25">
      <c r="A418" s="10">
        <v>45664</v>
      </c>
      <c r="B418" s="11" t="s">
        <v>1569</v>
      </c>
      <c r="C418" s="11" t="s">
        <v>1570</v>
      </c>
      <c r="D418" s="11" t="s">
        <v>26</v>
      </c>
      <c r="E418" s="11" t="s">
        <v>223</v>
      </c>
      <c r="F418" s="11" t="s">
        <v>26</v>
      </c>
      <c r="G418" s="11">
        <v>57835</v>
      </c>
      <c r="H418" s="12" t="s">
        <v>4422</v>
      </c>
      <c r="I418" s="12" t="s">
        <v>27</v>
      </c>
      <c r="J418" s="12" t="s">
        <v>33</v>
      </c>
      <c r="K418" s="12" t="s">
        <v>34</v>
      </c>
      <c r="L418" s="13">
        <v>34.56</v>
      </c>
      <c r="M418" s="13">
        <v>25</v>
      </c>
      <c r="N418" s="13">
        <v>1.3824000000000001</v>
      </c>
      <c r="O418" s="13">
        <v>45</v>
      </c>
      <c r="P418" s="13" t="s">
        <v>30</v>
      </c>
      <c r="Q418" s="13">
        <v>0</v>
      </c>
      <c r="R418" s="69">
        <f>+L418*O418</f>
        <v>1555.2</v>
      </c>
      <c r="S418" s="69">
        <v>0</v>
      </c>
      <c r="T418" s="69">
        <f>+L418*S418</f>
        <v>0</v>
      </c>
      <c r="U418" s="69">
        <f t="shared" ref="U418:U419" si="420">+R418-T418</f>
        <v>1555.2</v>
      </c>
      <c r="V418" s="69">
        <f>+U418*1</f>
        <v>1555.2</v>
      </c>
      <c r="W418" s="69">
        <f t="shared" ref="W418:W419" si="421">+U418-V418</f>
        <v>0</v>
      </c>
      <c r="X418" s="69">
        <v>0</v>
      </c>
      <c r="Y418" s="14">
        <f t="shared" si="411"/>
        <v>0</v>
      </c>
      <c r="Z418" s="66" t="s">
        <v>26</v>
      </c>
      <c r="AA418" s="12" t="s">
        <v>31</v>
      </c>
    </row>
    <row r="419" spans="1:27" x14ac:dyDescent="0.25">
      <c r="A419" s="10">
        <v>45664</v>
      </c>
      <c r="B419" s="11" t="s">
        <v>1571</v>
      </c>
      <c r="C419" s="11" t="s">
        <v>1572</v>
      </c>
      <c r="D419" s="11" t="s">
        <v>26</v>
      </c>
      <c r="E419" s="11" t="s">
        <v>588</v>
      </c>
      <c r="F419" s="11" t="s">
        <v>26</v>
      </c>
      <c r="G419" s="11">
        <v>4565</v>
      </c>
      <c r="H419" s="12" t="s">
        <v>4422</v>
      </c>
      <c r="I419" s="12" t="s">
        <v>27</v>
      </c>
      <c r="J419" s="12" t="s">
        <v>33</v>
      </c>
      <c r="K419" s="12" t="s">
        <v>34</v>
      </c>
      <c r="L419" s="13">
        <v>34.479999999999997</v>
      </c>
      <c r="M419" s="13">
        <v>25</v>
      </c>
      <c r="N419" s="13">
        <v>1.3792</v>
      </c>
      <c r="O419" s="13">
        <v>45</v>
      </c>
      <c r="P419" s="13" t="s">
        <v>30</v>
      </c>
      <c r="Q419" s="13">
        <v>0</v>
      </c>
      <c r="R419" s="69">
        <f>+L419*O419</f>
        <v>1551.6</v>
      </c>
      <c r="S419" s="69">
        <v>0</v>
      </c>
      <c r="T419" s="69">
        <f>+L419*S419</f>
        <v>0</v>
      </c>
      <c r="U419" s="69">
        <f t="shared" si="420"/>
        <v>1551.6</v>
      </c>
      <c r="V419" s="69">
        <f>+U419*1</f>
        <v>1551.6</v>
      </c>
      <c r="W419" s="69">
        <f t="shared" si="421"/>
        <v>0</v>
      </c>
      <c r="X419" s="69">
        <v>0</v>
      </c>
      <c r="Y419" s="14">
        <f t="shared" si="411"/>
        <v>0</v>
      </c>
      <c r="Z419" s="66" t="s">
        <v>26</v>
      </c>
      <c r="AA419" s="12" t="s">
        <v>31</v>
      </c>
    </row>
    <row r="420" spans="1:27" x14ac:dyDescent="0.25">
      <c r="A420" s="10">
        <v>45664</v>
      </c>
      <c r="B420" s="11" t="s">
        <v>1573</v>
      </c>
      <c r="C420" s="11" t="s">
        <v>1574</v>
      </c>
      <c r="D420" s="11" t="s">
        <v>26</v>
      </c>
      <c r="E420" s="11" t="s">
        <v>569</v>
      </c>
      <c r="F420" s="11" t="s">
        <v>26</v>
      </c>
      <c r="G420" s="11">
        <v>10313</v>
      </c>
      <c r="H420" s="12" t="s">
        <v>140</v>
      </c>
      <c r="I420" s="12" t="s">
        <v>27</v>
      </c>
      <c r="J420" s="12" t="s">
        <v>47</v>
      </c>
      <c r="K420" s="12" t="s">
        <v>48</v>
      </c>
      <c r="L420" s="13">
        <v>43.12</v>
      </c>
      <c r="M420" s="13">
        <v>30</v>
      </c>
      <c r="N420" s="13">
        <v>1.4373333333333329</v>
      </c>
      <c r="O420" s="13">
        <v>40</v>
      </c>
      <c r="P420" s="13"/>
      <c r="Q420" s="13">
        <v>0</v>
      </c>
      <c r="R420" s="69">
        <f>+L420*O420</f>
        <v>1724.8</v>
      </c>
      <c r="S420" s="69">
        <v>0</v>
      </c>
      <c r="T420" s="69">
        <f>+L420*S420</f>
        <v>0</v>
      </c>
      <c r="U420" s="69">
        <f>+R420-T420</f>
        <v>1724.8</v>
      </c>
      <c r="V420" s="69">
        <f>+U420*0</f>
        <v>0</v>
      </c>
      <c r="W420" s="69">
        <f>+U420-V420</f>
        <v>1724.8</v>
      </c>
      <c r="X420" s="69">
        <v>0</v>
      </c>
      <c r="Y420" s="14">
        <f t="shared" si="411"/>
        <v>0</v>
      </c>
      <c r="Z420" s="66" t="s">
        <v>26</v>
      </c>
      <c r="AA420" s="12" t="s">
        <v>31</v>
      </c>
    </row>
    <row r="421" spans="1:27" x14ac:dyDescent="0.25">
      <c r="A421" s="10">
        <v>45664</v>
      </c>
      <c r="B421" s="11" t="s">
        <v>1575</v>
      </c>
      <c r="C421" s="11" t="s">
        <v>1576</v>
      </c>
      <c r="D421" s="11" t="s">
        <v>26</v>
      </c>
      <c r="E421" s="11" t="s">
        <v>657</v>
      </c>
      <c r="F421" s="11" t="s">
        <v>26</v>
      </c>
      <c r="G421" s="11">
        <v>612</v>
      </c>
      <c r="H421" s="12" t="s">
        <v>141</v>
      </c>
      <c r="I421" s="12" t="s">
        <v>27</v>
      </c>
      <c r="J421" s="12" t="s">
        <v>33</v>
      </c>
      <c r="K421" s="12" t="s">
        <v>34</v>
      </c>
      <c r="L421" s="13">
        <v>39.72</v>
      </c>
      <c r="M421" s="13">
        <v>27</v>
      </c>
      <c r="N421" s="13">
        <v>1.471111111111111</v>
      </c>
      <c r="O421" s="13">
        <v>40</v>
      </c>
      <c r="P421" s="13" t="s">
        <v>30</v>
      </c>
      <c r="Q421" s="13">
        <v>0</v>
      </c>
      <c r="R421" s="69">
        <f t="shared" ref="R421" si="422">L421*O421</f>
        <v>1588.8</v>
      </c>
      <c r="S421" s="69">
        <v>0</v>
      </c>
      <c r="T421" s="69">
        <f t="shared" ref="T421" si="423">L421*S421</f>
        <v>0</v>
      </c>
      <c r="U421" s="69">
        <f t="shared" ref="U421" si="424">R421-T421</f>
        <v>1588.8</v>
      </c>
      <c r="V421" s="69">
        <f t="shared" ref="V421" si="425">U421*0</f>
        <v>0</v>
      </c>
      <c r="W421" s="69">
        <f t="shared" ref="W421" si="426">U421-V421</f>
        <v>1588.8</v>
      </c>
      <c r="X421" s="69">
        <v>0</v>
      </c>
      <c r="Y421" s="14">
        <f t="shared" si="411"/>
        <v>0</v>
      </c>
      <c r="Z421" s="66" t="s">
        <v>26</v>
      </c>
      <c r="AA421" s="12" t="s">
        <v>31</v>
      </c>
    </row>
    <row r="422" spans="1:27" x14ac:dyDescent="0.25">
      <c r="A422" s="10">
        <v>45664</v>
      </c>
      <c r="B422" s="11" t="s">
        <v>634</v>
      </c>
      <c r="C422" s="11" t="s">
        <v>1577</v>
      </c>
      <c r="D422" s="11" t="s">
        <v>26</v>
      </c>
      <c r="E422" s="11" t="s">
        <v>229</v>
      </c>
      <c r="F422" s="11" t="s">
        <v>26</v>
      </c>
      <c r="G422" s="11">
        <v>23125</v>
      </c>
      <c r="H422" s="12" t="s">
        <v>564</v>
      </c>
      <c r="I422" s="12" t="s">
        <v>55</v>
      </c>
      <c r="J422" s="12" t="s">
        <v>565</v>
      </c>
      <c r="K422" s="12" t="s">
        <v>549</v>
      </c>
      <c r="L422" s="13">
        <v>44.8</v>
      </c>
      <c r="M422" s="13">
        <v>25</v>
      </c>
      <c r="N422" s="13">
        <v>1.792</v>
      </c>
      <c r="O422" s="13">
        <v>25</v>
      </c>
      <c r="P422" s="13" t="s">
        <v>30</v>
      </c>
      <c r="Q422" s="13">
        <v>0</v>
      </c>
      <c r="R422" s="69">
        <f>L422*O422</f>
        <v>1120</v>
      </c>
      <c r="S422" s="69">
        <v>0</v>
      </c>
      <c r="T422" s="69">
        <f>L422*S422</f>
        <v>0</v>
      </c>
      <c r="U422" s="69">
        <f>R422-T422</f>
        <v>1120</v>
      </c>
      <c r="V422" s="69">
        <f>U422*0</f>
        <v>0</v>
      </c>
      <c r="W422" s="69">
        <f>U422-V422</f>
        <v>1120</v>
      </c>
      <c r="X422" s="69">
        <v>0</v>
      </c>
      <c r="Y422" s="14">
        <f t="shared" si="411"/>
        <v>0</v>
      </c>
      <c r="Z422" s="66" t="s">
        <v>26</v>
      </c>
      <c r="AA422" s="12" t="s">
        <v>31</v>
      </c>
    </row>
    <row r="423" spans="1:27" x14ac:dyDescent="0.25">
      <c r="A423" s="10">
        <v>45664</v>
      </c>
      <c r="B423" s="11" t="s">
        <v>1578</v>
      </c>
      <c r="C423" s="11" t="s">
        <v>1579</v>
      </c>
      <c r="D423" s="11" t="s">
        <v>26</v>
      </c>
      <c r="E423" s="11" t="s">
        <v>526</v>
      </c>
      <c r="F423" s="11" t="s">
        <v>26</v>
      </c>
      <c r="G423" s="11">
        <v>970</v>
      </c>
      <c r="H423" s="12" t="s">
        <v>162</v>
      </c>
      <c r="I423" s="12" t="s">
        <v>27</v>
      </c>
      <c r="J423" s="12" t="s">
        <v>42</v>
      </c>
      <c r="K423" s="12" t="s">
        <v>43</v>
      </c>
      <c r="L423" s="13">
        <v>41.82</v>
      </c>
      <c r="M423" s="13">
        <v>25</v>
      </c>
      <c r="N423" s="13">
        <v>1.6728000000000001</v>
      </c>
      <c r="O423" s="13" t="s">
        <v>30</v>
      </c>
      <c r="P423" s="13">
        <v>56</v>
      </c>
      <c r="Q423" s="13">
        <v>0</v>
      </c>
      <c r="R423" s="69">
        <f>M423*P423</f>
        <v>1400</v>
      </c>
      <c r="S423" s="69">
        <v>0</v>
      </c>
      <c r="T423" s="69">
        <f>M423*S423</f>
        <v>0</v>
      </c>
      <c r="U423" s="69">
        <f>R423-T423</f>
        <v>1400</v>
      </c>
      <c r="V423" s="69">
        <f>U423*0</f>
        <v>0</v>
      </c>
      <c r="W423" s="69">
        <f>U423-V423</f>
        <v>1400</v>
      </c>
      <c r="X423" s="69">
        <v>0</v>
      </c>
      <c r="Y423" s="14">
        <f t="shared" si="411"/>
        <v>0</v>
      </c>
      <c r="Z423" s="66" t="s">
        <v>26</v>
      </c>
      <c r="AA423" s="12" t="s">
        <v>31</v>
      </c>
    </row>
    <row r="424" spans="1:27" x14ac:dyDescent="0.25">
      <c r="A424" s="10">
        <v>45664</v>
      </c>
      <c r="B424" s="11" t="s">
        <v>1197</v>
      </c>
      <c r="C424" s="11" t="s">
        <v>1580</v>
      </c>
      <c r="D424" s="11" t="s">
        <v>26</v>
      </c>
      <c r="E424" s="11" t="s">
        <v>65</v>
      </c>
      <c r="F424" s="11" t="s">
        <v>26</v>
      </c>
      <c r="G424" s="11">
        <v>1551</v>
      </c>
      <c r="H424" s="12" t="s">
        <v>66</v>
      </c>
      <c r="I424" s="12" t="s">
        <v>37</v>
      </c>
      <c r="J424" s="12" t="s">
        <v>85</v>
      </c>
      <c r="K424" s="12" t="s">
        <v>86</v>
      </c>
      <c r="L424" s="13">
        <v>37.46</v>
      </c>
      <c r="M424" s="13">
        <v>25</v>
      </c>
      <c r="N424" s="13">
        <v>1.4984</v>
      </c>
      <c r="O424" s="13" t="s">
        <v>30</v>
      </c>
      <c r="P424" s="13">
        <v>51</v>
      </c>
      <c r="Q424" s="13">
        <v>0</v>
      </c>
      <c r="R424" s="69">
        <f>M424*P424</f>
        <v>1275</v>
      </c>
      <c r="S424" s="69">
        <v>0</v>
      </c>
      <c r="T424" s="69">
        <f>M424*S424</f>
        <v>0</v>
      </c>
      <c r="U424" s="69">
        <f>R424-T424</f>
        <v>1275</v>
      </c>
      <c r="V424" s="69">
        <f>U424*1</f>
        <v>1275</v>
      </c>
      <c r="W424" s="69">
        <f>U424-V424</f>
        <v>0</v>
      </c>
      <c r="X424" s="69">
        <v>0</v>
      </c>
      <c r="Y424" s="14">
        <f t="shared" si="411"/>
        <v>0</v>
      </c>
      <c r="Z424" s="66" t="s">
        <v>26</v>
      </c>
      <c r="AA424" s="12" t="s">
        <v>31</v>
      </c>
    </row>
    <row r="425" spans="1:27" x14ac:dyDescent="0.25">
      <c r="A425" s="10">
        <v>45664</v>
      </c>
      <c r="B425" s="11" t="s">
        <v>1581</v>
      </c>
      <c r="C425" s="11" t="s">
        <v>1582</v>
      </c>
      <c r="D425" s="11" t="s">
        <v>26</v>
      </c>
      <c r="E425" s="11" t="s">
        <v>603</v>
      </c>
      <c r="F425" s="11" t="s">
        <v>26</v>
      </c>
      <c r="G425" s="11">
        <v>613</v>
      </c>
      <c r="H425" s="12" t="s">
        <v>141</v>
      </c>
      <c r="I425" s="12" t="s">
        <v>27</v>
      </c>
      <c r="J425" s="12" t="s">
        <v>33</v>
      </c>
      <c r="K425" s="12" t="s">
        <v>34</v>
      </c>
      <c r="L425" s="13">
        <v>39.5</v>
      </c>
      <c r="M425" s="13">
        <v>27</v>
      </c>
      <c r="N425" s="13">
        <v>1.462962962962963</v>
      </c>
      <c r="O425" s="13">
        <v>40</v>
      </c>
      <c r="P425" s="13" t="s">
        <v>30</v>
      </c>
      <c r="Q425" s="13">
        <v>0</v>
      </c>
      <c r="R425" s="69">
        <f t="shared" ref="R425" si="427">L425*O425</f>
        <v>1580</v>
      </c>
      <c r="S425" s="69">
        <v>0</v>
      </c>
      <c r="T425" s="69">
        <f t="shared" ref="T425" si="428">L425*S425</f>
        <v>0</v>
      </c>
      <c r="U425" s="69">
        <f t="shared" ref="U425" si="429">R425-T425</f>
        <v>1580</v>
      </c>
      <c r="V425" s="69">
        <f t="shared" ref="V425" si="430">U425*0</f>
        <v>0</v>
      </c>
      <c r="W425" s="69">
        <f t="shared" ref="W425" si="431">U425-V425</f>
        <v>1580</v>
      </c>
      <c r="X425" s="69">
        <v>0</v>
      </c>
      <c r="Y425" s="14">
        <f t="shared" si="411"/>
        <v>0</v>
      </c>
      <c r="Z425" s="66" t="s">
        <v>26</v>
      </c>
      <c r="AA425" s="12" t="s">
        <v>31</v>
      </c>
    </row>
    <row r="426" spans="1:27" x14ac:dyDescent="0.25">
      <c r="A426" s="10">
        <v>45664</v>
      </c>
      <c r="B426" s="11" t="s">
        <v>648</v>
      </c>
      <c r="C426" s="11" t="s">
        <v>1583</v>
      </c>
      <c r="D426" s="11" t="s">
        <v>26</v>
      </c>
      <c r="E426" s="11" t="s">
        <v>551</v>
      </c>
      <c r="F426" s="11" t="s">
        <v>26</v>
      </c>
      <c r="G426" s="11">
        <v>57545</v>
      </c>
      <c r="H426" s="12" t="s">
        <v>4422</v>
      </c>
      <c r="I426" s="12" t="s">
        <v>27</v>
      </c>
      <c r="J426" s="12" t="s">
        <v>42</v>
      </c>
      <c r="K426" s="12" t="s">
        <v>43</v>
      </c>
      <c r="L426" s="13">
        <v>31.28</v>
      </c>
      <c r="M426" s="13">
        <v>25</v>
      </c>
      <c r="N426" s="13">
        <v>1.2512000000000001</v>
      </c>
      <c r="O426" s="13">
        <v>42</v>
      </c>
      <c r="P426" s="13" t="s">
        <v>30</v>
      </c>
      <c r="Q426" s="13">
        <v>0</v>
      </c>
      <c r="R426" s="69">
        <f t="shared" ref="R426" si="432">+L426*O426</f>
        <v>1313.76</v>
      </c>
      <c r="S426" s="69">
        <v>0</v>
      </c>
      <c r="T426" s="69">
        <f t="shared" ref="T426" si="433">+L426*S426</f>
        <v>0</v>
      </c>
      <c r="U426" s="69">
        <f t="shared" ref="U426" si="434">+R426-T426</f>
        <v>1313.76</v>
      </c>
      <c r="V426" s="69">
        <f>+U426*1</f>
        <v>1313.76</v>
      </c>
      <c r="W426" s="69">
        <f t="shared" ref="W426" si="435">+U426-V426</f>
        <v>0</v>
      </c>
      <c r="X426" s="69">
        <v>0</v>
      </c>
      <c r="Y426" s="14">
        <f t="shared" si="411"/>
        <v>0</v>
      </c>
      <c r="Z426" s="66" t="s">
        <v>26</v>
      </c>
      <c r="AA426" s="12" t="s">
        <v>31</v>
      </c>
    </row>
    <row r="427" spans="1:27" x14ac:dyDescent="0.25">
      <c r="A427" s="10">
        <v>45664</v>
      </c>
      <c r="B427" s="11" t="s">
        <v>1584</v>
      </c>
      <c r="C427" s="11" t="s">
        <v>1585</v>
      </c>
      <c r="D427" s="11" t="s">
        <v>26</v>
      </c>
      <c r="E427" s="11" t="s">
        <v>226</v>
      </c>
      <c r="F427" s="11" t="s">
        <v>26</v>
      </c>
      <c r="G427" s="11">
        <v>969</v>
      </c>
      <c r="H427" s="12" t="s">
        <v>162</v>
      </c>
      <c r="I427" s="12" t="s">
        <v>27</v>
      </c>
      <c r="J427" s="12" t="s">
        <v>33</v>
      </c>
      <c r="K427" s="12" t="s">
        <v>34</v>
      </c>
      <c r="L427" s="13">
        <v>38.46</v>
      </c>
      <c r="M427" s="13">
        <v>25</v>
      </c>
      <c r="N427" s="13">
        <v>1.5384</v>
      </c>
      <c r="O427" s="13" t="s">
        <v>30</v>
      </c>
      <c r="P427" s="13">
        <v>58</v>
      </c>
      <c r="Q427" s="13">
        <v>0</v>
      </c>
      <c r="R427" s="69">
        <f>M427*P427</f>
        <v>1450</v>
      </c>
      <c r="S427" s="69">
        <v>0</v>
      </c>
      <c r="T427" s="69">
        <f>M427*S427</f>
        <v>0</v>
      </c>
      <c r="U427" s="69">
        <f>R427-T427</f>
        <v>1450</v>
      </c>
      <c r="V427" s="69">
        <f>U427*0</f>
        <v>0</v>
      </c>
      <c r="W427" s="69">
        <f>U427-V427</f>
        <v>1450</v>
      </c>
      <c r="X427" s="69">
        <v>0</v>
      </c>
      <c r="Y427" s="14">
        <f t="shared" si="411"/>
        <v>0</v>
      </c>
      <c r="Z427" s="66" t="s">
        <v>26</v>
      </c>
      <c r="AA427" s="12" t="s">
        <v>31</v>
      </c>
    </row>
    <row r="428" spans="1:27" x14ac:dyDescent="0.25">
      <c r="A428" s="10">
        <v>45664</v>
      </c>
      <c r="B428" s="11" t="s">
        <v>1586</v>
      </c>
      <c r="C428" s="11" t="s">
        <v>1587</v>
      </c>
      <c r="D428" s="11" t="s">
        <v>26</v>
      </c>
      <c r="E428" s="11" t="s">
        <v>604</v>
      </c>
      <c r="F428" s="11" t="s">
        <v>26</v>
      </c>
      <c r="G428" s="11">
        <v>614</v>
      </c>
      <c r="H428" s="12" t="s">
        <v>141</v>
      </c>
      <c r="I428" s="12" t="s">
        <v>27</v>
      </c>
      <c r="J428" s="12" t="s">
        <v>42</v>
      </c>
      <c r="K428" s="12" t="s">
        <v>43</v>
      </c>
      <c r="L428" s="13">
        <v>42.54</v>
      </c>
      <c r="M428" s="13">
        <v>25</v>
      </c>
      <c r="N428" s="13">
        <v>1.7016</v>
      </c>
      <c r="O428" s="13">
        <v>40</v>
      </c>
      <c r="P428" s="13" t="s">
        <v>30</v>
      </c>
      <c r="Q428" s="13">
        <v>0</v>
      </c>
      <c r="R428" s="69">
        <f t="shared" ref="R428" si="436">L428*O428</f>
        <v>1701.6</v>
      </c>
      <c r="S428" s="69">
        <v>0</v>
      </c>
      <c r="T428" s="69">
        <f t="shared" ref="T428" si="437">L428*S428</f>
        <v>0</v>
      </c>
      <c r="U428" s="69">
        <f t="shared" ref="U428" si="438">R428-T428</f>
        <v>1701.6</v>
      </c>
      <c r="V428" s="69">
        <f t="shared" ref="V428" si="439">U428*0</f>
        <v>0</v>
      </c>
      <c r="W428" s="69">
        <f t="shared" ref="W428" si="440">U428-V428</f>
        <v>1701.6</v>
      </c>
      <c r="X428" s="69">
        <v>0</v>
      </c>
      <c r="Y428" s="14">
        <f t="shared" si="411"/>
        <v>0</v>
      </c>
      <c r="Z428" s="66" t="s">
        <v>26</v>
      </c>
      <c r="AA428" s="12" t="s">
        <v>31</v>
      </c>
    </row>
    <row r="429" spans="1:27" x14ac:dyDescent="0.25">
      <c r="A429" s="10">
        <v>45664</v>
      </c>
      <c r="B429" s="11" t="s">
        <v>1588</v>
      </c>
      <c r="C429" s="11" t="s">
        <v>1589</v>
      </c>
      <c r="D429" s="11" t="s">
        <v>26</v>
      </c>
      <c r="E429" s="11" t="s">
        <v>555</v>
      </c>
      <c r="F429" s="11" t="s">
        <v>26</v>
      </c>
      <c r="G429" s="11">
        <v>10281</v>
      </c>
      <c r="H429" s="12" t="s">
        <v>140</v>
      </c>
      <c r="I429" s="12" t="s">
        <v>27</v>
      </c>
      <c r="J429" s="12" t="s">
        <v>47</v>
      </c>
      <c r="K429" s="12" t="s">
        <v>48</v>
      </c>
      <c r="L429" s="13">
        <v>40.26</v>
      </c>
      <c r="M429" s="13">
        <v>28</v>
      </c>
      <c r="N429" s="13">
        <v>1.4378571428571429</v>
      </c>
      <c r="O429" s="13">
        <v>40</v>
      </c>
      <c r="P429" s="13"/>
      <c r="Q429" s="13">
        <v>0</v>
      </c>
      <c r="R429" s="69">
        <f>+L429*O429</f>
        <v>1610.3999999999999</v>
      </c>
      <c r="S429" s="69">
        <v>0</v>
      </c>
      <c r="T429" s="69">
        <f>+L429*S429</f>
        <v>0</v>
      </c>
      <c r="U429" s="69">
        <f>+R429-T429</f>
        <v>1610.3999999999999</v>
      </c>
      <c r="V429" s="69">
        <f>+U429*0</f>
        <v>0</v>
      </c>
      <c r="W429" s="69">
        <f>+U429-V429</f>
        <v>1610.3999999999999</v>
      </c>
      <c r="X429" s="69">
        <v>0</v>
      </c>
      <c r="Y429" s="14">
        <f t="shared" si="411"/>
        <v>0</v>
      </c>
      <c r="Z429" s="66" t="s">
        <v>26</v>
      </c>
      <c r="AA429" s="12" t="s">
        <v>31</v>
      </c>
    </row>
    <row r="430" spans="1:27" x14ac:dyDescent="0.25">
      <c r="A430" s="10">
        <v>45665</v>
      </c>
      <c r="B430" s="11" t="s">
        <v>1590</v>
      </c>
      <c r="C430" s="11" t="s">
        <v>1591</v>
      </c>
      <c r="D430" s="11" t="s">
        <v>26</v>
      </c>
      <c r="E430" s="11" t="s">
        <v>240</v>
      </c>
      <c r="F430" s="11" t="s">
        <v>26</v>
      </c>
      <c r="G430" s="11">
        <v>74959</v>
      </c>
      <c r="H430" s="12" t="s">
        <v>4447</v>
      </c>
      <c r="I430" s="12" t="s">
        <v>27</v>
      </c>
      <c r="J430" s="12" t="s">
        <v>47</v>
      </c>
      <c r="K430" s="12" t="s">
        <v>48</v>
      </c>
      <c r="L430" s="13">
        <v>37.96</v>
      </c>
      <c r="M430" s="13">
        <v>25</v>
      </c>
      <c r="N430" s="13">
        <v>1.5184</v>
      </c>
      <c r="O430" s="13">
        <v>46.66</v>
      </c>
      <c r="P430" s="13" t="s">
        <v>30</v>
      </c>
      <c r="Q430" s="13">
        <v>0</v>
      </c>
      <c r="R430" s="69">
        <f>+L430*O430</f>
        <v>1771.2135999999998</v>
      </c>
      <c r="S430" s="69">
        <v>0</v>
      </c>
      <c r="T430" s="69">
        <f>+L430*S430</f>
        <v>0</v>
      </c>
      <c r="U430" s="69">
        <f>+R430-T430</f>
        <v>1771.2135999999998</v>
      </c>
      <c r="V430" s="69">
        <f>+U430*0.75</f>
        <v>1328.4101999999998</v>
      </c>
      <c r="W430" s="69">
        <f>+U430-V430</f>
        <v>442.80340000000001</v>
      </c>
      <c r="X430" s="69">
        <v>0</v>
      </c>
      <c r="Y430" s="14">
        <f t="shared" si="411"/>
        <v>0</v>
      </c>
      <c r="Z430" s="66" t="s">
        <v>26</v>
      </c>
      <c r="AA430" s="12" t="s">
        <v>31</v>
      </c>
    </row>
    <row r="431" spans="1:27" x14ac:dyDescent="0.25">
      <c r="A431" s="10">
        <v>45665</v>
      </c>
      <c r="B431" s="11" t="s">
        <v>393</v>
      </c>
      <c r="C431" s="11" t="s">
        <v>1592</v>
      </c>
      <c r="D431" s="11" t="s">
        <v>26</v>
      </c>
      <c r="E431" s="11" t="s">
        <v>53</v>
      </c>
      <c r="F431" s="11" t="s">
        <v>26</v>
      </c>
      <c r="G431" s="11" t="s">
        <v>26</v>
      </c>
      <c r="H431" s="12" t="s">
        <v>4421</v>
      </c>
      <c r="I431" s="12" t="s">
        <v>27</v>
      </c>
      <c r="J431" s="12" t="s">
        <v>47</v>
      </c>
      <c r="K431" s="12" t="s">
        <v>48</v>
      </c>
      <c r="L431" s="13">
        <v>40.700000000000003</v>
      </c>
      <c r="M431" s="13">
        <v>28</v>
      </c>
      <c r="N431" s="13">
        <v>1.453571428571429</v>
      </c>
      <c r="O431" s="13">
        <v>87</v>
      </c>
      <c r="P431" s="13" t="s">
        <v>30</v>
      </c>
      <c r="Q431" s="13">
        <v>0</v>
      </c>
      <c r="R431" s="69">
        <f>L431*O431</f>
        <v>3540.9</v>
      </c>
      <c r="S431" s="69">
        <v>38</v>
      </c>
      <c r="T431" s="69">
        <f>L431*S431</f>
        <v>1546.6000000000001</v>
      </c>
      <c r="U431" s="69">
        <f>R431-T431</f>
        <v>1994.3</v>
      </c>
      <c r="V431" s="69">
        <f>U431*1</f>
        <v>1994.3</v>
      </c>
      <c r="W431" s="69">
        <f>U431-V431</f>
        <v>0</v>
      </c>
      <c r="X431" s="69">
        <f>L431*37</f>
        <v>1505.9</v>
      </c>
      <c r="Y431" s="70">
        <f t="shared" ref="Y431:Y432" si="441">+T431-X431</f>
        <v>40.700000000000045</v>
      </c>
      <c r="Z431" s="66" t="s">
        <v>41</v>
      </c>
      <c r="AA431" s="12" t="s">
        <v>78</v>
      </c>
    </row>
    <row r="432" spans="1:27" x14ac:dyDescent="0.25">
      <c r="A432" s="10">
        <v>45665</v>
      </c>
      <c r="B432" s="11" t="s">
        <v>263</v>
      </c>
      <c r="C432" s="11" t="s">
        <v>1593</v>
      </c>
      <c r="D432" s="11" t="s">
        <v>26</v>
      </c>
      <c r="E432" s="11" t="s">
        <v>183</v>
      </c>
      <c r="F432" s="11" t="s">
        <v>26</v>
      </c>
      <c r="G432" s="11" t="s">
        <v>26</v>
      </c>
      <c r="H432" s="12" t="s">
        <v>4421</v>
      </c>
      <c r="I432" s="12" t="s">
        <v>27</v>
      </c>
      <c r="J432" s="12" t="s">
        <v>47</v>
      </c>
      <c r="K432" s="12" t="s">
        <v>48</v>
      </c>
      <c r="L432" s="13">
        <v>40.659999999999997</v>
      </c>
      <c r="M432" s="13">
        <v>28</v>
      </c>
      <c r="N432" s="13">
        <v>1.452142857142857</v>
      </c>
      <c r="O432" s="13">
        <v>87</v>
      </c>
      <c r="P432" s="13" t="s">
        <v>30</v>
      </c>
      <c r="Q432" s="13">
        <v>0</v>
      </c>
      <c r="R432" s="69">
        <f>L432*O432</f>
        <v>3537.4199999999996</v>
      </c>
      <c r="S432" s="69">
        <v>38</v>
      </c>
      <c r="T432" s="69">
        <f>L432*S432</f>
        <v>1545.08</v>
      </c>
      <c r="U432" s="69">
        <f>R432-T432</f>
        <v>1992.3399999999997</v>
      </c>
      <c r="V432" s="69">
        <f>U432*1</f>
        <v>1992.3399999999997</v>
      </c>
      <c r="W432" s="69">
        <f>U432-V432</f>
        <v>0</v>
      </c>
      <c r="X432" s="69">
        <f>L432*36</f>
        <v>1463.7599999999998</v>
      </c>
      <c r="Y432" s="70">
        <f t="shared" si="441"/>
        <v>81.320000000000164</v>
      </c>
      <c r="Z432" s="66" t="s">
        <v>141</v>
      </c>
      <c r="AA432" s="12" t="s">
        <v>78</v>
      </c>
    </row>
    <row r="433" spans="1:27" x14ac:dyDescent="0.25">
      <c r="A433" s="10">
        <v>45665</v>
      </c>
      <c r="B433" s="11" t="s">
        <v>1594</v>
      </c>
      <c r="C433" s="11" t="s">
        <v>1595</v>
      </c>
      <c r="D433" s="11" t="s">
        <v>26</v>
      </c>
      <c r="E433" s="11" t="s">
        <v>581</v>
      </c>
      <c r="F433" s="11" t="s">
        <v>26</v>
      </c>
      <c r="G433" s="11">
        <v>111956</v>
      </c>
      <c r="H433" s="12" t="s">
        <v>4445</v>
      </c>
      <c r="I433" s="12" t="s">
        <v>27</v>
      </c>
      <c r="J433" s="12" t="s">
        <v>33</v>
      </c>
      <c r="K433" s="12" t="s">
        <v>34</v>
      </c>
      <c r="L433" s="13">
        <v>38.06</v>
      </c>
      <c r="M433" s="13">
        <v>25</v>
      </c>
      <c r="N433" s="13">
        <v>1.5224</v>
      </c>
      <c r="O433" s="13">
        <v>44</v>
      </c>
      <c r="P433" s="13" t="s">
        <v>30</v>
      </c>
      <c r="Q433" s="13">
        <v>0</v>
      </c>
      <c r="R433" s="69">
        <f t="shared" ref="R433" si="442">+L433*O433</f>
        <v>1674.64</v>
      </c>
      <c r="S433" s="69">
        <v>0</v>
      </c>
      <c r="T433" s="69">
        <f>+L433*S433</f>
        <v>0</v>
      </c>
      <c r="U433" s="69">
        <f>+R433-T433</f>
        <v>1674.64</v>
      </c>
      <c r="V433" s="69">
        <f>+U433*1</f>
        <v>1674.64</v>
      </c>
      <c r="W433" s="69">
        <f>+U433-V433</f>
        <v>0</v>
      </c>
      <c r="X433" s="69">
        <v>0</v>
      </c>
      <c r="Y433" s="14">
        <f t="shared" ref="Y433:Y434" si="443">T433-X433</f>
        <v>0</v>
      </c>
      <c r="Z433" s="66" t="s">
        <v>26</v>
      </c>
      <c r="AA433" s="12" t="s">
        <v>31</v>
      </c>
    </row>
    <row r="434" spans="1:27" x14ac:dyDescent="0.25">
      <c r="A434" s="10">
        <v>45665</v>
      </c>
      <c r="B434" s="11" t="s">
        <v>1596</v>
      </c>
      <c r="C434" s="11" t="s">
        <v>1597</v>
      </c>
      <c r="D434" s="11" t="s">
        <v>26</v>
      </c>
      <c r="E434" s="11" t="s">
        <v>551</v>
      </c>
      <c r="F434" s="11" t="s">
        <v>26</v>
      </c>
      <c r="G434" s="11">
        <v>57546</v>
      </c>
      <c r="H434" s="12" t="s">
        <v>4422</v>
      </c>
      <c r="I434" s="12" t="s">
        <v>27</v>
      </c>
      <c r="J434" s="12" t="s">
        <v>33</v>
      </c>
      <c r="K434" s="12" t="s">
        <v>34</v>
      </c>
      <c r="L434" s="13">
        <v>34.76</v>
      </c>
      <c r="M434" s="13">
        <v>25</v>
      </c>
      <c r="N434" s="13">
        <v>1.3904000000000001</v>
      </c>
      <c r="O434" s="13">
        <v>45</v>
      </c>
      <c r="P434" s="13" t="s">
        <v>30</v>
      </c>
      <c r="Q434" s="13">
        <v>0</v>
      </c>
      <c r="R434" s="69">
        <f>+L434*O434</f>
        <v>1564.1999999999998</v>
      </c>
      <c r="S434" s="69">
        <v>0</v>
      </c>
      <c r="T434" s="69">
        <f>+L434*S434</f>
        <v>0</v>
      </c>
      <c r="U434" s="69">
        <f t="shared" ref="U434" si="444">+R434-T434</f>
        <v>1564.1999999999998</v>
      </c>
      <c r="V434" s="69">
        <f>+U434*1</f>
        <v>1564.1999999999998</v>
      </c>
      <c r="W434" s="69">
        <f t="shared" ref="W434" si="445">+U434-V434</f>
        <v>0</v>
      </c>
      <c r="X434" s="69">
        <v>0</v>
      </c>
      <c r="Y434" s="14">
        <f t="shared" si="443"/>
        <v>0</v>
      </c>
      <c r="Z434" s="66" t="s">
        <v>26</v>
      </c>
      <c r="AA434" s="12" t="s">
        <v>31</v>
      </c>
    </row>
    <row r="435" spans="1:27" x14ac:dyDescent="0.25">
      <c r="A435" s="10">
        <v>45665</v>
      </c>
      <c r="B435" s="11" t="s">
        <v>456</v>
      </c>
      <c r="C435" s="11" t="s">
        <v>1598</v>
      </c>
      <c r="D435" s="11" t="s">
        <v>26</v>
      </c>
      <c r="E435" s="11" t="s">
        <v>500</v>
      </c>
      <c r="F435" s="11" t="s">
        <v>26</v>
      </c>
      <c r="G435" s="11" t="s">
        <v>26</v>
      </c>
      <c r="H435" s="12" t="s">
        <v>4421</v>
      </c>
      <c r="I435" s="12" t="s">
        <v>27</v>
      </c>
      <c r="J435" s="12" t="s">
        <v>33</v>
      </c>
      <c r="K435" s="12" t="s">
        <v>34</v>
      </c>
      <c r="L435" s="13">
        <v>44.6</v>
      </c>
      <c r="M435" s="13">
        <v>30</v>
      </c>
      <c r="N435" s="13">
        <v>1.486666666666667</v>
      </c>
      <c r="O435" s="13">
        <v>85</v>
      </c>
      <c r="P435" s="13" t="s">
        <v>30</v>
      </c>
      <c r="Q435" s="13">
        <v>0</v>
      </c>
      <c r="R435" s="69">
        <f>L435*O435</f>
        <v>3791</v>
      </c>
      <c r="S435" s="69">
        <v>38</v>
      </c>
      <c r="T435" s="69">
        <f>L435*S435</f>
        <v>1694.8</v>
      </c>
      <c r="U435" s="69">
        <f>R435-T435</f>
        <v>2096.1999999999998</v>
      </c>
      <c r="V435" s="69">
        <f>U435*1</f>
        <v>2096.1999999999998</v>
      </c>
      <c r="W435" s="69">
        <f>U435-V435</f>
        <v>0</v>
      </c>
      <c r="X435" s="69">
        <f>L435*36</f>
        <v>1605.6000000000001</v>
      </c>
      <c r="Y435" s="70">
        <f>+T435-X435</f>
        <v>89.199999999999818</v>
      </c>
      <c r="Z435" s="66" t="s">
        <v>141</v>
      </c>
      <c r="AA435" s="12" t="s">
        <v>78</v>
      </c>
    </row>
    <row r="436" spans="1:27" x14ac:dyDescent="0.25">
      <c r="A436" s="10">
        <v>45665</v>
      </c>
      <c r="B436" s="11">
        <v>-0.20508101851851859</v>
      </c>
      <c r="C436" s="11" t="s">
        <v>1599</v>
      </c>
      <c r="D436" s="11" t="s">
        <v>26</v>
      </c>
      <c r="E436" s="11" t="s">
        <v>321</v>
      </c>
      <c r="F436" s="11" t="s">
        <v>26</v>
      </c>
      <c r="G436" s="11">
        <v>111205</v>
      </c>
      <c r="H436" s="12" t="s">
        <v>4445</v>
      </c>
      <c r="I436" s="12" t="s">
        <v>27</v>
      </c>
      <c r="J436" s="12" t="s">
        <v>33</v>
      </c>
      <c r="K436" s="12" t="s">
        <v>34</v>
      </c>
      <c r="L436" s="13">
        <v>36.299999999999997</v>
      </c>
      <c r="M436" s="13">
        <v>25</v>
      </c>
      <c r="N436" s="13">
        <v>1.452</v>
      </c>
      <c r="O436" s="13">
        <v>44</v>
      </c>
      <c r="P436" s="13" t="s">
        <v>30</v>
      </c>
      <c r="Q436" s="13">
        <v>0</v>
      </c>
      <c r="R436" s="69">
        <f t="shared" ref="R436" si="446">+L436*O436</f>
        <v>1597.1999999999998</v>
      </c>
      <c r="S436" s="69">
        <v>0</v>
      </c>
      <c r="T436" s="69">
        <f>+L436*S436</f>
        <v>0</v>
      </c>
      <c r="U436" s="69">
        <f>+R436-T436</f>
        <v>1597.1999999999998</v>
      </c>
      <c r="V436" s="69">
        <f>+U436*1</f>
        <v>1597.1999999999998</v>
      </c>
      <c r="W436" s="69">
        <f>+U436-V436</f>
        <v>0</v>
      </c>
      <c r="X436" s="69">
        <v>0</v>
      </c>
      <c r="Y436" s="14">
        <f>T436-X436</f>
        <v>0</v>
      </c>
      <c r="Z436" s="66" t="s">
        <v>26</v>
      </c>
      <c r="AA436" s="12" t="s">
        <v>31</v>
      </c>
    </row>
    <row r="437" spans="1:27" x14ac:dyDescent="0.25">
      <c r="A437" s="10">
        <v>45665</v>
      </c>
      <c r="B437" s="11" t="s">
        <v>1600</v>
      </c>
      <c r="C437" s="11" t="s">
        <v>1601</v>
      </c>
      <c r="D437" s="11" t="s">
        <v>26</v>
      </c>
      <c r="E437" s="11" t="s">
        <v>81</v>
      </c>
      <c r="F437" s="11" t="s">
        <v>26</v>
      </c>
      <c r="G437" s="11" t="s">
        <v>26</v>
      </c>
      <c r="H437" s="12" t="s">
        <v>4421</v>
      </c>
      <c r="I437" s="12" t="s">
        <v>27</v>
      </c>
      <c r="J437" s="12" t="s">
        <v>42</v>
      </c>
      <c r="K437" s="12" t="s">
        <v>43</v>
      </c>
      <c r="L437" s="13">
        <v>41.46</v>
      </c>
      <c r="M437" s="13">
        <v>25</v>
      </c>
      <c r="N437" s="13">
        <v>1.6584000000000001</v>
      </c>
      <c r="O437" s="13">
        <v>83</v>
      </c>
      <c r="P437" s="13" t="s">
        <v>30</v>
      </c>
      <c r="Q437" s="13">
        <v>0</v>
      </c>
      <c r="R437" s="69">
        <f>L437*O437</f>
        <v>3441.1800000000003</v>
      </c>
      <c r="S437" s="69">
        <v>38</v>
      </c>
      <c r="T437" s="69">
        <f>L437*S437</f>
        <v>1575.48</v>
      </c>
      <c r="U437" s="69">
        <f>R437-T437</f>
        <v>1865.7000000000003</v>
      </c>
      <c r="V437" s="69">
        <f>U437*1</f>
        <v>1865.7000000000003</v>
      </c>
      <c r="W437" s="69">
        <f>U437-V437</f>
        <v>0</v>
      </c>
      <c r="X437" s="69">
        <f>L437*36</f>
        <v>1492.56</v>
      </c>
      <c r="Y437" s="70">
        <f t="shared" ref="Y437:Y438" si="447">+T437-X437</f>
        <v>82.920000000000073</v>
      </c>
      <c r="Z437" s="66" t="s">
        <v>141</v>
      </c>
      <c r="AA437" s="12" t="s">
        <v>78</v>
      </c>
    </row>
    <row r="438" spans="1:27" x14ac:dyDescent="0.25">
      <c r="A438" s="10">
        <v>45665</v>
      </c>
      <c r="B438" s="11" t="s">
        <v>1602</v>
      </c>
      <c r="C438" s="11" t="s">
        <v>1603</v>
      </c>
      <c r="D438" s="11" t="s">
        <v>26</v>
      </c>
      <c r="E438" s="11" t="s">
        <v>573</v>
      </c>
      <c r="F438" s="11" t="s">
        <v>26</v>
      </c>
      <c r="G438" s="11" t="s">
        <v>26</v>
      </c>
      <c r="H438" s="12" t="s">
        <v>4421</v>
      </c>
      <c r="I438" s="12" t="s">
        <v>27</v>
      </c>
      <c r="J438" s="12" t="s">
        <v>42</v>
      </c>
      <c r="K438" s="12" t="s">
        <v>43</v>
      </c>
      <c r="L438" s="13">
        <v>42.06</v>
      </c>
      <c r="M438" s="13">
        <v>25</v>
      </c>
      <c r="N438" s="13">
        <v>1.6823999999999999</v>
      </c>
      <c r="O438" s="13">
        <v>83</v>
      </c>
      <c r="P438" s="13" t="s">
        <v>30</v>
      </c>
      <c r="Q438" s="13">
        <v>0</v>
      </c>
      <c r="R438" s="69">
        <f>L438*O438</f>
        <v>3490.98</v>
      </c>
      <c r="S438" s="69">
        <v>38</v>
      </c>
      <c r="T438" s="69">
        <f>L438*S438</f>
        <v>1598.2800000000002</v>
      </c>
      <c r="U438" s="69">
        <f>R438-T438</f>
        <v>1892.6999999999998</v>
      </c>
      <c r="V438" s="69">
        <f>U438*1</f>
        <v>1892.6999999999998</v>
      </c>
      <c r="W438" s="69">
        <f>U438-V438</f>
        <v>0</v>
      </c>
      <c r="X438" s="69">
        <f>L438*36</f>
        <v>1514.16</v>
      </c>
      <c r="Y438" s="70">
        <f t="shared" si="447"/>
        <v>84.120000000000118</v>
      </c>
      <c r="Z438" s="66" t="s">
        <v>141</v>
      </c>
      <c r="AA438" s="12" t="s">
        <v>78</v>
      </c>
    </row>
    <row r="439" spans="1:27" x14ac:dyDescent="0.25">
      <c r="A439" s="10">
        <v>45665</v>
      </c>
      <c r="B439" s="11" t="s">
        <v>1604</v>
      </c>
      <c r="C439" s="11" t="s">
        <v>1605</v>
      </c>
      <c r="D439" s="11" t="s">
        <v>26</v>
      </c>
      <c r="E439" s="11" t="s">
        <v>569</v>
      </c>
      <c r="F439" s="11" t="s">
        <v>26</v>
      </c>
      <c r="G439" s="11">
        <v>10314</v>
      </c>
      <c r="H439" s="12" t="s">
        <v>140</v>
      </c>
      <c r="I439" s="12" t="s">
        <v>27</v>
      </c>
      <c r="J439" s="12" t="s">
        <v>33</v>
      </c>
      <c r="K439" s="12" t="s">
        <v>34</v>
      </c>
      <c r="L439" s="13">
        <v>42.2</v>
      </c>
      <c r="M439" s="13">
        <v>29</v>
      </c>
      <c r="N439" s="13">
        <v>1.455172413793103</v>
      </c>
      <c r="O439" s="13">
        <v>40</v>
      </c>
      <c r="P439" s="13"/>
      <c r="Q439" s="13">
        <v>0</v>
      </c>
      <c r="R439" s="69">
        <f>+L439*O439</f>
        <v>1688</v>
      </c>
      <c r="S439" s="69">
        <v>0</v>
      </c>
      <c r="T439" s="69">
        <f>+L439*S439</f>
        <v>0</v>
      </c>
      <c r="U439" s="69">
        <f>+R439-T439</f>
        <v>1688</v>
      </c>
      <c r="V439" s="69">
        <f>+U439*0</f>
        <v>0</v>
      </c>
      <c r="W439" s="69">
        <f>+U439-V439</f>
        <v>1688</v>
      </c>
      <c r="X439" s="69">
        <v>0</v>
      </c>
      <c r="Y439" s="14">
        <f t="shared" ref="Y439:Y440" si="448">T439-X439</f>
        <v>0</v>
      </c>
      <c r="Z439" s="66" t="s">
        <v>26</v>
      </c>
      <c r="AA439" s="12" t="s">
        <v>31</v>
      </c>
    </row>
    <row r="440" spans="1:27" x14ac:dyDescent="0.25">
      <c r="A440" s="10">
        <v>45665</v>
      </c>
      <c r="B440" s="11" t="s">
        <v>1606</v>
      </c>
      <c r="C440" s="11" t="s">
        <v>1607</v>
      </c>
      <c r="D440" s="11" t="s">
        <v>26</v>
      </c>
      <c r="E440" s="11" t="s">
        <v>604</v>
      </c>
      <c r="F440" s="11" t="s">
        <v>26</v>
      </c>
      <c r="G440" s="11">
        <v>615</v>
      </c>
      <c r="H440" s="12" t="s">
        <v>141</v>
      </c>
      <c r="I440" s="12" t="s">
        <v>27</v>
      </c>
      <c r="J440" s="12" t="s">
        <v>33</v>
      </c>
      <c r="K440" s="12" t="s">
        <v>34</v>
      </c>
      <c r="L440" s="13">
        <v>39.200000000000003</v>
      </c>
      <c r="M440" s="13">
        <v>27</v>
      </c>
      <c r="N440" s="13">
        <v>1.4518518518518519</v>
      </c>
      <c r="O440" s="13">
        <v>40</v>
      </c>
      <c r="P440" s="13" t="s">
        <v>30</v>
      </c>
      <c r="Q440" s="13">
        <v>0</v>
      </c>
      <c r="R440" s="69">
        <f t="shared" ref="R440" si="449">L440*O440</f>
        <v>1568</v>
      </c>
      <c r="S440" s="69">
        <v>0</v>
      </c>
      <c r="T440" s="69">
        <f t="shared" ref="T440" si="450">L440*S440</f>
        <v>0</v>
      </c>
      <c r="U440" s="69">
        <f t="shared" ref="U440:U441" si="451">R440-T440</f>
        <v>1568</v>
      </c>
      <c r="V440" s="69">
        <f t="shared" ref="V440" si="452">U440*0</f>
        <v>0</v>
      </c>
      <c r="W440" s="69">
        <f t="shared" ref="W440:W441" si="453">U440-V440</f>
        <v>1568</v>
      </c>
      <c r="X440" s="69">
        <v>0</v>
      </c>
      <c r="Y440" s="14">
        <f t="shared" si="448"/>
        <v>0</v>
      </c>
      <c r="Z440" s="66" t="s">
        <v>26</v>
      </c>
      <c r="AA440" s="12" t="s">
        <v>31</v>
      </c>
    </row>
    <row r="441" spans="1:27" x14ac:dyDescent="0.25">
      <c r="A441" s="10">
        <v>45665</v>
      </c>
      <c r="B441" s="11" t="s">
        <v>1608</v>
      </c>
      <c r="C441" s="11" t="s">
        <v>1609</v>
      </c>
      <c r="D441" s="11" t="s">
        <v>26</v>
      </c>
      <c r="E441" s="11" t="s">
        <v>538</v>
      </c>
      <c r="F441" s="11" t="s">
        <v>26</v>
      </c>
      <c r="G441" s="11" t="s">
        <v>26</v>
      </c>
      <c r="H441" s="12" t="s">
        <v>145</v>
      </c>
      <c r="I441" s="12" t="s">
        <v>27</v>
      </c>
      <c r="J441" s="12" t="s">
        <v>33</v>
      </c>
      <c r="K441" s="12" t="s">
        <v>34</v>
      </c>
      <c r="L441" s="13">
        <v>44.04</v>
      </c>
      <c r="M441" s="13">
        <v>30</v>
      </c>
      <c r="N441" s="13">
        <v>1.468</v>
      </c>
      <c r="O441" s="13">
        <v>91</v>
      </c>
      <c r="P441" s="13" t="s">
        <v>30</v>
      </c>
      <c r="Q441" s="13">
        <v>0</v>
      </c>
      <c r="R441" s="69">
        <f>+L441*O441</f>
        <v>4007.64</v>
      </c>
      <c r="S441" s="69">
        <v>40</v>
      </c>
      <c r="T441" s="69">
        <f>L441*S441</f>
        <v>1761.6</v>
      </c>
      <c r="U441" s="69">
        <f t="shared" si="451"/>
        <v>2246.04</v>
      </c>
      <c r="V441" s="69">
        <f>U441*1</f>
        <v>2246.04</v>
      </c>
      <c r="W441" s="69">
        <f t="shared" si="453"/>
        <v>0</v>
      </c>
      <c r="X441" s="69">
        <f>L441*37</f>
        <v>1629.48</v>
      </c>
      <c r="Y441" s="70">
        <f>+T441-X441</f>
        <v>132.11999999999989</v>
      </c>
      <c r="Z441" s="66" t="s">
        <v>41</v>
      </c>
      <c r="AA441" s="12" t="s">
        <v>79</v>
      </c>
    </row>
    <row r="442" spans="1:27" x14ac:dyDescent="0.25">
      <c r="A442" s="10">
        <v>45665</v>
      </c>
      <c r="B442" s="11" t="s">
        <v>1610</v>
      </c>
      <c r="C442" s="11" t="s">
        <v>1611</v>
      </c>
      <c r="D442" s="11" t="s">
        <v>26</v>
      </c>
      <c r="E442" s="11" t="s">
        <v>44</v>
      </c>
      <c r="F442" s="11" t="s">
        <v>26</v>
      </c>
      <c r="G442" s="11">
        <v>1499</v>
      </c>
      <c r="H442" s="12" t="s">
        <v>45</v>
      </c>
      <c r="I442" s="12" t="s">
        <v>27</v>
      </c>
      <c r="J442" s="12" t="s">
        <v>42</v>
      </c>
      <c r="K442" s="12" t="s">
        <v>43</v>
      </c>
      <c r="L442" s="13">
        <v>43.8</v>
      </c>
      <c r="M442" s="13">
        <v>25</v>
      </c>
      <c r="N442" s="13">
        <v>1.752</v>
      </c>
      <c r="O442" s="13" t="s">
        <v>30</v>
      </c>
      <c r="P442" s="13">
        <v>62</v>
      </c>
      <c r="Q442" s="13">
        <v>0</v>
      </c>
      <c r="R442" s="69">
        <f>+M442*P442</f>
        <v>1550</v>
      </c>
      <c r="S442" s="69">
        <v>0</v>
      </c>
      <c r="T442" s="69">
        <f>+M442*S442</f>
        <v>0</v>
      </c>
      <c r="U442" s="69">
        <f>+R442-T442</f>
        <v>1550</v>
      </c>
      <c r="V442" s="69">
        <f>+U442*0</f>
        <v>0</v>
      </c>
      <c r="W442" s="69">
        <f>+U442-V442</f>
        <v>1550</v>
      </c>
      <c r="X442" s="69">
        <v>0</v>
      </c>
      <c r="Y442" s="14">
        <f t="shared" ref="Y442:Y447" si="454">T442-X442</f>
        <v>0</v>
      </c>
      <c r="Z442" s="66" t="s">
        <v>26</v>
      </c>
      <c r="AA442" s="12" t="s">
        <v>31</v>
      </c>
    </row>
    <row r="443" spans="1:27" x14ac:dyDescent="0.25">
      <c r="A443" s="10">
        <v>45665</v>
      </c>
      <c r="B443" s="11" t="s">
        <v>1612</v>
      </c>
      <c r="C443" s="11" t="s">
        <v>1613</v>
      </c>
      <c r="D443" s="11" t="s">
        <v>26</v>
      </c>
      <c r="E443" s="11" t="s">
        <v>49</v>
      </c>
      <c r="F443" s="11" t="s">
        <v>26</v>
      </c>
      <c r="G443" s="11">
        <v>1492</v>
      </c>
      <c r="H443" s="12" t="s">
        <v>45</v>
      </c>
      <c r="I443" s="12" t="s">
        <v>27</v>
      </c>
      <c r="J443" s="12" t="s">
        <v>42</v>
      </c>
      <c r="K443" s="12" t="s">
        <v>43</v>
      </c>
      <c r="L443" s="13">
        <v>42.02</v>
      </c>
      <c r="M443" s="13">
        <v>25</v>
      </c>
      <c r="N443" s="13">
        <v>1.6808000000000001</v>
      </c>
      <c r="O443" s="13" t="s">
        <v>30</v>
      </c>
      <c r="P443" s="13">
        <v>62</v>
      </c>
      <c r="Q443" s="13">
        <v>0</v>
      </c>
      <c r="R443" s="69">
        <f>+M443*P443</f>
        <v>1550</v>
      </c>
      <c r="S443" s="69">
        <v>0</v>
      </c>
      <c r="T443" s="69">
        <f>+M443*S443</f>
        <v>0</v>
      </c>
      <c r="U443" s="69">
        <f>+R443-T443</f>
        <v>1550</v>
      </c>
      <c r="V443" s="69">
        <f>+U443*0</f>
        <v>0</v>
      </c>
      <c r="W443" s="69">
        <f>+U443-V443</f>
        <v>1550</v>
      </c>
      <c r="X443" s="69">
        <v>0</v>
      </c>
      <c r="Y443" s="14">
        <f t="shared" si="454"/>
        <v>0</v>
      </c>
      <c r="Z443" s="66" t="s">
        <v>26</v>
      </c>
      <c r="AA443" s="12" t="s">
        <v>31</v>
      </c>
    </row>
    <row r="444" spans="1:27" x14ac:dyDescent="0.25">
      <c r="A444" s="10">
        <v>45665</v>
      </c>
      <c r="B444" s="11" t="s">
        <v>1614</v>
      </c>
      <c r="C444" s="11" t="s">
        <v>1615</v>
      </c>
      <c r="D444" s="11" t="s">
        <v>26</v>
      </c>
      <c r="E444" s="11" t="s">
        <v>239</v>
      </c>
      <c r="F444" s="11" t="s">
        <v>26</v>
      </c>
      <c r="G444" s="11">
        <v>2908</v>
      </c>
      <c r="H444" s="12" t="s">
        <v>41</v>
      </c>
      <c r="I444" s="12" t="s">
        <v>27</v>
      </c>
      <c r="J444" s="12" t="s">
        <v>28</v>
      </c>
      <c r="K444" s="12" t="s">
        <v>29</v>
      </c>
      <c r="L444" s="13">
        <v>38.6</v>
      </c>
      <c r="M444" s="13">
        <v>25</v>
      </c>
      <c r="N444" s="13">
        <v>1.544</v>
      </c>
      <c r="O444" s="13" t="s">
        <v>30</v>
      </c>
      <c r="P444" s="13">
        <v>40.5</v>
      </c>
      <c r="Q444" s="13">
        <v>0</v>
      </c>
      <c r="R444" s="69">
        <f>M444*P444</f>
        <v>1012.5</v>
      </c>
      <c r="S444" s="69">
        <v>0</v>
      </c>
      <c r="T444" s="69">
        <f>M444*S444</f>
        <v>0</v>
      </c>
      <c r="U444" s="69">
        <f t="shared" ref="U444" si="455">+R444-T444</f>
        <v>1012.5</v>
      </c>
      <c r="V444" s="69">
        <f>+U444*0</f>
        <v>0</v>
      </c>
      <c r="W444" s="69">
        <f t="shared" ref="W444" si="456">+U444-V444</f>
        <v>1012.5</v>
      </c>
      <c r="X444" s="69">
        <v>0</v>
      </c>
      <c r="Y444" s="14">
        <f t="shared" si="454"/>
        <v>0</v>
      </c>
      <c r="Z444" s="66" t="s">
        <v>26</v>
      </c>
      <c r="AA444" s="12" t="s">
        <v>31</v>
      </c>
    </row>
    <row r="445" spans="1:27" x14ac:dyDescent="0.25">
      <c r="A445" s="10">
        <v>45665</v>
      </c>
      <c r="B445" s="11" t="s">
        <v>1616</v>
      </c>
      <c r="C445" s="11" t="s">
        <v>1617</v>
      </c>
      <c r="D445" s="11" t="s">
        <v>26</v>
      </c>
      <c r="E445" s="11" t="s">
        <v>603</v>
      </c>
      <c r="F445" s="11" t="s">
        <v>26</v>
      </c>
      <c r="G445" s="11">
        <v>616</v>
      </c>
      <c r="H445" s="12" t="s">
        <v>141</v>
      </c>
      <c r="I445" s="12" t="s">
        <v>37</v>
      </c>
      <c r="J445" s="12" t="s">
        <v>85</v>
      </c>
      <c r="K445" s="12" t="s">
        <v>86</v>
      </c>
      <c r="L445" s="13">
        <v>38.46</v>
      </c>
      <c r="M445" s="13">
        <v>25</v>
      </c>
      <c r="N445" s="13">
        <v>1.5384</v>
      </c>
      <c r="O445" s="13">
        <v>29</v>
      </c>
      <c r="P445" s="13" t="s">
        <v>30</v>
      </c>
      <c r="Q445" s="13">
        <v>0</v>
      </c>
      <c r="R445" s="69">
        <f t="shared" ref="R445:R446" si="457">L445*O445</f>
        <v>1115.3399999999999</v>
      </c>
      <c r="S445" s="69">
        <v>0</v>
      </c>
      <c r="T445" s="69">
        <f t="shared" ref="T445:T446" si="458">L445*S445</f>
        <v>0</v>
      </c>
      <c r="U445" s="69">
        <f t="shared" ref="U445:U446" si="459">R445-T445</f>
        <v>1115.3399999999999</v>
      </c>
      <c r="V445" s="69">
        <f t="shared" ref="V445:V446" si="460">U445*0</f>
        <v>0</v>
      </c>
      <c r="W445" s="69">
        <f t="shared" ref="W445:W446" si="461">U445-V445</f>
        <v>1115.3399999999999</v>
      </c>
      <c r="X445" s="69">
        <v>0</v>
      </c>
      <c r="Y445" s="14">
        <f t="shared" si="454"/>
        <v>0</v>
      </c>
      <c r="Z445" s="66" t="s">
        <v>26</v>
      </c>
      <c r="AA445" s="12" t="s">
        <v>31</v>
      </c>
    </row>
    <row r="446" spans="1:27" x14ac:dyDescent="0.25">
      <c r="A446" s="10">
        <v>45665</v>
      </c>
      <c r="B446" s="11" t="s">
        <v>1618</v>
      </c>
      <c r="C446" s="11" t="s">
        <v>1619</v>
      </c>
      <c r="D446" s="11" t="s">
        <v>26</v>
      </c>
      <c r="E446" s="11" t="s">
        <v>657</v>
      </c>
      <c r="F446" s="11" t="s">
        <v>26</v>
      </c>
      <c r="G446" s="11">
        <v>617</v>
      </c>
      <c r="H446" s="12" t="s">
        <v>141</v>
      </c>
      <c r="I446" s="12" t="s">
        <v>37</v>
      </c>
      <c r="J446" s="12" t="s">
        <v>85</v>
      </c>
      <c r="K446" s="12" t="s">
        <v>86</v>
      </c>
      <c r="L446" s="13">
        <v>38.64</v>
      </c>
      <c r="M446" s="13">
        <v>25</v>
      </c>
      <c r="N446" s="13">
        <v>1.5456000000000001</v>
      </c>
      <c r="O446" s="13">
        <v>29</v>
      </c>
      <c r="P446" s="13" t="s">
        <v>30</v>
      </c>
      <c r="Q446" s="13">
        <v>0</v>
      </c>
      <c r="R446" s="69">
        <f t="shared" si="457"/>
        <v>1120.56</v>
      </c>
      <c r="S446" s="69">
        <v>0</v>
      </c>
      <c r="T446" s="69">
        <f t="shared" si="458"/>
        <v>0</v>
      </c>
      <c r="U446" s="69">
        <f t="shared" si="459"/>
        <v>1120.56</v>
      </c>
      <c r="V446" s="69">
        <f t="shared" si="460"/>
        <v>0</v>
      </c>
      <c r="W446" s="69">
        <f t="shared" si="461"/>
        <v>1120.56</v>
      </c>
      <c r="X446" s="69">
        <v>0</v>
      </c>
      <c r="Y446" s="14">
        <f t="shared" si="454"/>
        <v>0</v>
      </c>
      <c r="Z446" s="66" t="s">
        <v>26</v>
      </c>
      <c r="AA446" s="12" t="s">
        <v>31</v>
      </c>
    </row>
    <row r="447" spans="1:27" x14ac:dyDescent="0.25">
      <c r="A447" s="10">
        <v>45665</v>
      </c>
      <c r="B447" s="11" t="s">
        <v>1620</v>
      </c>
      <c r="C447" s="11" t="s">
        <v>1621</v>
      </c>
      <c r="D447" s="11" t="s">
        <v>26</v>
      </c>
      <c r="E447" s="11" t="s">
        <v>430</v>
      </c>
      <c r="F447" s="11" t="s">
        <v>26</v>
      </c>
      <c r="G447" s="11">
        <v>132</v>
      </c>
      <c r="H447" s="12" t="s">
        <v>6326</v>
      </c>
      <c r="I447" s="12" t="s">
        <v>55</v>
      </c>
      <c r="J447" s="12" t="s">
        <v>55</v>
      </c>
      <c r="K447" s="12" t="s">
        <v>56</v>
      </c>
      <c r="L447" s="13">
        <v>36.340000000000003</v>
      </c>
      <c r="M447" s="13">
        <v>25</v>
      </c>
      <c r="N447" s="13">
        <v>1.4536</v>
      </c>
      <c r="O447" s="13">
        <v>15</v>
      </c>
      <c r="P447" s="13"/>
      <c r="Q447" s="13">
        <v>0</v>
      </c>
      <c r="R447" s="69">
        <f>+L447*O447</f>
        <v>545.1</v>
      </c>
      <c r="S447" s="69">
        <v>0</v>
      </c>
      <c r="T447" s="69">
        <f>+L447*S447</f>
        <v>0</v>
      </c>
      <c r="U447" s="69">
        <f t="shared" ref="U447" si="462">+R447-T447</f>
        <v>545.1</v>
      </c>
      <c r="V447" s="69">
        <f>+U447*0</f>
        <v>0</v>
      </c>
      <c r="W447" s="69">
        <f t="shared" ref="W447" si="463">+U447-V447</f>
        <v>545.1</v>
      </c>
      <c r="X447" s="69">
        <v>0</v>
      </c>
      <c r="Y447" s="14">
        <f t="shared" si="454"/>
        <v>0</v>
      </c>
      <c r="Z447" s="66" t="s">
        <v>26</v>
      </c>
      <c r="AA447" s="12" t="s">
        <v>31</v>
      </c>
    </row>
    <row r="448" spans="1:27" x14ac:dyDescent="0.25">
      <c r="A448" s="10">
        <v>45665</v>
      </c>
      <c r="B448" s="11" t="s">
        <v>1622</v>
      </c>
      <c r="C448" s="11" t="s">
        <v>1623</v>
      </c>
      <c r="D448" s="11" t="s">
        <v>26</v>
      </c>
      <c r="E448" s="11" t="s">
        <v>75</v>
      </c>
      <c r="F448" s="11" t="s">
        <v>26</v>
      </c>
      <c r="G448" s="11" t="s">
        <v>26</v>
      </c>
      <c r="H448" s="12" t="s">
        <v>4421</v>
      </c>
      <c r="I448" s="12" t="s">
        <v>27</v>
      </c>
      <c r="J448" s="12" t="s">
        <v>42</v>
      </c>
      <c r="K448" s="12" t="s">
        <v>43</v>
      </c>
      <c r="L448" s="13">
        <v>41.34</v>
      </c>
      <c r="M448" s="13">
        <v>25</v>
      </c>
      <c r="N448" s="13">
        <v>1.6536</v>
      </c>
      <c r="O448" s="13">
        <v>83</v>
      </c>
      <c r="P448" s="13" t="s">
        <v>30</v>
      </c>
      <c r="Q448" s="13">
        <v>0</v>
      </c>
      <c r="R448" s="69">
        <f>L448*O448</f>
        <v>3431.2200000000003</v>
      </c>
      <c r="S448" s="69">
        <v>38</v>
      </c>
      <c r="T448" s="69">
        <f>L448*S448</f>
        <v>1570.92</v>
      </c>
      <c r="U448" s="69">
        <f>R448-T448</f>
        <v>1860.3000000000002</v>
      </c>
      <c r="V448" s="69">
        <f>U448*1</f>
        <v>1860.3000000000002</v>
      </c>
      <c r="W448" s="69">
        <f>U448-V448</f>
        <v>0</v>
      </c>
      <c r="X448" s="69">
        <f>L448*36</f>
        <v>1488.2400000000002</v>
      </c>
      <c r="Y448" s="70">
        <f>+T448-X448</f>
        <v>82.679999999999836</v>
      </c>
      <c r="Z448" s="66" t="s">
        <v>564</v>
      </c>
      <c r="AA448" s="12" t="s">
        <v>78</v>
      </c>
    </row>
    <row r="449" spans="1:27" x14ac:dyDescent="0.25">
      <c r="A449" s="10">
        <v>45665</v>
      </c>
      <c r="B449" s="11" t="s">
        <v>1624</v>
      </c>
      <c r="C449" s="11" t="s">
        <v>1625</v>
      </c>
      <c r="D449" s="11" t="s">
        <v>26</v>
      </c>
      <c r="E449" s="11" t="s">
        <v>98</v>
      </c>
      <c r="F449" s="11" t="s">
        <v>26</v>
      </c>
      <c r="G449" s="11">
        <v>10128</v>
      </c>
      <c r="H449" s="12" t="s">
        <v>140</v>
      </c>
      <c r="I449" s="12" t="s">
        <v>27</v>
      </c>
      <c r="J449" s="12" t="s">
        <v>42</v>
      </c>
      <c r="K449" s="12" t="s">
        <v>43</v>
      </c>
      <c r="L449" s="13">
        <v>42.66</v>
      </c>
      <c r="M449" s="13">
        <v>25</v>
      </c>
      <c r="N449" s="13">
        <v>1.7063999999999999</v>
      </c>
      <c r="O449" s="13">
        <v>35</v>
      </c>
      <c r="P449" s="13"/>
      <c r="Q449" s="13">
        <v>0</v>
      </c>
      <c r="R449" s="69">
        <f>+L449*O449</f>
        <v>1493.1</v>
      </c>
      <c r="S449" s="69">
        <v>0</v>
      </c>
      <c r="T449" s="69">
        <f>+L449*S449</f>
        <v>0</v>
      </c>
      <c r="U449" s="69">
        <f>+R449-T449</f>
        <v>1493.1</v>
      </c>
      <c r="V449" s="69">
        <f>+U449*0</f>
        <v>0</v>
      </c>
      <c r="W449" s="69">
        <f>+U449-V449</f>
        <v>1493.1</v>
      </c>
      <c r="X449" s="69">
        <v>0</v>
      </c>
      <c r="Y449" s="14">
        <f>T449-X449</f>
        <v>0</v>
      </c>
      <c r="Z449" s="66" t="s">
        <v>26</v>
      </c>
      <c r="AA449" s="12" t="s">
        <v>31</v>
      </c>
    </row>
    <row r="450" spans="1:27" x14ac:dyDescent="0.25">
      <c r="A450" s="10">
        <v>45665</v>
      </c>
      <c r="B450" s="11" t="s">
        <v>1626</v>
      </c>
      <c r="C450" s="11" t="s">
        <v>1627</v>
      </c>
      <c r="D450" s="11" t="s">
        <v>26</v>
      </c>
      <c r="E450" s="11" t="s">
        <v>245</v>
      </c>
      <c r="F450" s="11" t="s">
        <v>26</v>
      </c>
      <c r="G450" s="11" t="s">
        <v>26</v>
      </c>
      <c r="H450" s="12" t="s">
        <v>145</v>
      </c>
      <c r="I450" s="12" t="s">
        <v>27</v>
      </c>
      <c r="J450" s="12" t="s">
        <v>33</v>
      </c>
      <c r="K450" s="12" t="s">
        <v>34</v>
      </c>
      <c r="L450" s="13">
        <v>43.54</v>
      </c>
      <c r="M450" s="13">
        <v>30</v>
      </c>
      <c r="N450" s="13">
        <v>1.4513333333333329</v>
      </c>
      <c r="O450" s="13">
        <v>91</v>
      </c>
      <c r="P450" s="13" t="s">
        <v>30</v>
      </c>
      <c r="Q450" s="13">
        <v>0</v>
      </c>
      <c r="R450" s="69">
        <f>+L450*O450</f>
        <v>3962.14</v>
      </c>
      <c r="S450" s="69">
        <v>40</v>
      </c>
      <c r="T450" s="69">
        <f>L450*S450</f>
        <v>1741.6</v>
      </c>
      <c r="U450" s="69">
        <f t="shared" ref="U450" si="464">R450-T450</f>
        <v>2220.54</v>
      </c>
      <c r="V450" s="69">
        <f>U450*1</f>
        <v>2220.54</v>
      </c>
      <c r="W450" s="69">
        <f t="shared" ref="W450" si="465">U450-V450</f>
        <v>0</v>
      </c>
      <c r="X450" s="69">
        <f>L450*37</f>
        <v>1610.98</v>
      </c>
      <c r="Y450" s="70">
        <f>+T450-X450</f>
        <v>130.61999999999989</v>
      </c>
      <c r="Z450" s="66" t="s">
        <v>41</v>
      </c>
      <c r="AA450" s="12" t="s">
        <v>79</v>
      </c>
    </row>
    <row r="451" spans="1:27" x14ac:dyDescent="0.25">
      <c r="A451" s="10">
        <v>45665</v>
      </c>
      <c r="B451" s="11" t="s">
        <v>1628</v>
      </c>
      <c r="C451" s="11" t="s">
        <v>1629</v>
      </c>
      <c r="D451" s="11" t="s">
        <v>26</v>
      </c>
      <c r="E451" s="11" t="s">
        <v>1199</v>
      </c>
      <c r="F451" s="11" t="s">
        <v>26</v>
      </c>
      <c r="G451" s="11">
        <v>971</v>
      </c>
      <c r="H451" s="12" t="s">
        <v>162</v>
      </c>
      <c r="I451" s="12" t="s">
        <v>27</v>
      </c>
      <c r="J451" s="12" t="s">
        <v>33</v>
      </c>
      <c r="K451" s="12" t="s">
        <v>34</v>
      </c>
      <c r="L451" s="13">
        <v>38.020000000000003</v>
      </c>
      <c r="M451" s="13">
        <v>25</v>
      </c>
      <c r="N451" s="13">
        <v>1.5207999999999999</v>
      </c>
      <c r="O451" s="13" t="s">
        <v>30</v>
      </c>
      <c r="P451" s="13">
        <v>58</v>
      </c>
      <c r="Q451" s="13">
        <v>0</v>
      </c>
      <c r="R451" s="69">
        <f>M451*P451</f>
        <v>1450</v>
      </c>
      <c r="S451" s="69">
        <v>0</v>
      </c>
      <c r="T451" s="69">
        <f>M451*S451</f>
        <v>0</v>
      </c>
      <c r="U451" s="69">
        <f>R451-T451</f>
        <v>1450</v>
      </c>
      <c r="V451" s="69">
        <f>U451*0</f>
        <v>0</v>
      </c>
      <c r="W451" s="69">
        <f>U451-V451</f>
        <v>1450</v>
      </c>
      <c r="X451" s="69">
        <v>0</v>
      </c>
      <c r="Y451" s="14">
        <f t="shared" ref="Y451:Y455" si="466">T451-X451</f>
        <v>0</v>
      </c>
      <c r="Z451" s="66" t="s">
        <v>26</v>
      </c>
      <c r="AA451" s="12" t="s">
        <v>31</v>
      </c>
    </row>
    <row r="452" spans="1:27" x14ac:dyDescent="0.25">
      <c r="A452" s="10">
        <v>45665</v>
      </c>
      <c r="B452" s="11" t="s">
        <v>1630</v>
      </c>
      <c r="C452" s="11" t="s">
        <v>1631</v>
      </c>
      <c r="D452" s="11" t="s">
        <v>26</v>
      </c>
      <c r="E452" s="11" t="s">
        <v>240</v>
      </c>
      <c r="F452" s="11" t="s">
        <v>26</v>
      </c>
      <c r="G452" s="11">
        <v>71094</v>
      </c>
      <c r="H452" s="12" t="s">
        <v>4447</v>
      </c>
      <c r="I452" s="12" t="s">
        <v>27</v>
      </c>
      <c r="J452" s="12" t="s">
        <v>42</v>
      </c>
      <c r="K452" s="12" t="s">
        <v>43</v>
      </c>
      <c r="L452" s="13">
        <v>43.1</v>
      </c>
      <c r="M452" s="13">
        <v>25</v>
      </c>
      <c r="N452" s="13">
        <v>1.724</v>
      </c>
      <c r="O452" s="13">
        <v>42.5</v>
      </c>
      <c r="P452" s="13"/>
      <c r="Q452" s="13">
        <v>0</v>
      </c>
      <c r="R452" s="69">
        <f>+L452*O452</f>
        <v>1831.75</v>
      </c>
      <c r="S452" s="69">
        <v>0</v>
      </c>
      <c r="T452" s="69">
        <f>+L452*S452</f>
        <v>0</v>
      </c>
      <c r="U452" s="69">
        <f>+R452-T452</f>
        <v>1831.75</v>
      </c>
      <c r="V452" s="69">
        <f>+U452*0.75</f>
        <v>1373.8125</v>
      </c>
      <c r="W452" s="69">
        <f>+U452-V452</f>
        <v>457.9375</v>
      </c>
      <c r="X452" s="69">
        <v>0</v>
      </c>
      <c r="Y452" s="14">
        <f t="shared" si="466"/>
        <v>0</v>
      </c>
      <c r="Z452" s="66" t="s">
        <v>26</v>
      </c>
      <c r="AA452" s="12" t="s">
        <v>31</v>
      </c>
    </row>
    <row r="453" spans="1:27" x14ac:dyDescent="0.25">
      <c r="A453" s="10">
        <v>45665</v>
      </c>
      <c r="B453" s="11" t="s">
        <v>1632</v>
      </c>
      <c r="C453" s="11" t="s">
        <v>1633</v>
      </c>
      <c r="D453" s="11" t="s">
        <v>26</v>
      </c>
      <c r="E453" s="11" t="s">
        <v>223</v>
      </c>
      <c r="F453" s="11" t="s">
        <v>26</v>
      </c>
      <c r="G453" s="11">
        <v>57836</v>
      </c>
      <c r="H453" s="12" t="s">
        <v>4422</v>
      </c>
      <c r="I453" s="12" t="s">
        <v>27</v>
      </c>
      <c r="J453" s="12" t="s">
        <v>47</v>
      </c>
      <c r="K453" s="12" t="s">
        <v>48</v>
      </c>
      <c r="L453" s="13">
        <v>34.4</v>
      </c>
      <c r="M453" s="13">
        <v>25</v>
      </c>
      <c r="N453" s="13">
        <v>1.3759999999999999</v>
      </c>
      <c r="O453" s="13">
        <v>46</v>
      </c>
      <c r="P453" s="13" t="s">
        <v>30</v>
      </c>
      <c r="Q453" s="13">
        <v>0</v>
      </c>
      <c r="R453" s="69">
        <f t="shared" ref="R453" si="467">+L453*O453</f>
        <v>1582.3999999999999</v>
      </c>
      <c r="S453" s="69">
        <v>0</v>
      </c>
      <c r="T453" s="69">
        <f t="shared" ref="T453" si="468">+L453*S453</f>
        <v>0</v>
      </c>
      <c r="U453" s="69">
        <f t="shared" ref="U453:U454" si="469">+R453-T453</f>
        <v>1582.3999999999999</v>
      </c>
      <c r="V453" s="69">
        <f>+U453*1</f>
        <v>1582.3999999999999</v>
      </c>
      <c r="W453" s="69">
        <f t="shared" ref="W453:W454" si="470">+U453-V453</f>
        <v>0</v>
      </c>
      <c r="X453" s="69">
        <v>0</v>
      </c>
      <c r="Y453" s="14">
        <f t="shared" si="466"/>
        <v>0</v>
      </c>
      <c r="Z453" s="66" t="s">
        <v>26</v>
      </c>
      <c r="AA453" s="12" t="s">
        <v>31</v>
      </c>
    </row>
    <row r="454" spans="1:27" x14ac:dyDescent="0.25">
      <c r="A454" s="10">
        <v>45665</v>
      </c>
      <c r="B454" s="11" t="s">
        <v>1634</v>
      </c>
      <c r="C454" s="11" t="s">
        <v>1635</v>
      </c>
      <c r="D454" s="11" t="s">
        <v>26</v>
      </c>
      <c r="E454" s="11" t="s">
        <v>588</v>
      </c>
      <c r="F454" s="11" t="s">
        <v>26</v>
      </c>
      <c r="G454" s="11">
        <v>4566</v>
      </c>
      <c r="H454" s="12" t="s">
        <v>4422</v>
      </c>
      <c r="I454" s="12" t="s">
        <v>27</v>
      </c>
      <c r="J454" s="12" t="s">
        <v>33</v>
      </c>
      <c r="K454" s="12" t="s">
        <v>34</v>
      </c>
      <c r="L454" s="13">
        <v>32.44</v>
      </c>
      <c r="M454" s="13">
        <v>25</v>
      </c>
      <c r="N454" s="13">
        <v>1.2976000000000001</v>
      </c>
      <c r="O454" s="13">
        <v>45</v>
      </c>
      <c r="P454" s="13" t="s">
        <v>30</v>
      </c>
      <c r="Q454" s="13">
        <v>0</v>
      </c>
      <c r="R454" s="69">
        <f>+L454*O454</f>
        <v>1459.8</v>
      </c>
      <c r="S454" s="69">
        <v>0</v>
      </c>
      <c r="T454" s="69">
        <f>+L454*S454</f>
        <v>0</v>
      </c>
      <c r="U454" s="69">
        <f t="shared" si="469"/>
        <v>1459.8</v>
      </c>
      <c r="V454" s="69">
        <f>+U454*1</f>
        <v>1459.8</v>
      </c>
      <c r="W454" s="69">
        <f t="shared" si="470"/>
        <v>0</v>
      </c>
      <c r="X454" s="69">
        <v>0</v>
      </c>
      <c r="Y454" s="14">
        <f t="shared" si="466"/>
        <v>0</v>
      </c>
      <c r="Z454" s="66" t="s">
        <v>26</v>
      </c>
      <c r="AA454" s="12" t="s">
        <v>31</v>
      </c>
    </row>
    <row r="455" spans="1:27" x14ac:dyDescent="0.25">
      <c r="A455" s="10">
        <v>45665</v>
      </c>
      <c r="B455" s="11" t="s">
        <v>367</v>
      </c>
      <c r="C455" s="11" t="s">
        <v>1636</v>
      </c>
      <c r="D455" s="11" t="s">
        <v>26</v>
      </c>
      <c r="E455" s="11" t="s">
        <v>519</v>
      </c>
      <c r="F455" s="11" t="s">
        <v>26</v>
      </c>
      <c r="G455" s="11">
        <v>4365</v>
      </c>
      <c r="H455" s="12" t="s">
        <v>140</v>
      </c>
      <c r="I455" s="12" t="s">
        <v>27</v>
      </c>
      <c r="J455" s="12" t="s">
        <v>42</v>
      </c>
      <c r="K455" s="12" t="s">
        <v>43</v>
      </c>
      <c r="L455" s="13">
        <v>42.86</v>
      </c>
      <c r="M455" s="13">
        <v>25</v>
      </c>
      <c r="N455" s="13">
        <v>1.7143999999999999</v>
      </c>
      <c r="O455" s="13">
        <v>35</v>
      </c>
      <c r="P455" s="13"/>
      <c r="Q455" s="13">
        <v>0</v>
      </c>
      <c r="R455" s="69">
        <f>+L455*O455</f>
        <v>1500.1</v>
      </c>
      <c r="S455" s="69">
        <v>0</v>
      </c>
      <c r="T455" s="69">
        <f>+L455*S455</f>
        <v>0</v>
      </c>
      <c r="U455" s="69">
        <f>+R455-T455</f>
        <v>1500.1</v>
      </c>
      <c r="V455" s="69">
        <f>+U455*0</f>
        <v>0</v>
      </c>
      <c r="W455" s="69">
        <f>+U455-V455</f>
        <v>1500.1</v>
      </c>
      <c r="X455" s="69">
        <v>0</v>
      </c>
      <c r="Y455" s="14">
        <f t="shared" si="466"/>
        <v>0</v>
      </c>
      <c r="Z455" s="66" t="s">
        <v>26</v>
      </c>
      <c r="AA455" s="12" t="s">
        <v>31</v>
      </c>
    </row>
    <row r="456" spans="1:27" x14ac:dyDescent="0.25">
      <c r="A456" s="10">
        <v>45665</v>
      </c>
      <c r="B456" s="11" t="s">
        <v>1637</v>
      </c>
      <c r="C456" s="11" t="s">
        <v>1638</v>
      </c>
      <c r="D456" s="11" t="s">
        <v>26</v>
      </c>
      <c r="E456" s="11" t="s">
        <v>229</v>
      </c>
      <c r="F456" s="11" t="s">
        <v>26</v>
      </c>
      <c r="G456" s="11" t="s">
        <v>26</v>
      </c>
      <c r="H456" s="12" t="s">
        <v>4421</v>
      </c>
      <c r="I456" s="12" t="s">
        <v>27</v>
      </c>
      <c r="J456" s="12" t="s">
        <v>33</v>
      </c>
      <c r="K456" s="12" t="s">
        <v>34</v>
      </c>
      <c r="L456" s="13">
        <v>42.72</v>
      </c>
      <c r="M456" s="13">
        <v>29</v>
      </c>
      <c r="N456" s="13">
        <v>1.473103448275862</v>
      </c>
      <c r="O456" s="13">
        <v>85</v>
      </c>
      <c r="P456" s="13" t="s">
        <v>30</v>
      </c>
      <c r="Q456" s="13">
        <v>0</v>
      </c>
      <c r="R456" s="69">
        <f>L456*O456</f>
        <v>3631.2</v>
      </c>
      <c r="S456" s="69">
        <v>38</v>
      </c>
      <c r="T456" s="69">
        <f>L456*S456</f>
        <v>1623.36</v>
      </c>
      <c r="U456" s="69">
        <f>R456-T456</f>
        <v>2007.84</v>
      </c>
      <c r="V456" s="69">
        <f>U456*1</f>
        <v>2007.84</v>
      </c>
      <c r="W456" s="69">
        <f>U456-V456</f>
        <v>0</v>
      </c>
      <c r="X456" s="69">
        <f>L456*36</f>
        <v>1537.92</v>
      </c>
      <c r="Y456" s="70">
        <f>+T456-X456</f>
        <v>85.439999999999827</v>
      </c>
      <c r="Z456" s="66" t="s">
        <v>564</v>
      </c>
      <c r="AA456" s="12" t="s">
        <v>78</v>
      </c>
    </row>
    <row r="457" spans="1:27" x14ac:dyDescent="0.25">
      <c r="A457" s="10">
        <v>45665</v>
      </c>
      <c r="B457" s="11" t="s">
        <v>1639</v>
      </c>
      <c r="C457" s="11" t="s">
        <v>1640</v>
      </c>
      <c r="D457" s="11" t="s">
        <v>26</v>
      </c>
      <c r="E457" s="11" t="s">
        <v>74</v>
      </c>
      <c r="F457" s="11" t="s">
        <v>26</v>
      </c>
      <c r="G457" s="11">
        <v>1310</v>
      </c>
      <c r="H457" s="12" t="s">
        <v>70</v>
      </c>
      <c r="I457" s="12" t="s">
        <v>27</v>
      </c>
      <c r="J457" s="12" t="s">
        <v>42</v>
      </c>
      <c r="K457" s="12" t="s">
        <v>43</v>
      </c>
      <c r="L457" s="13">
        <v>40.200000000000003</v>
      </c>
      <c r="M457" s="13">
        <v>25</v>
      </c>
      <c r="N457" s="13">
        <v>1.6080000000000001</v>
      </c>
      <c r="O457" s="13" t="s">
        <v>30</v>
      </c>
      <c r="P457" s="13">
        <v>64</v>
      </c>
      <c r="Q457" s="13">
        <v>0</v>
      </c>
      <c r="R457" s="69">
        <f>+M457*P457</f>
        <v>1600</v>
      </c>
      <c r="S457" s="69">
        <v>0</v>
      </c>
      <c r="T457" s="69">
        <f>+M457*S457</f>
        <v>0</v>
      </c>
      <c r="U457" s="69">
        <f t="shared" ref="U457" si="471">+R457-T457</f>
        <v>1600</v>
      </c>
      <c r="V457" s="69">
        <f>+U457*0</f>
        <v>0</v>
      </c>
      <c r="W457" s="69">
        <f t="shared" ref="W457" si="472">+U457-V457</f>
        <v>1600</v>
      </c>
      <c r="X457" s="69">
        <v>0</v>
      </c>
      <c r="Y457" s="14">
        <f t="shared" ref="Y457:Y459" si="473">T457-X457</f>
        <v>0</v>
      </c>
      <c r="Z457" s="66" t="s">
        <v>26</v>
      </c>
      <c r="AA457" s="12" t="s">
        <v>31</v>
      </c>
    </row>
    <row r="458" spans="1:27" x14ac:dyDescent="0.25">
      <c r="A458" s="10">
        <v>45665</v>
      </c>
      <c r="B458" s="11" t="s">
        <v>1641</v>
      </c>
      <c r="C458" s="11" t="s">
        <v>1642</v>
      </c>
      <c r="D458" s="11" t="s">
        <v>26</v>
      </c>
      <c r="E458" s="11" t="s">
        <v>460</v>
      </c>
      <c r="F458" s="11" t="s">
        <v>26</v>
      </c>
      <c r="G458" s="11">
        <v>33</v>
      </c>
      <c r="H458" s="12" t="s">
        <v>4443</v>
      </c>
      <c r="I458" s="12" t="s">
        <v>37</v>
      </c>
      <c r="J458" s="12" t="s">
        <v>85</v>
      </c>
      <c r="K458" s="12" t="s">
        <v>86</v>
      </c>
      <c r="L458" s="13">
        <v>29.1</v>
      </c>
      <c r="M458" s="13">
        <v>20</v>
      </c>
      <c r="N458" s="13">
        <v>1.4550000000000001</v>
      </c>
      <c r="O458" s="13">
        <v>30</v>
      </c>
      <c r="P458" s="13" t="s">
        <v>30</v>
      </c>
      <c r="Q458" s="13">
        <v>0</v>
      </c>
      <c r="R458" s="69">
        <f>L458*O458</f>
        <v>873</v>
      </c>
      <c r="S458" s="69">
        <v>0</v>
      </c>
      <c r="T458" s="69">
        <f>L458*S458</f>
        <v>0</v>
      </c>
      <c r="U458" s="69">
        <f>R458-T458</f>
        <v>873</v>
      </c>
      <c r="V458" s="69">
        <f>U458*0</f>
        <v>0</v>
      </c>
      <c r="W458" s="69">
        <f>U458-V458</f>
        <v>873</v>
      </c>
      <c r="X458" s="69">
        <v>0</v>
      </c>
      <c r="Y458" s="14">
        <f t="shared" si="473"/>
        <v>0</v>
      </c>
      <c r="Z458" s="66" t="s">
        <v>26</v>
      </c>
      <c r="AA458" s="12" t="s">
        <v>31</v>
      </c>
    </row>
    <row r="459" spans="1:27" x14ac:dyDescent="0.25">
      <c r="A459" s="10">
        <v>45665</v>
      </c>
      <c r="B459" s="11" t="s">
        <v>349</v>
      </c>
      <c r="C459" s="11" t="s">
        <v>1643</v>
      </c>
      <c r="D459" s="11" t="s">
        <v>26</v>
      </c>
      <c r="E459" s="11" t="s">
        <v>69</v>
      </c>
      <c r="F459" s="11" t="s">
        <v>26</v>
      </c>
      <c r="G459" s="11">
        <v>4678</v>
      </c>
      <c r="H459" s="12" t="s">
        <v>70</v>
      </c>
      <c r="I459" s="12" t="s">
        <v>27</v>
      </c>
      <c r="J459" s="12" t="s">
        <v>42</v>
      </c>
      <c r="K459" s="12" t="s">
        <v>43</v>
      </c>
      <c r="L459" s="13">
        <v>43.7</v>
      </c>
      <c r="M459" s="13">
        <v>25</v>
      </c>
      <c r="N459" s="13">
        <v>1.748</v>
      </c>
      <c r="O459" s="13" t="s">
        <v>30</v>
      </c>
      <c r="P459" s="13">
        <v>64</v>
      </c>
      <c r="Q459" s="13">
        <v>0</v>
      </c>
      <c r="R459" s="69">
        <f>+M459*P459</f>
        <v>1600</v>
      </c>
      <c r="S459" s="69">
        <v>0</v>
      </c>
      <c r="T459" s="69">
        <f>+M459*S459</f>
        <v>0</v>
      </c>
      <c r="U459" s="69">
        <f t="shared" ref="U459" si="474">+R459-T459</f>
        <v>1600</v>
      </c>
      <c r="V459" s="69">
        <f>+U459*0</f>
        <v>0</v>
      </c>
      <c r="W459" s="69">
        <f t="shared" ref="W459" si="475">+U459-V459</f>
        <v>1600</v>
      </c>
      <c r="X459" s="69">
        <v>0</v>
      </c>
      <c r="Y459" s="14">
        <f t="shared" si="473"/>
        <v>0</v>
      </c>
      <c r="Z459" s="66" t="s">
        <v>26</v>
      </c>
      <c r="AA459" s="12" t="s">
        <v>31</v>
      </c>
    </row>
    <row r="460" spans="1:27" x14ac:dyDescent="0.25">
      <c r="A460" s="10">
        <v>45665</v>
      </c>
      <c r="B460" s="11" t="s">
        <v>1644</v>
      </c>
      <c r="C460" s="11" t="s">
        <v>1645</v>
      </c>
      <c r="D460" s="11" t="s">
        <v>26</v>
      </c>
      <c r="E460" s="11" t="s">
        <v>53</v>
      </c>
      <c r="F460" s="11" t="s">
        <v>26</v>
      </c>
      <c r="G460" s="11" t="s">
        <v>26</v>
      </c>
      <c r="H460" s="12" t="s">
        <v>145</v>
      </c>
      <c r="I460" s="12" t="s">
        <v>27</v>
      </c>
      <c r="J460" s="12" t="s">
        <v>47</v>
      </c>
      <c r="K460" s="12" t="s">
        <v>48</v>
      </c>
      <c r="L460" s="13">
        <v>44.74</v>
      </c>
      <c r="M460" s="13">
        <v>30</v>
      </c>
      <c r="N460" s="13">
        <v>1.491333333333333</v>
      </c>
      <c r="O460" s="13">
        <v>91</v>
      </c>
      <c r="P460" s="13" t="s">
        <v>30</v>
      </c>
      <c r="Q460" s="13">
        <v>0</v>
      </c>
      <c r="R460" s="69">
        <f>+L460*O460</f>
        <v>4071.34</v>
      </c>
      <c r="S460" s="69">
        <v>40</v>
      </c>
      <c r="T460" s="69">
        <f>L460*S460</f>
        <v>1789.6000000000001</v>
      </c>
      <c r="U460" s="69">
        <f t="shared" ref="U460" si="476">R460-T460</f>
        <v>2281.7399999999998</v>
      </c>
      <c r="V460" s="69">
        <f>U460*1</f>
        <v>2281.7399999999998</v>
      </c>
      <c r="W460" s="69">
        <f t="shared" ref="W460" si="477">U460-V460</f>
        <v>0</v>
      </c>
      <c r="X460" s="69">
        <f>L460*37</f>
        <v>1655.38</v>
      </c>
      <c r="Y460" s="70">
        <f>+T460-X460</f>
        <v>134.22000000000003</v>
      </c>
      <c r="Z460" s="66" t="s">
        <v>41</v>
      </c>
      <c r="AA460" s="12" t="s">
        <v>79</v>
      </c>
    </row>
    <row r="461" spans="1:27" x14ac:dyDescent="0.25">
      <c r="A461" s="10">
        <v>45665</v>
      </c>
      <c r="B461" s="11" t="s">
        <v>1646</v>
      </c>
      <c r="C461" s="11" t="s">
        <v>1647</v>
      </c>
      <c r="D461" s="11" t="s">
        <v>26</v>
      </c>
      <c r="E461" s="11" t="s">
        <v>552</v>
      </c>
      <c r="F461" s="11" t="s">
        <v>26</v>
      </c>
      <c r="G461" s="11">
        <v>44127</v>
      </c>
      <c r="H461" s="12" t="s">
        <v>4422</v>
      </c>
      <c r="I461" s="12" t="s">
        <v>27</v>
      </c>
      <c r="J461" s="12" t="s">
        <v>33</v>
      </c>
      <c r="K461" s="12" t="s">
        <v>34</v>
      </c>
      <c r="L461" s="13">
        <v>36.74</v>
      </c>
      <c r="M461" s="13">
        <v>25</v>
      </c>
      <c r="N461" s="13">
        <v>1.4696</v>
      </c>
      <c r="O461" s="13">
        <v>45</v>
      </c>
      <c r="P461" s="13" t="s">
        <v>30</v>
      </c>
      <c r="Q461" s="13">
        <v>0</v>
      </c>
      <c r="R461" s="69">
        <f>+L461*O461</f>
        <v>1653.3000000000002</v>
      </c>
      <c r="S461" s="69">
        <v>0</v>
      </c>
      <c r="T461" s="69">
        <f>+L461*S461</f>
        <v>0</v>
      </c>
      <c r="U461" s="69">
        <f t="shared" ref="U461" si="478">+R461-T461</f>
        <v>1653.3000000000002</v>
      </c>
      <c r="V461" s="69">
        <f>+U461*1</f>
        <v>1653.3000000000002</v>
      </c>
      <c r="W461" s="69">
        <f t="shared" ref="W461" si="479">+U461-V461</f>
        <v>0</v>
      </c>
      <c r="X461" s="69">
        <v>0</v>
      </c>
      <c r="Y461" s="14">
        <f t="shared" ref="Y461:Y479" si="480">T461-X461</f>
        <v>0</v>
      </c>
      <c r="Z461" s="66" t="s">
        <v>26</v>
      </c>
      <c r="AA461" s="12" t="s">
        <v>31</v>
      </c>
    </row>
    <row r="462" spans="1:27" x14ac:dyDescent="0.25">
      <c r="A462" s="10">
        <v>45665</v>
      </c>
      <c r="B462" s="11" t="s">
        <v>1648</v>
      </c>
      <c r="C462" s="11" t="s">
        <v>1649</v>
      </c>
      <c r="D462" s="11" t="s">
        <v>26</v>
      </c>
      <c r="E462" s="11" t="s">
        <v>1650</v>
      </c>
      <c r="F462" s="11" t="s">
        <v>26</v>
      </c>
      <c r="G462" s="11">
        <v>42261</v>
      </c>
      <c r="H462" s="12" t="s">
        <v>564</v>
      </c>
      <c r="I462" s="12" t="s">
        <v>27</v>
      </c>
      <c r="J462" s="12" t="s">
        <v>33</v>
      </c>
      <c r="K462" s="12" t="s">
        <v>34</v>
      </c>
      <c r="L462" s="13">
        <v>35.82</v>
      </c>
      <c r="M462" s="13">
        <v>25</v>
      </c>
      <c r="N462" s="13">
        <v>1.4328000000000001</v>
      </c>
      <c r="O462" s="13"/>
      <c r="P462" s="13">
        <v>60</v>
      </c>
      <c r="Q462" s="13">
        <v>0</v>
      </c>
      <c r="R462" s="69">
        <f>M462*P462</f>
        <v>1500</v>
      </c>
      <c r="S462" s="69">
        <v>0</v>
      </c>
      <c r="T462" s="69">
        <f>M462*S462</f>
        <v>0</v>
      </c>
      <c r="U462" s="69">
        <f>R462-T462</f>
        <v>1500</v>
      </c>
      <c r="V462" s="69">
        <f>U462*0</f>
        <v>0</v>
      </c>
      <c r="W462" s="69">
        <f>+U462-V462</f>
        <v>1500</v>
      </c>
      <c r="X462" s="69">
        <v>0</v>
      </c>
      <c r="Y462" s="14">
        <f t="shared" si="480"/>
        <v>0</v>
      </c>
      <c r="Z462" s="66" t="s">
        <v>26</v>
      </c>
      <c r="AA462" s="12" t="s">
        <v>31</v>
      </c>
    </row>
    <row r="463" spans="1:27" x14ac:dyDescent="0.25">
      <c r="A463" s="10">
        <v>45665</v>
      </c>
      <c r="B463" s="11" t="s">
        <v>731</v>
      </c>
      <c r="C463" s="11" t="s">
        <v>1651</v>
      </c>
      <c r="D463" s="11" t="s">
        <v>26</v>
      </c>
      <c r="E463" s="11" t="s">
        <v>460</v>
      </c>
      <c r="F463" s="11" t="s">
        <v>26</v>
      </c>
      <c r="G463" s="11">
        <v>31</v>
      </c>
      <c r="H463" s="12" t="s">
        <v>4443</v>
      </c>
      <c r="I463" s="12" t="s">
        <v>37</v>
      </c>
      <c r="J463" s="12" t="s">
        <v>85</v>
      </c>
      <c r="K463" s="12" t="s">
        <v>86</v>
      </c>
      <c r="L463" s="13">
        <v>28.56</v>
      </c>
      <c r="M463" s="13">
        <v>20</v>
      </c>
      <c r="N463" s="13">
        <v>1.4279999999999999</v>
      </c>
      <c r="O463" s="13">
        <v>30</v>
      </c>
      <c r="P463" s="13" t="s">
        <v>30</v>
      </c>
      <c r="Q463" s="13">
        <v>0</v>
      </c>
      <c r="R463" s="69">
        <f>L463*O463</f>
        <v>856.8</v>
      </c>
      <c r="S463" s="69">
        <v>0</v>
      </c>
      <c r="T463" s="69">
        <f>L463*S463</f>
        <v>0</v>
      </c>
      <c r="U463" s="69">
        <f>R463-T463</f>
        <v>856.8</v>
      </c>
      <c r="V463" s="69">
        <f>U463*0</f>
        <v>0</v>
      </c>
      <c r="W463" s="69">
        <f>U463-V463</f>
        <v>856.8</v>
      </c>
      <c r="X463" s="69">
        <v>0</v>
      </c>
      <c r="Y463" s="14">
        <f t="shared" si="480"/>
        <v>0</v>
      </c>
      <c r="Z463" s="66" t="s">
        <v>26</v>
      </c>
      <c r="AA463" s="12" t="s">
        <v>31</v>
      </c>
    </row>
    <row r="464" spans="1:27" x14ac:dyDescent="0.25">
      <c r="A464" s="10">
        <v>45665</v>
      </c>
      <c r="B464" s="11" t="s">
        <v>185</v>
      </c>
      <c r="C464" s="11" t="s">
        <v>1652</v>
      </c>
      <c r="D464" s="11" t="s">
        <v>26</v>
      </c>
      <c r="E464" s="11" t="s">
        <v>603</v>
      </c>
      <c r="F464" s="11" t="s">
        <v>26</v>
      </c>
      <c r="G464" s="11">
        <v>618</v>
      </c>
      <c r="H464" s="12" t="s">
        <v>141</v>
      </c>
      <c r="I464" s="12" t="s">
        <v>37</v>
      </c>
      <c r="J464" s="12" t="s">
        <v>85</v>
      </c>
      <c r="K464" s="12" t="s">
        <v>86</v>
      </c>
      <c r="L464" s="13">
        <v>38.840000000000003</v>
      </c>
      <c r="M464" s="13">
        <v>25</v>
      </c>
      <c r="N464" s="13">
        <v>1.5536000000000001</v>
      </c>
      <c r="O464" s="13">
        <v>29</v>
      </c>
      <c r="P464" s="13" t="s">
        <v>30</v>
      </c>
      <c r="Q464" s="13">
        <v>0</v>
      </c>
      <c r="R464" s="69">
        <f t="shared" ref="R464" si="481">L464*O464</f>
        <v>1126.3600000000001</v>
      </c>
      <c r="S464" s="69">
        <v>0</v>
      </c>
      <c r="T464" s="69">
        <f t="shared" ref="T464" si="482">L464*S464</f>
        <v>0</v>
      </c>
      <c r="U464" s="69">
        <f t="shared" ref="U464" si="483">R464-T464</f>
        <v>1126.3600000000001</v>
      </c>
      <c r="V464" s="69">
        <f t="shared" ref="V464" si="484">U464*0</f>
        <v>0</v>
      </c>
      <c r="W464" s="69">
        <f t="shared" ref="W464" si="485">U464-V464</f>
        <v>1126.3600000000001</v>
      </c>
      <c r="X464" s="69">
        <v>0</v>
      </c>
      <c r="Y464" s="14">
        <f t="shared" si="480"/>
        <v>0</v>
      </c>
      <c r="Z464" s="66" t="s">
        <v>26</v>
      </c>
      <c r="AA464" s="12" t="s">
        <v>31</v>
      </c>
    </row>
    <row r="465" spans="1:27" x14ac:dyDescent="0.25">
      <c r="A465" s="10">
        <v>45665</v>
      </c>
      <c r="B465" s="11" t="s">
        <v>1653</v>
      </c>
      <c r="C465" s="11" t="s">
        <v>1654</v>
      </c>
      <c r="D465" s="11" t="s">
        <v>26</v>
      </c>
      <c r="E465" s="11" t="s">
        <v>80</v>
      </c>
      <c r="F465" s="11" t="s">
        <v>26</v>
      </c>
      <c r="G465" s="11">
        <v>10282</v>
      </c>
      <c r="H465" s="12" t="s">
        <v>140</v>
      </c>
      <c r="I465" s="12" t="s">
        <v>27</v>
      </c>
      <c r="J465" s="12" t="s">
        <v>33</v>
      </c>
      <c r="K465" s="12" t="s">
        <v>34</v>
      </c>
      <c r="L465" s="13">
        <v>41.2</v>
      </c>
      <c r="M465" s="13">
        <v>28</v>
      </c>
      <c r="N465" s="13">
        <v>1.471428571428572</v>
      </c>
      <c r="O465" s="13">
        <v>40</v>
      </c>
      <c r="P465" s="13"/>
      <c r="Q465" s="13">
        <v>0</v>
      </c>
      <c r="R465" s="69">
        <f>+L465*O465</f>
        <v>1648</v>
      </c>
      <c r="S465" s="69">
        <v>0</v>
      </c>
      <c r="T465" s="69">
        <f>+L465*S465</f>
        <v>0</v>
      </c>
      <c r="U465" s="69">
        <f>+R465-T465</f>
        <v>1648</v>
      </c>
      <c r="V465" s="69">
        <f>+U465*0</f>
        <v>0</v>
      </c>
      <c r="W465" s="69">
        <f>+U465-V465</f>
        <v>1648</v>
      </c>
      <c r="X465" s="69">
        <v>0</v>
      </c>
      <c r="Y465" s="14">
        <f t="shared" si="480"/>
        <v>0</v>
      </c>
      <c r="Z465" s="66" t="s">
        <v>26</v>
      </c>
      <c r="AA465" s="12" t="s">
        <v>31</v>
      </c>
    </row>
    <row r="466" spans="1:27" x14ac:dyDescent="0.25">
      <c r="A466" s="10">
        <v>45665</v>
      </c>
      <c r="B466" s="11" t="s">
        <v>341</v>
      </c>
      <c r="C466" s="11" t="s">
        <v>1655</v>
      </c>
      <c r="D466" s="11" t="s">
        <v>26</v>
      </c>
      <c r="E466" s="11" t="s">
        <v>460</v>
      </c>
      <c r="F466" s="11" t="s">
        <v>26</v>
      </c>
      <c r="G466" s="11">
        <v>32</v>
      </c>
      <c r="H466" s="12" t="s">
        <v>4443</v>
      </c>
      <c r="I466" s="12" t="s">
        <v>37</v>
      </c>
      <c r="J466" s="12" t="s">
        <v>85</v>
      </c>
      <c r="K466" s="12" t="s">
        <v>86</v>
      </c>
      <c r="L466" s="13">
        <v>28.96</v>
      </c>
      <c r="M466" s="13">
        <v>20</v>
      </c>
      <c r="N466" s="13">
        <v>1.448</v>
      </c>
      <c r="O466" s="13">
        <v>30</v>
      </c>
      <c r="P466" s="13" t="s">
        <v>30</v>
      </c>
      <c r="Q466" s="13">
        <v>0</v>
      </c>
      <c r="R466" s="69">
        <f>L466*O466</f>
        <v>868.80000000000007</v>
      </c>
      <c r="S466" s="69">
        <v>0</v>
      </c>
      <c r="T466" s="69">
        <f>L466*S466</f>
        <v>0</v>
      </c>
      <c r="U466" s="69">
        <f>R466-T466</f>
        <v>868.80000000000007</v>
      </c>
      <c r="V466" s="69">
        <f>U466*0</f>
        <v>0</v>
      </c>
      <c r="W466" s="69">
        <f>U466-V466</f>
        <v>868.80000000000007</v>
      </c>
      <c r="X466" s="69">
        <v>0</v>
      </c>
      <c r="Y466" s="14">
        <f t="shared" si="480"/>
        <v>0</v>
      </c>
      <c r="Z466" s="66" t="s">
        <v>26</v>
      </c>
      <c r="AA466" s="12" t="s">
        <v>31</v>
      </c>
    </row>
    <row r="467" spans="1:27" x14ac:dyDescent="0.25">
      <c r="A467" s="10">
        <v>45665</v>
      </c>
      <c r="B467" s="11" t="s">
        <v>336</v>
      </c>
      <c r="C467" s="11" t="s">
        <v>1656</v>
      </c>
      <c r="D467" s="11" t="s">
        <v>26</v>
      </c>
      <c r="E467" s="11" t="s">
        <v>240</v>
      </c>
      <c r="F467" s="11" t="s">
        <v>26</v>
      </c>
      <c r="G467" s="11">
        <v>71095</v>
      </c>
      <c r="H467" s="12" t="s">
        <v>4447</v>
      </c>
      <c r="I467" s="12" t="s">
        <v>27</v>
      </c>
      <c r="J467" s="12" t="s">
        <v>42</v>
      </c>
      <c r="K467" s="12" t="s">
        <v>43</v>
      </c>
      <c r="L467" s="13">
        <v>43.78</v>
      </c>
      <c r="M467" s="13">
        <v>25</v>
      </c>
      <c r="N467" s="13">
        <v>1.7512000000000001</v>
      </c>
      <c r="O467" s="13">
        <v>42.5</v>
      </c>
      <c r="P467" s="13"/>
      <c r="Q467" s="13">
        <v>0</v>
      </c>
      <c r="R467" s="69">
        <f>+L467*O467</f>
        <v>1860.65</v>
      </c>
      <c r="S467" s="69">
        <v>0</v>
      </c>
      <c r="T467" s="69">
        <f>+L467*S467</f>
        <v>0</v>
      </c>
      <c r="U467" s="69">
        <f>+R467-T467</f>
        <v>1860.65</v>
      </c>
      <c r="V467" s="69">
        <f>+U467*0.75</f>
        <v>1395.4875000000002</v>
      </c>
      <c r="W467" s="69">
        <f>+U467-V467</f>
        <v>465.16249999999991</v>
      </c>
      <c r="X467" s="69">
        <v>0</v>
      </c>
      <c r="Y467" s="14">
        <f t="shared" si="480"/>
        <v>0</v>
      </c>
      <c r="Z467" s="66" t="s">
        <v>26</v>
      </c>
      <c r="AA467" s="12" t="s">
        <v>31</v>
      </c>
    </row>
    <row r="468" spans="1:27" x14ac:dyDescent="0.25">
      <c r="A468" s="10">
        <v>45665</v>
      </c>
      <c r="B468" s="11" t="s">
        <v>1657</v>
      </c>
      <c r="C468" s="11" t="s">
        <v>1658</v>
      </c>
      <c r="D468" s="11" t="s">
        <v>26</v>
      </c>
      <c r="E468" s="11" t="s">
        <v>1659</v>
      </c>
      <c r="F468" s="11" t="s">
        <v>26</v>
      </c>
      <c r="G468" s="11">
        <v>42262</v>
      </c>
      <c r="H468" s="12" t="s">
        <v>564</v>
      </c>
      <c r="I468" s="12" t="s">
        <v>27</v>
      </c>
      <c r="J468" s="12" t="s">
        <v>33</v>
      </c>
      <c r="K468" s="12" t="s">
        <v>34</v>
      </c>
      <c r="L468" s="13">
        <v>33.56</v>
      </c>
      <c r="M468" s="13">
        <v>23</v>
      </c>
      <c r="N468" s="13">
        <v>1.4591304347826091</v>
      </c>
      <c r="O468" s="13"/>
      <c r="P468" s="13">
        <v>60</v>
      </c>
      <c r="Q468" s="13">
        <v>0</v>
      </c>
      <c r="R468" s="69">
        <f>M468*P468</f>
        <v>1380</v>
      </c>
      <c r="S468" s="69">
        <v>0</v>
      </c>
      <c r="T468" s="69">
        <f>M468*S468</f>
        <v>0</v>
      </c>
      <c r="U468" s="69">
        <f>R468-T468</f>
        <v>1380</v>
      </c>
      <c r="V468" s="69">
        <f>U468*0</f>
        <v>0</v>
      </c>
      <c r="W468" s="69">
        <f>+U468-V468</f>
        <v>1380</v>
      </c>
      <c r="X468" s="69">
        <v>0</v>
      </c>
      <c r="Y468" s="14">
        <f t="shared" si="480"/>
        <v>0</v>
      </c>
      <c r="Z468" s="66" t="s">
        <v>26</v>
      </c>
      <c r="AA468" s="12" t="s">
        <v>31</v>
      </c>
    </row>
    <row r="469" spans="1:27" x14ac:dyDescent="0.25">
      <c r="A469" s="10">
        <v>45665</v>
      </c>
      <c r="B469" s="11" t="s">
        <v>719</v>
      </c>
      <c r="C469" s="11" t="s">
        <v>1660</v>
      </c>
      <c r="D469" s="11" t="s">
        <v>26</v>
      </c>
      <c r="E469" s="11" t="s">
        <v>1199</v>
      </c>
      <c r="F469" s="11" t="s">
        <v>26</v>
      </c>
      <c r="G469" s="11">
        <v>972</v>
      </c>
      <c r="H469" s="12" t="s">
        <v>162</v>
      </c>
      <c r="I469" s="12" t="s">
        <v>27</v>
      </c>
      <c r="J469" s="12" t="s">
        <v>42</v>
      </c>
      <c r="K469" s="12" t="s">
        <v>43</v>
      </c>
      <c r="L469" s="13">
        <v>43.38</v>
      </c>
      <c r="M469" s="13">
        <v>25</v>
      </c>
      <c r="N469" s="13">
        <v>1.7352000000000001</v>
      </c>
      <c r="O469" s="13" t="s">
        <v>30</v>
      </c>
      <c r="P469" s="13">
        <v>56</v>
      </c>
      <c r="Q469" s="13">
        <v>0</v>
      </c>
      <c r="R469" s="69">
        <f>M469*P469</f>
        <v>1400</v>
      </c>
      <c r="S469" s="69">
        <v>0</v>
      </c>
      <c r="T469" s="69">
        <f>M469*S469</f>
        <v>0</v>
      </c>
      <c r="U469" s="69">
        <f>R469-T469</f>
        <v>1400</v>
      </c>
      <c r="V469" s="69">
        <f>U469*0</f>
        <v>0</v>
      </c>
      <c r="W469" s="69">
        <f>U469-V469</f>
        <v>1400</v>
      </c>
      <c r="X469" s="69">
        <v>0</v>
      </c>
      <c r="Y469" s="14">
        <f t="shared" si="480"/>
        <v>0</v>
      </c>
      <c r="Z469" s="66" t="s">
        <v>26</v>
      </c>
      <c r="AA469" s="12" t="s">
        <v>31</v>
      </c>
    </row>
    <row r="470" spans="1:27" x14ac:dyDescent="0.25">
      <c r="A470" s="10">
        <v>45665</v>
      </c>
      <c r="B470" s="11" t="s">
        <v>1661</v>
      </c>
      <c r="C470" s="11" t="s">
        <v>1662</v>
      </c>
      <c r="D470" s="11" t="s">
        <v>26</v>
      </c>
      <c r="E470" s="11" t="s">
        <v>434</v>
      </c>
      <c r="F470" s="11" t="s">
        <v>26</v>
      </c>
      <c r="G470" s="11">
        <v>894</v>
      </c>
      <c r="H470" s="12" t="s">
        <v>41</v>
      </c>
      <c r="I470" s="12" t="s">
        <v>27</v>
      </c>
      <c r="J470" s="12" t="s">
        <v>47</v>
      </c>
      <c r="K470" s="12" t="s">
        <v>48</v>
      </c>
      <c r="L470" s="13">
        <v>35.520000000000003</v>
      </c>
      <c r="M470" s="13">
        <v>25</v>
      </c>
      <c r="N470" s="13">
        <v>1.4208000000000001</v>
      </c>
      <c r="O470" s="13" t="s">
        <v>30</v>
      </c>
      <c r="P470" s="13">
        <v>60</v>
      </c>
      <c r="Q470" s="13">
        <v>0</v>
      </c>
      <c r="R470" s="69">
        <f>M470*P470</f>
        <v>1500</v>
      </c>
      <c r="S470" s="69">
        <v>0</v>
      </c>
      <c r="T470" s="69">
        <f>M470*S470</f>
        <v>0</v>
      </c>
      <c r="U470" s="69">
        <f t="shared" ref="U470:U471" si="486">+R470-T470</f>
        <v>1500</v>
      </c>
      <c r="V470" s="69">
        <f>+U470*0</f>
        <v>0</v>
      </c>
      <c r="W470" s="69">
        <f t="shared" ref="W470:W471" si="487">+U470-V470</f>
        <v>1500</v>
      </c>
      <c r="X470" s="69">
        <v>0</v>
      </c>
      <c r="Y470" s="14">
        <f t="shared" si="480"/>
        <v>0</v>
      </c>
      <c r="Z470" s="66" t="s">
        <v>26</v>
      </c>
      <c r="AA470" s="12" t="s">
        <v>31</v>
      </c>
    </row>
    <row r="471" spans="1:27" x14ac:dyDescent="0.25">
      <c r="A471" s="10">
        <v>45665</v>
      </c>
      <c r="B471" s="11" t="s">
        <v>1663</v>
      </c>
      <c r="C471" s="11" t="s">
        <v>1664</v>
      </c>
      <c r="D471" s="11" t="s">
        <v>26</v>
      </c>
      <c r="E471" s="11" t="s">
        <v>69</v>
      </c>
      <c r="F471" s="11" t="s">
        <v>26</v>
      </c>
      <c r="G471" s="11">
        <v>4679</v>
      </c>
      <c r="H471" s="12" t="s">
        <v>70</v>
      </c>
      <c r="I471" s="12" t="s">
        <v>27</v>
      </c>
      <c r="J471" s="12" t="s">
        <v>42</v>
      </c>
      <c r="K471" s="12" t="s">
        <v>43</v>
      </c>
      <c r="L471" s="13">
        <v>44.7</v>
      </c>
      <c r="M471" s="13">
        <v>25</v>
      </c>
      <c r="N471" s="13">
        <v>1.788</v>
      </c>
      <c r="O471" s="13" t="s">
        <v>30</v>
      </c>
      <c r="P471" s="13">
        <v>64</v>
      </c>
      <c r="Q471" s="13">
        <v>0</v>
      </c>
      <c r="R471" s="69">
        <f>+M471*P471</f>
        <v>1600</v>
      </c>
      <c r="S471" s="69">
        <v>0</v>
      </c>
      <c r="T471" s="69">
        <f>+M471*S471</f>
        <v>0</v>
      </c>
      <c r="U471" s="69">
        <f t="shared" si="486"/>
        <v>1600</v>
      </c>
      <c r="V471" s="69">
        <f>+U471*0</f>
        <v>0</v>
      </c>
      <c r="W471" s="69">
        <f t="shared" si="487"/>
        <v>1600</v>
      </c>
      <c r="X471" s="69">
        <v>0</v>
      </c>
      <c r="Y471" s="14">
        <f t="shared" si="480"/>
        <v>0</v>
      </c>
      <c r="Z471" s="66" t="s">
        <v>26</v>
      </c>
      <c r="AA471" s="12" t="s">
        <v>31</v>
      </c>
    </row>
    <row r="472" spans="1:27" x14ac:dyDescent="0.25">
      <c r="A472" s="10">
        <v>45665</v>
      </c>
      <c r="B472" s="11" t="s">
        <v>1665</v>
      </c>
      <c r="C472" s="11" t="s">
        <v>1666</v>
      </c>
      <c r="D472" s="11" t="s">
        <v>26</v>
      </c>
      <c r="E472" s="11" t="s">
        <v>505</v>
      </c>
      <c r="F472" s="11" t="s">
        <v>26</v>
      </c>
      <c r="G472" s="11">
        <v>1448</v>
      </c>
      <c r="H472" s="12" t="s">
        <v>45</v>
      </c>
      <c r="I472" s="12" t="s">
        <v>27</v>
      </c>
      <c r="J472" s="12" t="s">
        <v>33</v>
      </c>
      <c r="K472" s="12" t="s">
        <v>34</v>
      </c>
      <c r="L472" s="13">
        <v>38.4</v>
      </c>
      <c r="M472" s="13">
        <v>25</v>
      </c>
      <c r="N472" s="13">
        <v>1.536</v>
      </c>
      <c r="O472" s="13" t="s">
        <v>30</v>
      </c>
      <c r="P472" s="13">
        <v>58</v>
      </c>
      <c r="Q472" s="13">
        <v>0</v>
      </c>
      <c r="R472" s="69">
        <f>M472*P472</f>
        <v>1450</v>
      </c>
      <c r="S472" s="69">
        <v>0</v>
      </c>
      <c r="T472" s="69">
        <f>M472*S472</f>
        <v>0</v>
      </c>
      <c r="U472" s="69">
        <f>R472-T472</f>
        <v>1450</v>
      </c>
      <c r="V472" s="69">
        <f>U472*0</f>
        <v>0</v>
      </c>
      <c r="W472" s="69">
        <f>U472-V472</f>
        <v>1450</v>
      </c>
      <c r="X472" s="69">
        <v>0</v>
      </c>
      <c r="Y472" s="14">
        <f t="shared" si="480"/>
        <v>0</v>
      </c>
      <c r="Z472" s="66" t="s">
        <v>26</v>
      </c>
      <c r="AA472" s="12" t="s">
        <v>31</v>
      </c>
    </row>
    <row r="473" spans="1:27" x14ac:dyDescent="0.25">
      <c r="A473" s="10">
        <v>45665</v>
      </c>
      <c r="B473" s="11" t="s">
        <v>1667</v>
      </c>
      <c r="C473" s="11" t="s">
        <v>1668</v>
      </c>
      <c r="D473" s="11" t="s">
        <v>26</v>
      </c>
      <c r="E473" s="11" t="s">
        <v>460</v>
      </c>
      <c r="F473" s="11" t="s">
        <v>26</v>
      </c>
      <c r="G473" s="11">
        <v>189</v>
      </c>
      <c r="H473" s="12" t="s">
        <v>4443</v>
      </c>
      <c r="I473" s="12" t="s">
        <v>37</v>
      </c>
      <c r="J473" s="12" t="s">
        <v>85</v>
      </c>
      <c r="K473" s="12" t="s">
        <v>86</v>
      </c>
      <c r="L473" s="13">
        <v>31.36</v>
      </c>
      <c r="M473" s="13">
        <v>20</v>
      </c>
      <c r="N473" s="13">
        <v>1.5680000000000001</v>
      </c>
      <c r="O473" s="13">
        <v>30</v>
      </c>
      <c r="P473" s="13" t="s">
        <v>30</v>
      </c>
      <c r="Q473" s="13">
        <v>0</v>
      </c>
      <c r="R473" s="69">
        <f>L473*O473</f>
        <v>940.8</v>
      </c>
      <c r="S473" s="69">
        <v>0</v>
      </c>
      <c r="T473" s="69">
        <f>L473*S473</f>
        <v>0</v>
      </c>
      <c r="U473" s="69">
        <f>R473-T473</f>
        <v>940.8</v>
      </c>
      <c r="V473" s="69">
        <f>U473*0</f>
        <v>0</v>
      </c>
      <c r="W473" s="69">
        <f>U473-V473</f>
        <v>940.8</v>
      </c>
      <c r="X473" s="69">
        <v>0</v>
      </c>
      <c r="Y473" s="14">
        <f t="shared" si="480"/>
        <v>0</v>
      </c>
      <c r="Z473" s="66" t="s">
        <v>26</v>
      </c>
      <c r="AA473" s="12" t="s">
        <v>31</v>
      </c>
    </row>
    <row r="474" spans="1:27" x14ac:dyDescent="0.25">
      <c r="A474" s="10">
        <v>45665</v>
      </c>
      <c r="B474" s="11" t="s">
        <v>1669</v>
      </c>
      <c r="C474" s="11" t="s">
        <v>1670</v>
      </c>
      <c r="D474" s="11" t="s">
        <v>26</v>
      </c>
      <c r="E474" s="11" t="s">
        <v>60</v>
      </c>
      <c r="F474" s="11" t="s">
        <v>26</v>
      </c>
      <c r="G474" s="11" t="s">
        <v>35</v>
      </c>
      <c r="H474" s="12" t="s">
        <v>36</v>
      </c>
      <c r="I474" s="12" t="s">
        <v>27</v>
      </c>
      <c r="J474" s="12" t="s">
        <v>42</v>
      </c>
      <c r="K474" s="12" t="s">
        <v>43</v>
      </c>
      <c r="L474" s="13">
        <v>9.56</v>
      </c>
      <c r="M474" s="13">
        <v>6</v>
      </c>
      <c r="N474" s="13">
        <v>1.593333333333333</v>
      </c>
      <c r="O474" s="13">
        <v>45</v>
      </c>
      <c r="P474" s="13" t="s">
        <v>30</v>
      </c>
      <c r="Q474" s="13">
        <v>0</v>
      </c>
      <c r="R474" s="69">
        <f>(L474*O474)-Q474</f>
        <v>430.20000000000005</v>
      </c>
      <c r="S474" s="69">
        <v>0</v>
      </c>
      <c r="T474" s="69">
        <f t="shared" ref="T474" si="488">+L474*S474</f>
        <v>0</v>
      </c>
      <c r="U474" s="69">
        <f t="shared" ref="U474" si="489">+R474-T474</f>
        <v>430.20000000000005</v>
      </c>
      <c r="V474" s="69">
        <f>+U474*0</f>
        <v>0</v>
      </c>
      <c r="W474" s="69">
        <f t="shared" ref="W474" si="490">+U474-V474</f>
        <v>430.20000000000005</v>
      </c>
      <c r="X474" s="69">
        <v>0</v>
      </c>
      <c r="Y474" s="14">
        <f t="shared" si="480"/>
        <v>0</v>
      </c>
      <c r="Z474" s="66" t="s">
        <v>26</v>
      </c>
      <c r="AA474" s="12" t="s">
        <v>31</v>
      </c>
    </row>
    <row r="475" spans="1:27" x14ac:dyDescent="0.25">
      <c r="A475" s="10">
        <v>45665</v>
      </c>
      <c r="B475" s="11" t="s">
        <v>1671</v>
      </c>
      <c r="C475" s="11" t="s">
        <v>1672</v>
      </c>
      <c r="D475" s="11" t="s">
        <v>26</v>
      </c>
      <c r="E475" s="11" t="s">
        <v>657</v>
      </c>
      <c r="F475" s="11" t="s">
        <v>26</v>
      </c>
      <c r="G475" s="11">
        <v>619</v>
      </c>
      <c r="H475" s="12" t="s">
        <v>141</v>
      </c>
      <c r="I475" s="12" t="s">
        <v>37</v>
      </c>
      <c r="J475" s="12" t="s">
        <v>85</v>
      </c>
      <c r="K475" s="12" t="s">
        <v>86</v>
      </c>
      <c r="L475" s="13">
        <v>38.36</v>
      </c>
      <c r="M475" s="13">
        <v>25</v>
      </c>
      <c r="N475" s="13">
        <v>1.5344</v>
      </c>
      <c r="O475" s="13">
        <v>29</v>
      </c>
      <c r="P475" s="13" t="s">
        <v>30</v>
      </c>
      <c r="Q475" s="13">
        <v>0</v>
      </c>
      <c r="R475" s="69">
        <f t="shared" ref="R475" si="491">L475*O475</f>
        <v>1112.44</v>
      </c>
      <c r="S475" s="69">
        <v>0</v>
      </c>
      <c r="T475" s="69">
        <f t="shared" ref="T475" si="492">L475*S475</f>
        <v>0</v>
      </c>
      <c r="U475" s="69">
        <f t="shared" ref="U475" si="493">R475-T475</f>
        <v>1112.44</v>
      </c>
      <c r="V475" s="69">
        <f t="shared" ref="V475" si="494">U475*0</f>
        <v>0</v>
      </c>
      <c r="W475" s="69">
        <f t="shared" ref="W475" si="495">U475-V475</f>
        <v>1112.44</v>
      </c>
      <c r="X475" s="69">
        <v>0</v>
      </c>
      <c r="Y475" s="14">
        <f t="shared" si="480"/>
        <v>0</v>
      </c>
      <c r="Z475" s="66" t="s">
        <v>26</v>
      </c>
      <c r="AA475" s="12" t="s">
        <v>31</v>
      </c>
    </row>
    <row r="476" spans="1:27" x14ac:dyDescent="0.25">
      <c r="A476" s="10">
        <v>45665</v>
      </c>
      <c r="B476" s="11" t="s">
        <v>1673</v>
      </c>
      <c r="C476" s="11" t="s">
        <v>1674</v>
      </c>
      <c r="D476" s="11" t="s">
        <v>26</v>
      </c>
      <c r="E476" s="11" t="s">
        <v>74</v>
      </c>
      <c r="F476" s="11" t="s">
        <v>26</v>
      </c>
      <c r="G476" s="11">
        <v>1311</v>
      </c>
      <c r="H476" s="12" t="s">
        <v>70</v>
      </c>
      <c r="I476" s="12" t="s">
        <v>27</v>
      </c>
      <c r="J476" s="12" t="s">
        <v>33</v>
      </c>
      <c r="K476" s="12" t="s">
        <v>34</v>
      </c>
      <c r="L476" s="13">
        <v>37.840000000000003</v>
      </c>
      <c r="M476" s="13">
        <v>25</v>
      </c>
      <c r="N476" s="13">
        <v>1.5136000000000001</v>
      </c>
      <c r="O476" s="13" t="s">
        <v>30</v>
      </c>
      <c r="P476" s="13">
        <v>60</v>
      </c>
      <c r="Q476" s="13">
        <v>0</v>
      </c>
      <c r="R476" s="69">
        <f>+M476*P476</f>
        <v>1500</v>
      </c>
      <c r="S476" s="69">
        <v>0</v>
      </c>
      <c r="T476" s="69">
        <f>+M476*S476</f>
        <v>0</v>
      </c>
      <c r="U476" s="69">
        <f t="shared" ref="U476:U477" si="496">+R476-T476</f>
        <v>1500</v>
      </c>
      <c r="V476" s="69">
        <f>+U476*0</f>
        <v>0</v>
      </c>
      <c r="W476" s="69">
        <f t="shared" ref="W476:W477" si="497">+U476-V476</f>
        <v>1500</v>
      </c>
      <c r="X476" s="69">
        <v>0</v>
      </c>
      <c r="Y476" s="14">
        <f t="shared" si="480"/>
        <v>0</v>
      </c>
      <c r="Z476" s="66" t="s">
        <v>26</v>
      </c>
      <c r="AA476" s="12" t="s">
        <v>31</v>
      </c>
    </row>
    <row r="477" spans="1:27" x14ac:dyDescent="0.25">
      <c r="A477" s="10">
        <v>45665</v>
      </c>
      <c r="B477" s="11" t="s">
        <v>1675</v>
      </c>
      <c r="C477" s="11" t="s">
        <v>1676</v>
      </c>
      <c r="D477" s="11" t="s">
        <v>26</v>
      </c>
      <c r="E477" s="11" t="s">
        <v>430</v>
      </c>
      <c r="F477" s="11" t="s">
        <v>26</v>
      </c>
      <c r="G477" s="11">
        <v>133</v>
      </c>
      <c r="H477" s="12" t="s">
        <v>6326</v>
      </c>
      <c r="I477" s="12" t="s">
        <v>55</v>
      </c>
      <c r="J477" s="12" t="s">
        <v>55</v>
      </c>
      <c r="K477" s="12" t="s">
        <v>56</v>
      </c>
      <c r="L477" s="13">
        <v>37.24</v>
      </c>
      <c r="M477" s="13">
        <v>25</v>
      </c>
      <c r="N477" s="13">
        <v>1.4896</v>
      </c>
      <c r="O477" s="13">
        <v>15</v>
      </c>
      <c r="P477" s="13"/>
      <c r="Q477" s="13">
        <v>0</v>
      </c>
      <c r="R477" s="69">
        <f>+L477*O477</f>
        <v>558.6</v>
      </c>
      <c r="S477" s="69">
        <v>0</v>
      </c>
      <c r="T477" s="69">
        <f>+L477*S477</f>
        <v>0</v>
      </c>
      <c r="U477" s="69">
        <f t="shared" si="496"/>
        <v>558.6</v>
      </c>
      <c r="V477" s="69">
        <f>+U477*0</f>
        <v>0</v>
      </c>
      <c r="W477" s="69">
        <f t="shared" si="497"/>
        <v>558.6</v>
      </c>
      <c r="X477" s="69">
        <v>0</v>
      </c>
      <c r="Y477" s="14">
        <f t="shared" si="480"/>
        <v>0</v>
      </c>
      <c r="Z477" s="66" t="s">
        <v>26</v>
      </c>
      <c r="AA477" s="12" t="s">
        <v>31</v>
      </c>
    </row>
    <row r="478" spans="1:27" x14ac:dyDescent="0.25">
      <c r="A478" s="10">
        <v>45665</v>
      </c>
      <c r="B478" s="11" t="s">
        <v>666</v>
      </c>
      <c r="C478" s="11" t="s">
        <v>1677</v>
      </c>
      <c r="D478" s="11" t="s">
        <v>26</v>
      </c>
      <c r="E478" s="11" t="s">
        <v>460</v>
      </c>
      <c r="F478" s="11" t="s">
        <v>26</v>
      </c>
      <c r="G478" s="11">
        <v>35</v>
      </c>
      <c r="H478" s="12" t="s">
        <v>4443</v>
      </c>
      <c r="I478" s="12" t="s">
        <v>37</v>
      </c>
      <c r="J478" s="12" t="s">
        <v>85</v>
      </c>
      <c r="K478" s="12" t="s">
        <v>86</v>
      </c>
      <c r="L478" s="13">
        <v>32.380000000000003</v>
      </c>
      <c r="M478" s="13">
        <v>20</v>
      </c>
      <c r="N478" s="13">
        <v>1.619</v>
      </c>
      <c r="O478" s="13">
        <v>30</v>
      </c>
      <c r="P478" s="13" t="s">
        <v>30</v>
      </c>
      <c r="Q478" s="13">
        <v>0</v>
      </c>
      <c r="R478" s="69">
        <f>L478*O478</f>
        <v>971.40000000000009</v>
      </c>
      <c r="S478" s="69">
        <v>0</v>
      </c>
      <c r="T478" s="69">
        <f>L478*S478</f>
        <v>0</v>
      </c>
      <c r="U478" s="69">
        <f>R478-T478</f>
        <v>971.40000000000009</v>
      </c>
      <c r="V478" s="69">
        <f>U478*0</f>
        <v>0</v>
      </c>
      <c r="W478" s="69">
        <f>U478-V478</f>
        <v>971.40000000000009</v>
      </c>
      <c r="X478" s="69">
        <v>0</v>
      </c>
      <c r="Y478" s="14">
        <f t="shared" si="480"/>
        <v>0</v>
      </c>
      <c r="Z478" s="66" t="s">
        <v>26</v>
      </c>
      <c r="AA478" s="12" t="s">
        <v>31</v>
      </c>
    </row>
    <row r="479" spans="1:27" x14ac:dyDescent="0.25">
      <c r="A479" s="10">
        <v>45665</v>
      </c>
      <c r="B479" s="11" t="s">
        <v>1678</v>
      </c>
      <c r="C479" s="11" t="s">
        <v>1679</v>
      </c>
      <c r="D479" s="11" t="s">
        <v>26</v>
      </c>
      <c r="E479" s="11" t="s">
        <v>603</v>
      </c>
      <c r="F479" s="11" t="s">
        <v>26</v>
      </c>
      <c r="G479" s="11">
        <v>620</v>
      </c>
      <c r="H479" s="12" t="s">
        <v>141</v>
      </c>
      <c r="I479" s="12" t="s">
        <v>55</v>
      </c>
      <c r="J479" s="12" t="s">
        <v>55</v>
      </c>
      <c r="K479" s="12" t="s">
        <v>56</v>
      </c>
      <c r="L479" s="13">
        <v>38.92</v>
      </c>
      <c r="M479" s="13">
        <v>25</v>
      </c>
      <c r="N479" s="13">
        <v>1.5568</v>
      </c>
      <c r="O479" s="13">
        <v>15</v>
      </c>
      <c r="P479" s="13" t="s">
        <v>30</v>
      </c>
      <c r="Q479" s="13">
        <v>0</v>
      </c>
      <c r="R479" s="69">
        <f>L479*O479</f>
        <v>583.80000000000007</v>
      </c>
      <c r="S479" s="69">
        <v>0</v>
      </c>
      <c r="T479" s="69">
        <f>L479*S479</f>
        <v>0</v>
      </c>
      <c r="U479" s="69">
        <f>R479-T479</f>
        <v>583.80000000000007</v>
      </c>
      <c r="V479" s="69">
        <f>U479*0</f>
        <v>0</v>
      </c>
      <c r="W479" s="69">
        <f>U479-V479</f>
        <v>583.80000000000007</v>
      </c>
      <c r="X479" s="69">
        <v>0</v>
      </c>
      <c r="Y479" s="14">
        <f t="shared" si="480"/>
        <v>0</v>
      </c>
      <c r="Z479" s="66" t="s">
        <v>26</v>
      </c>
      <c r="AA479" s="12" t="s">
        <v>31</v>
      </c>
    </row>
    <row r="480" spans="1:27" x14ac:dyDescent="0.25">
      <c r="A480" s="10">
        <v>45665</v>
      </c>
      <c r="B480" s="11" t="s">
        <v>1680</v>
      </c>
      <c r="C480" s="11" t="s">
        <v>1681</v>
      </c>
      <c r="D480" s="11" t="s">
        <v>26</v>
      </c>
      <c r="E480" s="11" t="s">
        <v>508</v>
      </c>
      <c r="F480" s="11" t="s">
        <v>26</v>
      </c>
      <c r="G480" s="11" t="s">
        <v>26</v>
      </c>
      <c r="H480" s="12" t="s">
        <v>4421</v>
      </c>
      <c r="I480" s="12" t="s">
        <v>27</v>
      </c>
      <c r="J480" s="12" t="s">
        <v>47</v>
      </c>
      <c r="K480" s="12" t="s">
        <v>48</v>
      </c>
      <c r="L480" s="13">
        <v>43</v>
      </c>
      <c r="M480" s="13">
        <v>29</v>
      </c>
      <c r="N480" s="13">
        <v>1.482758620689655</v>
      </c>
      <c r="O480" s="13">
        <v>87</v>
      </c>
      <c r="P480" s="13" t="s">
        <v>30</v>
      </c>
      <c r="Q480" s="13">
        <v>0</v>
      </c>
      <c r="R480" s="69">
        <f>L480*O480</f>
        <v>3741</v>
      </c>
      <c r="S480" s="69">
        <v>38</v>
      </c>
      <c r="T480" s="69">
        <f>L480*S480</f>
        <v>1634</v>
      </c>
      <c r="U480" s="69">
        <f>R480-T480</f>
        <v>2107</v>
      </c>
      <c r="V480" s="69">
        <f>U480*1</f>
        <v>2107</v>
      </c>
      <c r="W480" s="69">
        <f>U480-V480</f>
        <v>0</v>
      </c>
      <c r="X480" s="69">
        <f>L480*36</f>
        <v>1548</v>
      </c>
      <c r="Y480" s="70">
        <f>+T480-X480</f>
        <v>86</v>
      </c>
      <c r="Z480" s="66" t="s">
        <v>141</v>
      </c>
      <c r="AA480" s="12" t="s">
        <v>78</v>
      </c>
    </row>
    <row r="481" spans="1:27" x14ac:dyDescent="0.25">
      <c r="A481" s="10">
        <v>45665</v>
      </c>
      <c r="B481" s="11" t="s">
        <v>1682</v>
      </c>
      <c r="C481" s="11" t="s">
        <v>1683</v>
      </c>
      <c r="D481" s="11" t="s">
        <v>26</v>
      </c>
      <c r="E481" s="11" t="s">
        <v>75</v>
      </c>
      <c r="F481" s="11" t="s">
        <v>26</v>
      </c>
      <c r="G481" s="11">
        <v>42264</v>
      </c>
      <c r="H481" s="12" t="s">
        <v>564</v>
      </c>
      <c r="I481" s="12" t="s">
        <v>27</v>
      </c>
      <c r="J481" s="12" t="s">
        <v>33</v>
      </c>
      <c r="K481" s="12" t="s">
        <v>34</v>
      </c>
      <c r="L481" s="13">
        <v>42.2</v>
      </c>
      <c r="M481" s="13">
        <v>29</v>
      </c>
      <c r="N481" s="13">
        <v>1.455172413793103</v>
      </c>
      <c r="O481" s="13"/>
      <c r="P481" s="13">
        <v>60</v>
      </c>
      <c r="Q481" s="13">
        <v>0</v>
      </c>
      <c r="R481" s="69">
        <f>M481*P481</f>
        <v>1740</v>
      </c>
      <c r="S481" s="69">
        <v>0</v>
      </c>
      <c r="T481" s="69">
        <f>M481*S481</f>
        <v>0</v>
      </c>
      <c r="U481" s="69">
        <f>R481-T481</f>
        <v>1740</v>
      </c>
      <c r="V481" s="69">
        <f>U481*0</f>
        <v>0</v>
      </c>
      <c r="W481" s="69">
        <f>+U481-V481</f>
        <v>1740</v>
      </c>
      <c r="X481" s="69">
        <v>0</v>
      </c>
      <c r="Y481" s="14">
        <f t="shared" ref="Y481:Y491" si="498">T481-X481</f>
        <v>0</v>
      </c>
      <c r="Z481" s="66" t="s">
        <v>26</v>
      </c>
      <c r="AA481" s="12" t="s">
        <v>31</v>
      </c>
    </row>
    <row r="482" spans="1:27" x14ac:dyDescent="0.25">
      <c r="A482" s="10">
        <v>45665</v>
      </c>
      <c r="B482" s="11" t="s">
        <v>1684</v>
      </c>
      <c r="C482" s="11" t="s">
        <v>1685</v>
      </c>
      <c r="D482" s="11" t="s">
        <v>26</v>
      </c>
      <c r="E482" s="11" t="s">
        <v>581</v>
      </c>
      <c r="F482" s="11" t="s">
        <v>26</v>
      </c>
      <c r="G482" s="11">
        <v>111966</v>
      </c>
      <c r="H482" s="12" t="s">
        <v>4445</v>
      </c>
      <c r="I482" s="12" t="s">
        <v>27</v>
      </c>
      <c r="J482" s="12" t="s">
        <v>33</v>
      </c>
      <c r="K482" s="12" t="s">
        <v>34</v>
      </c>
      <c r="L482" s="13">
        <v>37.520000000000003</v>
      </c>
      <c r="M482" s="13">
        <v>25</v>
      </c>
      <c r="N482" s="13">
        <v>1.5007999999999999</v>
      </c>
      <c r="O482" s="13">
        <v>44</v>
      </c>
      <c r="P482" s="13" t="s">
        <v>30</v>
      </c>
      <c r="Q482" s="13">
        <v>0</v>
      </c>
      <c r="R482" s="69">
        <f t="shared" ref="R482" si="499">+L482*O482</f>
        <v>1650.88</v>
      </c>
      <c r="S482" s="69">
        <v>0</v>
      </c>
      <c r="T482" s="69">
        <f>+L482*S482</f>
        <v>0</v>
      </c>
      <c r="U482" s="69">
        <f>+R482-T482</f>
        <v>1650.88</v>
      </c>
      <c r="V482" s="69">
        <f>+U482*1</f>
        <v>1650.88</v>
      </c>
      <c r="W482" s="69">
        <f>+U482-V482</f>
        <v>0</v>
      </c>
      <c r="X482" s="69">
        <v>0</v>
      </c>
      <c r="Y482" s="14">
        <f t="shared" si="498"/>
        <v>0</v>
      </c>
      <c r="Z482" s="66" t="s">
        <v>26</v>
      </c>
      <c r="AA482" s="12" t="s">
        <v>31</v>
      </c>
    </row>
    <row r="483" spans="1:27" x14ac:dyDescent="0.25">
      <c r="A483" s="10">
        <v>45665</v>
      </c>
      <c r="B483" s="11" t="s">
        <v>1686</v>
      </c>
      <c r="C483" s="11" t="s">
        <v>1687</v>
      </c>
      <c r="D483" s="11" t="s">
        <v>26</v>
      </c>
      <c r="E483" s="11" t="s">
        <v>69</v>
      </c>
      <c r="F483" s="11" t="s">
        <v>26</v>
      </c>
      <c r="G483" s="11">
        <v>4680</v>
      </c>
      <c r="H483" s="12" t="s">
        <v>70</v>
      </c>
      <c r="I483" s="12" t="s">
        <v>27</v>
      </c>
      <c r="J483" s="12" t="s">
        <v>42</v>
      </c>
      <c r="K483" s="12" t="s">
        <v>43</v>
      </c>
      <c r="L483" s="13">
        <v>43.28</v>
      </c>
      <c r="M483" s="13">
        <v>25</v>
      </c>
      <c r="N483" s="13">
        <v>1.7312000000000001</v>
      </c>
      <c r="O483" s="13" t="s">
        <v>30</v>
      </c>
      <c r="P483" s="13">
        <v>64</v>
      </c>
      <c r="Q483" s="13">
        <v>0</v>
      </c>
      <c r="R483" s="69">
        <f>+M483*P483</f>
        <v>1600</v>
      </c>
      <c r="S483" s="69">
        <v>0</v>
      </c>
      <c r="T483" s="69">
        <f>+M483*S483</f>
        <v>0</v>
      </c>
      <c r="U483" s="69">
        <f t="shared" ref="U483" si="500">+R483-T483</f>
        <v>1600</v>
      </c>
      <c r="V483" s="69">
        <f>+U483*0</f>
        <v>0</v>
      </c>
      <c r="W483" s="69">
        <f t="shared" ref="W483" si="501">+U483-V483</f>
        <v>1600</v>
      </c>
      <c r="X483" s="69">
        <v>0</v>
      </c>
      <c r="Y483" s="14">
        <f t="shared" si="498"/>
        <v>0</v>
      </c>
      <c r="Z483" s="66" t="s">
        <v>26</v>
      </c>
      <c r="AA483" s="12" t="s">
        <v>31</v>
      </c>
    </row>
    <row r="484" spans="1:27" x14ac:dyDescent="0.25">
      <c r="A484" s="10">
        <v>45665</v>
      </c>
      <c r="B484" s="11" t="s">
        <v>333</v>
      </c>
      <c r="C484" s="11" t="s">
        <v>1688</v>
      </c>
      <c r="D484" s="11" t="s">
        <v>26</v>
      </c>
      <c r="E484" s="11" t="s">
        <v>1199</v>
      </c>
      <c r="F484" s="11" t="s">
        <v>26</v>
      </c>
      <c r="G484" s="11">
        <v>973</v>
      </c>
      <c r="H484" s="12" t="s">
        <v>162</v>
      </c>
      <c r="I484" s="12" t="s">
        <v>27</v>
      </c>
      <c r="J484" s="12" t="s">
        <v>42</v>
      </c>
      <c r="K484" s="12" t="s">
        <v>43</v>
      </c>
      <c r="L484" s="13">
        <v>43.06</v>
      </c>
      <c r="M484" s="13">
        <v>25</v>
      </c>
      <c r="N484" s="13">
        <v>1.7223999999999999</v>
      </c>
      <c r="O484" s="13" t="s">
        <v>30</v>
      </c>
      <c r="P484" s="13">
        <v>56</v>
      </c>
      <c r="Q484" s="13">
        <v>0</v>
      </c>
      <c r="R484" s="69">
        <f>M484*P484</f>
        <v>1400</v>
      </c>
      <c r="S484" s="69">
        <v>0</v>
      </c>
      <c r="T484" s="69">
        <f>M484*S484</f>
        <v>0</v>
      </c>
      <c r="U484" s="69">
        <f>R484-T484</f>
        <v>1400</v>
      </c>
      <c r="V484" s="69">
        <f>U484*0</f>
        <v>0</v>
      </c>
      <c r="W484" s="69">
        <f>U484-V484</f>
        <v>1400</v>
      </c>
      <c r="X484" s="69">
        <v>0</v>
      </c>
      <c r="Y484" s="14">
        <f t="shared" si="498"/>
        <v>0</v>
      </c>
      <c r="Z484" s="66" t="s">
        <v>26</v>
      </c>
      <c r="AA484" s="12" t="s">
        <v>31</v>
      </c>
    </row>
    <row r="485" spans="1:27" x14ac:dyDescent="0.25">
      <c r="A485" s="10">
        <v>45665</v>
      </c>
      <c r="B485" s="11" t="s">
        <v>1689</v>
      </c>
      <c r="C485" s="11" t="s">
        <v>1690</v>
      </c>
      <c r="D485" s="11" t="s">
        <v>26</v>
      </c>
      <c r="E485" s="11" t="s">
        <v>53</v>
      </c>
      <c r="F485" s="11" t="s">
        <v>26</v>
      </c>
      <c r="G485" s="11">
        <v>2393</v>
      </c>
      <c r="H485" s="12" t="s">
        <v>41</v>
      </c>
      <c r="I485" s="12" t="s">
        <v>27</v>
      </c>
      <c r="J485" s="12" t="s">
        <v>33</v>
      </c>
      <c r="K485" s="12" t="s">
        <v>34</v>
      </c>
      <c r="L485" s="13">
        <v>38.4</v>
      </c>
      <c r="M485" s="13">
        <v>25</v>
      </c>
      <c r="N485" s="13">
        <v>1.536</v>
      </c>
      <c r="O485" s="13" t="s">
        <v>30</v>
      </c>
      <c r="P485" s="13">
        <v>60</v>
      </c>
      <c r="Q485" s="13">
        <v>0</v>
      </c>
      <c r="R485" s="69">
        <f>M485*P485</f>
        <v>1500</v>
      </c>
      <c r="S485" s="69">
        <v>0</v>
      </c>
      <c r="T485" s="69">
        <f>M485*S485</f>
        <v>0</v>
      </c>
      <c r="U485" s="69">
        <f t="shared" ref="U485" si="502">+R485-T485</f>
        <v>1500</v>
      </c>
      <c r="V485" s="69">
        <f>+U485*0</f>
        <v>0</v>
      </c>
      <c r="W485" s="69">
        <f t="shared" ref="W485" si="503">+U485-V485</f>
        <v>1500</v>
      </c>
      <c r="X485" s="69">
        <v>0</v>
      </c>
      <c r="Y485" s="14">
        <f t="shared" si="498"/>
        <v>0</v>
      </c>
      <c r="Z485" s="66" t="s">
        <v>26</v>
      </c>
      <c r="AA485" s="12" t="s">
        <v>31</v>
      </c>
    </row>
    <row r="486" spans="1:27" x14ac:dyDescent="0.25">
      <c r="A486" s="10">
        <v>45665</v>
      </c>
      <c r="B486" s="11" t="s">
        <v>1691</v>
      </c>
      <c r="C486" s="11" t="s">
        <v>1692</v>
      </c>
      <c r="D486" s="11" t="s">
        <v>26</v>
      </c>
      <c r="E486" s="11" t="s">
        <v>50</v>
      </c>
      <c r="F486" s="11" t="s">
        <v>26</v>
      </c>
      <c r="G486" s="11">
        <v>612</v>
      </c>
      <c r="H486" s="12" t="s">
        <v>162</v>
      </c>
      <c r="I486" s="12" t="s">
        <v>27</v>
      </c>
      <c r="J486" s="12" t="s">
        <v>42</v>
      </c>
      <c r="K486" s="12" t="s">
        <v>43</v>
      </c>
      <c r="L486" s="13">
        <v>42.8</v>
      </c>
      <c r="M486" s="13">
        <v>25</v>
      </c>
      <c r="N486" s="13">
        <v>1.712</v>
      </c>
      <c r="O486" s="13" t="s">
        <v>30</v>
      </c>
      <c r="P486" s="13">
        <v>56</v>
      </c>
      <c r="Q486" s="13">
        <v>0</v>
      </c>
      <c r="R486" s="69">
        <f>M486*P486</f>
        <v>1400</v>
      </c>
      <c r="S486" s="69">
        <v>0</v>
      </c>
      <c r="T486" s="69">
        <f>M486*S486</f>
        <v>0</v>
      </c>
      <c r="U486" s="69">
        <f>R486-T486</f>
        <v>1400</v>
      </c>
      <c r="V486" s="69">
        <f>U486*0</f>
        <v>0</v>
      </c>
      <c r="W486" s="69">
        <f>U486-V486</f>
        <v>1400</v>
      </c>
      <c r="X486" s="69">
        <v>0</v>
      </c>
      <c r="Y486" s="14">
        <f t="shared" si="498"/>
        <v>0</v>
      </c>
      <c r="Z486" s="66" t="s">
        <v>26</v>
      </c>
      <c r="AA486" s="12" t="s">
        <v>31</v>
      </c>
    </row>
    <row r="487" spans="1:27" x14ac:dyDescent="0.25">
      <c r="A487" s="10">
        <v>45665</v>
      </c>
      <c r="B487" s="11" t="s">
        <v>1693</v>
      </c>
      <c r="C487" s="11" t="s">
        <v>1694</v>
      </c>
      <c r="D487" s="11" t="s">
        <v>26</v>
      </c>
      <c r="E487" s="11" t="s">
        <v>657</v>
      </c>
      <c r="F487" s="11" t="s">
        <v>26</v>
      </c>
      <c r="G487" s="11">
        <v>621</v>
      </c>
      <c r="H487" s="12" t="s">
        <v>141</v>
      </c>
      <c r="I487" s="12" t="s">
        <v>55</v>
      </c>
      <c r="J487" s="12" t="s">
        <v>55</v>
      </c>
      <c r="K487" s="12" t="s">
        <v>56</v>
      </c>
      <c r="L487" s="13">
        <v>37.74</v>
      </c>
      <c r="M487" s="13">
        <v>25</v>
      </c>
      <c r="N487" s="13">
        <v>1.5096000000000001</v>
      </c>
      <c r="O487" s="13">
        <v>15</v>
      </c>
      <c r="P487" s="13" t="s">
        <v>30</v>
      </c>
      <c r="Q487" s="13">
        <v>0</v>
      </c>
      <c r="R487" s="69">
        <f>L487*O487</f>
        <v>566.1</v>
      </c>
      <c r="S487" s="69">
        <v>0</v>
      </c>
      <c r="T487" s="69">
        <f>L487*S487</f>
        <v>0</v>
      </c>
      <c r="U487" s="69">
        <f>R487-T487</f>
        <v>566.1</v>
      </c>
      <c r="V487" s="69">
        <f>U487*0</f>
        <v>0</v>
      </c>
      <c r="W487" s="69">
        <f>U487-V487</f>
        <v>566.1</v>
      </c>
      <c r="X487" s="69">
        <v>0</v>
      </c>
      <c r="Y487" s="14">
        <f t="shared" si="498"/>
        <v>0</v>
      </c>
      <c r="Z487" s="66" t="s">
        <v>26</v>
      </c>
      <c r="AA487" s="12" t="s">
        <v>31</v>
      </c>
    </row>
    <row r="488" spans="1:27" x14ac:dyDescent="0.25">
      <c r="A488" s="10">
        <v>45665</v>
      </c>
      <c r="B488" s="11" t="s">
        <v>1695</v>
      </c>
      <c r="C488" s="11" t="s">
        <v>1696</v>
      </c>
      <c r="D488" s="11" t="s">
        <v>26</v>
      </c>
      <c r="E488" s="11" t="s">
        <v>1650</v>
      </c>
      <c r="F488" s="11" t="s">
        <v>26</v>
      </c>
      <c r="G488" s="11">
        <v>42263</v>
      </c>
      <c r="H488" s="12" t="s">
        <v>564</v>
      </c>
      <c r="I488" s="12" t="s">
        <v>27</v>
      </c>
      <c r="J488" s="12" t="s">
        <v>47</v>
      </c>
      <c r="K488" s="12" t="s">
        <v>48</v>
      </c>
      <c r="L488" s="13">
        <v>35.78</v>
      </c>
      <c r="M488" s="13">
        <v>24</v>
      </c>
      <c r="N488" s="13">
        <v>1.490833333333333</v>
      </c>
      <c r="O488" s="13"/>
      <c r="P488" s="13">
        <v>60</v>
      </c>
      <c r="Q488" s="13">
        <v>0</v>
      </c>
      <c r="R488" s="69">
        <f>M488*P488</f>
        <v>1440</v>
      </c>
      <c r="S488" s="69">
        <v>0</v>
      </c>
      <c r="T488" s="69">
        <f>M488*S488</f>
        <v>0</v>
      </c>
      <c r="U488" s="69">
        <f>R488-T488</f>
        <v>1440</v>
      </c>
      <c r="V488" s="69">
        <f>U488*0</f>
        <v>0</v>
      </c>
      <c r="W488" s="69">
        <f>+U488-V488</f>
        <v>1440</v>
      </c>
      <c r="X488" s="69">
        <v>0</v>
      </c>
      <c r="Y488" s="14">
        <f t="shared" si="498"/>
        <v>0</v>
      </c>
      <c r="Z488" s="66" t="s">
        <v>26</v>
      </c>
      <c r="AA488" s="12" t="s">
        <v>31</v>
      </c>
    </row>
    <row r="489" spans="1:27" x14ac:dyDescent="0.25">
      <c r="A489" s="10">
        <v>45665</v>
      </c>
      <c r="B489" s="11" t="s">
        <v>1697</v>
      </c>
      <c r="C489" s="11" t="s">
        <v>1698</v>
      </c>
      <c r="D489" s="11" t="s">
        <v>26</v>
      </c>
      <c r="E489" s="11" t="s">
        <v>80</v>
      </c>
      <c r="F489" s="11" t="s">
        <v>26</v>
      </c>
      <c r="G489" s="11">
        <v>10283</v>
      </c>
      <c r="H489" s="12" t="s">
        <v>140</v>
      </c>
      <c r="I489" s="12" t="s">
        <v>27</v>
      </c>
      <c r="J489" s="12" t="s">
        <v>42</v>
      </c>
      <c r="K489" s="12" t="s">
        <v>43</v>
      </c>
      <c r="L489" s="13">
        <v>42.96</v>
      </c>
      <c r="M489" s="13">
        <v>25</v>
      </c>
      <c r="N489" s="13">
        <v>1.7183999999999999</v>
      </c>
      <c r="O489" s="13">
        <v>35</v>
      </c>
      <c r="P489" s="13"/>
      <c r="Q489" s="13">
        <v>0</v>
      </c>
      <c r="R489" s="69">
        <f>+L489*O489</f>
        <v>1503.6000000000001</v>
      </c>
      <c r="S489" s="69">
        <v>0</v>
      </c>
      <c r="T489" s="69">
        <f>+L489*S489</f>
        <v>0</v>
      </c>
      <c r="U489" s="69">
        <f>+R489-T489</f>
        <v>1503.6000000000001</v>
      </c>
      <c r="V489" s="69">
        <f>+U489*0</f>
        <v>0</v>
      </c>
      <c r="W489" s="69">
        <f>+U489-V489</f>
        <v>1503.6000000000001</v>
      </c>
      <c r="X489" s="69">
        <v>0</v>
      </c>
      <c r="Y489" s="14">
        <f t="shared" si="498"/>
        <v>0</v>
      </c>
      <c r="Z489" s="66" t="s">
        <v>26</v>
      </c>
      <c r="AA489" s="12" t="s">
        <v>31</v>
      </c>
    </row>
    <row r="490" spans="1:27" x14ac:dyDescent="0.25">
      <c r="A490" s="10">
        <v>45665</v>
      </c>
      <c r="B490" s="11" t="s">
        <v>1699</v>
      </c>
      <c r="C490" s="11" t="s">
        <v>1700</v>
      </c>
      <c r="D490" s="11" t="s">
        <v>26</v>
      </c>
      <c r="E490" s="11" t="s">
        <v>229</v>
      </c>
      <c r="F490" s="11" t="s">
        <v>26</v>
      </c>
      <c r="G490" s="11">
        <v>23126</v>
      </c>
      <c r="H490" s="12" t="s">
        <v>564</v>
      </c>
      <c r="I490" s="12" t="s">
        <v>27</v>
      </c>
      <c r="J490" s="12" t="s">
        <v>33</v>
      </c>
      <c r="K490" s="12" t="s">
        <v>34</v>
      </c>
      <c r="L490" s="13">
        <v>41.26</v>
      </c>
      <c r="M490" s="13">
        <v>28</v>
      </c>
      <c r="N490" s="13">
        <v>1.473571428571429</v>
      </c>
      <c r="O490" s="13"/>
      <c r="P490" s="13">
        <v>60</v>
      </c>
      <c r="Q490" s="13">
        <v>0</v>
      </c>
      <c r="R490" s="69">
        <f>M490*P490</f>
        <v>1680</v>
      </c>
      <c r="S490" s="69">
        <v>0</v>
      </c>
      <c r="T490" s="69">
        <f>M490*S490</f>
        <v>0</v>
      </c>
      <c r="U490" s="69">
        <f>R490-T490</f>
        <v>1680</v>
      </c>
      <c r="V490" s="69">
        <f>U490*0</f>
        <v>0</v>
      </c>
      <c r="W490" s="69">
        <f>+U490-V490</f>
        <v>1680</v>
      </c>
      <c r="X490" s="69">
        <v>0</v>
      </c>
      <c r="Y490" s="14">
        <f t="shared" si="498"/>
        <v>0</v>
      </c>
      <c r="Z490" s="66" t="s">
        <v>26</v>
      </c>
      <c r="AA490" s="12" t="s">
        <v>31</v>
      </c>
    </row>
    <row r="491" spans="1:27" x14ac:dyDescent="0.25">
      <c r="A491" s="10">
        <v>45666</v>
      </c>
      <c r="B491" s="11" t="s">
        <v>1701</v>
      </c>
      <c r="C491" s="11" t="s">
        <v>1702</v>
      </c>
      <c r="D491" s="11" t="s">
        <v>26</v>
      </c>
      <c r="E491" s="11" t="s">
        <v>32</v>
      </c>
      <c r="F491" s="11" t="s">
        <v>26</v>
      </c>
      <c r="G491" s="11">
        <v>75034</v>
      </c>
      <c r="H491" s="12" t="s">
        <v>4447</v>
      </c>
      <c r="I491" s="12" t="s">
        <v>27</v>
      </c>
      <c r="J491" s="12" t="s">
        <v>47</v>
      </c>
      <c r="K491" s="12" t="s">
        <v>48</v>
      </c>
      <c r="L491" s="13">
        <v>37.08</v>
      </c>
      <c r="M491" s="13">
        <v>25</v>
      </c>
      <c r="N491" s="13">
        <v>1.4832000000000001</v>
      </c>
      <c r="O491" s="13">
        <v>46.66</v>
      </c>
      <c r="P491" s="13" t="s">
        <v>30</v>
      </c>
      <c r="Q491" s="13">
        <v>0</v>
      </c>
      <c r="R491" s="69">
        <f>+L491*O491</f>
        <v>1730.1527999999998</v>
      </c>
      <c r="S491" s="69">
        <v>0</v>
      </c>
      <c r="T491" s="69">
        <f>+L491*S491</f>
        <v>0</v>
      </c>
      <c r="U491" s="69">
        <f>+R491-T491</f>
        <v>1730.1527999999998</v>
      </c>
      <c r="V491" s="69">
        <f>+U491*0.75</f>
        <v>1297.6145999999999</v>
      </c>
      <c r="W491" s="69">
        <f>+U491-V491</f>
        <v>432.53819999999996</v>
      </c>
      <c r="X491" s="69">
        <v>0</v>
      </c>
      <c r="Y491" s="14">
        <f t="shared" si="498"/>
        <v>0</v>
      </c>
      <c r="Z491" s="66" t="s">
        <v>26</v>
      </c>
      <c r="AA491" s="12" t="s">
        <v>31</v>
      </c>
    </row>
    <row r="492" spans="1:27" x14ac:dyDescent="0.25">
      <c r="A492" s="10">
        <v>45666</v>
      </c>
      <c r="B492" s="11" t="s">
        <v>1135</v>
      </c>
      <c r="C492" s="11" t="s">
        <v>1703</v>
      </c>
      <c r="D492" s="11" t="s">
        <v>26</v>
      </c>
      <c r="E492" s="11" t="s">
        <v>500</v>
      </c>
      <c r="F492" s="11" t="s">
        <v>26</v>
      </c>
      <c r="G492" s="11" t="s">
        <v>26</v>
      </c>
      <c r="H492" s="12" t="s">
        <v>4421</v>
      </c>
      <c r="I492" s="12" t="s">
        <v>27</v>
      </c>
      <c r="J492" s="12" t="s">
        <v>33</v>
      </c>
      <c r="K492" s="12" t="s">
        <v>34</v>
      </c>
      <c r="L492" s="13">
        <v>43.64</v>
      </c>
      <c r="M492" s="13">
        <v>30</v>
      </c>
      <c r="N492" s="13">
        <v>1.454666666666667</v>
      </c>
      <c r="O492" s="13">
        <v>85</v>
      </c>
      <c r="P492" s="13" t="s">
        <v>30</v>
      </c>
      <c r="Q492" s="13">
        <v>0</v>
      </c>
      <c r="R492" s="69">
        <f>L492*O492</f>
        <v>3709.4</v>
      </c>
      <c r="S492" s="69">
        <v>38</v>
      </c>
      <c r="T492" s="69">
        <f>L492*S492</f>
        <v>1658.32</v>
      </c>
      <c r="U492" s="69">
        <f>R492-T492</f>
        <v>2051.08</v>
      </c>
      <c r="V492" s="69">
        <f>U492*1</f>
        <v>2051.08</v>
      </c>
      <c r="W492" s="69">
        <f>U492-V492</f>
        <v>0</v>
      </c>
      <c r="X492" s="69">
        <f>L492*36</f>
        <v>1571.04</v>
      </c>
      <c r="Y492" s="70">
        <f>+T492-X492</f>
        <v>87.279999999999973</v>
      </c>
      <c r="Z492" s="66" t="s">
        <v>141</v>
      </c>
      <c r="AA492" s="12" t="s">
        <v>78</v>
      </c>
    </row>
    <row r="493" spans="1:27" x14ac:dyDescent="0.25">
      <c r="A493" s="10">
        <v>45666</v>
      </c>
      <c r="B493" s="11" t="s">
        <v>1704</v>
      </c>
      <c r="C493" s="11" t="s">
        <v>1705</v>
      </c>
      <c r="D493" s="11" t="s">
        <v>26</v>
      </c>
      <c r="E493" s="11" t="s">
        <v>240</v>
      </c>
      <c r="F493" s="11" t="s">
        <v>26</v>
      </c>
      <c r="G493" s="11">
        <v>71096</v>
      </c>
      <c r="H493" s="12" t="s">
        <v>4447</v>
      </c>
      <c r="I493" s="12" t="s">
        <v>27</v>
      </c>
      <c r="J493" s="12" t="s">
        <v>47</v>
      </c>
      <c r="K493" s="12" t="s">
        <v>48</v>
      </c>
      <c r="L493" s="13">
        <v>36.799999999999997</v>
      </c>
      <c r="M493" s="13">
        <v>25</v>
      </c>
      <c r="N493" s="13">
        <v>1.472</v>
      </c>
      <c r="O493" s="13">
        <v>46.66</v>
      </c>
      <c r="P493" s="13" t="s">
        <v>30</v>
      </c>
      <c r="Q493" s="13">
        <v>0</v>
      </c>
      <c r="R493" s="69">
        <f>+L493*O493</f>
        <v>1717.0879999999997</v>
      </c>
      <c r="S493" s="69">
        <v>0</v>
      </c>
      <c r="T493" s="69">
        <f>+L493*S493</f>
        <v>0</v>
      </c>
      <c r="U493" s="69">
        <f>+R493-T493</f>
        <v>1717.0879999999997</v>
      </c>
      <c r="V493" s="69">
        <f>+U493*0.75</f>
        <v>1287.8159999999998</v>
      </c>
      <c r="W493" s="69">
        <f>+U493-V493</f>
        <v>429.27199999999993</v>
      </c>
      <c r="X493" s="69">
        <v>0</v>
      </c>
      <c r="Y493" s="14">
        <f t="shared" ref="Y493:Y494" si="504">T493-X493</f>
        <v>0</v>
      </c>
      <c r="Z493" s="66" t="s">
        <v>26</v>
      </c>
      <c r="AA493" s="12" t="s">
        <v>31</v>
      </c>
    </row>
    <row r="494" spans="1:27" x14ac:dyDescent="0.25">
      <c r="A494" s="10">
        <v>45666</v>
      </c>
      <c r="B494" s="11" t="s">
        <v>271</v>
      </c>
      <c r="C494" s="11" t="s">
        <v>1706</v>
      </c>
      <c r="D494" s="11" t="s">
        <v>26</v>
      </c>
      <c r="E494" s="11" t="s">
        <v>581</v>
      </c>
      <c r="F494" s="11" t="s">
        <v>26</v>
      </c>
      <c r="G494" s="11">
        <v>111969</v>
      </c>
      <c r="H494" s="12" t="s">
        <v>4445</v>
      </c>
      <c r="I494" s="12" t="s">
        <v>27</v>
      </c>
      <c r="J494" s="12" t="s">
        <v>33</v>
      </c>
      <c r="K494" s="12" t="s">
        <v>34</v>
      </c>
      <c r="L494" s="13">
        <v>37.82</v>
      </c>
      <c r="M494" s="13">
        <v>25</v>
      </c>
      <c r="N494" s="13">
        <v>1.5127999999999999</v>
      </c>
      <c r="O494" s="13">
        <v>44</v>
      </c>
      <c r="P494" s="13" t="s">
        <v>30</v>
      </c>
      <c r="Q494" s="13">
        <v>0</v>
      </c>
      <c r="R494" s="69">
        <f t="shared" ref="R494" si="505">+L494*O494</f>
        <v>1664.08</v>
      </c>
      <c r="S494" s="69">
        <v>0</v>
      </c>
      <c r="T494" s="69">
        <f>+L494*S494</f>
        <v>0</v>
      </c>
      <c r="U494" s="69">
        <f>+R494-T494</f>
        <v>1664.08</v>
      </c>
      <c r="V494" s="69">
        <f>+U494*1</f>
        <v>1664.08</v>
      </c>
      <c r="W494" s="69">
        <f>+U494-V494</f>
        <v>0</v>
      </c>
      <c r="X494" s="69">
        <v>0</v>
      </c>
      <c r="Y494" s="14">
        <f t="shared" si="504"/>
        <v>0</v>
      </c>
      <c r="Z494" s="66" t="s">
        <v>26</v>
      </c>
      <c r="AA494" s="12" t="s">
        <v>31</v>
      </c>
    </row>
    <row r="495" spans="1:27" x14ac:dyDescent="0.25">
      <c r="A495" s="10">
        <v>45666</v>
      </c>
      <c r="B495" s="11" t="s">
        <v>371</v>
      </c>
      <c r="C495" s="11" t="s">
        <v>1707</v>
      </c>
      <c r="D495" s="11" t="s">
        <v>26</v>
      </c>
      <c r="E495" s="11" t="s">
        <v>573</v>
      </c>
      <c r="F495" s="11" t="s">
        <v>26</v>
      </c>
      <c r="G495" s="11" t="s">
        <v>26</v>
      </c>
      <c r="H495" s="12" t="s">
        <v>4421</v>
      </c>
      <c r="I495" s="12" t="s">
        <v>27</v>
      </c>
      <c r="J495" s="12" t="s">
        <v>47</v>
      </c>
      <c r="K495" s="12" t="s">
        <v>48</v>
      </c>
      <c r="L495" s="13">
        <v>40.6</v>
      </c>
      <c r="M495" s="13">
        <v>28</v>
      </c>
      <c r="N495" s="13">
        <v>1.45</v>
      </c>
      <c r="O495" s="13">
        <v>87</v>
      </c>
      <c r="P495" s="13" t="s">
        <v>30</v>
      </c>
      <c r="Q495" s="13">
        <v>0</v>
      </c>
      <c r="R495" s="69">
        <f>L495*O495</f>
        <v>3532.2000000000003</v>
      </c>
      <c r="S495" s="69">
        <v>38</v>
      </c>
      <c r="T495" s="69">
        <f>L495*S495</f>
        <v>1542.8</v>
      </c>
      <c r="U495" s="69">
        <f>R495-T495</f>
        <v>1989.4000000000003</v>
      </c>
      <c r="V495" s="69">
        <f>U495*1</f>
        <v>1989.4000000000003</v>
      </c>
      <c r="W495" s="69">
        <f>U495-V495</f>
        <v>0</v>
      </c>
      <c r="X495" s="69">
        <f>L495*36</f>
        <v>1461.6000000000001</v>
      </c>
      <c r="Y495" s="70">
        <f t="shared" ref="Y495:Y496" si="506">+T495-X495</f>
        <v>81.199999999999818</v>
      </c>
      <c r="Z495" s="66" t="s">
        <v>141</v>
      </c>
      <c r="AA495" s="12" t="s">
        <v>78</v>
      </c>
    </row>
    <row r="496" spans="1:27" x14ac:dyDescent="0.25">
      <c r="A496" s="10">
        <v>45666</v>
      </c>
      <c r="B496" s="11" t="s">
        <v>259</v>
      </c>
      <c r="C496" s="11" t="s">
        <v>1708</v>
      </c>
      <c r="D496" s="11" t="s">
        <v>26</v>
      </c>
      <c r="E496" s="11" t="s">
        <v>81</v>
      </c>
      <c r="F496" s="11" t="s">
        <v>26</v>
      </c>
      <c r="G496" s="11" t="s">
        <v>26</v>
      </c>
      <c r="H496" s="12" t="s">
        <v>4421</v>
      </c>
      <c r="I496" s="12" t="s">
        <v>27</v>
      </c>
      <c r="J496" s="12" t="s">
        <v>33</v>
      </c>
      <c r="K496" s="12" t="s">
        <v>34</v>
      </c>
      <c r="L496" s="13">
        <v>41.34</v>
      </c>
      <c r="M496" s="13">
        <v>28</v>
      </c>
      <c r="N496" s="13">
        <v>1.4764285714285721</v>
      </c>
      <c r="O496" s="13">
        <v>85</v>
      </c>
      <c r="P496" s="13" t="s">
        <v>30</v>
      </c>
      <c r="Q496" s="13">
        <v>0</v>
      </c>
      <c r="R496" s="69">
        <f>L496*O496</f>
        <v>3513.9</v>
      </c>
      <c r="S496" s="69">
        <v>38</v>
      </c>
      <c r="T496" s="69">
        <f>L496*S496</f>
        <v>1570.92</v>
      </c>
      <c r="U496" s="69">
        <f>R496-T496</f>
        <v>1942.98</v>
      </c>
      <c r="V496" s="69">
        <f>U496*1</f>
        <v>1942.98</v>
      </c>
      <c r="W496" s="69">
        <f>U496-V496</f>
        <v>0</v>
      </c>
      <c r="X496" s="69">
        <f>L496*36</f>
        <v>1488.2400000000002</v>
      </c>
      <c r="Y496" s="70">
        <f t="shared" si="506"/>
        <v>82.679999999999836</v>
      </c>
      <c r="Z496" s="66" t="s">
        <v>141</v>
      </c>
      <c r="AA496" s="12" t="s">
        <v>78</v>
      </c>
    </row>
    <row r="497" spans="1:27" x14ac:dyDescent="0.25">
      <c r="A497" s="10">
        <v>45666</v>
      </c>
      <c r="B497" s="11" t="s">
        <v>1709</v>
      </c>
      <c r="C497" s="11" t="s">
        <v>1710</v>
      </c>
      <c r="D497" s="11" t="s">
        <v>26</v>
      </c>
      <c r="E497" s="11" t="s">
        <v>223</v>
      </c>
      <c r="F497" s="11" t="s">
        <v>26</v>
      </c>
      <c r="G497" s="11">
        <v>57838</v>
      </c>
      <c r="H497" s="12" t="s">
        <v>4422</v>
      </c>
      <c r="I497" s="12" t="s">
        <v>27</v>
      </c>
      <c r="J497" s="12" t="s">
        <v>47</v>
      </c>
      <c r="K497" s="12" t="s">
        <v>48</v>
      </c>
      <c r="L497" s="13">
        <v>35.82</v>
      </c>
      <c r="M497" s="13">
        <v>25</v>
      </c>
      <c r="N497" s="13">
        <v>1.4328000000000001</v>
      </c>
      <c r="O497" s="13">
        <v>46</v>
      </c>
      <c r="P497" s="13" t="s">
        <v>30</v>
      </c>
      <c r="Q497" s="13">
        <v>0</v>
      </c>
      <c r="R497" s="69">
        <f t="shared" ref="R497" si="507">+L497*O497</f>
        <v>1647.72</v>
      </c>
      <c r="S497" s="69">
        <v>0</v>
      </c>
      <c r="T497" s="69">
        <f t="shared" ref="T497" si="508">+L497*S497</f>
        <v>0</v>
      </c>
      <c r="U497" s="69">
        <f t="shared" ref="U497:U499" si="509">+R497-T497</f>
        <v>1647.72</v>
      </c>
      <c r="V497" s="69">
        <f>+U497*1</f>
        <v>1647.72</v>
      </c>
      <c r="W497" s="69">
        <f t="shared" ref="W497:W499" si="510">+U497-V497</f>
        <v>0</v>
      </c>
      <c r="X497" s="69">
        <v>0</v>
      </c>
      <c r="Y497" s="14">
        <f t="shared" ref="Y497:Y499" si="511">T497-X497</f>
        <v>0</v>
      </c>
      <c r="Z497" s="66" t="s">
        <v>26</v>
      </c>
      <c r="AA497" s="12" t="s">
        <v>31</v>
      </c>
    </row>
    <row r="498" spans="1:27" x14ac:dyDescent="0.25">
      <c r="A498" s="10">
        <v>45666</v>
      </c>
      <c r="B498" s="11" t="s">
        <v>104</v>
      </c>
      <c r="C498" s="11" t="s">
        <v>1711</v>
      </c>
      <c r="D498" s="11" t="s">
        <v>26</v>
      </c>
      <c r="E498" s="11" t="s">
        <v>430</v>
      </c>
      <c r="F498" s="11" t="s">
        <v>26</v>
      </c>
      <c r="G498" s="11">
        <v>134</v>
      </c>
      <c r="H498" s="12" t="s">
        <v>6326</v>
      </c>
      <c r="I498" s="12" t="s">
        <v>55</v>
      </c>
      <c r="J498" s="12" t="s">
        <v>55</v>
      </c>
      <c r="K498" s="12" t="s">
        <v>56</v>
      </c>
      <c r="L498" s="13">
        <v>36.56</v>
      </c>
      <c r="M498" s="13">
        <v>25</v>
      </c>
      <c r="N498" s="13">
        <v>1.4623999999999999</v>
      </c>
      <c r="O498" s="13">
        <v>15</v>
      </c>
      <c r="P498" s="13"/>
      <c r="Q498" s="13">
        <v>0</v>
      </c>
      <c r="R498" s="69">
        <f>+L498*O498</f>
        <v>548.40000000000009</v>
      </c>
      <c r="S498" s="69">
        <v>0</v>
      </c>
      <c r="T498" s="69">
        <f>+L498*S498</f>
        <v>0</v>
      </c>
      <c r="U498" s="69">
        <f t="shared" si="509"/>
        <v>548.40000000000009</v>
      </c>
      <c r="V498" s="69">
        <f>+U498*0</f>
        <v>0</v>
      </c>
      <c r="W498" s="69">
        <f t="shared" si="510"/>
        <v>548.40000000000009</v>
      </c>
      <c r="X498" s="69">
        <v>0</v>
      </c>
      <c r="Y498" s="14">
        <f t="shared" si="511"/>
        <v>0</v>
      </c>
      <c r="Z498" s="66" t="s">
        <v>26</v>
      </c>
      <c r="AA498" s="12" t="s">
        <v>31</v>
      </c>
    </row>
    <row r="499" spans="1:27" x14ac:dyDescent="0.25">
      <c r="A499" s="10">
        <v>45666</v>
      </c>
      <c r="B499" s="11" t="s">
        <v>1712</v>
      </c>
      <c r="C499" s="11" t="s">
        <v>1713</v>
      </c>
      <c r="D499" s="11" t="s">
        <v>26</v>
      </c>
      <c r="E499" s="11" t="s">
        <v>551</v>
      </c>
      <c r="F499" s="11" t="s">
        <v>26</v>
      </c>
      <c r="G499" s="11">
        <v>57549</v>
      </c>
      <c r="H499" s="12" t="s">
        <v>4422</v>
      </c>
      <c r="I499" s="12" t="s">
        <v>27</v>
      </c>
      <c r="J499" s="12" t="s">
        <v>33</v>
      </c>
      <c r="K499" s="12" t="s">
        <v>34</v>
      </c>
      <c r="L499" s="13">
        <v>36.44</v>
      </c>
      <c r="M499" s="13">
        <v>25</v>
      </c>
      <c r="N499" s="13">
        <v>1.4576</v>
      </c>
      <c r="O499" s="13">
        <v>45</v>
      </c>
      <c r="P499" s="13" t="s">
        <v>30</v>
      </c>
      <c r="Q499" s="13">
        <v>0</v>
      </c>
      <c r="R499" s="69">
        <f>+L499*O499</f>
        <v>1639.8</v>
      </c>
      <c r="S499" s="69">
        <v>0</v>
      </c>
      <c r="T499" s="69">
        <f>+L499*S499</f>
        <v>0</v>
      </c>
      <c r="U499" s="69">
        <f t="shared" si="509"/>
        <v>1639.8</v>
      </c>
      <c r="V499" s="69">
        <f>+U499*1</f>
        <v>1639.8</v>
      </c>
      <c r="W499" s="69">
        <f t="shared" si="510"/>
        <v>0</v>
      </c>
      <c r="X499" s="69">
        <v>0</v>
      </c>
      <c r="Y499" s="14">
        <f t="shared" si="511"/>
        <v>0</v>
      </c>
      <c r="Z499" s="66" t="s">
        <v>26</v>
      </c>
      <c r="AA499" s="12" t="s">
        <v>31</v>
      </c>
    </row>
    <row r="500" spans="1:27" x14ac:dyDescent="0.25">
      <c r="A500" s="10">
        <v>45666</v>
      </c>
      <c r="B500" s="11" t="s">
        <v>1714</v>
      </c>
      <c r="C500" s="11" t="s">
        <v>1715</v>
      </c>
      <c r="D500" s="11" t="s">
        <v>26</v>
      </c>
      <c r="E500" s="11" t="s">
        <v>183</v>
      </c>
      <c r="F500" s="11" t="s">
        <v>26</v>
      </c>
      <c r="G500" s="11" t="s">
        <v>26</v>
      </c>
      <c r="H500" s="12" t="s">
        <v>4421</v>
      </c>
      <c r="I500" s="12" t="s">
        <v>27</v>
      </c>
      <c r="J500" s="12" t="s">
        <v>42</v>
      </c>
      <c r="K500" s="12" t="s">
        <v>43</v>
      </c>
      <c r="L500" s="13">
        <v>44</v>
      </c>
      <c r="M500" s="13">
        <v>25</v>
      </c>
      <c r="N500" s="13">
        <v>1.76</v>
      </c>
      <c r="O500" s="13">
        <v>83</v>
      </c>
      <c r="P500" s="13" t="s">
        <v>30</v>
      </c>
      <c r="Q500" s="13">
        <v>0</v>
      </c>
      <c r="R500" s="69">
        <f>L500*O500</f>
        <v>3652</v>
      </c>
      <c r="S500" s="69">
        <v>38</v>
      </c>
      <c r="T500" s="69">
        <f>L500*S500</f>
        <v>1672</v>
      </c>
      <c r="U500" s="69">
        <f>R500-T500</f>
        <v>1980</v>
      </c>
      <c r="V500" s="69">
        <f>U500*1</f>
        <v>1980</v>
      </c>
      <c r="W500" s="69">
        <f>U500-V500</f>
        <v>0</v>
      </c>
      <c r="X500" s="69">
        <f>L500*36</f>
        <v>1584</v>
      </c>
      <c r="Y500" s="70">
        <f>+T500-X500</f>
        <v>88</v>
      </c>
      <c r="Z500" s="66" t="s">
        <v>141</v>
      </c>
      <c r="AA500" s="12" t="s">
        <v>78</v>
      </c>
    </row>
    <row r="501" spans="1:27" x14ac:dyDescent="0.25">
      <c r="A501" s="10">
        <v>45666</v>
      </c>
      <c r="B501" s="11" t="s">
        <v>698</v>
      </c>
      <c r="C501" s="11" t="s">
        <v>1716</v>
      </c>
      <c r="D501" s="11" t="s">
        <v>26</v>
      </c>
      <c r="E501" s="11" t="s">
        <v>460</v>
      </c>
      <c r="F501" s="11" t="s">
        <v>26</v>
      </c>
      <c r="G501" s="11">
        <v>34</v>
      </c>
      <c r="H501" s="12" t="s">
        <v>4443</v>
      </c>
      <c r="I501" s="12" t="s">
        <v>37</v>
      </c>
      <c r="J501" s="12" t="s">
        <v>85</v>
      </c>
      <c r="K501" s="12" t="s">
        <v>86</v>
      </c>
      <c r="L501" s="13">
        <v>33.26</v>
      </c>
      <c r="M501" s="13">
        <v>20</v>
      </c>
      <c r="N501" s="13">
        <v>1.663</v>
      </c>
      <c r="O501" s="13">
        <v>30</v>
      </c>
      <c r="P501" s="13" t="s">
        <v>30</v>
      </c>
      <c r="Q501" s="13">
        <v>0</v>
      </c>
      <c r="R501" s="69">
        <f>L501*O501</f>
        <v>997.8</v>
      </c>
      <c r="S501" s="69">
        <v>0</v>
      </c>
      <c r="T501" s="69">
        <f>L501*S501</f>
        <v>0</v>
      </c>
      <c r="U501" s="69">
        <f>R501-T501</f>
        <v>997.8</v>
      </c>
      <c r="V501" s="69">
        <f>U501*0</f>
        <v>0</v>
      </c>
      <c r="W501" s="69">
        <f>U501-V501</f>
        <v>997.8</v>
      </c>
      <c r="X501" s="69">
        <v>0</v>
      </c>
      <c r="Y501" s="14">
        <f t="shared" ref="Y501:Y502" si="512">T501-X501</f>
        <v>0</v>
      </c>
      <c r="Z501" s="66" t="s">
        <v>26</v>
      </c>
      <c r="AA501" s="12" t="s">
        <v>31</v>
      </c>
    </row>
    <row r="502" spans="1:27" x14ac:dyDescent="0.25">
      <c r="A502" s="10">
        <v>45666</v>
      </c>
      <c r="B502" s="11" t="s">
        <v>1717</v>
      </c>
      <c r="C502" s="11" t="s">
        <v>1718</v>
      </c>
      <c r="D502" s="11" t="s">
        <v>26</v>
      </c>
      <c r="E502" s="11" t="s">
        <v>321</v>
      </c>
      <c r="F502" s="11" t="s">
        <v>26</v>
      </c>
      <c r="G502" s="11">
        <v>111964</v>
      </c>
      <c r="H502" s="12" t="s">
        <v>4445</v>
      </c>
      <c r="I502" s="12" t="s">
        <v>27</v>
      </c>
      <c r="J502" s="12" t="s">
        <v>33</v>
      </c>
      <c r="K502" s="12" t="s">
        <v>34</v>
      </c>
      <c r="L502" s="13">
        <v>35.659999999999997</v>
      </c>
      <c r="M502" s="13">
        <v>25</v>
      </c>
      <c r="N502" s="13">
        <v>1.4263999999999999</v>
      </c>
      <c r="O502" s="13">
        <v>44</v>
      </c>
      <c r="P502" s="13" t="s">
        <v>30</v>
      </c>
      <c r="Q502" s="13">
        <v>0</v>
      </c>
      <c r="R502" s="69">
        <f t="shared" ref="R502" si="513">+L502*O502</f>
        <v>1569.04</v>
      </c>
      <c r="S502" s="69">
        <v>0</v>
      </c>
      <c r="T502" s="69">
        <f>+L502*S502</f>
        <v>0</v>
      </c>
      <c r="U502" s="69">
        <f>+R502-T502</f>
        <v>1569.04</v>
      </c>
      <c r="V502" s="69">
        <f>+U502*1</f>
        <v>1569.04</v>
      </c>
      <c r="W502" s="69">
        <f>+U502-V502</f>
        <v>0</v>
      </c>
      <c r="X502" s="69">
        <v>0</v>
      </c>
      <c r="Y502" s="14">
        <f t="shared" si="512"/>
        <v>0</v>
      </c>
      <c r="Z502" s="66" t="s">
        <v>26</v>
      </c>
      <c r="AA502" s="12" t="s">
        <v>31</v>
      </c>
    </row>
    <row r="503" spans="1:27" x14ac:dyDescent="0.25">
      <c r="A503" s="10">
        <v>45666</v>
      </c>
      <c r="B503" s="11" t="s">
        <v>1719</v>
      </c>
      <c r="C503" s="11" t="s">
        <v>1720</v>
      </c>
      <c r="D503" s="11" t="s">
        <v>26</v>
      </c>
      <c r="E503" s="11" t="s">
        <v>604</v>
      </c>
      <c r="F503" s="11" t="s">
        <v>26</v>
      </c>
      <c r="G503" s="11" t="s">
        <v>26</v>
      </c>
      <c r="H503" s="12" t="s">
        <v>4421</v>
      </c>
      <c r="I503" s="12" t="s">
        <v>27</v>
      </c>
      <c r="J503" s="12" t="s">
        <v>42</v>
      </c>
      <c r="K503" s="12" t="s">
        <v>43</v>
      </c>
      <c r="L503" s="13">
        <v>43.66</v>
      </c>
      <c r="M503" s="13">
        <v>25</v>
      </c>
      <c r="N503" s="13">
        <v>1.7464</v>
      </c>
      <c r="O503" s="13">
        <v>83</v>
      </c>
      <c r="P503" s="13" t="s">
        <v>30</v>
      </c>
      <c r="Q503" s="13">
        <v>0</v>
      </c>
      <c r="R503" s="69">
        <f>L503*O503</f>
        <v>3623.7799999999997</v>
      </c>
      <c r="S503" s="69">
        <v>38</v>
      </c>
      <c r="T503" s="69">
        <f>L503*S503</f>
        <v>1659.08</v>
      </c>
      <c r="U503" s="69">
        <f>R503-T503</f>
        <v>1964.6999999999998</v>
      </c>
      <c r="V503" s="69">
        <f>U503*1</f>
        <v>1964.6999999999998</v>
      </c>
      <c r="W503" s="69">
        <f>U503-V503</f>
        <v>0</v>
      </c>
      <c r="X503" s="69">
        <f>L503*36</f>
        <v>1571.7599999999998</v>
      </c>
      <c r="Y503" s="70">
        <f>+T503-X503</f>
        <v>87.320000000000164</v>
      </c>
      <c r="Z503" s="66" t="s">
        <v>141</v>
      </c>
      <c r="AA503" s="12" t="s">
        <v>78</v>
      </c>
    </row>
    <row r="504" spans="1:27" x14ac:dyDescent="0.25">
      <c r="A504" s="10">
        <v>45666</v>
      </c>
      <c r="B504" s="11" t="s">
        <v>1721</v>
      </c>
      <c r="C504" s="11" t="s">
        <v>1722</v>
      </c>
      <c r="D504" s="11" t="s">
        <v>26</v>
      </c>
      <c r="E504" s="11" t="s">
        <v>569</v>
      </c>
      <c r="F504" s="11" t="s">
        <v>26</v>
      </c>
      <c r="G504" s="11">
        <v>10315</v>
      </c>
      <c r="H504" s="12" t="s">
        <v>140</v>
      </c>
      <c r="I504" s="12" t="s">
        <v>27</v>
      </c>
      <c r="J504" s="12" t="s">
        <v>33</v>
      </c>
      <c r="K504" s="12" t="s">
        <v>34</v>
      </c>
      <c r="L504" s="13">
        <v>43.8</v>
      </c>
      <c r="M504" s="13">
        <v>30</v>
      </c>
      <c r="N504" s="13">
        <v>1.46</v>
      </c>
      <c r="O504" s="13">
        <v>40</v>
      </c>
      <c r="P504" s="13"/>
      <c r="Q504" s="13">
        <v>0</v>
      </c>
      <c r="R504" s="69">
        <f>+L504*O504</f>
        <v>1752</v>
      </c>
      <c r="S504" s="69">
        <v>0</v>
      </c>
      <c r="T504" s="69">
        <f>+L504*S504</f>
        <v>0</v>
      </c>
      <c r="U504" s="69">
        <f>+R504-T504</f>
        <v>1752</v>
      </c>
      <c r="V504" s="69">
        <f>+U504*0</f>
        <v>0</v>
      </c>
      <c r="W504" s="69">
        <f>+U504-V504</f>
        <v>1752</v>
      </c>
      <c r="X504" s="69">
        <v>0</v>
      </c>
      <c r="Y504" s="14">
        <f t="shared" ref="Y504:Y508" si="514">T504-X504</f>
        <v>0</v>
      </c>
      <c r="Z504" s="66" t="s">
        <v>26</v>
      </c>
      <c r="AA504" s="12" t="s">
        <v>31</v>
      </c>
    </row>
    <row r="505" spans="1:27" x14ac:dyDescent="0.25">
      <c r="A505" s="10">
        <v>45666</v>
      </c>
      <c r="B505" s="11" t="s">
        <v>675</v>
      </c>
      <c r="C505" s="11" t="s">
        <v>1723</v>
      </c>
      <c r="D505" s="11" t="s">
        <v>26</v>
      </c>
      <c r="E505" s="11" t="s">
        <v>1724</v>
      </c>
      <c r="F505" s="11" t="s">
        <v>26</v>
      </c>
      <c r="G505" s="11">
        <v>3279</v>
      </c>
      <c r="H505" s="12" t="s">
        <v>4447</v>
      </c>
      <c r="I505" s="12" t="s">
        <v>55</v>
      </c>
      <c r="J505" s="12" t="s">
        <v>55</v>
      </c>
      <c r="K505" s="12" t="s">
        <v>56</v>
      </c>
      <c r="L505" s="13">
        <v>35.94</v>
      </c>
      <c r="M505" s="13">
        <v>25</v>
      </c>
      <c r="N505" s="13">
        <v>1.4376</v>
      </c>
      <c r="O505" s="13">
        <v>15</v>
      </c>
      <c r="P505" s="13" t="s">
        <v>30</v>
      </c>
      <c r="Q505" s="13">
        <v>0</v>
      </c>
      <c r="R505" s="69">
        <f>+L505*O505</f>
        <v>539.09999999999991</v>
      </c>
      <c r="S505" s="69">
        <v>0</v>
      </c>
      <c r="T505" s="69">
        <f>+L505*S505</f>
        <v>0</v>
      </c>
      <c r="U505" s="69">
        <f>+R505-T505</f>
        <v>539.09999999999991</v>
      </c>
      <c r="V505" s="69">
        <f>+U505*0.75</f>
        <v>404.32499999999993</v>
      </c>
      <c r="W505" s="69">
        <f>+U505-V505</f>
        <v>134.77499999999998</v>
      </c>
      <c r="X505" s="69">
        <v>0</v>
      </c>
      <c r="Y505" s="14">
        <f t="shared" si="514"/>
        <v>0</v>
      </c>
      <c r="Z505" s="66" t="s">
        <v>26</v>
      </c>
      <c r="AA505" s="12" t="s">
        <v>31</v>
      </c>
    </row>
    <row r="506" spans="1:27" x14ac:dyDescent="0.25">
      <c r="A506" s="10">
        <v>45666</v>
      </c>
      <c r="B506" s="11" t="s">
        <v>1725</v>
      </c>
      <c r="C506" s="11" t="s">
        <v>1726</v>
      </c>
      <c r="D506" s="11" t="s">
        <v>26</v>
      </c>
      <c r="E506" s="11" t="s">
        <v>50</v>
      </c>
      <c r="F506" s="11" t="s">
        <v>26</v>
      </c>
      <c r="G506" s="11">
        <v>613</v>
      </c>
      <c r="H506" s="12" t="s">
        <v>162</v>
      </c>
      <c r="I506" s="12" t="s">
        <v>27</v>
      </c>
      <c r="J506" s="12" t="s">
        <v>33</v>
      </c>
      <c r="K506" s="12" t="s">
        <v>34</v>
      </c>
      <c r="L506" s="13">
        <v>38.4</v>
      </c>
      <c r="M506" s="13">
        <v>25</v>
      </c>
      <c r="N506" s="13">
        <v>1.536</v>
      </c>
      <c r="O506" s="13" t="s">
        <v>30</v>
      </c>
      <c r="P506" s="13">
        <v>58</v>
      </c>
      <c r="Q506" s="13">
        <v>0</v>
      </c>
      <c r="R506" s="69">
        <f>M506*P506</f>
        <v>1450</v>
      </c>
      <c r="S506" s="69">
        <v>0</v>
      </c>
      <c r="T506" s="69">
        <f>M506*S506</f>
        <v>0</v>
      </c>
      <c r="U506" s="69">
        <f>R506-T506</f>
        <v>1450</v>
      </c>
      <c r="V506" s="69">
        <f>U506*0</f>
        <v>0</v>
      </c>
      <c r="W506" s="69">
        <f>U506-V506</f>
        <v>1450</v>
      </c>
      <c r="X506" s="69">
        <v>0</v>
      </c>
      <c r="Y506" s="14">
        <f t="shared" si="514"/>
        <v>0</v>
      </c>
      <c r="Z506" s="66" t="s">
        <v>26</v>
      </c>
      <c r="AA506" s="12" t="s">
        <v>31</v>
      </c>
    </row>
    <row r="507" spans="1:27" x14ac:dyDescent="0.25">
      <c r="A507" s="10">
        <v>45666</v>
      </c>
      <c r="B507" s="11" t="s">
        <v>357</v>
      </c>
      <c r="C507" s="11" t="s">
        <v>1727</v>
      </c>
      <c r="D507" s="11" t="s">
        <v>26</v>
      </c>
      <c r="E507" s="11" t="s">
        <v>657</v>
      </c>
      <c r="F507" s="11" t="s">
        <v>26</v>
      </c>
      <c r="G507" s="11">
        <v>622</v>
      </c>
      <c r="H507" s="12" t="s">
        <v>141</v>
      </c>
      <c r="I507" s="12" t="s">
        <v>55</v>
      </c>
      <c r="J507" s="12" t="s">
        <v>55</v>
      </c>
      <c r="K507" s="12" t="s">
        <v>56</v>
      </c>
      <c r="L507" s="13">
        <v>39.6</v>
      </c>
      <c r="M507" s="13">
        <v>25</v>
      </c>
      <c r="N507" s="13">
        <v>1.5840000000000001</v>
      </c>
      <c r="O507" s="13">
        <v>15</v>
      </c>
      <c r="P507" s="13" t="s">
        <v>30</v>
      </c>
      <c r="Q507" s="13">
        <v>0</v>
      </c>
      <c r="R507" s="69">
        <f>L507*O507</f>
        <v>594</v>
      </c>
      <c r="S507" s="69">
        <v>0</v>
      </c>
      <c r="T507" s="69">
        <f>L507*S507</f>
        <v>0</v>
      </c>
      <c r="U507" s="69">
        <f>R507-T507</f>
        <v>594</v>
      </c>
      <c r="V507" s="69">
        <f>U507*0</f>
        <v>0</v>
      </c>
      <c r="W507" s="69">
        <f>U507-V507</f>
        <v>594</v>
      </c>
      <c r="X507" s="69">
        <v>0</v>
      </c>
      <c r="Y507" s="14">
        <f t="shared" si="514"/>
        <v>0</v>
      </c>
      <c r="Z507" s="66" t="s">
        <v>26</v>
      </c>
      <c r="AA507" s="12" t="s">
        <v>31</v>
      </c>
    </row>
    <row r="508" spans="1:27" x14ac:dyDescent="0.25">
      <c r="A508" s="10">
        <v>45666</v>
      </c>
      <c r="B508" s="11" t="s">
        <v>1728</v>
      </c>
      <c r="C508" s="11" t="s">
        <v>1729</v>
      </c>
      <c r="D508" s="11" t="s">
        <v>26</v>
      </c>
      <c r="E508" s="11" t="s">
        <v>80</v>
      </c>
      <c r="F508" s="11" t="s">
        <v>26</v>
      </c>
      <c r="G508" s="11">
        <v>10284</v>
      </c>
      <c r="H508" s="12" t="s">
        <v>140</v>
      </c>
      <c r="I508" s="12" t="s">
        <v>27</v>
      </c>
      <c r="J508" s="12" t="s">
        <v>33</v>
      </c>
      <c r="K508" s="12" t="s">
        <v>34</v>
      </c>
      <c r="L508" s="13">
        <v>42.9</v>
      </c>
      <c r="M508" s="13">
        <v>29</v>
      </c>
      <c r="N508" s="13">
        <v>1.4793103448275859</v>
      </c>
      <c r="O508" s="13">
        <v>40</v>
      </c>
      <c r="P508" s="13"/>
      <c r="Q508" s="13">
        <v>0</v>
      </c>
      <c r="R508" s="69">
        <f>+L508*O508</f>
        <v>1716</v>
      </c>
      <c r="S508" s="69">
        <v>0</v>
      </c>
      <c r="T508" s="69">
        <f>+L508*S508</f>
        <v>0</v>
      </c>
      <c r="U508" s="69">
        <f>+R508-T508</f>
        <v>1716</v>
      </c>
      <c r="V508" s="69">
        <f>+U508*0</f>
        <v>0</v>
      </c>
      <c r="W508" s="69">
        <f>+U508-V508</f>
        <v>1716</v>
      </c>
      <c r="X508" s="69">
        <v>0</v>
      </c>
      <c r="Y508" s="14">
        <f t="shared" si="514"/>
        <v>0</v>
      </c>
      <c r="Z508" s="66" t="s">
        <v>26</v>
      </c>
      <c r="AA508" s="12" t="s">
        <v>31</v>
      </c>
    </row>
    <row r="509" spans="1:27" x14ac:dyDescent="0.25">
      <c r="A509" s="10">
        <v>45666</v>
      </c>
      <c r="B509" s="11" t="s">
        <v>1730</v>
      </c>
      <c r="C509" s="11" t="s">
        <v>1731</v>
      </c>
      <c r="D509" s="11" t="s">
        <v>26</v>
      </c>
      <c r="E509" s="11" t="s">
        <v>519</v>
      </c>
      <c r="F509" s="11" t="s">
        <v>26</v>
      </c>
      <c r="G509" s="11" t="s">
        <v>26</v>
      </c>
      <c r="H509" s="12" t="s">
        <v>4421</v>
      </c>
      <c r="I509" s="12" t="s">
        <v>27</v>
      </c>
      <c r="J509" s="12" t="s">
        <v>42</v>
      </c>
      <c r="K509" s="12" t="s">
        <v>43</v>
      </c>
      <c r="L509" s="13">
        <v>43.8</v>
      </c>
      <c r="M509" s="13">
        <v>25</v>
      </c>
      <c r="N509" s="13">
        <v>1.752</v>
      </c>
      <c r="O509" s="13">
        <v>83</v>
      </c>
      <c r="P509" s="13" t="s">
        <v>30</v>
      </c>
      <c r="Q509" s="13">
        <v>0</v>
      </c>
      <c r="R509" s="69">
        <f>L509*O509</f>
        <v>3635.3999999999996</v>
      </c>
      <c r="S509" s="69">
        <v>38</v>
      </c>
      <c r="T509" s="69">
        <f>L509*S509</f>
        <v>1664.3999999999999</v>
      </c>
      <c r="U509" s="69">
        <f>R509-T509</f>
        <v>1970.9999999999998</v>
      </c>
      <c r="V509" s="69">
        <f>U509*1</f>
        <v>1970.9999999999998</v>
      </c>
      <c r="W509" s="69">
        <f>U509-V509</f>
        <v>0</v>
      </c>
      <c r="X509" s="69">
        <f>L509*36</f>
        <v>1576.8</v>
      </c>
      <c r="Y509" s="70">
        <f>+T509-X509</f>
        <v>87.599999999999909</v>
      </c>
      <c r="Z509" s="66" t="s">
        <v>140</v>
      </c>
      <c r="AA509" s="12" t="s">
        <v>78</v>
      </c>
    </row>
    <row r="510" spans="1:27" x14ac:dyDescent="0.25">
      <c r="A510" s="10">
        <v>45666</v>
      </c>
      <c r="B510" s="11" t="s">
        <v>1732</v>
      </c>
      <c r="C510" s="11" t="s">
        <v>1733</v>
      </c>
      <c r="D510" s="11" t="s">
        <v>26</v>
      </c>
      <c r="E510" s="11" t="s">
        <v>1199</v>
      </c>
      <c r="F510" s="11" t="s">
        <v>26</v>
      </c>
      <c r="G510" s="11">
        <v>974</v>
      </c>
      <c r="H510" s="12" t="s">
        <v>162</v>
      </c>
      <c r="I510" s="12" t="s">
        <v>27</v>
      </c>
      <c r="J510" s="12" t="s">
        <v>33</v>
      </c>
      <c r="K510" s="12" t="s">
        <v>34</v>
      </c>
      <c r="L510" s="13">
        <v>38.9</v>
      </c>
      <c r="M510" s="13">
        <v>25</v>
      </c>
      <c r="N510" s="13">
        <v>1.556</v>
      </c>
      <c r="O510" s="13" t="s">
        <v>30</v>
      </c>
      <c r="P510" s="13">
        <v>58</v>
      </c>
      <c r="Q510" s="13">
        <v>0</v>
      </c>
      <c r="R510" s="69">
        <f>M510*P510</f>
        <v>1450</v>
      </c>
      <c r="S510" s="69">
        <v>0</v>
      </c>
      <c r="T510" s="69">
        <f>M510*S510</f>
        <v>0</v>
      </c>
      <c r="U510" s="69">
        <f>R510-T510</f>
        <v>1450</v>
      </c>
      <c r="V510" s="69">
        <f>U510*0</f>
        <v>0</v>
      </c>
      <c r="W510" s="69">
        <f>U510-V510</f>
        <v>1450</v>
      </c>
      <c r="X510" s="69">
        <v>0</v>
      </c>
      <c r="Y510" s="14">
        <f t="shared" ref="Y510:Y515" si="515">T510-X510</f>
        <v>0</v>
      </c>
      <c r="Z510" s="66" t="s">
        <v>26</v>
      </c>
      <c r="AA510" s="12" t="s">
        <v>31</v>
      </c>
    </row>
    <row r="511" spans="1:27" x14ac:dyDescent="0.25">
      <c r="A511" s="10">
        <v>45666</v>
      </c>
      <c r="B511" s="11" t="s">
        <v>1448</v>
      </c>
      <c r="C511" s="11" t="s">
        <v>1734</v>
      </c>
      <c r="D511" s="11" t="s">
        <v>26</v>
      </c>
      <c r="E511" s="11" t="s">
        <v>508</v>
      </c>
      <c r="F511" s="11" t="s">
        <v>26</v>
      </c>
      <c r="G511" s="11">
        <v>623</v>
      </c>
      <c r="H511" s="12" t="s">
        <v>141</v>
      </c>
      <c r="I511" s="12" t="s">
        <v>55</v>
      </c>
      <c r="J511" s="12" t="s">
        <v>55</v>
      </c>
      <c r="K511" s="12" t="s">
        <v>56</v>
      </c>
      <c r="L511" s="13">
        <v>38.86</v>
      </c>
      <c r="M511" s="13">
        <v>25</v>
      </c>
      <c r="N511" s="13">
        <v>1.5544</v>
      </c>
      <c r="O511" s="13">
        <v>15</v>
      </c>
      <c r="P511" s="13" t="s">
        <v>30</v>
      </c>
      <c r="Q511" s="13">
        <v>0</v>
      </c>
      <c r="R511" s="69">
        <f>L511*O511</f>
        <v>582.9</v>
      </c>
      <c r="S511" s="69">
        <v>0</v>
      </c>
      <c r="T511" s="69">
        <f>L511*S511</f>
        <v>0</v>
      </c>
      <c r="U511" s="69">
        <f>R511-T511</f>
        <v>582.9</v>
      </c>
      <c r="V511" s="69">
        <f>U511*0</f>
        <v>0</v>
      </c>
      <c r="W511" s="69">
        <f>U511-V511</f>
        <v>582.9</v>
      </c>
      <c r="X511" s="69">
        <v>0</v>
      </c>
      <c r="Y511" s="14">
        <f t="shared" si="515"/>
        <v>0</v>
      </c>
      <c r="Z511" s="66" t="s">
        <v>26</v>
      </c>
      <c r="AA511" s="12" t="s">
        <v>31</v>
      </c>
    </row>
    <row r="512" spans="1:27" x14ac:dyDescent="0.25">
      <c r="A512" s="10">
        <v>45666</v>
      </c>
      <c r="B512" s="11" t="s">
        <v>395</v>
      </c>
      <c r="C512" s="11" t="s">
        <v>1735</v>
      </c>
      <c r="D512" s="11" t="s">
        <v>26</v>
      </c>
      <c r="E512" s="11" t="s">
        <v>54</v>
      </c>
      <c r="F512" s="11" t="s">
        <v>26</v>
      </c>
      <c r="G512" s="11" t="s">
        <v>35</v>
      </c>
      <c r="H512" s="12" t="s">
        <v>36</v>
      </c>
      <c r="I512" s="12" t="s">
        <v>27</v>
      </c>
      <c r="J512" s="12" t="s">
        <v>28</v>
      </c>
      <c r="K512" s="12" t="s">
        <v>29</v>
      </c>
      <c r="L512" s="13">
        <v>40.520000000000003</v>
      </c>
      <c r="M512" s="13">
        <v>25</v>
      </c>
      <c r="N512" s="13">
        <v>1.6208</v>
      </c>
      <c r="O512" s="13">
        <v>32</v>
      </c>
      <c r="P512" s="13" t="s">
        <v>30</v>
      </c>
      <c r="Q512" s="13">
        <v>0</v>
      </c>
      <c r="R512" s="69">
        <f>(L512*O512)-Q512</f>
        <v>1296.6400000000001</v>
      </c>
      <c r="S512" s="69">
        <v>0</v>
      </c>
      <c r="T512" s="69">
        <f t="shared" ref="T512" si="516">+L512*S512</f>
        <v>0</v>
      </c>
      <c r="U512" s="69">
        <f t="shared" ref="U512" si="517">+R512-T512</f>
        <v>1296.6400000000001</v>
      </c>
      <c r="V512" s="69">
        <f>+U512*0</f>
        <v>0</v>
      </c>
      <c r="W512" s="69">
        <f t="shared" ref="W512" si="518">+U512-V512</f>
        <v>1296.6400000000001</v>
      </c>
      <c r="X512" s="69">
        <v>0</v>
      </c>
      <c r="Y512" s="14">
        <f t="shared" si="515"/>
        <v>0</v>
      </c>
      <c r="Z512" s="66" t="s">
        <v>26</v>
      </c>
      <c r="AA512" s="12" t="s">
        <v>31</v>
      </c>
    </row>
    <row r="513" spans="1:27" x14ac:dyDescent="0.25">
      <c r="A513" s="10">
        <v>45666</v>
      </c>
      <c r="B513" s="11" t="s">
        <v>423</v>
      </c>
      <c r="C513" s="11" t="s">
        <v>1736</v>
      </c>
      <c r="D513" s="11" t="s">
        <v>26</v>
      </c>
      <c r="E513" s="11" t="s">
        <v>68</v>
      </c>
      <c r="F513" s="11" t="s">
        <v>26</v>
      </c>
      <c r="G513" s="11">
        <v>1427</v>
      </c>
      <c r="H513" s="12" t="s">
        <v>45</v>
      </c>
      <c r="I513" s="12" t="s">
        <v>27</v>
      </c>
      <c r="J513" s="12" t="s">
        <v>42</v>
      </c>
      <c r="K513" s="12" t="s">
        <v>43</v>
      </c>
      <c r="L513" s="13">
        <v>39.78</v>
      </c>
      <c r="M513" s="13">
        <v>25</v>
      </c>
      <c r="N513" s="13">
        <v>1.5911999999999999</v>
      </c>
      <c r="O513" s="13" t="s">
        <v>30</v>
      </c>
      <c r="P513" s="13">
        <v>62</v>
      </c>
      <c r="Q513" s="13">
        <v>0</v>
      </c>
      <c r="R513" s="69">
        <f>+M513*P513</f>
        <v>1550</v>
      </c>
      <c r="S513" s="69">
        <v>0</v>
      </c>
      <c r="T513" s="69">
        <f>+M513*S513</f>
        <v>0</v>
      </c>
      <c r="U513" s="69">
        <f>+R513-T513</f>
        <v>1550</v>
      </c>
      <c r="V513" s="69">
        <f>+U513*0</f>
        <v>0</v>
      </c>
      <c r="W513" s="69">
        <f>+U513-V513</f>
        <v>1550</v>
      </c>
      <c r="X513" s="69">
        <v>0</v>
      </c>
      <c r="Y513" s="14">
        <f t="shared" si="515"/>
        <v>0</v>
      </c>
      <c r="Z513" s="66" t="s">
        <v>26</v>
      </c>
      <c r="AA513" s="12" t="s">
        <v>31</v>
      </c>
    </row>
    <row r="514" spans="1:27" x14ac:dyDescent="0.25">
      <c r="A514" s="10">
        <v>45666</v>
      </c>
      <c r="B514" s="11" t="s">
        <v>1506</v>
      </c>
      <c r="C514" s="11" t="s">
        <v>1737</v>
      </c>
      <c r="D514" s="11" t="s">
        <v>26</v>
      </c>
      <c r="E514" s="11" t="s">
        <v>460</v>
      </c>
      <c r="F514" s="11" t="s">
        <v>26</v>
      </c>
      <c r="G514" s="11">
        <v>38</v>
      </c>
      <c r="H514" s="12" t="s">
        <v>4443</v>
      </c>
      <c r="I514" s="12" t="s">
        <v>37</v>
      </c>
      <c r="J514" s="12" t="s">
        <v>85</v>
      </c>
      <c r="K514" s="12" t="s">
        <v>86</v>
      </c>
      <c r="L514" s="13">
        <v>30.06</v>
      </c>
      <c r="M514" s="13">
        <v>20</v>
      </c>
      <c r="N514" s="13">
        <v>1.5029999999999999</v>
      </c>
      <c r="O514" s="13">
        <v>30</v>
      </c>
      <c r="P514" s="13" t="s">
        <v>30</v>
      </c>
      <c r="Q514" s="13">
        <v>0</v>
      </c>
      <c r="R514" s="69">
        <f>L514*O514</f>
        <v>901.8</v>
      </c>
      <c r="S514" s="69">
        <v>0</v>
      </c>
      <c r="T514" s="69">
        <f>L514*S514</f>
        <v>0</v>
      </c>
      <c r="U514" s="69">
        <f>R514-T514</f>
        <v>901.8</v>
      </c>
      <c r="V514" s="69">
        <f>U514*0</f>
        <v>0</v>
      </c>
      <c r="W514" s="69">
        <f>U514-V514</f>
        <v>901.8</v>
      </c>
      <c r="X514" s="69">
        <v>0</v>
      </c>
      <c r="Y514" s="14">
        <f t="shared" si="515"/>
        <v>0</v>
      </c>
      <c r="Z514" s="66" t="s">
        <v>26</v>
      </c>
      <c r="AA514" s="12" t="s">
        <v>31</v>
      </c>
    </row>
    <row r="515" spans="1:27" x14ac:dyDescent="0.25">
      <c r="A515" s="10">
        <v>45666</v>
      </c>
      <c r="B515" s="11" t="s">
        <v>1738</v>
      </c>
      <c r="C515" s="11" t="s">
        <v>1739</v>
      </c>
      <c r="D515" s="11" t="s">
        <v>26</v>
      </c>
      <c r="E515" s="11" t="s">
        <v>603</v>
      </c>
      <c r="F515" s="11" t="s">
        <v>26</v>
      </c>
      <c r="G515" s="11">
        <v>624</v>
      </c>
      <c r="H515" s="12" t="s">
        <v>141</v>
      </c>
      <c r="I515" s="12" t="s">
        <v>37</v>
      </c>
      <c r="J515" s="12" t="s">
        <v>598</v>
      </c>
      <c r="K515" s="12" t="s">
        <v>82</v>
      </c>
      <c r="L515" s="13">
        <v>40.119999999999997</v>
      </c>
      <c r="M515" s="13">
        <v>25</v>
      </c>
      <c r="N515" s="13">
        <v>1.6048</v>
      </c>
      <c r="O515" s="13">
        <v>29</v>
      </c>
      <c r="P515" s="13" t="s">
        <v>30</v>
      </c>
      <c r="Q515" s="13">
        <v>0</v>
      </c>
      <c r="R515" s="69">
        <f>L515*O515</f>
        <v>1163.48</v>
      </c>
      <c r="S515" s="69">
        <v>0</v>
      </c>
      <c r="T515" s="69">
        <f>L515*S515</f>
        <v>0</v>
      </c>
      <c r="U515" s="69">
        <f>R515-T515</f>
        <v>1163.48</v>
      </c>
      <c r="V515" s="69">
        <f>U515*0</f>
        <v>0</v>
      </c>
      <c r="W515" s="69">
        <f>U515-V515</f>
        <v>1163.48</v>
      </c>
      <c r="X515" s="69">
        <v>0</v>
      </c>
      <c r="Y515" s="14">
        <f t="shared" si="515"/>
        <v>0</v>
      </c>
      <c r="Z515" s="66" t="s">
        <v>26</v>
      </c>
      <c r="AA515" s="12" t="s">
        <v>31</v>
      </c>
    </row>
    <row r="516" spans="1:27" x14ac:dyDescent="0.25">
      <c r="A516" s="10">
        <v>45666</v>
      </c>
      <c r="B516" s="11" t="s">
        <v>1740</v>
      </c>
      <c r="C516" s="11" t="s">
        <v>1741</v>
      </c>
      <c r="D516" s="11" t="s">
        <v>26</v>
      </c>
      <c r="E516" s="11" t="s">
        <v>229</v>
      </c>
      <c r="F516" s="11" t="s">
        <v>26</v>
      </c>
      <c r="G516" s="11" t="s">
        <v>26</v>
      </c>
      <c r="H516" s="12" t="s">
        <v>4421</v>
      </c>
      <c r="I516" s="12" t="s">
        <v>27</v>
      </c>
      <c r="J516" s="12" t="s">
        <v>42</v>
      </c>
      <c r="K516" s="12" t="s">
        <v>43</v>
      </c>
      <c r="L516" s="13">
        <v>43.68</v>
      </c>
      <c r="M516" s="13">
        <v>25</v>
      </c>
      <c r="N516" s="13">
        <v>1.7472000000000001</v>
      </c>
      <c r="O516" s="13">
        <v>83</v>
      </c>
      <c r="P516" s="13" t="s">
        <v>30</v>
      </c>
      <c r="Q516" s="13">
        <v>0</v>
      </c>
      <c r="R516" s="69">
        <f>L516*O516</f>
        <v>3625.44</v>
      </c>
      <c r="S516" s="69">
        <v>38</v>
      </c>
      <c r="T516" s="69">
        <f>L516*S516</f>
        <v>1659.84</v>
      </c>
      <c r="U516" s="69">
        <f>R516-T516</f>
        <v>1965.6000000000001</v>
      </c>
      <c r="V516" s="69">
        <f>U516*1</f>
        <v>1965.6000000000001</v>
      </c>
      <c r="W516" s="69">
        <f>U516-V516</f>
        <v>0</v>
      </c>
      <c r="X516" s="69">
        <f>L516*36</f>
        <v>1572.48</v>
      </c>
      <c r="Y516" s="70">
        <f t="shared" ref="Y516:Y518" si="519">+T516-X516</f>
        <v>87.3599999999999</v>
      </c>
      <c r="Z516" s="66" t="s">
        <v>564</v>
      </c>
      <c r="AA516" s="12" t="s">
        <v>78</v>
      </c>
    </row>
    <row r="517" spans="1:27" x14ac:dyDescent="0.25">
      <c r="A517" s="10">
        <v>45666</v>
      </c>
      <c r="B517" s="11" t="s">
        <v>317</v>
      </c>
      <c r="C517" s="11" t="s">
        <v>1742</v>
      </c>
      <c r="D517" s="11" t="s">
        <v>26</v>
      </c>
      <c r="E517" s="11" t="s">
        <v>63</v>
      </c>
      <c r="F517" s="11" t="s">
        <v>26</v>
      </c>
      <c r="G517" s="11" t="s">
        <v>26</v>
      </c>
      <c r="H517" s="12" t="s">
        <v>4421</v>
      </c>
      <c r="I517" s="12" t="s">
        <v>27</v>
      </c>
      <c r="J517" s="12" t="s">
        <v>33</v>
      </c>
      <c r="K517" s="12" t="s">
        <v>34</v>
      </c>
      <c r="L517" s="13">
        <v>42.42</v>
      </c>
      <c r="M517" s="13">
        <v>29</v>
      </c>
      <c r="N517" s="13">
        <v>1.462758620689655</v>
      </c>
      <c r="O517" s="13">
        <v>85</v>
      </c>
      <c r="P517" s="13" t="s">
        <v>30</v>
      </c>
      <c r="Q517" s="13">
        <v>0</v>
      </c>
      <c r="R517" s="69">
        <f>L517*O517</f>
        <v>3605.7000000000003</v>
      </c>
      <c r="S517" s="69">
        <v>38</v>
      </c>
      <c r="T517" s="69">
        <f>L517*S517</f>
        <v>1611.96</v>
      </c>
      <c r="U517" s="69">
        <f>R517-T517</f>
        <v>1993.7400000000002</v>
      </c>
      <c r="V517" s="69">
        <f>U517*1</f>
        <v>1993.7400000000002</v>
      </c>
      <c r="W517" s="69">
        <f>U517-V517</f>
        <v>0</v>
      </c>
      <c r="X517" s="69">
        <f>L517*36</f>
        <v>1527.1200000000001</v>
      </c>
      <c r="Y517" s="70">
        <f t="shared" si="519"/>
        <v>84.839999999999918</v>
      </c>
      <c r="Z517" s="66" t="s">
        <v>140</v>
      </c>
      <c r="AA517" s="12" t="s">
        <v>78</v>
      </c>
    </row>
    <row r="518" spans="1:27" x14ac:dyDescent="0.25">
      <c r="A518" s="10">
        <v>45666</v>
      </c>
      <c r="B518" s="11" t="s">
        <v>1743</v>
      </c>
      <c r="C518" s="11" t="s">
        <v>1744</v>
      </c>
      <c r="D518" s="11" t="s">
        <v>26</v>
      </c>
      <c r="E518" s="11" t="s">
        <v>53</v>
      </c>
      <c r="F518" s="11" t="s">
        <v>26</v>
      </c>
      <c r="G518" s="11" t="s">
        <v>26</v>
      </c>
      <c r="H518" s="12" t="s">
        <v>145</v>
      </c>
      <c r="I518" s="12" t="s">
        <v>27</v>
      </c>
      <c r="J518" s="12" t="s">
        <v>47</v>
      </c>
      <c r="K518" s="12" t="s">
        <v>48</v>
      </c>
      <c r="L518" s="13">
        <v>44.02</v>
      </c>
      <c r="M518" s="13">
        <v>30</v>
      </c>
      <c r="N518" s="13">
        <v>1.4673333333333329</v>
      </c>
      <c r="O518" s="13">
        <v>91</v>
      </c>
      <c r="P518" s="13" t="s">
        <v>30</v>
      </c>
      <c r="Q518" s="13">
        <v>0</v>
      </c>
      <c r="R518" s="69">
        <f>+L518*O518</f>
        <v>4005.82</v>
      </c>
      <c r="S518" s="69">
        <v>40</v>
      </c>
      <c r="T518" s="69">
        <f>L518*S518</f>
        <v>1760.8000000000002</v>
      </c>
      <c r="U518" s="69">
        <f t="shared" ref="U518" si="520">R518-T518</f>
        <v>2245.02</v>
      </c>
      <c r="V518" s="69">
        <f>U518*1</f>
        <v>2245.02</v>
      </c>
      <c r="W518" s="69">
        <f t="shared" ref="W518" si="521">U518-V518</f>
        <v>0</v>
      </c>
      <c r="X518" s="69">
        <f>L518*37</f>
        <v>1628.74</v>
      </c>
      <c r="Y518" s="70">
        <f t="shared" si="519"/>
        <v>132.06000000000017</v>
      </c>
      <c r="Z518" s="66" t="s">
        <v>41</v>
      </c>
      <c r="AA518" s="12" t="s">
        <v>79</v>
      </c>
    </row>
    <row r="519" spans="1:27" x14ac:dyDescent="0.25">
      <c r="A519" s="10">
        <v>45666</v>
      </c>
      <c r="B519" s="11" t="s">
        <v>1745</v>
      </c>
      <c r="C519" s="11" t="s">
        <v>1746</v>
      </c>
      <c r="D519" s="11" t="s">
        <v>26</v>
      </c>
      <c r="E519" s="11" t="s">
        <v>240</v>
      </c>
      <c r="F519" s="11" t="s">
        <v>26</v>
      </c>
      <c r="G519" s="11">
        <v>71097</v>
      </c>
      <c r="H519" s="12" t="s">
        <v>4447</v>
      </c>
      <c r="I519" s="12" t="s">
        <v>27</v>
      </c>
      <c r="J519" s="12" t="s">
        <v>42</v>
      </c>
      <c r="K519" s="12" t="s">
        <v>43</v>
      </c>
      <c r="L519" s="13">
        <v>43.02</v>
      </c>
      <c r="M519" s="13">
        <v>25</v>
      </c>
      <c r="N519" s="13">
        <v>1.7208000000000001</v>
      </c>
      <c r="O519" s="13">
        <v>42.5</v>
      </c>
      <c r="P519" s="13"/>
      <c r="Q519" s="13">
        <v>0</v>
      </c>
      <c r="R519" s="69">
        <f>+L519*O519</f>
        <v>1828.3500000000001</v>
      </c>
      <c r="S519" s="69">
        <v>0</v>
      </c>
      <c r="T519" s="69">
        <f>+L519*S519</f>
        <v>0</v>
      </c>
      <c r="U519" s="69">
        <f>+R519-T519</f>
        <v>1828.3500000000001</v>
      </c>
      <c r="V519" s="69">
        <f>+U519*0.75</f>
        <v>1371.2625</v>
      </c>
      <c r="W519" s="69">
        <f>+U519-V519</f>
        <v>457.08750000000009</v>
      </c>
      <c r="X519" s="69">
        <v>0</v>
      </c>
      <c r="Y519" s="14">
        <f t="shared" ref="Y519:Y520" si="522">T519-X519</f>
        <v>0</v>
      </c>
      <c r="Z519" s="66" t="s">
        <v>26</v>
      </c>
      <c r="AA519" s="12" t="s">
        <v>31</v>
      </c>
    </row>
    <row r="520" spans="1:27" x14ac:dyDescent="0.25">
      <c r="A520" s="10">
        <v>45666</v>
      </c>
      <c r="B520" s="11" t="s">
        <v>1747</v>
      </c>
      <c r="C520" s="11" t="s">
        <v>1748</v>
      </c>
      <c r="D520" s="11" t="s">
        <v>26</v>
      </c>
      <c r="E520" s="11" t="s">
        <v>68</v>
      </c>
      <c r="F520" s="11" t="s">
        <v>26</v>
      </c>
      <c r="G520" s="11">
        <v>1443</v>
      </c>
      <c r="H520" s="12" t="s">
        <v>45</v>
      </c>
      <c r="I520" s="12" t="s">
        <v>27</v>
      </c>
      <c r="J520" s="12" t="s">
        <v>42</v>
      </c>
      <c r="K520" s="12" t="s">
        <v>43</v>
      </c>
      <c r="L520" s="13">
        <v>43.54</v>
      </c>
      <c r="M520" s="13">
        <v>25</v>
      </c>
      <c r="N520" s="13">
        <v>1.7416</v>
      </c>
      <c r="O520" s="13" t="s">
        <v>30</v>
      </c>
      <c r="P520" s="13">
        <v>62</v>
      </c>
      <c r="Q520" s="13">
        <v>0</v>
      </c>
      <c r="R520" s="69">
        <f>+M520*P520</f>
        <v>1550</v>
      </c>
      <c r="S520" s="69">
        <v>0</v>
      </c>
      <c r="T520" s="69">
        <f>+M520*S520</f>
        <v>0</v>
      </c>
      <c r="U520" s="69">
        <f>+R520-T520</f>
        <v>1550</v>
      </c>
      <c r="V520" s="69">
        <f>+U520*0</f>
        <v>0</v>
      </c>
      <c r="W520" s="69">
        <f>+U520-V520</f>
        <v>1550</v>
      </c>
      <c r="X520" s="69">
        <v>0</v>
      </c>
      <c r="Y520" s="14">
        <f t="shared" si="522"/>
        <v>0</v>
      </c>
      <c r="Z520" s="66" t="s">
        <v>26</v>
      </c>
      <c r="AA520" s="12" t="s">
        <v>31</v>
      </c>
    </row>
    <row r="521" spans="1:27" x14ac:dyDescent="0.25">
      <c r="A521" s="10">
        <v>45666</v>
      </c>
      <c r="B521" s="11" t="s">
        <v>1749</v>
      </c>
      <c r="C521" s="11" t="s">
        <v>1750</v>
      </c>
      <c r="D521" s="11" t="s">
        <v>26</v>
      </c>
      <c r="E521" s="11" t="s">
        <v>57</v>
      </c>
      <c r="F521" s="11" t="s">
        <v>26</v>
      </c>
      <c r="G521" s="11" t="s">
        <v>26</v>
      </c>
      <c r="H521" s="12" t="s">
        <v>145</v>
      </c>
      <c r="I521" s="12" t="s">
        <v>27</v>
      </c>
      <c r="J521" s="12" t="s">
        <v>47</v>
      </c>
      <c r="K521" s="12" t="s">
        <v>48</v>
      </c>
      <c r="L521" s="13">
        <v>43.18</v>
      </c>
      <c r="M521" s="13">
        <v>30</v>
      </c>
      <c r="N521" s="13">
        <v>1.4393333333333329</v>
      </c>
      <c r="O521" s="13">
        <v>91</v>
      </c>
      <c r="P521" s="13" t="s">
        <v>30</v>
      </c>
      <c r="Q521" s="13">
        <v>0</v>
      </c>
      <c r="R521" s="69">
        <f>+L521*O521</f>
        <v>3929.38</v>
      </c>
      <c r="S521" s="69">
        <v>40</v>
      </c>
      <c r="T521" s="69">
        <f>L521*S521</f>
        <v>1727.2</v>
      </c>
      <c r="U521" s="69">
        <f t="shared" ref="U521" si="523">R521-T521</f>
        <v>2202.1800000000003</v>
      </c>
      <c r="V521" s="69">
        <f>U521*1</f>
        <v>2202.1800000000003</v>
      </c>
      <c r="W521" s="69">
        <f t="shared" ref="W521" si="524">U521-V521</f>
        <v>0</v>
      </c>
      <c r="X521" s="69">
        <f>L521*37</f>
        <v>1597.66</v>
      </c>
      <c r="Y521" s="70">
        <f>+T521-X521</f>
        <v>129.53999999999996</v>
      </c>
      <c r="Z521" s="66" t="s">
        <v>41</v>
      </c>
      <c r="AA521" s="12" t="s">
        <v>79</v>
      </c>
    </row>
    <row r="522" spans="1:27" x14ac:dyDescent="0.25">
      <c r="A522" s="10">
        <v>45666</v>
      </c>
      <c r="B522" s="11" t="s">
        <v>378</v>
      </c>
      <c r="C522" s="11" t="s">
        <v>1751</v>
      </c>
      <c r="D522" s="11" t="s">
        <v>26</v>
      </c>
      <c r="E522" s="11" t="s">
        <v>604</v>
      </c>
      <c r="F522" s="11" t="s">
        <v>26</v>
      </c>
      <c r="G522" s="11">
        <v>625</v>
      </c>
      <c r="H522" s="12" t="s">
        <v>141</v>
      </c>
      <c r="I522" s="12" t="s">
        <v>37</v>
      </c>
      <c r="J522" s="12" t="s">
        <v>85</v>
      </c>
      <c r="K522" s="12" t="s">
        <v>86</v>
      </c>
      <c r="L522" s="13">
        <v>40.44</v>
      </c>
      <c r="M522" s="13">
        <v>25</v>
      </c>
      <c r="N522" s="13">
        <v>1.6175999999999999</v>
      </c>
      <c r="O522" s="13">
        <v>29</v>
      </c>
      <c r="P522" s="13" t="s">
        <v>30</v>
      </c>
      <c r="Q522" s="13">
        <v>0</v>
      </c>
      <c r="R522" s="69">
        <f>L522*O522</f>
        <v>1172.76</v>
      </c>
      <c r="S522" s="69">
        <v>0</v>
      </c>
      <c r="T522" s="69">
        <f>L522*S522</f>
        <v>0</v>
      </c>
      <c r="U522" s="69">
        <f>R522-T522</f>
        <v>1172.76</v>
      </c>
      <c r="V522" s="69">
        <f>U522*0</f>
        <v>0</v>
      </c>
      <c r="W522" s="69">
        <f>U522-V522</f>
        <v>1172.76</v>
      </c>
      <c r="X522" s="69">
        <v>0</v>
      </c>
      <c r="Y522" s="14">
        <f t="shared" ref="Y522:Y524" si="525">T522-X522</f>
        <v>0</v>
      </c>
      <c r="Z522" s="66" t="s">
        <v>26</v>
      </c>
      <c r="AA522" s="12" t="s">
        <v>31</v>
      </c>
    </row>
    <row r="523" spans="1:27" x14ac:dyDescent="0.25">
      <c r="A523" s="10">
        <v>45666</v>
      </c>
      <c r="B523" s="11" t="s">
        <v>264</v>
      </c>
      <c r="C523" s="11" t="s">
        <v>1752</v>
      </c>
      <c r="D523" s="11" t="s">
        <v>26</v>
      </c>
      <c r="E523" s="11" t="s">
        <v>551</v>
      </c>
      <c r="F523" s="11" t="s">
        <v>26</v>
      </c>
      <c r="G523" s="11">
        <v>57550</v>
      </c>
      <c r="H523" s="12" t="s">
        <v>4422</v>
      </c>
      <c r="I523" s="12" t="s">
        <v>27</v>
      </c>
      <c r="J523" s="12" t="s">
        <v>33</v>
      </c>
      <c r="K523" s="12" t="s">
        <v>34</v>
      </c>
      <c r="L523" s="13">
        <v>34.92</v>
      </c>
      <c r="M523" s="13">
        <v>25</v>
      </c>
      <c r="N523" s="13">
        <v>1.3968</v>
      </c>
      <c r="O523" s="13">
        <v>45</v>
      </c>
      <c r="P523" s="13" t="s">
        <v>30</v>
      </c>
      <c r="Q523" s="13">
        <v>0</v>
      </c>
      <c r="R523" s="69">
        <f>+L523*O523</f>
        <v>1571.4</v>
      </c>
      <c r="S523" s="69">
        <v>0</v>
      </c>
      <c r="T523" s="69">
        <f>+L523*S523</f>
        <v>0</v>
      </c>
      <c r="U523" s="69">
        <f t="shared" ref="U523" si="526">+R523-T523</f>
        <v>1571.4</v>
      </c>
      <c r="V523" s="69">
        <f>+U523*1</f>
        <v>1571.4</v>
      </c>
      <c r="W523" s="69">
        <f t="shared" ref="W523" si="527">+U523-V523</f>
        <v>0</v>
      </c>
      <c r="X523" s="69">
        <v>0</v>
      </c>
      <c r="Y523" s="14">
        <f t="shared" si="525"/>
        <v>0</v>
      </c>
      <c r="Z523" s="66" t="s">
        <v>26</v>
      </c>
      <c r="AA523" s="12" t="s">
        <v>31</v>
      </c>
    </row>
    <row r="524" spans="1:27" x14ac:dyDescent="0.25">
      <c r="A524" s="10">
        <v>45666</v>
      </c>
      <c r="B524" s="11" t="s">
        <v>1753</v>
      </c>
      <c r="C524" s="11" t="s">
        <v>1754</v>
      </c>
      <c r="D524" s="11" t="s">
        <v>26</v>
      </c>
      <c r="E524" s="11" t="s">
        <v>581</v>
      </c>
      <c r="F524" s="11" t="s">
        <v>26</v>
      </c>
      <c r="G524" s="11">
        <v>111972</v>
      </c>
      <c r="H524" s="12" t="s">
        <v>4445</v>
      </c>
      <c r="I524" s="12" t="s">
        <v>27</v>
      </c>
      <c r="J524" s="12" t="s">
        <v>33</v>
      </c>
      <c r="K524" s="12" t="s">
        <v>34</v>
      </c>
      <c r="L524" s="13">
        <v>36.24</v>
      </c>
      <c r="M524" s="13">
        <v>25</v>
      </c>
      <c r="N524" s="13">
        <v>1.4496</v>
      </c>
      <c r="O524" s="13">
        <v>44</v>
      </c>
      <c r="P524" s="13" t="s">
        <v>30</v>
      </c>
      <c r="Q524" s="13">
        <v>0</v>
      </c>
      <c r="R524" s="69">
        <f t="shared" ref="R524" si="528">+L524*O524</f>
        <v>1594.5600000000002</v>
      </c>
      <c r="S524" s="69">
        <v>0</v>
      </c>
      <c r="T524" s="69">
        <f>+L524*S524</f>
        <v>0</v>
      </c>
      <c r="U524" s="69">
        <f>+R524-T524</f>
        <v>1594.5600000000002</v>
      </c>
      <c r="V524" s="69">
        <f>+U524*1</f>
        <v>1594.5600000000002</v>
      </c>
      <c r="W524" s="69">
        <f>+U524-V524</f>
        <v>0</v>
      </c>
      <c r="X524" s="69">
        <v>0</v>
      </c>
      <c r="Y524" s="14">
        <f t="shared" si="525"/>
        <v>0</v>
      </c>
      <c r="Z524" s="66" t="s">
        <v>26</v>
      </c>
      <c r="AA524" s="12" t="s">
        <v>31</v>
      </c>
    </row>
    <row r="525" spans="1:27" x14ac:dyDescent="0.25">
      <c r="A525" s="10">
        <v>45666</v>
      </c>
      <c r="B525" s="11" t="s">
        <v>313</v>
      </c>
      <c r="C525" s="11" t="s">
        <v>1755</v>
      </c>
      <c r="D525" s="11" t="s">
        <v>26</v>
      </c>
      <c r="E525" s="11" t="s">
        <v>98</v>
      </c>
      <c r="F525" s="11" t="s">
        <v>26</v>
      </c>
      <c r="G525" s="11" t="s">
        <v>26</v>
      </c>
      <c r="H525" s="12" t="s">
        <v>4421</v>
      </c>
      <c r="I525" s="12" t="s">
        <v>27</v>
      </c>
      <c r="J525" s="12" t="s">
        <v>33</v>
      </c>
      <c r="K525" s="12" t="s">
        <v>34</v>
      </c>
      <c r="L525" s="13">
        <v>42.88</v>
      </c>
      <c r="M525" s="13">
        <v>29</v>
      </c>
      <c r="N525" s="13">
        <v>1.478620689655173</v>
      </c>
      <c r="O525" s="13">
        <v>85</v>
      </c>
      <c r="P525" s="13" t="s">
        <v>30</v>
      </c>
      <c r="Q525" s="13">
        <v>0</v>
      </c>
      <c r="R525" s="69">
        <f>L525*O525</f>
        <v>3644.8</v>
      </c>
      <c r="S525" s="69">
        <v>38</v>
      </c>
      <c r="T525" s="69">
        <f>L525*S525</f>
        <v>1629.44</v>
      </c>
      <c r="U525" s="69">
        <f>R525-T525</f>
        <v>2015.3600000000001</v>
      </c>
      <c r="V525" s="69">
        <f>U525*1</f>
        <v>2015.3600000000001</v>
      </c>
      <c r="W525" s="69">
        <f>U525-V525</f>
        <v>0</v>
      </c>
      <c r="X525" s="69">
        <f>L525*36</f>
        <v>1543.68</v>
      </c>
      <c r="Y525" s="70">
        <f>+T525-X525</f>
        <v>85.759999999999991</v>
      </c>
      <c r="Z525" s="66" t="s">
        <v>140</v>
      </c>
      <c r="AA525" s="12" t="s">
        <v>78</v>
      </c>
    </row>
    <row r="526" spans="1:27" x14ac:dyDescent="0.25">
      <c r="A526" s="10">
        <v>45666</v>
      </c>
      <c r="B526" s="11" t="s">
        <v>1756</v>
      </c>
      <c r="C526" s="11" t="s">
        <v>1757</v>
      </c>
      <c r="D526" s="11" t="s">
        <v>26</v>
      </c>
      <c r="E526" s="11" t="s">
        <v>1199</v>
      </c>
      <c r="F526" s="11" t="s">
        <v>26</v>
      </c>
      <c r="G526" s="11">
        <v>975</v>
      </c>
      <c r="H526" s="12" t="s">
        <v>162</v>
      </c>
      <c r="I526" s="12" t="s">
        <v>27</v>
      </c>
      <c r="J526" s="12" t="s">
        <v>33</v>
      </c>
      <c r="K526" s="12" t="s">
        <v>34</v>
      </c>
      <c r="L526" s="13">
        <v>38.96</v>
      </c>
      <c r="M526" s="13">
        <v>25</v>
      </c>
      <c r="N526" s="13">
        <v>1.5584</v>
      </c>
      <c r="O526" s="13" t="s">
        <v>30</v>
      </c>
      <c r="P526" s="13">
        <v>58</v>
      </c>
      <c r="Q526" s="13">
        <v>0</v>
      </c>
      <c r="R526" s="69">
        <f>M526*P526</f>
        <v>1450</v>
      </c>
      <c r="S526" s="69">
        <v>0</v>
      </c>
      <c r="T526" s="69">
        <f>M526*S526</f>
        <v>0</v>
      </c>
      <c r="U526" s="69">
        <f>R526-T526</f>
        <v>1450</v>
      </c>
      <c r="V526" s="69">
        <f>U526*0</f>
        <v>0</v>
      </c>
      <c r="W526" s="69">
        <f>U526-V526</f>
        <v>1450</v>
      </c>
      <c r="X526" s="69">
        <v>0</v>
      </c>
      <c r="Y526" s="14">
        <f>T526-X526</f>
        <v>0</v>
      </c>
      <c r="Z526" s="66" t="s">
        <v>26</v>
      </c>
      <c r="AA526" s="12" t="s">
        <v>31</v>
      </c>
    </row>
    <row r="527" spans="1:27" x14ac:dyDescent="0.25">
      <c r="A527" s="10">
        <v>45666</v>
      </c>
      <c r="B527" s="11" t="s">
        <v>1758</v>
      </c>
      <c r="C527" s="11" t="s">
        <v>1759</v>
      </c>
      <c r="D527" s="11" t="s">
        <v>26</v>
      </c>
      <c r="E527" s="11" t="s">
        <v>75</v>
      </c>
      <c r="F527" s="11" t="s">
        <v>26</v>
      </c>
      <c r="G527" s="11" t="s">
        <v>26</v>
      </c>
      <c r="H527" s="12" t="s">
        <v>4421</v>
      </c>
      <c r="I527" s="12" t="s">
        <v>27</v>
      </c>
      <c r="J527" s="12" t="s">
        <v>47</v>
      </c>
      <c r="K527" s="12" t="s">
        <v>48</v>
      </c>
      <c r="L527" s="13">
        <v>43.62</v>
      </c>
      <c r="M527" s="13">
        <v>30</v>
      </c>
      <c r="N527" s="13">
        <v>1.454</v>
      </c>
      <c r="O527" s="13">
        <v>87</v>
      </c>
      <c r="P527" s="13" t="s">
        <v>30</v>
      </c>
      <c r="Q527" s="13">
        <v>0</v>
      </c>
      <c r="R527" s="69">
        <f>L527*O527</f>
        <v>3794.9399999999996</v>
      </c>
      <c r="S527" s="69">
        <v>38</v>
      </c>
      <c r="T527" s="69">
        <f>L527*S527</f>
        <v>1657.56</v>
      </c>
      <c r="U527" s="69">
        <f>R527-T527</f>
        <v>2137.3799999999997</v>
      </c>
      <c r="V527" s="69">
        <f>U527*1</f>
        <v>2137.3799999999997</v>
      </c>
      <c r="W527" s="69">
        <f>U527-V527</f>
        <v>0</v>
      </c>
      <c r="X527" s="69">
        <f>L527*36</f>
        <v>1570.32</v>
      </c>
      <c r="Y527" s="70">
        <f>+T527-X527</f>
        <v>87.240000000000009</v>
      </c>
      <c r="Z527" s="66" t="s">
        <v>564</v>
      </c>
      <c r="AA527" s="12" t="s">
        <v>78</v>
      </c>
    </row>
    <row r="528" spans="1:27" x14ac:dyDescent="0.25">
      <c r="A528" s="10">
        <v>45666</v>
      </c>
      <c r="B528" s="11" t="s">
        <v>1760</v>
      </c>
      <c r="C528" s="11" t="s">
        <v>1761</v>
      </c>
      <c r="D528" s="11" t="s">
        <v>26</v>
      </c>
      <c r="E528" s="11" t="s">
        <v>50</v>
      </c>
      <c r="F528" s="11" t="s">
        <v>26</v>
      </c>
      <c r="G528" s="11">
        <v>614</v>
      </c>
      <c r="H528" s="12" t="s">
        <v>162</v>
      </c>
      <c r="I528" s="12" t="s">
        <v>27</v>
      </c>
      <c r="J528" s="12" t="s">
        <v>42</v>
      </c>
      <c r="K528" s="12" t="s">
        <v>43</v>
      </c>
      <c r="L528" s="13">
        <v>42.48</v>
      </c>
      <c r="M528" s="13">
        <v>25</v>
      </c>
      <c r="N528" s="13">
        <v>1.6992</v>
      </c>
      <c r="O528" s="13" t="s">
        <v>30</v>
      </c>
      <c r="P528" s="13">
        <v>56</v>
      </c>
      <c r="Q528" s="13">
        <v>0</v>
      </c>
      <c r="R528" s="69">
        <f>M528*P528</f>
        <v>1400</v>
      </c>
      <c r="S528" s="69">
        <v>0</v>
      </c>
      <c r="T528" s="69">
        <f>M528*S528</f>
        <v>0</v>
      </c>
      <c r="U528" s="69">
        <f>R528-T528</f>
        <v>1400</v>
      </c>
      <c r="V528" s="69">
        <f>U528*0</f>
        <v>0</v>
      </c>
      <c r="W528" s="69">
        <f>U528-V528</f>
        <v>1400</v>
      </c>
      <c r="X528" s="69">
        <v>0</v>
      </c>
      <c r="Y528" s="14">
        <f t="shared" ref="Y528:Y535" si="529">T528-X528</f>
        <v>0</v>
      </c>
      <c r="Z528" s="66" t="s">
        <v>26</v>
      </c>
      <c r="AA528" s="12" t="s">
        <v>31</v>
      </c>
    </row>
    <row r="529" spans="1:27" x14ac:dyDescent="0.25">
      <c r="A529" s="10">
        <v>45666</v>
      </c>
      <c r="B529" s="11" t="s">
        <v>1762</v>
      </c>
      <c r="C529" s="11" t="s">
        <v>1763</v>
      </c>
      <c r="D529" s="11" t="s">
        <v>26</v>
      </c>
      <c r="E529" s="11" t="s">
        <v>58</v>
      </c>
      <c r="F529" s="11" t="s">
        <v>26</v>
      </c>
      <c r="G529" s="11">
        <v>56345</v>
      </c>
      <c r="H529" s="12" t="s">
        <v>4422</v>
      </c>
      <c r="I529" s="12" t="s">
        <v>27</v>
      </c>
      <c r="J529" s="12" t="s">
        <v>33</v>
      </c>
      <c r="K529" s="12" t="s">
        <v>34</v>
      </c>
      <c r="L529" s="13">
        <v>33.72</v>
      </c>
      <c r="M529" s="13">
        <v>25</v>
      </c>
      <c r="N529" s="13">
        <v>1.3488</v>
      </c>
      <c r="O529" s="13">
        <v>45</v>
      </c>
      <c r="P529" s="13" t="s">
        <v>30</v>
      </c>
      <c r="Q529" s="13">
        <v>0</v>
      </c>
      <c r="R529" s="69">
        <f>+L529*O529</f>
        <v>1517.3999999999999</v>
      </c>
      <c r="S529" s="69">
        <v>0</v>
      </c>
      <c r="T529" s="69">
        <f>+L529*S529</f>
        <v>0</v>
      </c>
      <c r="U529" s="69">
        <f t="shared" ref="U529" si="530">+R529-T529</f>
        <v>1517.3999999999999</v>
      </c>
      <c r="V529" s="69">
        <f>+U529*1</f>
        <v>1517.3999999999999</v>
      </c>
      <c r="W529" s="69">
        <f t="shared" ref="W529" si="531">+U529-V529</f>
        <v>0</v>
      </c>
      <c r="X529" s="69">
        <v>0</v>
      </c>
      <c r="Y529" s="14">
        <f t="shared" si="529"/>
        <v>0</v>
      </c>
      <c r="Z529" s="66" t="s">
        <v>26</v>
      </c>
      <c r="AA529" s="12" t="s">
        <v>31</v>
      </c>
    </row>
    <row r="530" spans="1:27" x14ac:dyDescent="0.25">
      <c r="A530" s="10">
        <v>45666</v>
      </c>
      <c r="B530" s="11" t="s">
        <v>1165</v>
      </c>
      <c r="C530" s="11" t="s">
        <v>1764</v>
      </c>
      <c r="D530" s="11" t="s">
        <v>26</v>
      </c>
      <c r="E530" s="11" t="s">
        <v>657</v>
      </c>
      <c r="F530" s="11" t="s">
        <v>26</v>
      </c>
      <c r="G530" s="11">
        <v>626</v>
      </c>
      <c r="H530" s="12" t="s">
        <v>141</v>
      </c>
      <c r="I530" s="12" t="s">
        <v>55</v>
      </c>
      <c r="J530" s="12" t="s">
        <v>55</v>
      </c>
      <c r="K530" s="12" t="s">
        <v>56</v>
      </c>
      <c r="L530" s="13">
        <v>39.06</v>
      </c>
      <c r="M530" s="13">
        <v>25</v>
      </c>
      <c r="N530" s="13">
        <v>1.5624</v>
      </c>
      <c r="O530" s="13">
        <v>15</v>
      </c>
      <c r="P530" s="13" t="s">
        <v>30</v>
      </c>
      <c r="Q530" s="13">
        <v>0</v>
      </c>
      <c r="R530" s="69">
        <f>L530*O530</f>
        <v>585.90000000000009</v>
      </c>
      <c r="S530" s="69">
        <v>0</v>
      </c>
      <c r="T530" s="69">
        <f>L530*S530</f>
        <v>0</v>
      </c>
      <c r="U530" s="69">
        <f>R530-T530</f>
        <v>585.90000000000009</v>
      </c>
      <c r="V530" s="69">
        <f>U530*0</f>
        <v>0</v>
      </c>
      <c r="W530" s="69">
        <f>U530-V530</f>
        <v>585.90000000000009</v>
      </c>
      <c r="X530" s="69">
        <v>0</v>
      </c>
      <c r="Y530" s="14">
        <f t="shared" si="529"/>
        <v>0</v>
      </c>
      <c r="Z530" s="66" t="s">
        <v>26</v>
      </c>
      <c r="AA530" s="12" t="s">
        <v>31</v>
      </c>
    </row>
    <row r="531" spans="1:27" x14ac:dyDescent="0.25">
      <c r="A531" s="10">
        <v>45666</v>
      </c>
      <c r="B531" s="11" t="s">
        <v>301</v>
      </c>
      <c r="C531" s="11" t="s">
        <v>1765</v>
      </c>
      <c r="D531" s="11" t="s">
        <v>26</v>
      </c>
      <c r="E531" s="11" t="s">
        <v>430</v>
      </c>
      <c r="F531" s="11" t="s">
        <v>26</v>
      </c>
      <c r="G531" s="11">
        <v>135</v>
      </c>
      <c r="H531" s="12" t="s">
        <v>6326</v>
      </c>
      <c r="I531" s="12" t="s">
        <v>27</v>
      </c>
      <c r="J531" s="12" t="s">
        <v>42</v>
      </c>
      <c r="K531" s="12" t="s">
        <v>43</v>
      </c>
      <c r="L531" s="13">
        <v>40.119999999999997</v>
      </c>
      <c r="M531" s="13">
        <v>25</v>
      </c>
      <c r="N531" s="13">
        <v>1.6048</v>
      </c>
      <c r="O531" s="13">
        <v>42.5</v>
      </c>
      <c r="P531" s="13"/>
      <c r="Q531" s="13">
        <v>0</v>
      </c>
      <c r="R531" s="69">
        <f>+L531*O531</f>
        <v>1705.1</v>
      </c>
      <c r="S531" s="69">
        <v>0</v>
      </c>
      <c r="T531" s="69">
        <f>+L531*S531</f>
        <v>0</v>
      </c>
      <c r="U531" s="69">
        <f t="shared" ref="U531" si="532">+R531-T531</f>
        <v>1705.1</v>
      </c>
      <c r="V531" s="69">
        <f>+U531*0</f>
        <v>0</v>
      </c>
      <c r="W531" s="69">
        <f t="shared" ref="W531" si="533">+U531-V531</f>
        <v>1705.1</v>
      </c>
      <c r="X531" s="69">
        <v>0</v>
      </c>
      <c r="Y531" s="14">
        <f t="shared" si="529"/>
        <v>0</v>
      </c>
      <c r="Z531" s="66" t="s">
        <v>26</v>
      </c>
      <c r="AA531" s="12" t="s">
        <v>31</v>
      </c>
    </row>
    <row r="532" spans="1:27" x14ac:dyDescent="0.25">
      <c r="A532" s="10">
        <v>45666</v>
      </c>
      <c r="B532" s="11" t="s">
        <v>1766</v>
      </c>
      <c r="C532" s="11" t="s">
        <v>1767</v>
      </c>
      <c r="D532" s="11" t="s">
        <v>26</v>
      </c>
      <c r="E532" s="11" t="s">
        <v>44</v>
      </c>
      <c r="F532" s="11" t="s">
        <v>26</v>
      </c>
      <c r="G532" s="11">
        <v>1496</v>
      </c>
      <c r="H532" s="12" t="s">
        <v>45</v>
      </c>
      <c r="I532" s="12" t="s">
        <v>27</v>
      </c>
      <c r="J532" s="12" t="s">
        <v>42</v>
      </c>
      <c r="K532" s="12" t="s">
        <v>43</v>
      </c>
      <c r="L532" s="13">
        <v>42.68</v>
      </c>
      <c r="M532" s="13">
        <v>25</v>
      </c>
      <c r="N532" s="13">
        <v>1.7072000000000001</v>
      </c>
      <c r="O532" s="13" t="s">
        <v>30</v>
      </c>
      <c r="P532" s="13">
        <v>62</v>
      </c>
      <c r="Q532" s="13">
        <v>0</v>
      </c>
      <c r="R532" s="69">
        <f>+M532*P532</f>
        <v>1550</v>
      </c>
      <c r="S532" s="69">
        <v>0</v>
      </c>
      <c r="T532" s="69">
        <f>+M532*S532</f>
        <v>0</v>
      </c>
      <c r="U532" s="69">
        <f>+R532-T532</f>
        <v>1550</v>
      </c>
      <c r="V532" s="69">
        <f>+U532*0</f>
        <v>0</v>
      </c>
      <c r="W532" s="69">
        <f>+U532-V532</f>
        <v>1550</v>
      </c>
      <c r="X532" s="69">
        <v>0</v>
      </c>
      <c r="Y532" s="14">
        <f t="shared" si="529"/>
        <v>0</v>
      </c>
      <c r="Z532" s="66" t="s">
        <v>26</v>
      </c>
      <c r="AA532" s="12" t="s">
        <v>31</v>
      </c>
    </row>
    <row r="533" spans="1:27" x14ac:dyDescent="0.25">
      <c r="A533" s="10">
        <v>45666</v>
      </c>
      <c r="B533" s="11" t="s">
        <v>749</v>
      </c>
      <c r="C533" s="11" t="s">
        <v>1768</v>
      </c>
      <c r="D533" s="11" t="s">
        <v>26</v>
      </c>
      <c r="E533" s="11" t="s">
        <v>508</v>
      </c>
      <c r="F533" s="11" t="s">
        <v>26</v>
      </c>
      <c r="G533" s="11">
        <v>627</v>
      </c>
      <c r="H533" s="12" t="s">
        <v>141</v>
      </c>
      <c r="I533" s="12" t="s">
        <v>55</v>
      </c>
      <c r="J533" s="12" t="s">
        <v>55</v>
      </c>
      <c r="K533" s="12" t="s">
        <v>56</v>
      </c>
      <c r="L533" s="13">
        <v>39.78</v>
      </c>
      <c r="M533" s="13">
        <v>25</v>
      </c>
      <c r="N533" s="13">
        <v>1.5911999999999999</v>
      </c>
      <c r="O533" s="13">
        <v>15</v>
      </c>
      <c r="P533" s="13" t="s">
        <v>30</v>
      </c>
      <c r="Q533" s="13">
        <v>0</v>
      </c>
      <c r="R533" s="69">
        <f>L533*O533</f>
        <v>596.70000000000005</v>
      </c>
      <c r="S533" s="69">
        <v>0</v>
      </c>
      <c r="T533" s="69">
        <f>L533*S533</f>
        <v>0</v>
      </c>
      <c r="U533" s="69">
        <f>R533-T533</f>
        <v>596.70000000000005</v>
      </c>
      <c r="V533" s="69">
        <f>U533*0</f>
        <v>0</v>
      </c>
      <c r="W533" s="69">
        <f>U533-V533</f>
        <v>596.70000000000005</v>
      </c>
      <c r="X533" s="69">
        <v>0</v>
      </c>
      <c r="Y533" s="14">
        <f t="shared" si="529"/>
        <v>0</v>
      </c>
      <c r="Z533" s="66" t="s">
        <v>26</v>
      </c>
      <c r="AA533" s="12" t="s">
        <v>31</v>
      </c>
    </row>
    <row r="534" spans="1:27" x14ac:dyDescent="0.25">
      <c r="A534" s="10">
        <v>45666</v>
      </c>
      <c r="B534" s="11" t="s">
        <v>1769</v>
      </c>
      <c r="C534" s="11" t="s">
        <v>1770</v>
      </c>
      <c r="D534" s="11" t="s">
        <v>26</v>
      </c>
      <c r="E534" s="11" t="s">
        <v>49</v>
      </c>
      <c r="F534" s="11" t="s">
        <v>26</v>
      </c>
      <c r="G534" s="11">
        <v>1495</v>
      </c>
      <c r="H534" s="12" t="s">
        <v>45</v>
      </c>
      <c r="I534" s="12" t="s">
        <v>27</v>
      </c>
      <c r="J534" s="12" t="s">
        <v>47</v>
      </c>
      <c r="K534" s="12" t="s">
        <v>48</v>
      </c>
      <c r="L534" s="13">
        <v>37.72</v>
      </c>
      <c r="M534" s="13">
        <v>25</v>
      </c>
      <c r="N534" s="13">
        <v>1.5087999999999999</v>
      </c>
      <c r="O534" s="13" t="s">
        <v>30</v>
      </c>
      <c r="P534" s="13">
        <v>58</v>
      </c>
      <c r="Q534" s="13">
        <v>0</v>
      </c>
      <c r="R534" s="69">
        <f>M534*P534</f>
        <v>1450</v>
      </c>
      <c r="S534" s="69">
        <v>0</v>
      </c>
      <c r="T534" s="69">
        <f>M534*S534</f>
        <v>0</v>
      </c>
      <c r="U534" s="69">
        <f>R534-T534</f>
        <v>1450</v>
      </c>
      <c r="V534" s="69">
        <f>U534*0</f>
        <v>0</v>
      </c>
      <c r="W534" s="69">
        <f>U534-V534</f>
        <v>1450</v>
      </c>
      <c r="X534" s="69">
        <v>0</v>
      </c>
      <c r="Y534" s="14">
        <f t="shared" si="529"/>
        <v>0</v>
      </c>
      <c r="Z534" s="66" t="s">
        <v>26</v>
      </c>
      <c r="AA534" s="12" t="s">
        <v>31</v>
      </c>
    </row>
    <row r="535" spans="1:27" x14ac:dyDescent="0.25">
      <c r="A535" s="10">
        <v>45666</v>
      </c>
      <c r="B535" s="11" t="s">
        <v>1771</v>
      </c>
      <c r="C535" s="11" t="s">
        <v>1772</v>
      </c>
      <c r="D535" s="11" t="s">
        <v>26</v>
      </c>
      <c r="E535" s="11" t="s">
        <v>538</v>
      </c>
      <c r="F535" s="11" t="s">
        <v>26</v>
      </c>
      <c r="G535" s="11">
        <v>2297</v>
      </c>
      <c r="H535" s="12" t="s">
        <v>41</v>
      </c>
      <c r="I535" s="12" t="s">
        <v>27</v>
      </c>
      <c r="J535" s="12" t="s">
        <v>42</v>
      </c>
      <c r="K535" s="12" t="s">
        <v>43</v>
      </c>
      <c r="L535" s="13">
        <v>41.68</v>
      </c>
      <c r="M535" s="13">
        <v>25</v>
      </c>
      <c r="N535" s="13">
        <v>1.6672</v>
      </c>
      <c r="O535" s="13" t="s">
        <v>30</v>
      </c>
      <c r="P535" s="13">
        <v>64</v>
      </c>
      <c r="Q535" s="13">
        <v>0</v>
      </c>
      <c r="R535" s="69">
        <f>M535*P535</f>
        <v>1600</v>
      </c>
      <c r="S535" s="69">
        <v>0</v>
      </c>
      <c r="T535" s="69">
        <f>M535*S535</f>
        <v>0</v>
      </c>
      <c r="U535" s="69">
        <f>+R535-T535</f>
        <v>1600</v>
      </c>
      <c r="V535" s="69">
        <f>+U535*0</f>
        <v>0</v>
      </c>
      <c r="W535" s="69">
        <f>+U535-V535</f>
        <v>1600</v>
      </c>
      <c r="X535" s="69">
        <v>0</v>
      </c>
      <c r="Y535" s="14">
        <f t="shared" si="529"/>
        <v>0</v>
      </c>
      <c r="Z535" s="66" t="s">
        <v>26</v>
      </c>
      <c r="AA535" s="12" t="s">
        <v>31</v>
      </c>
    </row>
    <row r="536" spans="1:27" x14ac:dyDescent="0.25">
      <c r="A536" s="10">
        <v>45666</v>
      </c>
      <c r="B536" s="11" t="s">
        <v>374</v>
      </c>
      <c r="C536" s="11" t="s">
        <v>1773</v>
      </c>
      <c r="D536" s="11" t="s">
        <v>26</v>
      </c>
      <c r="E536" s="11" t="s">
        <v>53</v>
      </c>
      <c r="F536" s="11" t="s">
        <v>26</v>
      </c>
      <c r="G536" s="11" t="s">
        <v>26</v>
      </c>
      <c r="H536" s="12" t="s">
        <v>4421</v>
      </c>
      <c r="I536" s="12" t="s">
        <v>27</v>
      </c>
      <c r="J536" s="12" t="s">
        <v>33</v>
      </c>
      <c r="K536" s="12" t="s">
        <v>34</v>
      </c>
      <c r="L536" s="13">
        <v>43.64</v>
      </c>
      <c r="M536" s="13">
        <v>30</v>
      </c>
      <c r="N536" s="13">
        <v>1.454666666666667</v>
      </c>
      <c r="O536" s="13">
        <v>85</v>
      </c>
      <c r="P536" s="13" t="s">
        <v>30</v>
      </c>
      <c r="Q536" s="13">
        <v>0</v>
      </c>
      <c r="R536" s="69">
        <f>L536*O536</f>
        <v>3709.4</v>
      </c>
      <c r="S536" s="69">
        <v>38</v>
      </c>
      <c r="T536" s="69">
        <f>L536*S536</f>
        <v>1658.32</v>
      </c>
      <c r="U536" s="69">
        <f>R536-T536</f>
        <v>2051.08</v>
      </c>
      <c r="V536" s="69">
        <f>U536*1</f>
        <v>2051.08</v>
      </c>
      <c r="W536" s="69">
        <f>U536-V536</f>
        <v>0</v>
      </c>
      <c r="X536" s="69">
        <f>L536*37</f>
        <v>1614.68</v>
      </c>
      <c r="Y536" s="70">
        <f>+T536-X536</f>
        <v>43.639999999999873</v>
      </c>
      <c r="Z536" s="66" t="s">
        <v>41</v>
      </c>
      <c r="AA536" s="12" t="s">
        <v>78</v>
      </c>
    </row>
    <row r="537" spans="1:27" x14ac:dyDescent="0.25">
      <c r="A537" s="10">
        <v>45666</v>
      </c>
      <c r="B537" s="11" t="s">
        <v>1774</v>
      </c>
      <c r="C537" s="11" t="s">
        <v>1775</v>
      </c>
      <c r="D537" s="11" t="s">
        <v>26</v>
      </c>
      <c r="E537" s="11" t="s">
        <v>245</v>
      </c>
      <c r="F537" s="11" t="s">
        <v>26</v>
      </c>
      <c r="G537" s="11">
        <v>2039</v>
      </c>
      <c r="H537" s="12" t="s">
        <v>41</v>
      </c>
      <c r="I537" s="12" t="s">
        <v>27</v>
      </c>
      <c r="J537" s="12" t="s">
        <v>42</v>
      </c>
      <c r="K537" s="12" t="s">
        <v>43</v>
      </c>
      <c r="L537" s="13">
        <v>42.16</v>
      </c>
      <c r="M537" s="13">
        <v>25</v>
      </c>
      <c r="N537" s="13">
        <v>1.6863999999999999</v>
      </c>
      <c r="O537" s="13" t="s">
        <v>30</v>
      </c>
      <c r="P537" s="13">
        <v>64</v>
      </c>
      <c r="Q537" s="13">
        <v>0</v>
      </c>
      <c r="R537" s="69">
        <f>M537*P537</f>
        <v>1600</v>
      </c>
      <c r="S537" s="69">
        <v>0</v>
      </c>
      <c r="T537" s="69">
        <f>M537*S537</f>
        <v>0</v>
      </c>
      <c r="U537" s="69">
        <f>+R537-T537</f>
        <v>1600</v>
      </c>
      <c r="V537" s="69">
        <f>+U537*0</f>
        <v>0</v>
      </c>
      <c r="W537" s="69">
        <f>+U537-V537</f>
        <v>1600</v>
      </c>
      <c r="X537" s="69">
        <v>0</v>
      </c>
      <c r="Y537" s="14">
        <f t="shared" ref="Y537:Y544" si="534">T537-X537</f>
        <v>0</v>
      </c>
      <c r="Z537" s="66" t="s">
        <v>26</v>
      </c>
      <c r="AA537" s="12" t="s">
        <v>31</v>
      </c>
    </row>
    <row r="538" spans="1:27" x14ac:dyDescent="0.25">
      <c r="A538" s="10">
        <v>45666</v>
      </c>
      <c r="B538" s="11" t="s">
        <v>752</v>
      </c>
      <c r="C538" s="11" t="s">
        <v>1776</v>
      </c>
      <c r="D538" s="11" t="s">
        <v>26</v>
      </c>
      <c r="E538" s="11" t="s">
        <v>588</v>
      </c>
      <c r="F538" s="11" t="s">
        <v>26</v>
      </c>
      <c r="G538" s="11">
        <v>4569</v>
      </c>
      <c r="H538" s="12" t="s">
        <v>4422</v>
      </c>
      <c r="I538" s="12" t="s">
        <v>27</v>
      </c>
      <c r="J538" s="12" t="s">
        <v>33</v>
      </c>
      <c r="K538" s="12" t="s">
        <v>34</v>
      </c>
      <c r="L538" s="13">
        <v>35.340000000000003</v>
      </c>
      <c r="M538" s="13">
        <v>25</v>
      </c>
      <c r="N538" s="13">
        <v>1.4136</v>
      </c>
      <c r="O538" s="13">
        <v>45</v>
      </c>
      <c r="P538" s="13" t="s">
        <v>30</v>
      </c>
      <c r="Q538" s="13">
        <v>0</v>
      </c>
      <c r="R538" s="69">
        <f>+L538*O538</f>
        <v>1590.3000000000002</v>
      </c>
      <c r="S538" s="69">
        <v>0</v>
      </c>
      <c r="T538" s="69">
        <f>+L538*S538</f>
        <v>0</v>
      </c>
      <c r="U538" s="69">
        <f t="shared" ref="U538" si="535">+R538-T538</f>
        <v>1590.3000000000002</v>
      </c>
      <c r="V538" s="69">
        <f>+U538*1</f>
        <v>1590.3000000000002</v>
      </c>
      <c r="W538" s="69">
        <f t="shared" ref="W538" si="536">+U538-V538</f>
        <v>0</v>
      </c>
      <c r="X538" s="69">
        <v>0</v>
      </c>
      <c r="Y538" s="14">
        <f t="shared" si="534"/>
        <v>0</v>
      </c>
      <c r="Z538" s="66" t="s">
        <v>26</v>
      </c>
      <c r="AA538" s="12" t="s">
        <v>31</v>
      </c>
    </row>
    <row r="539" spans="1:27" x14ac:dyDescent="0.25">
      <c r="A539" s="10">
        <v>45666</v>
      </c>
      <c r="B539" s="11" t="s">
        <v>122</v>
      </c>
      <c r="C539" s="11" t="s">
        <v>1777</v>
      </c>
      <c r="D539" s="11" t="s">
        <v>26</v>
      </c>
      <c r="E539" s="11" t="s">
        <v>434</v>
      </c>
      <c r="F539" s="11" t="s">
        <v>26</v>
      </c>
      <c r="G539" s="11">
        <v>895</v>
      </c>
      <c r="H539" s="12" t="s">
        <v>41</v>
      </c>
      <c r="I539" s="12" t="s">
        <v>55</v>
      </c>
      <c r="J539" s="12" t="s">
        <v>55</v>
      </c>
      <c r="K539" s="12" t="s">
        <v>56</v>
      </c>
      <c r="L539" s="13">
        <v>40.380000000000003</v>
      </c>
      <c r="M539" s="13">
        <v>25</v>
      </c>
      <c r="N539" s="13">
        <v>1.6152</v>
      </c>
      <c r="O539" s="13" t="s">
        <v>30</v>
      </c>
      <c r="P539" s="13">
        <v>24</v>
      </c>
      <c r="Q539" s="13">
        <v>0</v>
      </c>
      <c r="R539" s="69">
        <f>+M539*P539</f>
        <v>600</v>
      </c>
      <c r="S539" s="69">
        <v>0</v>
      </c>
      <c r="T539" s="69">
        <f>+M539*S539</f>
        <v>0</v>
      </c>
      <c r="U539" s="69">
        <f>+R539-T539</f>
        <v>600</v>
      </c>
      <c r="V539" s="69">
        <f>+U539*0</f>
        <v>0</v>
      </c>
      <c r="W539" s="69">
        <f>+U539-V539</f>
        <v>600</v>
      </c>
      <c r="X539" s="69">
        <v>0</v>
      </c>
      <c r="Y539" s="14">
        <f t="shared" si="534"/>
        <v>0</v>
      </c>
      <c r="Z539" s="66" t="s">
        <v>26</v>
      </c>
      <c r="AA539" s="12" t="s">
        <v>31</v>
      </c>
    </row>
    <row r="540" spans="1:27" x14ac:dyDescent="0.25">
      <c r="A540" s="10">
        <v>45666</v>
      </c>
      <c r="B540" s="11" t="s">
        <v>1778</v>
      </c>
      <c r="C540" s="11" t="s">
        <v>1779</v>
      </c>
      <c r="D540" s="11" t="s">
        <v>26</v>
      </c>
      <c r="E540" s="11" t="s">
        <v>240</v>
      </c>
      <c r="F540" s="11" t="s">
        <v>26</v>
      </c>
      <c r="G540" s="11">
        <v>71099</v>
      </c>
      <c r="H540" s="12" t="s">
        <v>4447</v>
      </c>
      <c r="I540" s="12" t="s">
        <v>27</v>
      </c>
      <c r="J540" s="12" t="s">
        <v>42</v>
      </c>
      <c r="K540" s="12" t="s">
        <v>43</v>
      </c>
      <c r="L540" s="13">
        <v>41.88</v>
      </c>
      <c r="M540" s="13">
        <v>25</v>
      </c>
      <c r="N540" s="13">
        <v>1.6752</v>
      </c>
      <c r="O540" s="13">
        <v>42.5</v>
      </c>
      <c r="P540" s="13"/>
      <c r="Q540" s="13">
        <v>0</v>
      </c>
      <c r="R540" s="69">
        <f>+L540*O540</f>
        <v>1779.9</v>
      </c>
      <c r="S540" s="69">
        <v>0</v>
      </c>
      <c r="T540" s="69">
        <f>+L540*S540</f>
        <v>0</v>
      </c>
      <c r="U540" s="69">
        <f>+R540-T540</f>
        <v>1779.9</v>
      </c>
      <c r="V540" s="69">
        <f>+U540*0.75</f>
        <v>1334.9250000000002</v>
      </c>
      <c r="W540" s="69">
        <f>+U540-V540</f>
        <v>444.97499999999991</v>
      </c>
      <c r="X540" s="69">
        <v>0</v>
      </c>
      <c r="Y540" s="14">
        <f t="shared" si="534"/>
        <v>0</v>
      </c>
      <c r="Z540" s="66" t="s">
        <v>26</v>
      </c>
      <c r="AA540" s="12" t="s">
        <v>31</v>
      </c>
    </row>
    <row r="541" spans="1:27" x14ac:dyDescent="0.25">
      <c r="A541" s="10">
        <v>45666</v>
      </c>
      <c r="B541" s="11" t="s">
        <v>293</v>
      </c>
      <c r="C541" s="11" t="s">
        <v>1780</v>
      </c>
      <c r="D541" s="11" t="s">
        <v>26</v>
      </c>
      <c r="E541" s="11" t="s">
        <v>1659</v>
      </c>
      <c r="F541" s="11" t="s">
        <v>26</v>
      </c>
      <c r="G541" s="11">
        <v>42266</v>
      </c>
      <c r="H541" s="12" t="s">
        <v>564</v>
      </c>
      <c r="I541" s="12" t="s">
        <v>27</v>
      </c>
      <c r="J541" s="12" t="s">
        <v>33</v>
      </c>
      <c r="K541" s="12" t="s">
        <v>34</v>
      </c>
      <c r="L541" s="13">
        <v>34.619999999999997</v>
      </c>
      <c r="M541" s="13">
        <v>24</v>
      </c>
      <c r="N541" s="13">
        <v>1.4424999999999999</v>
      </c>
      <c r="O541" s="13"/>
      <c r="P541" s="13">
        <v>60</v>
      </c>
      <c r="Q541" s="13">
        <v>0</v>
      </c>
      <c r="R541" s="69">
        <f>M541*P541</f>
        <v>1440</v>
      </c>
      <c r="S541" s="69">
        <v>0</v>
      </c>
      <c r="T541" s="69">
        <f>M541*S541</f>
        <v>0</v>
      </c>
      <c r="U541" s="69">
        <f>R541-T541</f>
        <v>1440</v>
      </c>
      <c r="V541" s="69">
        <f>U541*0</f>
        <v>0</v>
      </c>
      <c r="W541" s="69">
        <f>+U541-V541</f>
        <v>1440</v>
      </c>
      <c r="X541" s="69">
        <v>0</v>
      </c>
      <c r="Y541" s="14">
        <f t="shared" si="534"/>
        <v>0</v>
      </c>
      <c r="Z541" s="66" t="s">
        <v>26</v>
      </c>
      <c r="AA541" s="12" t="s">
        <v>31</v>
      </c>
    </row>
    <row r="542" spans="1:27" x14ac:dyDescent="0.25">
      <c r="A542" s="10">
        <v>45666</v>
      </c>
      <c r="B542" s="11" t="s">
        <v>714</v>
      </c>
      <c r="C542" s="11" t="s">
        <v>1781</v>
      </c>
      <c r="D542" s="11" t="s">
        <v>26</v>
      </c>
      <c r="E542" s="11" t="s">
        <v>1650</v>
      </c>
      <c r="F542" s="11" t="s">
        <v>26</v>
      </c>
      <c r="G542" s="11">
        <v>42267</v>
      </c>
      <c r="H542" s="12" t="s">
        <v>564</v>
      </c>
      <c r="I542" s="12" t="s">
        <v>27</v>
      </c>
      <c r="J542" s="12" t="s">
        <v>33</v>
      </c>
      <c r="K542" s="12" t="s">
        <v>34</v>
      </c>
      <c r="L542" s="13">
        <v>33.159999999999997</v>
      </c>
      <c r="M542" s="13">
        <v>23</v>
      </c>
      <c r="N542" s="13">
        <v>1.441739130434782</v>
      </c>
      <c r="O542" s="13"/>
      <c r="P542" s="13">
        <v>60</v>
      </c>
      <c r="Q542" s="13">
        <v>0</v>
      </c>
      <c r="R542" s="69">
        <f>M542*P542</f>
        <v>1380</v>
      </c>
      <c r="S542" s="69">
        <v>0</v>
      </c>
      <c r="T542" s="69">
        <f>M542*S542</f>
        <v>0</v>
      </c>
      <c r="U542" s="69">
        <f>R542-T542</f>
        <v>1380</v>
      </c>
      <c r="V542" s="69">
        <f>U542*0</f>
        <v>0</v>
      </c>
      <c r="W542" s="69">
        <f>+U542-V542</f>
        <v>1380</v>
      </c>
      <c r="X542" s="69">
        <v>0</v>
      </c>
      <c r="Y542" s="14">
        <f t="shared" si="534"/>
        <v>0</v>
      </c>
      <c r="Z542" s="66" t="s">
        <v>26</v>
      </c>
      <c r="AA542" s="12" t="s">
        <v>31</v>
      </c>
    </row>
    <row r="543" spans="1:27" x14ac:dyDescent="0.25">
      <c r="A543" s="10">
        <v>45666</v>
      </c>
      <c r="B543" s="11" t="s">
        <v>1782</v>
      </c>
      <c r="C543" s="11" t="s">
        <v>1783</v>
      </c>
      <c r="D543" s="11" t="s">
        <v>26</v>
      </c>
      <c r="E543" s="11" t="s">
        <v>40</v>
      </c>
      <c r="F543" s="11" t="s">
        <v>26</v>
      </c>
      <c r="G543" s="11">
        <v>2436</v>
      </c>
      <c r="H543" s="12" t="s">
        <v>41</v>
      </c>
      <c r="I543" s="12" t="s">
        <v>27</v>
      </c>
      <c r="J543" s="12" t="s">
        <v>42</v>
      </c>
      <c r="K543" s="12" t="s">
        <v>43</v>
      </c>
      <c r="L543" s="13">
        <v>41.96</v>
      </c>
      <c r="M543" s="13">
        <v>25</v>
      </c>
      <c r="N543" s="13">
        <v>1.6783999999999999</v>
      </c>
      <c r="O543" s="13" t="s">
        <v>30</v>
      </c>
      <c r="P543" s="13">
        <v>64</v>
      </c>
      <c r="Q543" s="13">
        <v>0</v>
      </c>
      <c r="R543" s="69">
        <f>M543*P543</f>
        <v>1600</v>
      </c>
      <c r="S543" s="69">
        <v>0</v>
      </c>
      <c r="T543" s="69">
        <f>M543*S543</f>
        <v>0</v>
      </c>
      <c r="U543" s="69">
        <f>+R543-T543</f>
        <v>1600</v>
      </c>
      <c r="V543" s="69">
        <f>+U543*0</f>
        <v>0</v>
      </c>
      <c r="W543" s="69">
        <f>+U543-V543</f>
        <v>1600</v>
      </c>
      <c r="X543" s="69">
        <v>0</v>
      </c>
      <c r="Y543" s="14">
        <f t="shared" si="534"/>
        <v>0</v>
      </c>
      <c r="Z543" s="66" t="s">
        <v>26</v>
      </c>
      <c r="AA543" s="12" t="s">
        <v>31</v>
      </c>
    </row>
    <row r="544" spans="1:27" x14ac:dyDescent="0.25">
      <c r="A544" s="10">
        <v>45666</v>
      </c>
      <c r="B544" s="11" t="s">
        <v>1784</v>
      </c>
      <c r="C544" s="11" t="s">
        <v>1785</v>
      </c>
      <c r="D544" s="11" t="s">
        <v>26</v>
      </c>
      <c r="E544" s="11" t="s">
        <v>239</v>
      </c>
      <c r="F544" s="11" t="s">
        <v>26</v>
      </c>
      <c r="G544" s="11">
        <v>2909</v>
      </c>
      <c r="H544" s="12" t="s">
        <v>41</v>
      </c>
      <c r="I544" s="12" t="s">
        <v>27</v>
      </c>
      <c r="J544" s="12" t="s">
        <v>556</v>
      </c>
      <c r="K544" s="12" t="s">
        <v>557</v>
      </c>
      <c r="L544" s="13">
        <v>39.46</v>
      </c>
      <c r="M544" s="13">
        <v>25</v>
      </c>
      <c r="N544" s="13">
        <v>1.5784</v>
      </c>
      <c r="O544" s="13">
        <v>45</v>
      </c>
      <c r="P544" s="13"/>
      <c r="Q544" s="13">
        <v>0</v>
      </c>
      <c r="R544" s="69">
        <f>L544*O544</f>
        <v>1775.7</v>
      </c>
      <c r="S544" s="69">
        <v>0</v>
      </c>
      <c r="T544" s="69">
        <f>L544*S544</f>
        <v>0</v>
      </c>
      <c r="U544" s="69">
        <f>R544-T544</f>
        <v>1775.7</v>
      </c>
      <c r="V544" s="69">
        <f>U544*0</f>
        <v>0</v>
      </c>
      <c r="W544" s="69">
        <f>U544-V544</f>
        <v>1775.7</v>
      </c>
      <c r="X544" s="69">
        <v>0</v>
      </c>
      <c r="Y544" s="14">
        <f t="shared" si="534"/>
        <v>0</v>
      </c>
      <c r="Z544" s="66" t="s">
        <v>26</v>
      </c>
      <c r="AA544" s="12" t="s">
        <v>31</v>
      </c>
    </row>
    <row r="545" spans="1:27" x14ac:dyDescent="0.25">
      <c r="A545" s="10">
        <v>45666</v>
      </c>
      <c r="B545" s="11" t="s">
        <v>279</v>
      </c>
      <c r="C545" s="11" t="s">
        <v>1786</v>
      </c>
      <c r="D545" s="11" t="s">
        <v>26</v>
      </c>
      <c r="E545" s="11" t="s">
        <v>57</v>
      </c>
      <c r="F545" s="11" t="s">
        <v>26</v>
      </c>
      <c r="G545" s="11" t="s">
        <v>26</v>
      </c>
      <c r="H545" s="12" t="s">
        <v>4421</v>
      </c>
      <c r="I545" s="12" t="s">
        <v>27</v>
      </c>
      <c r="J545" s="12" t="s">
        <v>42</v>
      </c>
      <c r="K545" s="12" t="s">
        <v>43</v>
      </c>
      <c r="L545" s="13">
        <v>41.98</v>
      </c>
      <c r="M545" s="13">
        <v>25</v>
      </c>
      <c r="N545" s="13">
        <v>1.6792</v>
      </c>
      <c r="O545" s="13">
        <v>83</v>
      </c>
      <c r="P545" s="13" t="s">
        <v>30</v>
      </c>
      <c r="Q545" s="13">
        <v>0</v>
      </c>
      <c r="R545" s="69">
        <f>L545*O545</f>
        <v>3484.3399999999997</v>
      </c>
      <c r="S545" s="69">
        <v>38</v>
      </c>
      <c r="T545" s="69">
        <f>L545*S545</f>
        <v>1595.2399999999998</v>
      </c>
      <c r="U545" s="69">
        <f>R545-T545</f>
        <v>1889.1</v>
      </c>
      <c r="V545" s="69">
        <f>U545*1</f>
        <v>1889.1</v>
      </c>
      <c r="W545" s="69">
        <f>U545-V545</f>
        <v>0</v>
      </c>
      <c r="X545" s="69">
        <f>L545*37</f>
        <v>1553.26</v>
      </c>
      <c r="Y545" s="70">
        <f>+T545-X545</f>
        <v>41.979999999999791</v>
      </c>
      <c r="Z545" s="66" t="s">
        <v>41</v>
      </c>
      <c r="AA545" s="12" t="s">
        <v>78</v>
      </c>
    </row>
    <row r="546" spans="1:27" x14ac:dyDescent="0.25">
      <c r="A546" s="10">
        <v>45666</v>
      </c>
      <c r="B546" s="11" t="s">
        <v>1787</v>
      </c>
      <c r="C546" s="11" t="s">
        <v>1788</v>
      </c>
      <c r="D546" s="11" t="s">
        <v>26</v>
      </c>
      <c r="E546" s="11" t="s">
        <v>65</v>
      </c>
      <c r="F546" s="11" t="s">
        <v>26</v>
      </c>
      <c r="G546" s="11">
        <v>1553</v>
      </c>
      <c r="H546" s="12" t="s">
        <v>66</v>
      </c>
      <c r="I546" s="12" t="s">
        <v>27</v>
      </c>
      <c r="J546" s="12" t="s">
        <v>556</v>
      </c>
      <c r="K546" s="12" t="s">
        <v>557</v>
      </c>
      <c r="L546" s="13">
        <v>41.52</v>
      </c>
      <c r="M546" s="13">
        <v>25</v>
      </c>
      <c r="N546" s="13">
        <v>1.6608000000000001</v>
      </c>
      <c r="O546" s="13">
        <v>45</v>
      </c>
      <c r="P546" s="13"/>
      <c r="Q546" s="13">
        <v>0</v>
      </c>
      <c r="R546" s="69">
        <f>L546*O546</f>
        <v>1868.4</v>
      </c>
      <c r="S546" s="69">
        <v>0</v>
      </c>
      <c r="T546" s="69">
        <f>L546*S546</f>
        <v>0</v>
      </c>
      <c r="U546" s="69">
        <f>R546-T546</f>
        <v>1868.4</v>
      </c>
      <c r="V546" s="69">
        <f>U546*1</f>
        <v>1868.4</v>
      </c>
      <c r="W546" s="69">
        <f>U546-V546</f>
        <v>0</v>
      </c>
      <c r="X546" s="69">
        <v>0</v>
      </c>
      <c r="Y546" s="14">
        <f t="shared" ref="Y546:Y566" si="537">T546-X546</f>
        <v>0</v>
      </c>
      <c r="Z546" s="66" t="s">
        <v>26</v>
      </c>
      <c r="AA546" s="12" t="s">
        <v>31</v>
      </c>
    </row>
    <row r="547" spans="1:27" x14ac:dyDescent="0.25">
      <c r="A547" s="10">
        <v>45666</v>
      </c>
      <c r="B547" s="11" t="s">
        <v>1789</v>
      </c>
      <c r="C547" s="11" t="s">
        <v>1790</v>
      </c>
      <c r="D547" s="11" t="s">
        <v>26</v>
      </c>
      <c r="E547" s="11" t="s">
        <v>59</v>
      </c>
      <c r="F547" s="11" t="s">
        <v>26</v>
      </c>
      <c r="G547" s="11">
        <v>111974</v>
      </c>
      <c r="H547" s="12" t="s">
        <v>4445</v>
      </c>
      <c r="I547" s="12" t="s">
        <v>27</v>
      </c>
      <c r="J547" s="12" t="s">
        <v>33</v>
      </c>
      <c r="K547" s="12" t="s">
        <v>34</v>
      </c>
      <c r="L547" s="13">
        <v>36.1</v>
      </c>
      <c r="M547" s="13">
        <v>25</v>
      </c>
      <c r="N547" s="13">
        <v>1.444</v>
      </c>
      <c r="O547" s="13">
        <v>44</v>
      </c>
      <c r="P547" s="13" t="s">
        <v>30</v>
      </c>
      <c r="Q547" s="13">
        <v>0</v>
      </c>
      <c r="R547" s="69">
        <f t="shared" ref="R547" si="538">+L547*O547</f>
        <v>1588.4</v>
      </c>
      <c r="S547" s="69">
        <v>0</v>
      </c>
      <c r="T547" s="69">
        <f>+L547*S547</f>
        <v>0</v>
      </c>
      <c r="U547" s="69">
        <f>+R547-T547</f>
        <v>1588.4</v>
      </c>
      <c r="V547" s="69">
        <f>+U547*1</f>
        <v>1588.4</v>
      </c>
      <c r="W547" s="69">
        <f>+U547-V547</f>
        <v>0</v>
      </c>
      <c r="X547" s="69">
        <v>0</v>
      </c>
      <c r="Y547" s="14">
        <f t="shared" si="537"/>
        <v>0</v>
      </c>
      <c r="Z547" s="66" t="s">
        <v>26</v>
      </c>
      <c r="AA547" s="12" t="s">
        <v>31</v>
      </c>
    </row>
    <row r="548" spans="1:27" x14ac:dyDescent="0.25">
      <c r="A548" s="10">
        <v>45666</v>
      </c>
      <c r="B548" s="11" t="s">
        <v>275</v>
      </c>
      <c r="C548" s="11" t="s">
        <v>1791</v>
      </c>
      <c r="D548" s="11" t="s">
        <v>26</v>
      </c>
      <c r="E548" s="11" t="s">
        <v>558</v>
      </c>
      <c r="F548" s="11" t="s">
        <v>26</v>
      </c>
      <c r="G548" s="11">
        <v>2562</v>
      </c>
      <c r="H548" s="12" t="s">
        <v>41</v>
      </c>
      <c r="I548" s="12" t="s">
        <v>27</v>
      </c>
      <c r="J548" s="12" t="s">
        <v>33</v>
      </c>
      <c r="K548" s="12" t="s">
        <v>34</v>
      </c>
      <c r="L548" s="13">
        <v>34.4</v>
      </c>
      <c r="M548" s="13">
        <v>23</v>
      </c>
      <c r="N548" s="13">
        <v>1.4956521739130439</v>
      </c>
      <c r="O548" s="13" t="s">
        <v>30</v>
      </c>
      <c r="P548" s="13">
        <v>60</v>
      </c>
      <c r="Q548" s="13">
        <v>0</v>
      </c>
      <c r="R548" s="69">
        <f>M548*P548</f>
        <v>1380</v>
      </c>
      <c r="S548" s="69">
        <v>0</v>
      </c>
      <c r="T548" s="69">
        <f>M548*S548</f>
        <v>0</v>
      </c>
      <c r="U548" s="69">
        <f t="shared" ref="U548:U549" si="539">+R548-T548</f>
        <v>1380</v>
      </c>
      <c r="V548" s="69">
        <f>+U548*0</f>
        <v>0</v>
      </c>
      <c r="W548" s="69">
        <f t="shared" ref="W548:W549" si="540">+U548-V548</f>
        <v>1380</v>
      </c>
      <c r="X548" s="69">
        <v>0</v>
      </c>
      <c r="Y548" s="14">
        <f t="shared" si="537"/>
        <v>0</v>
      </c>
      <c r="Z548" s="66" t="s">
        <v>26</v>
      </c>
      <c r="AA548" s="12" t="s">
        <v>31</v>
      </c>
    </row>
    <row r="549" spans="1:27" x14ac:dyDescent="0.25">
      <c r="A549" s="10">
        <v>45666</v>
      </c>
      <c r="B549" s="11" t="s">
        <v>635</v>
      </c>
      <c r="C549" s="11" t="s">
        <v>1792</v>
      </c>
      <c r="D549" s="11" t="s">
        <v>26</v>
      </c>
      <c r="E549" s="11" t="s">
        <v>551</v>
      </c>
      <c r="F549" s="11" t="s">
        <v>26</v>
      </c>
      <c r="G549" s="11">
        <v>69102</v>
      </c>
      <c r="H549" s="12" t="s">
        <v>4422</v>
      </c>
      <c r="I549" s="12" t="s">
        <v>27</v>
      </c>
      <c r="J549" s="12" t="s">
        <v>33</v>
      </c>
      <c r="K549" s="12" t="s">
        <v>34</v>
      </c>
      <c r="L549" s="13">
        <v>36.82</v>
      </c>
      <c r="M549" s="13">
        <v>25</v>
      </c>
      <c r="N549" s="13">
        <v>1.4728000000000001</v>
      </c>
      <c r="O549" s="13">
        <v>45</v>
      </c>
      <c r="P549" s="13" t="s">
        <v>30</v>
      </c>
      <c r="Q549" s="13">
        <v>0</v>
      </c>
      <c r="R549" s="69">
        <f>+L549*O549</f>
        <v>1656.9</v>
      </c>
      <c r="S549" s="69">
        <v>0</v>
      </c>
      <c r="T549" s="69">
        <f>+L549*S549</f>
        <v>0</v>
      </c>
      <c r="U549" s="69">
        <f t="shared" si="539"/>
        <v>1656.9</v>
      </c>
      <c r="V549" s="69">
        <f>+U549*1</f>
        <v>1656.9</v>
      </c>
      <c r="W549" s="69">
        <f t="shared" si="540"/>
        <v>0</v>
      </c>
      <c r="X549" s="69">
        <v>0</v>
      </c>
      <c r="Y549" s="14">
        <f t="shared" si="537"/>
        <v>0</v>
      </c>
      <c r="Z549" s="66" t="s">
        <v>26</v>
      </c>
      <c r="AA549" s="12" t="s">
        <v>31</v>
      </c>
    </row>
    <row r="550" spans="1:27" x14ac:dyDescent="0.25">
      <c r="A550" s="10">
        <v>45666</v>
      </c>
      <c r="B550" s="11" t="s">
        <v>1793</v>
      </c>
      <c r="C550" s="11" t="s">
        <v>1794</v>
      </c>
      <c r="D550" s="11" t="s">
        <v>26</v>
      </c>
      <c r="E550" s="11" t="s">
        <v>50</v>
      </c>
      <c r="F550" s="11" t="s">
        <v>26</v>
      </c>
      <c r="G550" s="11">
        <v>615</v>
      </c>
      <c r="H550" s="12" t="s">
        <v>162</v>
      </c>
      <c r="I550" s="12" t="s">
        <v>27</v>
      </c>
      <c r="J550" s="12" t="s">
        <v>42</v>
      </c>
      <c r="K550" s="12" t="s">
        <v>43</v>
      </c>
      <c r="L550" s="13">
        <v>42.64</v>
      </c>
      <c r="M550" s="13">
        <v>25</v>
      </c>
      <c r="N550" s="13">
        <v>1.7056</v>
      </c>
      <c r="O550" s="13" t="s">
        <v>30</v>
      </c>
      <c r="P550" s="13">
        <v>56</v>
      </c>
      <c r="Q550" s="13">
        <v>0</v>
      </c>
      <c r="R550" s="69">
        <f>M550*P550</f>
        <v>1400</v>
      </c>
      <c r="S550" s="69">
        <v>0</v>
      </c>
      <c r="T550" s="69">
        <f>M550*S550</f>
        <v>0</v>
      </c>
      <c r="U550" s="69">
        <f>R550-T550</f>
        <v>1400</v>
      </c>
      <c r="V550" s="69">
        <f>U550*0</f>
        <v>0</v>
      </c>
      <c r="W550" s="69">
        <f>U550-V550</f>
        <v>1400</v>
      </c>
      <c r="X550" s="69">
        <v>0</v>
      </c>
      <c r="Y550" s="14">
        <f t="shared" si="537"/>
        <v>0</v>
      </c>
      <c r="Z550" s="66" t="s">
        <v>26</v>
      </c>
      <c r="AA550" s="12" t="s">
        <v>31</v>
      </c>
    </row>
    <row r="551" spans="1:27" x14ac:dyDescent="0.25">
      <c r="A551" s="10">
        <v>45666</v>
      </c>
      <c r="B551" s="11" t="s">
        <v>1795</v>
      </c>
      <c r="C551" s="11" t="s">
        <v>1796</v>
      </c>
      <c r="D551" s="11" t="s">
        <v>26</v>
      </c>
      <c r="E551" s="11" t="s">
        <v>243</v>
      </c>
      <c r="F551" s="11" t="s">
        <v>26</v>
      </c>
      <c r="G551" s="11">
        <v>628</v>
      </c>
      <c r="H551" s="12" t="s">
        <v>141</v>
      </c>
      <c r="I551" s="12" t="s">
        <v>27</v>
      </c>
      <c r="J551" s="12" t="s">
        <v>47</v>
      </c>
      <c r="K551" s="12" t="s">
        <v>48</v>
      </c>
      <c r="L551" s="13">
        <v>40.299999999999997</v>
      </c>
      <c r="M551" s="13">
        <v>28</v>
      </c>
      <c r="N551" s="13">
        <v>1.4392857142857141</v>
      </c>
      <c r="O551" s="13">
        <v>40</v>
      </c>
      <c r="P551" s="13" t="s">
        <v>30</v>
      </c>
      <c r="Q551" s="13">
        <v>0</v>
      </c>
      <c r="R551" s="69">
        <f>L551*O551</f>
        <v>1612</v>
      </c>
      <c r="S551" s="69">
        <v>0</v>
      </c>
      <c r="T551" s="69">
        <f>L551*S551</f>
        <v>0</v>
      </c>
      <c r="U551" s="69">
        <f>R551-T551</f>
        <v>1612</v>
      </c>
      <c r="V551" s="69">
        <f>U551*0</f>
        <v>0</v>
      </c>
      <c r="W551" s="69">
        <f>U551-V551</f>
        <v>1612</v>
      </c>
      <c r="X551" s="69">
        <v>0</v>
      </c>
      <c r="Y551" s="14">
        <f t="shared" si="537"/>
        <v>0</v>
      </c>
      <c r="Z551" s="66" t="s">
        <v>26</v>
      </c>
      <c r="AA551" s="12" t="s">
        <v>31</v>
      </c>
    </row>
    <row r="552" spans="1:27" x14ac:dyDescent="0.25">
      <c r="A552" s="10">
        <v>45666</v>
      </c>
      <c r="B552" s="11" t="s">
        <v>316</v>
      </c>
      <c r="C552" s="11" t="s">
        <v>1797</v>
      </c>
      <c r="D552" s="11" t="s">
        <v>26</v>
      </c>
      <c r="E552" s="11" t="s">
        <v>87</v>
      </c>
      <c r="F552" s="11" t="s">
        <v>26</v>
      </c>
      <c r="G552" s="11">
        <v>32361</v>
      </c>
      <c r="H552" s="12" t="s">
        <v>4422</v>
      </c>
      <c r="I552" s="12" t="s">
        <v>27</v>
      </c>
      <c r="J552" s="12" t="s">
        <v>33</v>
      </c>
      <c r="K552" s="12" t="s">
        <v>34</v>
      </c>
      <c r="L552" s="13">
        <v>35.520000000000003</v>
      </c>
      <c r="M552" s="13">
        <v>25</v>
      </c>
      <c r="N552" s="13">
        <v>1.4208000000000001</v>
      </c>
      <c r="O552" s="13">
        <v>45</v>
      </c>
      <c r="P552" s="13" t="s">
        <v>30</v>
      </c>
      <c r="Q552" s="13">
        <v>0</v>
      </c>
      <c r="R552" s="69">
        <f>+L552*O552</f>
        <v>1598.4</v>
      </c>
      <c r="S552" s="69">
        <v>0</v>
      </c>
      <c r="T552" s="69">
        <f>+L552*S552</f>
        <v>0</v>
      </c>
      <c r="U552" s="69">
        <f t="shared" ref="U552" si="541">+R552-T552</f>
        <v>1598.4</v>
      </c>
      <c r="V552" s="69">
        <f>+U552*1</f>
        <v>1598.4</v>
      </c>
      <c r="W552" s="69">
        <f t="shared" ref="W552" si="542">+U552-V552</f>
        <v>0</v>
      </c>
      <c r="X552" s="69">
        <v>0</v>
      </c>
      <c r="Y552" s="14">
        <f t="shared" si="537"/>
        <v>0</v>
      </c>
      <c r="Z552" s="66" t="s">
        <v>26</v>
      </c>
      <c r="AA552" s="12" t="s">
        <v>31</v>
      </c>
    </row>
    <row r="553" spans="1:27" x14ac:dyDescent="0.25">
      <c r="A553" s="10">
        <v>45666</v>
      </c>
      <c r="B553" s="11" t="s">
        <v>1798</v>
      </c>
      <c r="C553" s="11" t="s">
        <v>1799</v>
      </c>
      <c r="D553" s="11" t="s">
        <v>26</v>
      </c>
      <c r="E553" s="11" t="s">
        <v>75</v>
      </c>
      <c r="F553" s="11" t="s">
        <v>26</v>
      </c>
      <c r="G553" s="11">
        <v>42001</v>
      </c>
      <c r="H553" s="12" t="s">
        <v>564</v>
      </c>
      <c r="I553" s="12" t="s">
        <v>27</v>
      </c>
      <c r="J553" s="12" t="s">
        <v>42</v>
      </c>
      <c r="K553" s="12" t="s">
        <v>43</v>
      </c>
      <c r="L553" s="13">
        <v>44.4</v>
      </c>
      <c r="M553" s="13">
        <v>25</v>
      </c>
      <c r="N553" s="13">
        <v>1.776</v>
      </c>
      <c r="O553" s="13"/>
      <c r="P553" s="13">
        <v>64</v>
      </c>
      <c r="Q553" s="13">
        <v>0</v>
      </c>
      <c r="R553" s="69">
        <f>M553*P553</f>
        <v>1600</v>
      </c>
      <c r="S553" s="69">
        <v>0</v>
      </c>
      <c r="T553" s="69">
        <f>M553*S553</f>
        <v>0</v>
      </c>
      <c r="U553" s="69">
        <f>R553-T553</f>
        <v>1600</v>
      </c>
      <c r="V553" s="69">
        <f>U553*0</f>
        <v>0</v>
      </c>
      <c r="W553" s="69">
        <f>+U553-V553</f>
        <v>1600</v>
      </c>
      <c r="X553" s="69">
        <v>0</v>
      </c>
      <c r="Y553" s="14">
        <f t="shared" si="537"/>
        <v>0</v>
      </c>
      <c r="Z553" s="66" t="s">
        <v>26</v>
      </c>
      <c r="AA553" s="12" t="s">
        <v>31</v>
      </c>
    </row>
    <row r="554" spans="1:27" x14ac:dyDescent="0.25">
      <c r="A554" s="10">
        <v>45666</v>
      </c>
      <c r="B554" s="11" t="s">
        <v>628</v>
      </c>
      <c r="C554" s="11" t="s">
        <v>1800</v>
      </c>
      <c r="D554" s="11" t="s">
        <v>26</v>
      </c>
      <c r="E554" s="11" t="s">
        <v>235</v>
      </c>
      <c r="F554" s="11" t="s">
        <v>26</v>
      </c>
      <c r="G554" s="11">
        <v>1441</v>
      </c>
      <c r="H554" s="12" t="s">
        <v>45</v>
      </c>
      <c r="I554" s="12" t="s">
        <v>27</v>
      </c>
      <c r="J554" s="12" t="s">
        <v>42</v>
      </c>
      <c r="K554" s="12" t="s">
        <v>43</v>
      </c>
      <c r="L554" s="13">
        <v>43.72</v>
      </c>
      <c r="M554" s="13">
        <v>25</v>
      </c>
      <c r="N554" s="13">
        <v>1.7487999999999999</v>
      </c>
      <c r="O554" s="13" t="s">
        <v>30</v>
      </c>
      <c r="P554" s="13">
        <v>62</v>
      </c>
      <c r="Q554" s="13">
        <v>0</v>
      </c>
      <c r="R554" s="69">
        <f>+M554*P554</f>
        <v>1550</v>
      </c>
      <c r="S554" s="69">
        <v>0</v>
      </c>
      <c r="T554" s="69">
        <f>+M554*S554</f>
        <v>0</v>
      </c>
      <c r="U554" s="69">
        <f>+R554-T554</f>
        <v>1550</v>
      </c>
      <c r="V554" s="69">
        <f>+U554*0</f>
        <v>0</v>
      </c>
      <c r="W554" s="69">
        <f>+U554-V554</f>
        <v>1550</v>
      </c>
      <c r="X554" s="69">
        <v>0</v>
      </c>
      <c r="Y554" s="14">
        <f t="shared" si="537"/>
        <v>0</v>
      </c>
      <c r="Z554" s="66" t="s">
        <v>26</v>
      </c>
      <c r="AA554" s="12" t="s">
        <v>31</v>
      </c>
    </row>
    <row r="555" spans="1:27" x14ac:dyDescent="0.25">
      <c r="A555" s="10">
        <v>45666</v>
      </c>
      <c r="B555" s="11" t="s">
        <v>1801</v>
      </c>
      <c r="C555" s="11" t="s">
        <v>1802</v>
      </c>
      <c r="D555" s="11" t="s">
        <v>26</v>
      </c>
      <c r="E555" s="11" t="s">
        <v>69</v>
      </c>
      <c r="F555" s="11" t="s">
        <v>26</v>
      </c>
      <c r="G555" s="11">
        <v>4681</v>
      </c>
      <c r="H555" s="12" t="s">
        <v>70</v>
      </c>
      <c r="I555" s="12" t="s">
        <v>27</v>
      </c>
      <c r="J555" s="12" t="s">
        <v>33</v>
      </c>
      <c r="K555" s="12" t="s">
        <v>34</v>
      </c>
      <c r="L555" s="13">
        <v>38.479999999999997</v>
      </c>
      <c r="M555" s="13">
        <v>25</v>
      </c>
      <c r="N555" s="13">
        <v>1.5391999999999999</v>
      </c>
      <c r="O555" s="13" t="s">
        <v>30</v>
      </c>
      <c r="P555" s="13">
        <v>60</v>
      </c>
      <c r="Q555" s="13">
        <v>0</v>
      </c>
      <c r="R555" s="69">
        <f>+M555*P555</f>
        <v>1500</v>
      </c>
      <c r="S555" s="69">
        <v>0</v>
      </c>
      <c r="T555" s="69">
        <f>+M555*S555</f>
        <v>0</v>
      </c>
      <c r="U555" s="69">
        <f t="shared" ref="U555" si="543">+R555-T555</f>
        <v>1500</v>
      </c>
      <c r="V555" s="69">
        <f>+U555*0</f>
        <v>0</v>
      </c>
      <c r="W555" s="69">
        <f t="shared" ref="W555" si="544">+U555-V555</f>
        <v>1500</v>
      </c>
      <c r="X555" s="69">
        <v>0</v>
      </c>
      <c r="Y555" s="14">
        <f t="shared" si="537"/>
        <v>0</v>
      </c>
      <c r="Z555" s="66" t="s">
        <v>26</v>
      </c>
      <c r="AA555" s="12" t="s">
        <v>31</v>
      </c>
    </row>
    <row r="556" spans="1:27" x14ac:dyDescent="0.25">
      <c r="A556" s="10">
        <v>45666</v>
      </c>
      <c r="B556" s="11" t="s">
        <v>1803</v>
      </c>
      <c r="C556" s="11" t="s">
        <v>1804</v>
      </c>
      <c r="D556" s="11" t="s">
        <v>26</v>
      </c>
      <c r="E556" s="11" t="s">
        <v>68</v>
      </c>
      <c r="F556" s="11" t="s">
        <v>26</v>
      </c>
      <c r="G556" s="11">
        <v>1504</v>
      </c>
      <c r="H556" s="12" t="s">
        <v>45</v>
      </c>
      <c r="I556" s="12" t="s">
        <v>27</v>
      </c>
      <c r="J556" s="12" t="s">
        <v>42</v>
      </c>
      <c r="K556" s="12" t="s">
        <v>43</v>
      </c>
      <c r="L556" s="13">
        <v>43.6</v>
      </c>
      <c r="M556" s="13">
        <v>25</v>
      </c>
      <c r="N556" s="13">
        <v>1.744</v>
      </c>
      <c r="O556" s="13" t="s">
        <v>30</v>
      </c>
      <c r="P556" s="13">
        <v>62</v>
      </c>
      <c r="Q556" s="13">
        <v>0</v>
      </c>
      <c r="R556" s="69">
        <f>+M556*P556</f>
        <v>1550</v>
      </c>
      <c r="S556" s="69">
        <v>0</v>
      </c>
      <c r="T556" s="69">
        <f>+M556*S556</f>
        <v>0</v>
      </c>
      <c r="U556" s="69">
        <f>+R556-T556</f>
        <v>1550</v>
      </c>
      <c r="V556" s="69">
        <f>+U556*0</f>
        <v>0</v>
      </c>
      <c r="W556" s="69">
        <f>+U556-V556</f>
        <v>1550</v>
      </c>
      <c r="X556" s="69">
        <v>0</v>
      </c>
      <c r="Y556" s="14">
        <f t="shared" si="537"/>
        <v>0</v>
      </c>
      <c r="Z556" s="66" t="s">
        <v>26</v>
      </c>
      <c r="AA556" s="12" t="s">
        <v>31</v>
      </c>
    </row>
    <row r="557" spans="1:27" x14ac:dyDescent="0.25">
      <c r="A557" s="10">
        <v>45666</v>
      </c>
      <c r="B557" s="11" t="s">
        <v>1805</v>
      </c>
      <c r="C557" s="11" t="s">
        <v>1806</v>
      </c>
      <c r="D557" s="11" t="s">
        <v>26</v>
      </c>
      <c r="E557" s="11" t="s">
        <v>592</v>
      </c>
      <c r="F557" s="11" t="s">
        <v>26</v>
      </c>
      <c r="G557" s="11">
        <v>59479</v>
      </c>
      <c r="H557" s="12" t="s">
        <v>4422</v>
      </c>
      <c r="I557" s="12" t="s">
        <v>27</v>
      </c>
      <c r="J557" s="12" t="s">
        <v>33</v>
      </c>
      <c r="K557" s="12" t="s">
        <v>34</v>
      </c>
      <c r="L557" s="13">
        <v>35.56</v>
      </c>
      <c r="M557" s="13">
        <v>25</v>
      </c>
      <c r="N557" s="13">
        <v>1.4224000000000001</v>
      </c>
      <c r="O557" s="13">
        <v>45</v>
      </c>
      <c r="P557" s="13" t="s">
        <v>30</v>
      </c>
      <c r="Q557" s="13">
        <v>0</v>
      </c>
      <c r="R557" s="69">
        <f>+L557*O557</f>
        <v>1600.2</v>
      </c>
      <c r="S557" s="69">
        <v>0</v>
      </c>
      <c r="T557" s="69">
        <f>+L557*S557</f>
        <v>0</v>
      </c>
      <c r="U557" s="69">
        <f t="shared" ref="U557:U558" si="545">+R557-T557</f>
        <v>1600.2</v>
      </c>
      <c r="V557" s="69">
        <f>+U557*1</f>
        <v>1600.2</v>
      </c>
      <c r="W557" s="69">
        <f t="shared" ref="W557:W558" si="546">+U557-V557</f>
        <v>0</v>
      </c>
      <c r="X557" s="69">
        <v>0</v>
      </c>
      <c r="Y557" s="14">
        <f t="shared" si="537"/>
        <v>0</v>
      </c>
      <c r="Z557" s="66" t="s">
        <v>26</v>
      </c>
      <c r="AA557" s="12" t="s">
        <v>31</v>
      </c>
    </row>
    <row r="558" spans="1:27" x14ac:dyDescent="0.25">
      <c r="A558" s="10">
        <v>45666</v>
      </c>
      <c r="B558" s="11" t="s">
        <v>1807</v>
      </c>
      <c r="C558" s="11" t="s">
        <v>1808</v>
      </c>
      <c r="D558" s="11" t="s">
        <v>26</v>
      </c>
      <c r="E558" s="11" t="s">
        <v>236</v>
      </c>
      <c r="F558" s="11" t="s">
        <v>26</v>
      </c>
      <c r="G558" s="11">
        <v>44281</v>
      </c>
      <c r="H558" s="12" t="s">
        <v>4422</v>
      </c>
      <c r="I558" s="12" t="s">
        <v>27</v>
      </c>
      <c r="J558" s="12" t="s">
        <v>47</v>
      </c>
      <c r="K558" s="12" t="s">
        <v>48</v>
      </c>
      <c r="L558" s="13">
        <v>35.96</v>
      </c>
      <c r="M558" s="13">
        <v>25</v>
      </c>
      <c r="N558" s="13">
        <v>1.4383999999999999</v>
      </c>
      <c r="O558" s="13">
        <v>46</v>
      </c>
      <c r="P558" s="13" t="s">
        <v>30</v>
      </c>
      <c r="Q558" s="13">
        <v>0</v>
      </c>
      <c r="R558" s="69">
        <f t="shared" ref="R558" si="547">+L558*O558</f>
        <v>1654.16</v>
      </c>
      <c r="S558" s="69">
        <v>0</v>
      </c>
      <c r="T558" s="69">
        <f t="shared" ref="T558" si="548">+L558*S558</f>
        <v>0</v>
      </c>
      <c r="U558" s="69">
        <f t="shared" si="545"/>
        <v>1654.16</v>
      </c>
      <c r="V558" s="69">
        <f>+U558*1</f>
        <v>1654.16</v>
      </c>
      <c r="W558" s="69">
        <f t="shared" si="546"/>
        <v>0</v>
      </c>
      <c r="X558" s="69">
        <v>0</v>
      </c>
      <c r="Y558" s="14">
        <f t="shared" si="537"/>
        <v>0</v>
      </c>
      <c r="Z558" s="66" t="s">
        <v>26</v>
      </c>
      <c r="AA558" s="12" t="s">
        <v>31</v>
      </c>
    </row>
    <row r="559" spans="1:27" x14ac:dyDescent="0.25">
      <c r="A559" s="10">
        <v>45666</v>
      </c>
      <c r="B559" s="11" t="s">
        <v>1809</v>
      </c>
      <c r="C559" s="11" t="s">
        <v>1810</v>
      </c>
      <c r="D559" s="11" t="s">
        <v>26</v>
      </c>
      <c r="E559" s="11" t="s">
        <v>603</v>
      </c>
      <c r="F559" s="11" t="s">
        <v>26</v>
      </c>
      <c r="G559" s="11">
        <v>629</v>
      </c>
      <c r="H559" s="12" t="s">
        <v>141</v>
      </c>
      <c r="I559" s="12" t="s">
        <v>37</v>
      </c>
      <c r="J559" s="12" t="s">
        <v>85</v>
      </c>
      <c r="K559" s="12" t="s">
        <v>86</v>
      </c>
      <c r="L559" s="13">
        <v>39.76</v>
      </c>
      <c r="M559" s="13">
        <v>25</v>
      </c>
      <c r="N559" s="13">
        <v>1.5904</v>
      </c>
      <c r="O559" s="13">
        <v>29</v>
      </c>
      <c r="P559" s="13" t="s">
        <v>30</v>
      </c>
      <c r="Q559" s="13">
        <v>0</v>
      </c>
      <c r="R559" s="69">
        <f>L559*O559</f>
        <v>1153.04</v>
      </c>
      <c r="S559" s="69">
        <v>0</v>
      </c>
      <c r="T559" s="69">
        <f>L559*S559</f>
        <v>0</v>
      </c>
      <c r="U559" s="69">
        <f>R559-T559</f>
        <v>1153.04</v>
      </c>
      <c r="V559" s="69">
        <f>U559*0</f>
        <v>0</v>
      </c>
      <c r="W559" s="69">
        <f>U559-V559</f>
        <v>1153.04</v>
      </c>
      <c r="X559" s="69">
        <v>0</v>
      </c>
      <c r="Y559" s="14">
        <f t="shared" si="537"/>
        <v>0</v>
      </c>
      <c r="Z559" s="66" t="s">
        <v>26</v>
      </c>
      <c r="AA559" s="12" t="s">
        <v>31</v>
      </c>
    </row>
    <row r="560" spans="1:27" x14ac:dyDescent="0.25">
      <c r="A560" s="10">
        <v>45666</v>
      </c>
      <c r="B560" s="11" t="s">
        <v>722</v>
      </c>
      <c r="C560" s="11" t="s">
        <v>1811</v>
      </c>
      <c r="D560" s="11" t="s">
        <v>26</v>
      </c>
      <c r="E560" s="11" t="s">
        <v>552</v>
      </c>
      <c r="F560" s="11" t="s">
        <v>26</v>
      </c>
      <c r="G560" s="11">
        <v>44131</v>
      </c>
      <c r="H560" s="12" t="s">
        <v>4422</v>
      </c>
      <c r="I560" s="12" t="s">
        <v>27</v>
      </c>
      <c r="J560" s="12" t="s">
        <v>33</v>
      </c>
      <c r="K560" s="12" t="s">
        <v>34</v>
      </c>
      <c r="L560" s="13">
        <v>33.5</v>
      </c>
      <c r="M560" s="13">
        <v>25</v>
      </c>
      <c r="N560" s="13">
        <v>1.34</v>
      </c>
      <c r="O560" s="13">
        <v>45</v>
      </c>
      <c r="P560" s="13" t="s">
        <v>30</v>
      </c>
      <c r="Q560" s="13">
        <v>0</v>
      </c>
      <c r="R560" s="69">
        <f>+L560*O560</f>
        <v>1507.5</v>
      </c>
      <c r="S560" s="69">
        <v>0</v>
      </c>
      <c r="T560" s="69">
        <f>+L560*S560</f>
        <v>0</v>
      </c>
      <c r="U560" s="69">
        <f t="shared" ref="U560:U561" si="549">+R560-T560</f>
        <v>1507.5</v>
      </c>
      <c r="V560" s="69">
        <f>+U560*1</f>
        <v>1507.5</v>
      </c>
      <c r="W560" s="69">
        <f t="shared" ref="W560:W561" si="550">+U560-V560</f>
        <v>0</v>
      </c>
      <c r="X560" s="69">
        <v>0</v>
      </c>
      <c r="Y560" s="14">
        <f t="shared" si="537"/>
        <v>0</v>
      </c>
      <c r="Z560" s="66" t="s">
        <v>26</v>
      </c>
      <c r="AA560" s="12" t="s">
        <v>31</v>
      </c>
    </row>
    <row r="561" spans="1:27" x14ac:dyDescent="0.25">
      <c r="A561" s="10">
        <v>45666</v>
      </c>
      <c r="B561" s="11" t="s">
        <v>115</v>
      </c>
      <c r="C561" s="11" t="s">
        <v>1812</v>
      </c>
      <c r="D561" s="11" t="s">
        <v>26</v>
      </c>
      <c r="E561" s="11" t="s">
        <v>69</v>
      </c>
      <c r="F561" s="11" t="s">
        <v>26</v>
      </c>
      <c r="G561" s="11">
        <v>4682</v>
      </c>
      <c r="H561" s="12" t="s">
        <v>70</v>
      </c>
      <c r="I561" s="12" t="s">
        <v>27</v>
      </c>
      <c r="J561" s="12" t="s">
        <v>33</v>
      </c>
      <c r="K561" s="12" t="s">
        <v>34</v>
      </c>
      <c r="L561" s="13">
        <v>38.159999999999997</v>
      </c>
      <c r="M561" s="13">
        <v>25</v>
      </c>
      <c r="N561" s="13">
        <v>1.5264</v>
      </c>
      <c r="O561" s="13" t="s">
        <v>30</v>
      </c>
      <c r="P561" s="13">
        <v>60</v>
      </c>
      <c r="Q561" s="13">
        <v>0</v>
      </c>
      <c r="R561" s="69">
        <f>+M561*P561</f>
        <v>1500</v>
      </c>
      <c r="S561" s="69">
        <v>0</v>
      </c>
      <c r="T561" s="69">
        <f>+M561*S561</f>
        <v>0</v>
      </c>
      <c r="U561" s="69">
        <f t="shared" si="549"/>
        <v>1500</v>
      </c>
      <c r="V561" s="69">
        <f>+U561*0</f>
        <v>0</v>
      </c>
      <c r="W561" s="69">
        <f t="shared" si="550"/>
        <v>1500</v>
      </c>
      <c r="X561" s="69">
        <v>0</v>
      </c>
      <c r="Y561" s="14">
        <f t="shared" si="537"/>
        <v>0</v>
      </c>
      <c r="Z561" s="66" t="s">
        <v>26</v>
      </c>
      <c r="AA561" s="12" t="s">
        <v>31</v>
      </c>
    </row>
    <row r="562" spans="1:27" x14ac:dyDescent="0.25">
      <c r="A562" s="10">
        <v>45666</v>
      </c>
      <c r="B562" s="11" t="s">
        <v>1813</v>
      </c>
      <c r="C562" s="11" t="s">
        <v>1814</v>
      </c>
      <c r="D562" s="11" t="s">
        <v>26</v>
      </c>
      <c r="E562" s="11" t="s">
        <v>80</v>
      </c>
      <c r="F562" s="11" t="s">
        <v>26</v>
      </c>
      <c r="G562" s="11">
        <v>10285</v>
      </c>
      <c r="H562" s="12" t="s">
        <v>140</v>
      </c>
      <c r="I562" s="12" t="s">
        <v>27</v>
      </c>
      <c r="J562" s="12" t="s">
        <v>47</v>
      </c>
      <c r="K562" s="12" t="s">
        <v>48</v>
      </c>
      <c r="L562" s="13">
        <v>41.58</v>
      </c>
      <c r="M562" s="13">
        <v>28</v>
      </c>
      <c r="N562" s="13">
        <v>1.4850000000000001</v>
      </c>
      <c r="O562" s="13">
        <v>40</v>
      </c>
      <c r="P562" s="13"/>
      <c r="Q562" s="13">
        <v>0</v>
      </c>
      <c r="R562" s="69">
        <f>+L562*O562</f>
        <v>1663.1999999999998</v>
      </c>
      <c r="S562" s="69">
        <v>0</v>
      </c>
      <c r="T562" s="69">
        <f>+L562*S562</f>
        <v>0</v>
      </c>
      <c r="U562" s="69">
        <f>+R562-T562</f>
        <v>1663.1999999999998</v>
      </c>
      <c r="V562" s="69">
        <f>+U562*0</f>
        <v>0</v>
      </c>
      <c r="W562" s="69">
        <f>+U562-V562</f>
        <v>1663.1999999999998</v>
      </c>
      <c r="X562" s="69">
        <v>0</v>
      </c>
      <c r="Y562" s="14">
        <f t="shared" si="537"/>
        <v>0</v>
      </c>
      <c r="Z562" s="66" t="s">
        <v>26</v>
      </c>
      <c r="AA562" s="12" t="s">
        <v>31</v>
      </c>
    </row>
    <row r="563" spans="1:27" x14ac:dyDescent="0.25">
      <c r="A563" s="10">
        <v>45666</v>
      </c>
      <c r="B563" s="11" t="s">
        <v>377</v>
      </c>
      <c r="C563" s="11" t="s">
        <v>1815</v>
      </c>
      <c r="D563" s="11" t="s">
        <v>26</v>
      </c>
      <c r="E563" s="11" t="s">
        <v>239</v>
      </c>
      <c r="F563" s="11" t="s">
        <v>26</v>
      </c>
      <c r="G563" s="11">
        <v>2910</v>
      </c>
      <c r="H563" s="12" t="s">
        <v>41</v>
      </c>
      <c r="I563" s="12" t="s">
        <v>27</v>
      </c>
      <c r="J563" s="12" t="s">
        <v>28</v>
      </c>
      <c r="K563" s="12" t="s">
        <v>29</v>
      </c>
      <c r="L563" s="13">
        <v>35.42</v>
      </c>
      <c r="M563" s="13">
        <v>23</v>
      </c>
      <c r="N563" s="13">
        <v>1.54</v>
      </c>
      <c r="O563" s="13" t="s">
        <v>30</v>
      </c>
      <c r="P563" s="13">
        <v>40.5</v>
      </c>
      <c r="Q563" s="13">
        <v>0</v>
      </c>
      <c r="R563" s="69">
        <f>M563*P563</f>
        <v>931.5</v>
      </c>
      <c r="S563" s="69">
        <v>0</v>
      </c>
      <c r="T563" s="69">
        <f>M563*S563</f>
        <v>0</v>
      </c>
      <c r="U563" s="69">
        <f t="shared" ref="U563" si="551">+R563-T563</f>
        <v>931.5</v>
      </c>
      <c r="V563" s="69">
        <f>+U563*0</f>
        <v>0</v>
      </c>
      <c r="W563" s="69">
        <f t="shared" ref="W563" si="552">+U563-V563</f>
        <v>931.5</v>
      </c>
      <c r="X563" s="69">
        <v>0</v>
      </c>
      <c r="Y563" s="14">
        <f t="shared" si="537"/>
        <v>0</v>
      </c>
      <c r="Z563" s="66" t="s">
        <v>26</v>
      </c>
      <c r="AA563" s="12" t="s">
        <v>31</v>
      </c>
    </row>
    <row r="564" spans="1:27" x14ac:dyDescent="0.25">
      <c r="A564" s="10">
        <v>45666</v>
      </c>
      <c r="B564" s="11" t="s">
        <v>272</v>
      </c>
      <c r="C564" s="11" t="s">
        <v>1816</v>
      </c>
      <c r="D564" s="11" t="s">
        <v>26</v>
      </c>
      <c r="E564" s="11" t="s">
        <v>537</v>
      </c>
      <c r="F564" s="11" t="s">
        <v>26</v>
      </c>
      <c r="G564" s="11">
        <v>976</v>
      </c>
      <c r="H564" s="12" t="s">
        <v>162</v>
      </c>
      <c r="I564" s="12" t="s">
        <v>27</v>
      </c>
      <c r="J564" s="12" t="s">
        <v>42</v>
      </c>
      <c r="K564" s="12" t="s">
        <v>43</v>
      </c>
      <c r="L564" s="13">
        <v>43.32</v>
      </c>
      <c r="M564" s="13">
        <v>25</v>
      </c>
      <c r="N564" s="13">
        <v>1.7327999999999999</v>
      </c>
      <c r="O564" s="13" t="s">
        <v>30</v>
      </c>
      <c r="P564" s="13">
        <v>56</v>
      </c>
      <c r="Q564" s="13">
        <v>0</v>
      </c>
      <c r="R564" s="69">
        <f>M564*P564</f>
        <v>1400</v>
      </c>
      <c r="S564" s="69">
        <v>0</v>
      </c>
      <c r="T564" s="69">
        <f>M564*S564</f>
        <v>0</v>
      </c>
      <c r="U564" s="69">
        <f>R564-T564</f>
        <v>1400</v>
      </c>
      <c r="V564" s="69">
        <f>U564*0</f>
        <v>0</v>
      </c>
      <c r="W564" s="69">
        <f>U564-V564</f>
        <v>1400</v>
      </c>
      <c r="X564" s="69">
        <v>0</v>
      </c>
      <c r="Y564" s="14">
        <f t="shared" si="537"/>
        <v>0</v>
      </c>
      <c r="Z564" s="66" t="s">
        <v>26</v>
      </c>
      <c r="AA564" s="12" t="s">
        <v>31</v>
      </c>
    </row>
    <row r="565" spans="1:27" x14ac:dyDescent="0.25">
      <c r="A565" s="10">
        <v>45666</v>
      </c>
      <c r="B565" s="11">
        <v>7.4652777777778354E-3</v>
      </c>
      <c r="C565" s="11" t="s">
        <v>1817</v>
      </c>
      <c r="D565" s="11" t="s">
        <v>26</v>
      </c>
      <c r="E565" s="11" t="s">
        <v>569</v>
      </c>
      <c r="F565" s="11" t="s">
        <v>26</v>
      </c>
      <c r="G565" s="11">
        <v>10316</v>
      </c>
      <c r="H565" s="12" t="s">
        <v>140</v>
      </c>
      <c r="I565" s="12" t="s">
        <v>27</v>
      </c>
      <c r="J565" s="12" t="s">
        <v>42</v>
      </c>
      <c r="K565" s="12" t="s">
        <v>43</v>
      </c>
      <c r="L565" s="13">
        <v>43.38</v>
      </c>
      <c r="M565" s="13">
        <v>25</v>
      </c>
      <c r="N565" s="13">
        <v>1.7352000000000001</v>
      </c>
      <c r="O565" s="13">
        <v>35</v>
      </c>
      <c r="P565" s="13"/>
      <c r="Q565" s="13">
        <v>0</v>
      </c>
      <c r="R565" s="69">
        <f>+L565*O565</f>
        <v>1518.3000000000002</v>
      </c>
      <c r="S565" s="69">
        <v>0</v>
      </c>
      <c r="T565" s="69">
        <f>+L565*S565</f>
        <v>0</v>
      </c>
      <c r="U565" s="69">
        <f>+R565-T565</f>
        <v>1518.3000000000002</v>
      </c>
      <c r="V565" s="69">
        <f>+U565*0</f>
        <v>0</v>
      </c>
      <c r="W565" s="69">
        <f>+U565-V565</f>
        <v>1518.3000000000002</v>
      </c>
      <c r="X565" s="69">
        <v>0</v>
      </c>
      <c r="Y565" s="14">
        <f t="shared" si="537"/>
        <v>0</v>
      </c>
      <c r="Z565" s="66" t="s">
        <v>26</v>
      </c>
      <c r="AA565" s="12" t="s">
        <v>31</v>
      </c>
    </row>
    <row r="566" spans="1:27" x14ac:dyDescent="0.25">
      <c r="A566" s="10">
        <v>45667</v>
      </c>
      <c r="B566" s="11" t="s">
        <v>1818</v>
      </c>
      <c r="C566" s="11" t="s">
        <v>1819</v>
      </c>
      <c r="D566" s="11" t="s">
        <v>26</v>
      </c>
      <c r="E566" s="11" t="s">
        <v>551</v>
      </c>
      <c r="F566" s="11" t="s">
        <v>26</v>
      </c>
      <c r="G566" s="11">
        <v>69101</v>
      </c>
      <c r="H566" s="12" t="s">
        <v>4422</v>
      </c>
      <c r="I566" s="12" t="s">
        <v>27</v>
      </c>
      <c r="J566" s="12" t="s">
        <v>47</v>
      </c>
      <c r="K566" s="12" t="s">
        <v>48</v>
      </c>
      <c r="L566" s="13">
        <v>31.92</v>
      </c>
      <c r="M566" s="13">
        <v>25</v>
      </c>
      <c r="N566" s="13">
        <v>1.2767999999999999</v>
      </c>
      <c r="O566" s="13">
        <v>46</v>
      </c>
      <c r="P566" s="13" t="s">
        <v>30</v>
      </c>
      <c r="Q566" s="13">
        <v>0</v>
      </c>
      <c r="R566" s="69">
        <f t="shared" ref="R566" si="553">+L566*O566</f>
        <v>1468.3200000000002</v>
      </c>
      <c r="S566" s="69">
        <v>0</v>
      </c>
      <c r="T566" s="69">
        <f t="shared" ref="T566" si="554">+L566*S566</f>
        <v>0</v>
      </c>
      <c r="U566" s="69">
        <f t="shared" ref="U566" si="555">+R566-T566</f>
        <v>1468.3200000000002</v>
      </c>
      <c r="V566" s="69">
        <f>+U566*1</f>
        <v>1468.3200000000002</v>
      </c>
      <c r="W566" s="69">
        <f t="shared" ref="W566" si="556">+U566-V566</f>
        <v>0</v>
      </c>
      <c r="X566" s="69">
        <v>0</v>
      </c>
      <c r="Y566" s="14">
        <f t="shared" si="537"/>
        <v>0</v>
      </c>
      <c r="Z566" s="66" t="s">
        <v>26</v>
      </c>
      <c r="AA566" s="12" t="s">
        <v>31</v>
      </c>
    </row>
    <row r="567" spans="1:27" x14ac:dyDescent="0.25">
      <c r="A567" s="10">
        <v>45667</v>
      </c>
      <c r="B567" s="11" t="s">
        <v>708</v>
      </c>
      <c r="C567" s="11" t="s">
        <v>1820</v>
      </c>
      <c r="D567" s="11" t="s">
        <v>26</v>
      </c>
      <c r="E567" s="11" t="s">
        <v>183</v>
      </c>
      <c r="F567" s="11" t="s">
        <v>26</v>
      </c>
      <c r="G567" s="11" t="s">
        <v>26</v>
      </c>
      <c r="H567" s="12" t="s">
        <v>4421</v>
      </c>
      <c r="I567" s="12" t="s">
        <v>27</v>
      </c>
      <c r="J567" s="12" t="s">
        <v>33</v>
      </c>
      <c r="K567" s="12" t="s">
        <v>34</v>
      </c>
      <c r="L567" s="13">
        <v>41.26</v>
      </c>
      <c r="M567" s="13">
        <v>28</v>
      </c>
      <c r="N567" s="13">
        <v>1.473571428571429</v>
      </c>
      <c r="O567" s="13">
        <v>85</v>
      </c>
      <c r="P567" s="13" t="s">
        <v>30</v>
      </c>
      <c r="Q567" s="13">
        <v>0</v>
      </c>
      <c r="R567" s="69">
        <f>L567*O567</f>
        <v>3507.1</v>
      </c>
      <c r="S567" s="69">
        <v>38</v>
      </c>
      <c r="T567" s="69">
        <f>L567*S567</f>
        <v>1567.8799999999999</v>
      </c>
      <c r="U567" s="69">
        <f>R567-T567</f>
        <v>1939.22</v>
      </c>
      <c r="V567" s="69">
        <f>U567*1</f>
        <v>1939.22</v>
      </c>
      <c r="W567" s="69">
        <f>U567-V567</f>
        <v>0</v>
      </c>
      <c r="X567" s="69">
        <f>L567*36</f>
        <v>1485.36</v>
      </c>
      <c r="Y567" s="70">
        <f>+T567-X567</f>
        <v>82.519999999999982</v>
      </c>
      <c r="Z567" s="66" t="s">
        <v>141</v>
      </c>
      <c r="AA567" s="12" t="s">
        <v>78</v>
      </c>
    </row>
    <row r="568" spans="1:27" x14ac:dyDescent="0.25">
      <c r="A568" s="10">
        <v>45667</v>
      </c>
      <c r="B568" s="11" t="s">
        <v>453</v>
      </c>
      <c r="C568" s="11" t="s">
        <v>1821</v>
      </c>
      <c r="D568" s="11" t="s">
        <v>26</v>
      </c>
      <c r="E568" s="11" t="s">
        <v>240</v>
      </c>
      <c r="F568" s="11" t="s">
        <v>26</v>
      </c>
      <c r="G568" s="11">
        <v>71100</v>
      </c>
      <c r="H568" s="12" t="s">
        <v>4447</v>
      </c>
      <c r="I568" s="12" t="s">
        <v>27</v>
      </c>
      <c r="J568" s="12" t="s">
        <v>47</v>
      </c>
      <c r="K568" s="12" t="s">
        <v>48</v>
      </c>
      <c r="L568" s="13">
        <v>37.46</v>
      </c>
      <c r="M568" s="13">
        <v>25</v>
      </c>
      <c r="N568" s="13">
        <v>1.4984</v>
      </c>
      <c r="O568" s="13">
        <v>46.66</v>
      </c>
      <c r="P568" s="13" t="s">
        <v>30</v>
      </c>
      <c r="Q568" s="13">
        <v>0</v>
      </c>
      <c r="R568" s="69">
        <f>+L568*O568</f>
        <v>1747.8835999999999</v>
      </c>
      <c r="S568" s="69">
        <v>0</v>
      </c>
      <c r="T568" s="69">
        <f>+L568*S568</f>
        <v>0</v>
      </c>
      <c r="U568" s="69">
        <f>+R568-T568</f>
        <v>1747.8835999999999</v>
      </c>
      <c r="V568" s="69">
        <f>+U568*0.75</f>
        <v>1310.9126999999999</v>
      </c>
      <c r="W568" s="69">
        <f>+U568-V568</f>
        <v>436.97090000000003</v>
      </c>
      <c r="X568" s="69">
        <v>0</v>
      </c>
      <c r="Y568" s="14">
        <f>T568-X568</f>
        <v>0</v>
      </c>
      <c r="Z568" s="66" t="s">
        <v>26</v>
      </c>
      <c r="AA568" s="12" t="s">
        <v>31</v>
      </c>
    </row>
    <row r="569" spans="1:27" x14ac:dyDescent="0.25">
      <c r="A569" s="10">
        <v>45667</v>
      </c>
      <c r="B569" s="11" t="s">
        <v>1822</v>
      </c>
      <c r="C569" s="11" t="s">
        <v>1823</v>
      </c>
      <c r="D569" s="11" t="s">
        <v>26</v>
      </c>
      <c r="E569" s="11" t="s">
        <v>500</v>
      </c>
      <c r="F569" s="11" t="s">
        <v>26</v>
      </c>
      <c r="G569" s="11" t="s">
        <v>26</v>
      </c>
      <c r="H569" s="12" t="s">
        <v>4421</v>
      </c>
      <c r="I569" s="12" t="s">
        <v>27</v>
      </c>
      <c r="J569" s="12" t="s">
        <v>33</v>
      </c>
      <c r="K569" s="12" t="s">
        <v>34</v>
      </c>
      <c r="L569" s="13">
        <v>43.14</v>
      </c>
      <c r="M569" s="13">
        <v>30</v>
      </c>
      <c r="N569" s="13">
        <v>1.4379999999999999</v>
      </c>
      <c r="O569" s="13">
        <v>85</v>
      </c>
      <c r="P569" s="13" t="s">
        <v>30</v>
      </c>
      <c r="Q569" s="13">
        <v>0</v>
      </c>
      <c r="R569" s="69">
        <f>L569*O569</f>
        <v>3666.9</v>
      </c>
      <c r="S569" s="69">
        <v>38</v>
      </c>
      <c r="T569" s="69">
        <f>L569*S569</f>
        <v>1639.32</v>
      </c>
      <c r="U569" s="69">
        <f>R569-T569</f>
        <v>2027.5800000000002</v>
      </c>
      <c r="V569" s="69">
        <f>U569*1</f>
        <v>2027.5800000000002</v>
      </c>
      <c r="W569" s="69">
        <f>U569-V569</f>
        <v>0</v>
      </c>
      <c r="X569" s="69">
        <f>L569*36</f>
        <v>1553.04</v>
      </c>
      <c r="Y569" s="70">
        <f>+T569-X569</f>
        <v>86.279999999999973</v>
      </c>
      <c r="Z569" s="66" t="s">
        <v>141</v>
      </c>
      <c r="AA569" s="12" t="s">
        <v>78</v>
      </c>
    </row>
    <row r="570" spans="1:27" x14ac:dyDescent="0.25">
      <c r="A570" s="10">
        <v>45667</v>
      </c>
      <c r="B570" s="11" t="s">
        <v>1054</v>
      </c>
      <c r="C570" s="11" t="s">
        <v>1824</v>
      </c>
      <c r="D570" s="11" t="s">
        <v>26</v>
      </c>
      <c r="E570" s="11" t="s">
        <v>552</v>
      </c>
      <c r="F570" s="11" t="s">
        <v>26</v>
      </c>
      <c r="G570" s="11">
        <v>44133</v>
      </c>
      <c r="H570" s="12" t="s">
        <v>4422</v>
      </c>
      <c r="I570" s="12" t="s">
        <v>27</v>
      </c>
      <c r="J570" s="12" t="s">
        <v>33</v>
      </c>
      <c r="K570" s="12" t="s">
        <v>34</v>
      </c>
      <c r="L570" s="13">
        <v>37.58</v>
      </c>
      <c r="M570" s="13">
        <v>25</v>
      </c>
      <c r="N570" s="13">
        <v>1.5032000000000001</v>
      </c>
      <c r="O570" s="13">
        <v>45</v>
      </c>
      <c r="P570" s="13" t="s">
        <v>30</v>
      </c>
      <c r="Q570" s="13">
        <v>0</v>
      </c>
      <c r="R570" s="69">
        <f>+L570*O570</f>
        <v>1691.1</v>
      </c>
      <c r="S570" s="69">
        <v>0</v>
      </c>
      <c r="T570" s="69">
        <f>+L570*S570</f>
        <v>0</v>
      </c>
      <c r="U570" s="69">
        <f t="shared" ref="U570" si="557">+R570-T570</f>
        <v>1691.1</v>
      </c>
      <c r="V570" s="69">
        <f>+U570*1</f>
        <v>1691.1</v>
      </c>
      <c r="W570" s="69">
        <f t="shared" ref="W570" si="558">+U570-V570</f>
        <v>0</v>
      </c>
      <c r="X570" s="69">
        <v>0</v>
      </c>
      <c r="Y570" s="14">
        <f>T570-X570</f>
        <v>0</v>
      </c>
      <c r="Z570" s="66" t="s">
        <v>26</v>
      </c>
      <c r="AA570" s="12" t="s">
        <v>31</v>
      </c>
    </row>
    <row r="571" spans="1:27" x14ac:dyDescent="0.25">
      <c r="A571" s="10">
        <v>45667</v>
      </c>
      <c r="B571" s="11" t="s">
        <v>1825</v>
      </c>
      <c r="C571" s="11" t="s">
        <v>1826</v>
      </c>
      <c r="D571" s="11" t="s">
        <v>26</v>
      </c>
      <c r="E571" s="11" t="s">
        <v>81</v>
      </c>
      <c r="F571" s="11" t="s">
        <v>26</v>
      </c>
      <c r="G571" s="11" t="s">
        <v>26</v>
      </c>
      <c r="H571" s="12" t="s">
        <v>4421</v>
      </c>
      <c r="I571" s="12" t="s">
        <v>27</v>
      </c>
      <c r="J571" s="12" t="s">
        <v>47</v>
      </c>
      <c r="K571" s="12" t="s">
        <v>48</v>
      </c>
      <c r="L571" s="13">
        <v>41.56</v>
      </c>
      <c r="M571" s="13">
        <v>28</v>
      </c>
      <c r="N571" s="13">
        <v>1.484285714285714</v>
      </c>
      <c r="O571" s="13">
        <v>87</v>
      </c>
      <c r="P571" s="13" t="s">
        <v>30</v>
      </c>
      <c r="Q571" s="13">
        <v>0</v>
      </c>
      <c r="R571" s="69">
        <f>L571*O571</f>
        <v>3615.7200000000003</v>
      </c>
      <c r="S571" s="69">
        <v>38</v>
      </c>
      <c r="T571" s="69">
        <f>L571*S571</f>
        <v>1579.2800000000002</v>
      </c>
      <c r="U571" s="69">
        <f>R571-T571</f>
        <v>2036.44</v>
      </c>
      <c r="V571" s="69">
        <f>U571*1</f>
        <v>2036.44</v>
      </c>
      <c r="W571" s="69">
        <f>U571-V571</f>
        <v>0</v>
      </c>
      <c r="X571" s="69">
        <f>L571*36</f>
        <v>1496.16</v>
      </c>
      <c r="Y571" s="70">
        <f t="shared" ref="Y571:Y572" si="559">+T571-X571</f>
        <v>83.120000000000118</v>
      </c>
      <c r="Z571" s="66" t="s">
        <v>141</v>
      </c>
      <c r="AA571" s="12" t="s">
        <v>78</v>
      </c>
    </row>
    <row r="572" spans="1:27" x14ac:dyDescent="0.25">
      <c r="A572" s="10">
        <v>45667</v>
      </c>
      <c r="B572" s="11" t="s">
        <v>1827</v>
      </c>
      <c r="C572" s="11" t="s">
        <v>1828</v>
      </c>
      <c r="D572" s="11" t="s">
        <v>26</v>
      </c>
      <c r="E572" s="11" t="s">
        <v>53</v>
      </c>
      <c r="F572" s="11" t="s">
        <v>26</v>
      </c>
      <c r="G572" s="11" t="s">
        <v>26</v>
      </c>
      <c r="H572" s="12" t="s">
        <v>4421</v>
      </c>
      <c r="I572" s="12" t="s">
        <v>27</v>
      </c>
      <c r="J572" s="12" t="s">
        <v>33</v>
      </c>
      <c r="K572" s="12" t="s">
        <v>34</v>
      </c>
      <c r="L572" s="13">
        <v>43.16</v>
      </c>
      <c r="M572" s="13">
        <v>30</v>
      </c>
      <c r="N572" s="13">
        <v>1.438666666666667</v>
      </c>
      <c r="O572" s="13">
        <v>85</v>
      </c>
      <c r="P572" s="13" t="s">
        <v>30</v>
      </c>
      <c r="Q572" s="13">
        <v>0</v>
      </c>
      <c r="R572" s="69">
        <f>L572*O572</f>
        <v>3668.6</v>
      </c>
      <c r="S572" s="69">
        <v>38</v>
      </c>
      <c r="T572" s="69">
        <f>L572*S572</f>
        <v>1640.08</v>
      </c>
      <c r="U572" s="69">
        <f>R572-T572</f>
        <v>2028.52</v>
      </c>
      <c r="V572" s="69">
        <f>U572*1</f>
        <v>2028.52</v>
      </c>
      <c r="W572" s="69">
        <f>U572-V572</f>
        <v>0</v>
      </c>
      <c r="X572" s="69">
        <f>L572*37</f>
        <v>1596.9199999999998</v>
      </c>
      <c r="Y572" s="70">
        <f t="shared" si="559"/>
        <v>43.160000000000082</v>
      </c>
      <c r="Z572" s="66" t="s">
        <v>41</v>
      </c>
      <c r="AA572" s="12" t="s">
        <v>78</v>
      </c>
    </row>
    <row r="573" spans="1:27" x14ac:dyDescent="0.25">
      <c r="A573" s="10">
        <v>45667</v>
      </c>
      <c r="B573" s="11" t="s">
        <v>1829</v>
      </c>
      <c r="C573" s="11" t="s">
        <v>1830</v>
      </c>
      <c r="D573" s="11" t="s">
        <v>26</v>
      </c>
      <c r="E573" s="11" t="s">
        <v>223</v>
      </c>
      <c r="F573" s="11" t="s">
        <v>26</v>
      </c>
      <c r="G573" s="11">
        <v>57841</v>
      </c>
      <c r="H573" s="12" t="s">
        <v>4422</v>
      </c>
      <c r="I573" s="12" t="s">
        <v>27</v>
      </c>
      <c r="J573" s="12" t="s">
        <v>33</v>
      </c>
      <c r="K573" s="12" t="s">
        <v>34</v>
      </c>
      <c r="L573" s="13">
        <v>35.96</v>
      </c>
      <c r="M573" s="13">
        <v>25</v>
      </c>
      <c r="N573" s="13">
        <v>1.4383999999999999</v>
      </c>
      <c r="O573" s="13">
        <v>45</v>
      </c>
      <c r="P573" s="13" t="s">
        <v>30</v>
      </c>
      <c r="Q573" s="13">
        <v>0</v>
      </c>
      <c r="R573" s="69">
        <f>+L573*O573</f>
        <v>1618.2</v>
      </c>
      <c r="S573" s="69">
        <v>0</v>
      </c>
      <c r="T573" s="69">
        <f>+L573*S573</f>
        <v>0</v>
      </c>
      <c r="U573" s="69">
        <f t="shared" ref="U573" si="560">+R573-T573</f>
        <v>1618.2</v>
      </c>
      <c r="V573" s="69">
        <f>+U573*1</f>
        <v>1618.2</v>
      </c>
      <c r="W573" s="69">
        <f t="shared" ref="W573" si="561">+U573-V573</f>
        <v>0</v>
      </c>
      <c r="X573" s="69">
        <v>0</v>
      </c>
      <c r="Y573" s="14">
        <f t="shared" ref="Y573:Y574" si="562">T573-X573</f>
        <v>0</v>
      </c>
      <c r="Z573" s="66" t="s">
        <v>26</v>
      </c>
      <c r="AA573" s="12" t="s">
        <v>31</v>
      </c>
    </row>
    <row r="574" spans="1:27" x14ac:dyDescent="0.25">
      <c r="A574" s="10">
        <v>45667</v>
      </c>
      <c r="B574" s="11" t="s">
        <v>1831</v>
      </c>
      <c r="C574" s="11" t="s">
        <v>1832</v>
      </c>
      <c r="D574" s="11" t="s">
        <v>26</v>
      </c>
      <c r="E574" s="11" t="s">
        <v>50</v>
      </c>
      <c r="F574" s="11" t="s">
        <v>26</v>
      </c>
      <c r="G574" s="11">
        <v>618</v>
      </c>
      <c r="H574" s="12" t="s">
        <v>162</v>
      </c>
      <c r="I574" s="12" t="s">
        <v>27</v>
      </c>
      <c r="J574" s="12" t="s">
        <v>47</v>
      </c>
      <c r="K574" s="12" t="s">
        <v>48</v>
      </c>
      <c r="L574" s="13">
        <v>37.619999999999997</v>
      </c>
      <c r="M574" s="13">
        <v>25</v>
      </c>
      <c r="N574" s="13">
        <v>1.5047999999999999</v>
      </c>
      <c r="O574" s="13" t="s">
        <v>30</v>
      </c>
      <c r="P574" s="13">
        <v>58</v>
      </c>
      <c r="Q574" s="13">
        <v>0</v>
      </c>
      <c r="R574" s="69">
        <f>M574*P574</f>
        <v>1450</v>
      </c>
      <c r="S574" s="69">
        <v>0</v>
      </c>
      <c r="T574" s="69">
        <f>M574*S574</f>
        <v>0</v>
      </c>
      <c r="U574" s="69">
        <f>R574-T574</f>
        <v>1450</v>
      </c>
      <c r="V574" s="69">
        <f>U574*0</f>
        <v>0</v>
      </c>
      <c r="W574" s="69">
        <f>U574-V574</f>
        <v>1450</v>
      </c>
      <c r="X574" s="69">
        <v>0</v>
      </c>
      <c r="Y574" s="14">
        <f t="shared" si="562"/>
        <v>0</v>
      </c>
      <c r="Z574" s="66" t="s">
        <v>26</v>
      </c>
      <c r="AA574" s="12" t="s">
        <v>31</v>
      </c>
    </row>
    <row r="575" spans="1:27" x14ac:dyDescent="0.25">
      <c r="A575" s="10">
        <v>45667</v>
      </c>
      <c r="B575" s="11" t="s">
        <v>263</v>
      </c>
      <c r="C575" s="11" t="s">
        <v>1833</v>
      </c>
      <c r="D575" s="11" t="s">
        <v>26</v>
      </c>
      <c r="E575" s="11" t="s">
        <v>430</v>
      </c>
      <c r="F575" s="11" t="s">
        <v>26</v>
      </c>
      <c r="G575" s="11" t="s">
        <v>26</v>
      </c>
      <c r="H575" s="12" t="s">
        <v>4421</v>
      </c>
      <c r="I575" s="12" t="s">
        <v>27</v>
      </c>
      <c r="J575" s="12" t="s">
        <v>33</v>
      </c>
      <c r="K575" s="12" t="s">
        <v>34</v>
      </c>
      <c r="L575" s="13">
        <v>40.44</v>
      </c>
      <c r="M575" s="13">
        <v>28</v>
      </c>
      <c r="N575" s="13">
        <v>1.444285714285714</v>
      </c>
      <c r="O575" s="13">
        <v>85</v>
      </c>
      <c r="P575" s="13" t="s">
        <v>30</v>
      </c>
      <c r="Q575" s="13">
        <v>0</v>
      </c>
      <c r="R575" s="69">
        <f t="shared" ref="R575:R576" si="563">L575*O575</f>
        <v>3437.3999999999996</v>
      </c>
      <c r="S575" s="69">
        <v>38</v>
      </c>
      <c r="T575" s="69">
        <f t="shared" ref="T575:T576" si="564">L575*S575</f>
        <v>1536.7199999999998</v>
      </c>
      <c r="U575" s="69">
        <f t="shared" ref="U575:U576" si="565">R575-T575</f>
        <v>1900.6799999999998</v>
      </c>
      <c r="V575" s="69">
        <f t="shared" ref="V575:V576" si="566">U575*1</f>
        <v>1900.6799999999998</v>
      </c>
      <c r="W575" s="69">
        <f t="shared" ref="W575:W576" si="567">U575-V575</f>
        <v>0</v>
      </c>
      <c r="X575" s="69">
        <f t="shared" ref="X575:X576" si="568">L575*36</f>
        <v>1455.84</v>
      </c>
      <c r="Y575" s="70">
        <f t="shared" ref="Y575:Y576" si="569">+T575-X575</f>
        <v>80.879999999999882</v>
      </c>
      <c r="Z575" s="66" t="s">
        <v>6326</v>
      </c>
      <c r="AA575" s="12" t="s">
        <v>78</v>
      </c>
    </row>
    <row r="576" spans="1:27" x14ac:dyDescent="0.25">
      <c r="A576" s="10">
        <v>45667</v>
      </c>
      <c r="B576" s="11" t="s">
        <v>1834</v>
      </c>
      <c r="C576" s="11" t="s">
        <v>1835</v>
      </c>
      <c r="D576" s="11" t="s">
        <v>26</v>
      </c>
      <c r="E576" s="11" t="s">
        <v>603</v>
      </c>
      <c r="F576" s="11" t="s">
        <v>26</v>
      </c>
      <c r="G576" s="11" t="s">
        <v>26</v>
      </c>
      <c r="H576" s="12" t="s">
        <v>4421</v>
      </c>
      <c r="I576" s="12" t="s">
        <v>27</v>
      </c>
      <c r="J576" s="12" t="s">
        <v>33</v>
      </c>
      <c r="K576" s="12" t="s">
        <v>34</v>
      </c>
      <c r="L576" s="13">
        <v>40.340000000000003</v>
      </c>
      <c r="M576" s="13">
        <v>28</v>
      </c>
      <c r="N576" s="13">
        <v>1.4407142857142861</v>
      </c>
      <c r="O576" s="13">
        <v>85</v>
      </c>
      <c r="P576" s="13" t="s">
        <v>30</v>
      </c>
      <c r="Q576" s="13">
        <v>0</v>
      </c>
      <c r="R576" s="69">
        <f t="shared" si="563"/>
        <v>3428.9</v>
      </c>
      <c r="S576" s="69">
        <v>38</v>
      </c>
      <c r="T576" s="69">
        <f t="shared" si="564"/>
        <v>1532.92</v>
      </c>
      <c r="U576" s="69">
        <f t="shared" si="565"/>
        <v>1895.98</v>
      </c>
      <c r="V576" s="69">
        <f t="shared" si="566"/>
        <v>1895.98</v>
      </c>
      <c r="W576" s="69">
        <f t="shared" si="567"/>
        <v>0</v>
      </c>
      <c r="X576" s="69">
        <f t="shared" si="568"/>
        <v>1452.2400000000002</v>
      </c>
      <c r="Y576" s="70">
        <f t="shared" si="569"/>
        <v>80.679999999999836</v>
      </c>
      <c r="Z576" s="66" t="s">
        <v>141</v>
      </c>
      <c r="AA576" s="12" t="s">
        <v>78</v>
      </c>
    </row>
    <row r="577" spans="1:27" x14ac:dyDescent="0.25">
      <c r="A577" s="10">
        <v>45667</v>
      </c>
      <c r="B577" s="11" t="s">
        <v>1836</v>
      </c>
      <c r="C577" s="11" t="s">
        <v>1837</v>
      </c>
      <c r="D577" s="11" t="s">
        <v>26</v>
      </c>
      <c r="E577" s="11" t="s">
        <v>537</v>
      </c>
      <c r="F577" s="11" t="s">
        <v>26</v>
      </c>
      <c r="G577" s="11">
        <v>616</v>
      </c>
      <c r="H577" s="12" t="s">
        <v>162</v>
      </c>
      <c r="I577" s="12" t="s">
        <v>27</v>
      </c>
      <c r="J577" s="12" t="s">
        <v>47</v>
      </c>
      <c r="K577" s="12" t="s">
        <v>48</v>
      </c>
      <c r="L577" s="13">
        <v>36.380000000000003</v>
      </c>
      <c r="M577" s="13">
        <v>25</v>
      </c>
      <c r="N577" s="13">
        <v>1.4552</v>
      </c>
      <c r="O577" s="13" t="s">
        <v>30</v>
      </c>
      <c r="P577" s="13">
        <v>58</v>
      </c>
      <c r="Q577" s="13">
        <v>0</v>
      </c>
      <c r="R577" s="69">
        <f>M577*P577</f>
        <v>1450</v>
      </c>
      <c r="S577" s="69">
        <v>0</v>
      </c>
      <c r="T577" s="69">
        <f>M577*S577</f>
        <v>0</v>
      </c>
      <c r="U577" s="69">
        <f>R577-T577</f>
        <v>1450</v>
      </c>
      <c r="V577" s="69">
        <f>U577*0</f>
        <v>0</v>
      </c>
      <c r="W577" s="69">
        <f>U577-V577</f>
        <v>1450</v>
      </c>
      <c r="X577" s="69">
        <v>0</v>
      </c>
      <c r="Y577" s="14">
        <f t="shared" ref="Y577:Y581" si="570">T577-X577</f>
        <v>0</v>
      </c>
      <c r="Z577" s="66" t="s">
        <v>26</v>
      </c>
      <c r="AA577" s="12" t="s">
        <v>31</v>
      </c>
    </row>
    <row r="578" spans="1:27" x14ac:dyDescent="0.25">
      <c r="A578" s="10">
        <v>45667</v>
      </c>
      <c r="B578" s="11" t="s">
        <v>1838</v>
      </c>
      <c r="C578" s="11" t="s">
        <v>1839</v>
      </c>
      <c r="D578" s="11" t="s">
        <v>26</v>
      </c>
      <c r="E578" s="11" t="s">
        <v>49</v>
      </c>
      <c r="F578" s="11" t="s">
        <v>26</v>
      </c>
      <c r="G578" s="11">
        <v>1494</v>
      </c>
      <c r="H578" s="12" t="s">
        <v>45</v>
      </c>
      <c r="I578" s="12" t="s">
        <v>27</v>
      </c>
      <c r="J578" s="12" t="s">
        <v>42</v>
      </c>
      <c r="K578" s="12" t="s">
        <v>43</v>
      </c>
      <c r="L578" s="13">
        <v>42.28</v>
      </c>
      <c r="M578" s="13">
        <v>25</v>
      </c>
      <c r="N578" s="13">
        <v>1.6912</v>
      </c>
      <c r="O578" s="13" t="s">
        <v>30</v>
      </c>
      <c r="P578" s="13">
        <v>62</v>
      </c>
      <c r="Q578" s="13">
        <v>0</v>
      </c>
      <c r="R578" s="69">
        <f>+M578*P578</f>
        <v>1550</v>
      </c>
      <c r="S578" s="69">
        <v>0</v>
      </c>
      <c r="T578" s="69">
        <f>+M578*S578</f>
        <v>0</v>
      </c>
      <c r="U578" s="69">
        <f>+R578-T578</f>
        <v>1550</v>
      </c>
      <c r="V578" s="69">
        <f>+U578*0</f>
        <v>0</v>
      </c>
      <c r="W578" s="69">
        <f>+U578-V578</f>
        <v>1550</v>
      </c>
      <c r="X578" s="69">
        <v>0</v>
      </c>
      <c r="Y578" s="14">
        <f t="shared" si="570"/>
        <v>0</v>
      </c>
      <c r="Z578" s="66" t="s">
        <v>26</v>
      </c>
      <c r="AA578" s="12" t="s">
        <v>31</v>
      </c>
    </row>
    <row r="579" spans="1:27" x14ac:dyDescent="0.25">
      <c r="A579" s="10">
        <v>45667</v>
      </c>
      <c r="B579" s="11" t="s">
        <v>1840</v>
      </c>
      <c r="C579" s="11" t="s">
        <v>1841</v>
      </c>
      <c r="D579" s="11" t="s">
        <v>26</v>
      </c>
      <c r="E579" s="11" t="s">
        <v>179</v>
      </c>
      <c r="F579" s="11" t="s">
        <v>26</v>
      </c>
      <c r="G579" s="11" t="s">
        <v>35</v>
      </c>
      <c r="H579" s="12" t="s">
        <v>36</v>
      </c>
      <c r="I579" s="12" t="s">
        <v>55</v>
      </c>
      <c r="J579" s="12" t="s">
        <v>55</v>
      </c>
      <c r="K579" s="12" t="s">
        <v>56</v>
      </c>
      <c r="L579" s="13">
        <v>15.2</v>
      </c>
      <c r="M579" s="13">
        <v>10</v>
      </c>
      <c r="N579" s="13">
        <v>1.52</v>
      </c>
      <c r="O579" s="13">
        <v>20</v>
      </c>
      <c r="P579" s="13" t="s">
        <v>30</v>
      </c>
      <c r="Q579" s="13">
        <v>0</v>
      </c>
      <c r="R579" s="69">
        <f>(L579*O579)-Q579</f>
        <v>304</v>
      </c>
      <c r="S579" s="69">
        <v>0</v>
      </c>
      <c r="T579" s="69">
        <f t="shared" ref="T579" si="571">+L579*S579</f>
        <v>0</v>
      </c>
      <c r="U579" s="69">
        <f t="shared" ref="U579" si="572">+R579-T579</f>
        <v>304</v>
      </c>
      <c r="V579" s="69">
        <f>+U579*0</f>
        <v>0</v>
      </c>
      <c r="W579" s="69">
        <f t="shared" ref="W579" si="573">+U579-V579</f>
        <v>304</v>
      </c>
      <c r="X579" s="69">
        <v>0</v>
      </c>
      <c r="Y579" s="14">
        <f t="shared" si="570"/>
        <v>0</v>
      </c>
      <c r="Z579" s="66" t="s">
        <v>26</v>
      </c>
      <c r="AA579" s="12" t="s">
        <v>31</v>
      </c>
    </row>
    <row r="580" spans="1:27" x14ac:dyDescent="0.25">
      <c r="A580" s="10">
        <v>45667</v>
      </c>
      <c r="B580" s="11" t="s">
        <v>1842</v>
      </c>
      <c r="C580" s="11" t="s">
        <v>1843</v>
      </c>
      <c r="D580" s="11" t="s">
        <v>26</v>
      </c>
      <c r="E580" s="11" t="s">
        <v>44</v>
      </c>
      <c r="F580" s="11" t="s">
        <v>26</v>
      </c>
      <c r="G580" s="11">
        <v>1497</v>
      </c>
      <c r="H580" s="12" t="s">
        <v>45</v>
      </c>
      <c r="I580" s="12" t="s">
        <v>27</v>
      </c>
      <c r="J580" s="12" t="s">
        <v>28</v>
      </c>
      <c r="K580" s="12" t="s">
        <v>29</v>
      </c>
      <c r="L580" s="13">
        <v>38.479999999999997</v>
      </c>
      <c r="M580" s="13">
        <v>25</v>
      </c>
      <c r="N580" s="13">
        <v>1.5391999999999999</v>
      </c>
      <c r="O580" s="13" t="s">
        <v>30</v>
      </c>
      <c r="P580" s="13">
        <v>40</v>
      </c>
      <c r="Q580" s="13">
        <v>0</v>
      </c>
      <c r="R580" s="69">
        <f>M580*P580</f>
        <v>1000</v>
      </c>
      <c r="S580" s="69">
        <v>0</v>
      </c>
      <c r="T580" s="69">
        <f>M580*S580</f>
        <v>0</v>
      </c>
      <c r="U580" s="69">
        <f>R580-T580</f>
        <v>1000</v>
      </c>
      <c r="V580" s="69">
        <f>U580*0</f>
        <v>0</v>
      </c>
      <c r="W580" s="69">
        <f>U580-V580</f>
        <v>1000</v>
      </c>
      <c r="X580" s="69">
        <v>0</v>
      </c>
      <c r="Y580" s="14">
        <f t="shared" si="570"/>
        <v>0</v>
      </c>
      <c r="Z580" s="66" t="s">
        <v>26</v>
      </c>
      <c r="AA580" s="12" t="s">
        <v>31</v>
      </c>
    </row>
    <row r="581" spans="1:27" x14ac:dyDescent="0.25">
      <c r="A581" s="10">
        <v>45667</v>
      </c>
      <c r="B581" s="11">
        <v>-6.8182870370370408E-2</v>
      </c>
      <c r="C581" s="11" t="s">
        <v>1844</v>
      </c>
      <c r="D581" s="11" t="s">
        <v>26</v>
      </c>
      <c r="E581" s="11" t="s">
        <v>460</v>
      </c>
      <c r="F581" s="11" t="s">
        <v>26</v>
      </c>
      <c r="G581" s="11">
        <v>36</v>
      </c>
      <c r="H581" s="12" t="s">
        <v>4443</v>
      </c>
      <c r="I581" s="12" t="s">
        <v>37</v>
      </c>
      <c r="J581" s="12" t="s">
        <v>85</v>
      </c>
      <c r="K581" s="12" t="s">
        <v>86</v>
      </c>
      <c r="L581" s="13">
        <v>28.5</v>
      </c>
      <c r="M581" s="13">
        <v>20</v>
      </c>
      <c r="N581" s="13">
        <v>1.425</v>
      </c>
      <c r="O581" s="13">
        <v>30</v>
      </c>
      <c r="P581" s="13" t="s">
        <v>30</v>
      </c>
      <c r="Q581" s="13">
        <v>0</v>
      </c>
      <c r="R581" s="69">
        <f>L581*O581</f>
        <v>855</v>
      </c>
      <c r="S581" s="69">
        <v>0</v>
      </c>
      <c r="T581" s="69">
        <f>L581*S581</f>
        <v>0</v>
      </c>
      <c r="U581" s="69">
        <f>R581-T581</f>
        <v>855</v>
      </c>
      <c r="V581" s="69">
        <f>U581*0</f>
        <v>0</v>
      </c>
      <c r="W581" s="69">
        <f>U581-V581</f>
        <v>855</v>
      </c>
      <c r="X581" s="69">
        <v>0</v>
      </c>
      <c r="Y581" s="14">
        <f t="shared" si="570"/>
        <v>0</v>
      </c>
      <c r="Z581" s="66" t="s">
        <v>26</v>
      </c>
      <c r="AA581" s="12" t="s">
        <v>31</v>
      </c>
    </row>
    <row r="582" spans="1:27" x14ac:dyDescent="0.25">
      <c r="A582" s="10">
        <v>45667</v>
      </c>
      <c r="B582" s="11" t="s">
        <v>1845</v>
      </c>
      <c r="C582" s="11" t="s">
        <v>1846</v>
      </c>
      <c r="D582" s="11" t="s">
        <v>26</v>
      </c>
      <c r="E582" s="11" t="s">
        <v>604</v>
      </c>
      <c r="F582" s="11" t="s">
        <v>26</v>
      </c>
      <c r="G582" s="11" t="s">
        <v>26</v>
      </c>
      <c r="H582" s="12" t="s">
        <v>4421</v>
      </c>
      <c r="I582" s="12" t="s">
        <v>27</v>
      </c>
      <c r="J582" s="12" t="s">
        <v>42</v>
      </c>
      <c r="K582" s="12" t="s">
        <v>43</v>
      </c>
      <c r="L582" s="13">
        <v>44.74</v>
      </c>
      <c r="M582" s="13">
        <v>25</v>
      </c>
      <c r="N582" s="13">
        <v>1.7896000000000001</v>
      </c>
      <c r="O582" s="13">
        <v>83</v>
      </c>
      <c r="P582" s="13" t="s">
        <v>30</v>
      </c>
      <c r="Q582" s="13">
        <v>0</v>
      </c>
      <c r="R582" s="69">
        <f>L582*O582</f>
        <v>3713.42</v>
      </c>
      <c r="S582" s="69">
        <v>38</v>
      </c>
      <c r="T582" s="69">
        <f>L582*S582</f>
        <v>1700.1200000000001</v>
      </c>
      <c r="U582" s="69">
        <f>R582-T582</f>
        <v>2013.3</v>
      </c>
      <c r="V582" s="69">
        <f>U582*1</f>
        <v>2013.3</v>
      </c>
      <c r="W582" s="69">
        <f>U582-V582</f>
        <v>0</v>
      </c>
      <c r="X582" s="69">
        <f>L582*36</f>
        <v>1610.64</v>
      </c>
      <c r="Y582" s="70">
        <f>+T582-X582</f>
        <v>89.480000000000018</v>
      </c>
      <c r="Z582" s="66" t="s">
        <v>141</v>
      </c>
      <c r="AA582" s="12" t="s">
        <v>78</v>
      </c>
    </row>
    <row r="583" spans="1:27" x14ac:dyDescent="0.25">
      <c r="A583" s="10">
        <v>45667</v>
      </c>
      <c r="B583" s="11" t="s">
        <v>1847</v>
      </c>
      <c r="C583" s="11" t="s">
        <v>1848</v>
      </c>
      <c r="D583" s="11" t="s">
        <v>26</v>
      </c>
      <c r="E583" s="11" t="s">
        <v>569</v>
      </c>
      <c r="F583" s="11" t="s">
        <v>26</v>
      </c>
      <c r="G583" s="11">
        <v>10317</v>
      </c>
      <c r="H583" s="12" t="s">
        <v>140</v>
      </c>
      <c r="I583" s="12" t="s">
        <v>27</v>
      </c>
      <c r="J583" s="12" t="s">
        <v>42</v>
      </c>
      <c r="K583" s="12" t="s">
        <v>43</v>
      </c>
      <c r="L583" s="13">
        <v>42.68</v>
      </c>
      <c r="M583" s="13">
        <v>25</v>
      </c>
      <c r="N583" s="13">
        <v>1.7072000000000001</v>
      </c>
      <c r="O583" s="13">
        <v>35</v>
      </c>
      <c r="P583" s="13"/>
      <c r="Q583" s="13">
        <v>0</v>
      </c>
      <c r="R583" s="69">
        <f>+L583*O583</f>
        <v>1493.8</v>
      </c>
      <c r="S583" s="69">
        <v>0</v>
      </c>
      <c r="T583" s="69">
        <f>+L583*S583</f>
        <v>0</v>
      </c>
      <c r="U583" s="69">
        <f>+R583-T583</f>
        <v>1493.8</v>
      </c>
      <c r="V583" s="69">
        <f>+U583*0</f>
        <v>0</v>
      </c>
      <c r="W583" s="69">
        <f>+U583-V583</f>
        <v>1493.8</v>
      </c>
      <c r="X583" s="69">
        <v>0</v>
      </c>
      <c r="Y583" s="14">
        <f t="shared" ref="Y583:Y585" si="574">T583-X583</f>
        <v>0</v>
      </c>
      <c r="Z583" s="66" t="s">
        <v>26</v>
      </c>
      <c r="AA583" s="12" t="s">
        <v>31</v>
      </c>
    </row>
    <row r="584" spans="1:27" x14ac:dyDescent="0.25">
      <c r="A584" s="10">
        <v>45667</v>
      </c>
      <c r="B584" s="11" t="s">
        <v>247</v>
      </c>
      <c r="C584" s="11" t="s">
        <v>1849</v>
      </c>
      <c r="D584" s="11" t="s">
        <v>26</v>
      </c>
      <c r="E584" s="11" t="s">
        <v>657</v>
      </c>
      <c r="F584" s="11" t="s">
        <v>26</v>
      </c>
      <c r="G584" s="11">
        <v>630</v>
      </c>
      <c r="H584" s="12" t="s">
        <v>141</v>
      </c>
      <c r="I584" s="12" t="s">
        <v>55</v>
      </c>
      <c r="J584" s="12" t="s">
        <v>55</v>
      </c>
      <c r="K584" s="12" t="s">
        <v>56</v>
      </c>
      <c r="L584" s="13">
        <v>40.840000000000003</v>
      </c>
      <c r="M584" s="13">
        <v>25</v>
      </c>
      <c r="N584" s="13">
        <v>1.6335999999999999</v>
      </c>
      <c r="O584" s="13">
        <v>15</v>
      </c>
      <c r="P584" s="13" t="s">
        <v>30</v>
      </c>
      <c r="Q584" s="13">
        <v>0</v>
      </c>
      <c r="R584" s="69">
        <f>L584*O584</f>
        <v>612.6</v>
      </c>
      <c r="S584" s="69">
        <v>0</v>
      </c>
      <c r="T584" s="69">
        <f>L584*S584</f>
        <v>0</v>
      </c>
      <c r="U584" s="69">
        <f>R584-T584</f>
        <v>612.6</v>
      </c>
      <c r="V584" s="69">
        <f>U584*0</f>
        <v>0</v>
      </c>
      <c r="W584" s="69">
        <f>U584-V584</f>
        <v>612.6</v>
      </c>
      <c r="X584" s="69">
        <v>0</v>
      </c>
      <c r="Y584" s="14">
        <f t="shared" si="574"/>
        <v>0</v>
      </c>
      <c r="Z584" s="66" t="s">
        <v>26</v>
      </c>
      <c r="AA584" s="12" t="s">
        <v>31</v>
      </c>
    </row>
    <row r="585" spans="1:27" x14ac:dyDescent="0.25">
      <c r="A585" s="10">
        <v>45667</v>
      </c>
      <c r="B585" s="11" t="s">
        <v>1128</v>
      </c>
      <c r="C585" s="11" t="s">
        <v>1850</v>
      </c>
      <c r="D585" s="11" t="s">
        <v>26</v>
      </c>
      <c r="E585" s="11" t="s">
        <v>588</v>
      </c>
      <c r="F585" s="11" t="s">
        <v>26</v>
      </c>
      <c r="G585" s="11">
        <v>4570</v>
      </c>
      <c r="H585" s="12" t="s">
        <v>4422</v>
      </c>
      <c r="I585" s="12" t="s">
        <v>27</v>
      </c>
      <c r="J585" s="12" t="s">
        <v>33</v>
      </c>
      <c r="K585" s="12" t="s">
        <v>34</v>
      </c>
      <c r="L585" s="13">
        <v>32.4</v>
      </c>
      <c r="M585" s="13">
        <v>25</v>
      </c>
      <c r="N585" s="13">
        <v>1.296</v>
      </c>
      <c r="O585" s="13">
        <v>45</v>
      </c>
      <c r="P585" s="13" t="s">
        <v>30</v>
      </c>
      <c r="Q585" s="13">
        <v>0</v>
      </c>
      <c r="R585" s="69">
        <f>+L585*O585</f>
        <v>1458</v>
      </c>
      <c r="S585" s="69">
        <v>0</v>
      </c>
      <c r="T585" s="69">
        <f>+L585*S585</f>
        <v>0</v>
      </c>
      <c r="U585" s="69">
        <f t="shared" ref="U585" si="575">+R585-T585</f>
        <v>1458</v>
      </c>
      <c r="V585" s="69">
        <f>+U585*1</f>
        <v>1458</v>
      </c>
      <c r="W585" s="69">
        <f t="shared" ref="W585" si="576">+U585-V585</f>
        <v>0</v>
      </c>
      <c r="X585" s="69">
        <v>0</v>
      </c>
      <c r="Y585" s="14">
        <f t="shared" si="574"/>
        <v>0</v>
      </c>
      <c r="Z585" s="66" t="s">
        <v>26</v>
      </c>
      <c r="AA585" s="12" t="s">
        <v>31</v>
      </c>
    </row>
    <row r="586" spans="1:27" x14ac:dyDescent="0.25">
      <c r="A586" s="10">
        <v>45667</v>
      </c>
      <c r="B586" s="11" t="s">
        <v>369</v>
      </c>
      <c r="C586" s="11" t="s">
        <v>1851</v>
      </c>
      <c r="D586" s="11" t="s">
        <v>26</v>
      </c>
      <c r="E586" s="11" t="s">
        <v>239</v>
      </c>
      <c r="F586" s="11" t="s">
        <v>26</v>
      </c>
      <c r="G586" s="11" t="s">
        <v>26</v>
      </c>
      <c r="H586" s="12" t="s">
        <v>4421</v>
      </c>
      <c r="I586" s="12" t="s">
        <v>27</v>
      </c>
      <c r="J586" s="12" t="s">
        <v>42</v>
      </c>
      <c r="K586" s="12" t="s">
        <v>43</v>
      </c>
      <c r="L586" s="13">
        <v>43.32</v>
      </c>
      <c r="M586" s="13">
        <v>25</v>
      </c>
      <c r="N586" s="13">
        <v>1.7327999999999999</v>
      </c>
      <c r="O586" s="13">
        <v>83</v>
      </c>
      <c r="P586" s="13" t="s">
        <v>30</v>
      </c>
      <c r="Q586" s="13">
        <v>0</v>
      </c>
      <c r="R586" s="69">
        <f>L586*O586</f>
        <v>3595.56</v>
      </c>
      <c r="S586" s="69">
        <v>38</v>
      </c>
      <c r="T586" s="69">
        <f>L586*S586</f>
        <v>1646.16</v>
      </c>
      <c r="U586" s="69">
        <f>R586-T586</f>
        <v>1949.3999999999999</v>
      </c>
      <c r="V586" s="69">
        <f>U586*1</f>
        <v>1949.3999999999999</v>
      </c>
      <c r="W586" s="69">
        <f>U586-V586</f>
        <v>0</v>
      </c>
      <c r="X586" s="69">
        <f>L586*37</f>
        <v>1602.84</v>
      </c>
      <c r="Y586" s="70">
        <f>+T586-X586</f>
        <v>43.320000000000164</v>
      </c>
      <c r="Z586" s="66" t="s">
        <v>41</v>
      </c>
      <c r="AA586" s="12" t="s">
        <v>78</v>
      </c>
    </row>
    <row r="587" spans="1:27" x14ac:dyDescent="0.25">
      <c r="A587" s="10">
        <v>45667</v>
      </c>
      <c r="B587" s="11" t="s">
        <v>1852</v>
      </c>
      <c r="C587" s="11" t="s">
        <v>1853</v>
      </c>
      <c r="D587" s="11" t="s">
        <v>26</v>
      </c>
      <c r="E587" s="11" t="s">
        <v>460</v>
      </c>
      <c r="F587" s="11" t="s">
        <v>26</v>
      </c>
      <c r="G587" s="11">
        <v>37</v>
      </c>
      <c r="H587" s="12" t="s">
        <v>4443</v>
      </c>
      <c r="I587" s="12" t="s">
        <v>37</v>
      </c>
      <c r="J587" s="12" t="s">
        <v>85</v>
      </c>
      <c r="K587" s="12" t="s">
        <v>86</v>
      </c>
      <c r="L587" s="13">
        <v>27.9</v>
      </c>
      <c r="M587" s="13">
        <v>20</v>
      </c>
      <c r="N587" s="13">
        <v>1.395</v>
      </c>
      <c r="O587" s="13">
        <v>30</v>
      </c>
      <c r="P587" s="13" t="s">
        <v>30</v>
      </c>
      <c r="Q587" s="13">
        <v>0</v>
      </c>
      <c r="R587" s="69">
        <f>L587*O587</f>
        <v>837</v>
      </c>
      <c r="S587" s="69">
        <v>0</v>
      </c>
      <c r="T587" s="69">
        <f>L587*S587</f>
        <v>0</v>
      </c>
      <c r="U587" s="69">
        <f>R587-T587</f>
        <v>837</v>
      </c>
      <c r="V587" s="69">
        <f>U587*0</f>
        <v>0</v>
      </c>
      <c r="W587" s="69">
        <f>U587-V587</f>
        <v>837</v>
      </c>
      <c r="X587" s="69">
        <v>0</v>
      </c>
      <c r="Y587" s="14">
        <f t="shared" ref="Y587:Y601" si="577">T587-X587</f>
        <v>0</v>
      </c>
      <c r="Z587" s="66" t="s">
        <v>26</v>
      </c>
      <c r="AA587" s="12" t="s">
        <v>31</v>
      </c>
    </row>
    <row r="588" spans="1:27" x14ac:dyDescent="0.25">
      <c r="A588" s="10">
        <v>45667</v>
      </c>
      <c r="B588" s="11" t="s">
        <v>136</v>
      </c>
      <c r="C588" s="11" t="s">
        <v>1854</v>
      </c>
      <c r="D588" s="11" t="s">
        <v>26</v>
      </c>
      <c r="E588" s="11" t="s">
        <v>508</v>
      </c>
      <c r="F588" s="11" t="s">
        <v>26</v>
      </c>
      <c r="G588" s="11">
        <v>631</v>
      </c>
      <c r="H588" s="12" t="s">
        <v>141</v>
      </c>
      <c r="I588" s="12" t="s">
        <v>27</v>
      </c>
      <c r="J588" s="12" t="s">
        <v>33</v>
      </c>
      <c r="K588" s="12" t="s">
        <v>34</v>
      </c>
      <c r="L588" s="13">
        <v>44.2</v>
      </c>
      <c r="M588" s="13">
        <v>30</v>
      </c>
      <c r="N588" s="13">
        <v>1.4733333333333329</v>
      </c>
      <c r="O588" s="13">
        <v>40</v>
      </c>
      <c r="P588" s="13" t="s">
        <v>30</v>
      </c>
      <c r="Q588" s="13">
        <v>0</v>
      </c>
      <c r="R588" s="69">
        <f>L588*O588</f>
        <v>1768</v>
      </c>
      <c r="S588" s="69">
        <v>0</v>
      </c>
      <c r="T588" s="69">
        <f>L588*S588</f>
        <v>0</v>
      </c>
      <c r="U588" s="69">
        <f>R588-T588</f>
        <v>1768</v>
      </c>
      <c r="V588" s="69">
        <f>U588*0</f>
        <v>0</v>
      </c>
      <c r="W588" s="69">
        <f>U588-V588</f>
        <v>1768</v>
      </c>
      <c r="X588" s="69">
        <v>0</v>
      </c>
      <c r="Y588" s="14">
        <f t="shared" si="577"/>
        <v>0</v>
      </c>
      <c r="Z588" s="66" t="s">
        <v>26</v>
      </c>
      <c r="AA588" s="12" t="s">
        <v>31</v>
      </c>
    </row>
    <row r="589" spans="1:27" x14ac:dyDescent="0.25">
      <c r="A589" s="10">
        <v>45667</v>
      </c>
      <c r="B589" s="11" t="s">
        <v>1855</v>
      </c>
      <c r="C589" s="11" t="s">
        <v>1856</v>
      </c>
      <c r="D589" s="11" t="s">
        <v>26</v>
      </c>
      <c r="E589" s="11" t="s">
        <v>1199</v>
      </c>
      <c r="F589" s="11" t="s">
        <v>26</v>
      </c>
      <c r="G589" s="11">
        <v>977</v>
      </c>
      <c r="H589" s="12" t="s">
        <v>162</v>
      </c>
      <c r="I589" s="12" t="s">
        <v>27</v>
      </c>
      <c r="J589" s="12" t="s">
        <v>33</v>
      </c>
      <c r="K589" s="12" t="s">
        <v>34</v>
      </c>
      <c r="L589" s="13">
        <v>38.979999999999997</v>
      </c>
      <c r="M589" s="13">
        <v>25</v>
      </c>
      <c r="N589" s="13">
        <v>1.5591999999999999</v>
      </c>
      <c r="O589" s="13" t="s">
        <v>30</v>
      </c>
      <c r="P589" s="13">
        <v>58</v>
      </c>
      <c r="Q589" s="13">
        <v>0</v>
      </c>
      <c r="R589" s="69">
        <f>M589*P589</f>
        <v>1450</v>
      </c>
      <c r="S589" s="69">
        <v>0</v>
      </c>
      <c r="T589" s="69">
        <f>M589*S589</f>
        <v>0</v>
      </c>
      <c r="U589" s="69">
        <f>R589-T589</f>
        <v>1450</v>
      </c>
      <c r="V589" s="69">
        <f>U589*0</f>
        <v>0</v>
      </c>
      <c r="W589" s="69">
        <f>U589-V589</f>
        <v>1450</v>
      </c>
      <c r="X589" s="69">
        <v>0</v>
      </c>
      <c r="Y589" s="14">
        <f t="shared" si="577"/>
        <v>0</v>
      </c>
      <c r="Z589" s="66" t="s">
        <v>26</v>
      </c>
      <c r="AA589" s="12" t="s">
        <v>31</v>
      </c>
    </row>
    <row r="590" spans="1:27" x14ac:dyDescent="0.25">
      <c r="A590" s="10">
        <v>45667</v>
      </c>
      <c r="B590" s="11" t="s">
        <v>1857</v>
      </c>
      <c r="C590" s="11" t="s">
        <v>1858</v>
      </c>
      <c r="D590" s="11" t="s">
        <v>26</v>
      </c>
      <c r="E590" s="11" t="s">
        <v>592</v>
      </c>
      <c r="F590" s="11" t="s">
        <v>26</v>
      </c>
      <c r="G590" s="11">
        <v>59480</v>
      </c>
      <c r="H590" s="12" t="s">
        <v>4422</v>
      </c>
      <c r="I590" s="12" t="s">
        <v>27</v>
      </c>
      <c r="J590" s="12" t="s">
        <v>33</v>
      </c>
      <c r="K590" s="12" t="s">
        <v>34</v>
      </c>
      <c r="L590" s="13">
        <v>33.020000000000003</v>
      </c>
      <c r="M590" s="13">
        <v>25</v>
      </c>
      <c r="N590" s="13">
        <v>1.3208</v>
      </c>
      <c r="O590" s="13">
        <v>45</v>
      </c>
      <c r="P590" s="13" t="s">
        <v>30</v>
      </c>
      <c r="Q590" s="13">
        <v>0</v>
      </c>
      <c r="R590" s="69">
        <f>+L590*O590</f>
        <v>1485.9</v>
      </c>
      <c r="S590" s="69">
        <v>0</v>
      </c>
      <c r="T590" s="69">
        <f>+L590*S590</f>
        <v>0</v>
      </c>
      <c r="U590" s="69">
        <f t="shared" ref="U590" si="578">+R590-T590</f>
        <v>1485.9</v>
      </c>
      <c r="V590" s="69">
        <f>+U590*1</f>
        <v>1485.9</v>
      </c>
      <c r="W590" s="69">
        <f t="shared" ref="W590" si="579">+U590-V590</f>
        <v>0</v>
      </c>
      <c r="X590" s="69">
        <v>0</v>
      </c>
      <c r="Y590" s="14">
        <f t="shared" si="577"/>
        <v>0</v>
      </c>
      <c r="Z590" s="66" t="s">
        <v>26</v>
      </c>
      <c r="AA590" s="12" t="s">
        <v>31</v>
      </c>
    </row>
    <row r="591" spans="1:27" x14ac:dyDescent="0.25">
      <c r="A591" s="10">
        <v>45667</v>
      </c>
      <c r="B591" s="11" t="s">
        <v>1859</v>
      </c>
      <c r="C591" s="11" t="s">
        <v>1860</v>
      </c>
      <c r="D591" s="11" t="s">
        <v>26</v>
      </c>
      <c r="E591" s="11" t="s">
        <v>75</v>
      </c>
      <c r="F591" s="11" t="s">
        <v>26</v>
      </c>
      <c r="G591" s="11">
        <v>42002</v>
      </c>
      <c r="H591" s="12" t="s">
        <v>564</v>
      </c>
      <c r="I591" s="12" t="s">
        <v>55</v>
      </c>
      <c r="J591" s="12" t="s">
        <v>55</v>
      </c>
      <c r="K591" s="12" t="s">
        <v>56</v>
      </c>
      <c r="L591" s="13">
        <v>39.18</v>
      </c>
      <c r="M591" s="13">
        <v>25</v>
      </c>
      <c r="N591" s="13">
        <v>1.5671999999999999</v>
      </c>
      <c r="O591" s="13"/>
      <c r="P591" s="13">
        <v>24</v>
      </c>
      <c r="Q591" s="13">
        <v>0</v>
      </c>
      <c r="R591" s="69">
        <f>M591*P591</f>
        <v>600</v>
      </c>
      <c r="S591" s="69">
        <v>0</v>
      </c>
      <c r="T591" s="69">
        <f>M591*S591</f>
        <v>0</v>
      </c>
      <c r="U591" s="69">
        <f>R591-T591</f>
        <v>600</v>
      </c>
      <c r="V591" s="69">
        <f>U591*0</f>
        <v>0</v>
      </c>
      <c r="W591" s="69">
        <f>+U591-V591</f>
        <v>600</v>
      </c>
      <c r="X591" s="69">
        <v>0</v>
      </c>
      <c r="Y591" s="14">
        <f t="shared" si="577"/>
        <v>0</v>
      </c>
      <c r="Z591" s="66" t="s">
        <v>26</v>
      </c>
      <c r="AA591" s="12" t="s">
        <v>31</v>
      </c>
    </row>
    <row r="592" spans="1:27" x14ac:dyDescent="0.25">
      <c r="A592" s="10">
        <v>45667</v>
      </c>
      <c r="B592" s="11" t="s">
        <v>449</v>
      </c>
      <c r="C592" s="11" t="s">
        <v>1861</v>
      </c>
      <c r="D592" s="11" t="s">
        <v>26</v>
      </c>
      <c r="E592" s="11" t="s">
        <v>460</v>
      </c>
      <c r="F592" s="11" t="s">
        <v>26</v>
      </c>
      <c r="G592" s="11">
        <v>40</v>
      </c>
      <c r="H592" s="12" t="s">
        <v>4443</v>
      </c>
      <c r="I592" s="12" t="s">
        <v>37</v>
      </c>
      <c r="J592" s="12" t="s">
        <v>85</v>
      </c>
      <c r="K592" s="12" t="s">
        <v>86</v>
      </c>
      <c r="L592" s="13">
        <v>27.96</v>
      </c>
      <c r="M592" s="13">
        <v>20</v>
      </c>
      <c r="N592" s="13">
        <v>1.3979999999999999</v>
      </c>
      <c r="O592" s="13">
        <v>30</v>
      </c>
      <c r="P592" s="13" t="s">
        <v>30</v>
      </c>
      <c r="Q592" s="13">
        <v>0</v>
      </c>
      <c r="R592" s="69">
        <f>L592*O592</f>
        <v>838.80000000000007</v>
      </c>
      <c r="S592" s="69">
        <v>0</v>
      </c>
      <c r="T592" s="69">
        <f>L592*S592</f>
        <v>0</v>
      </c>
      <c r="U592" s="69">
        <f>R592-T592</f>
        <v>838.80000000000007</v>
      </c>
      <c r="V592" s="69">
        <f>U592*0</f>
        <v>0</v>
      </c>
      <c r="W592" s="69">
        <f>U592-V592</f>
        <v>838.80000000000007</v>
      </c>
      <c r="X592" s="69">
        <v>0</v>
      </c>
      <c r="Y592" s="14">
        <f t="shared" si="577"/>
        <v>0</v>
      </c>
      <c r="Z592" s="66" t="s">
        <v>26</v>
      </c>
      <c r="AA592" s="12" t="s">
        <v>31</v>
      </c>
    </row>
    <row r="593" spans="1:27" x14ac:dyDescent="0.25">
      <c r="A593" s="10">
        <v>45667</v>
      </c>
      <c r="B593" s="11" t="s">
        <v>283</v>
      </c>
      <c r="C593" s="11" t="s">
        <v>1862</v>
      </c>
      <c r="D593" s="11" t="s">
        <v>26</v>
      </c>
      <c r="E593" s="11" t="s">
        <v>59</v>
      </c>
      <c r="F593" s="11" t="s">
        <v>26</v>
      </c>
      <c r="G593" s="11">
        <v>111977</v>
      </c>
      <c r="H593" s="12" t="s">
        <v>4445</v>
      </c>
      <c r="I593" s="12" t="s">
        <v>27</v>
      </c>
      <c r="J593" s="12" t="s">
        <v>33</v>
      </c>
      <c r="K593" s="12" t="s">
        <v>34</v>
      </c>
      <c r="L593" s="13">
        <v>34.880000000000003</v>
      </c>
      <c r="M593" s="13">
        <v>25</v>
      </c>
      <c r="N593" s="13">
        <v>1.3952</v>
      </c>
      <c r="O593" s="13">
        <v>44</v>
      </c>
      <c r="P593" s="13" t="s">
        <v>30</v>
      </c>
      <c r="Q593" s="13">
        <v>0</v>
      </c>
      <c r="R593" s="69">
        <f t="shared" ref="R593" si="580">+L593*O593</f>
        <v>1534.72</v>
      </c>
      <c r="S593" s="69">
        <v>0</v>
      </c>
      <c r="T593" s="69">
        <f>+L593*S593</f>
        <v>0</v>
      </c>
      <c r="U593" s="69">
        <f>+R593-T593</f>
        <v>1534.72</v>
      </c>
      <c r="V593" s="69">
        <f>+U593*1</f>
        <v>1534.72</v>
      </c>
      <c r="W593" s="69">
        <f>+U593-V593</f>
        <v>0</v>
      </c>
      <c r="X593" s="69">
        <v>0</v>
      </c>
      <c r="Y593" s="14">
        <f t="shared" si="577"/>
        <v>0</v>
      </c>
      <c r="Z593" s="66" t="s">
        <v>26</v>
      </c>
      <c r="AA593" s="12" t="s">
        <v>31</v>
      </c>
    </row>
    <row r="594" spans="1:27" x14ac:dyDescent="0.25">
      <c r="A594" s="10">
        <v>45667</v>
      </c>
      <c r="B594" s="11" t="s">
        <v>339</v>
      </c>
      <c r="C594" s="11" t="s">
        <v>1863</v>
      </c>
      <c r="D594" s="11" t="s">
        <v>26</v>
      </c>
      <c r="E594" s="11" t="s">
        <v>240</v>
      </c>
      <c r="F594" s="11" t="s">
        <v>26</v>
      </c>
      <c r="G594" s="11">
        <v>74960</v>
      </c>
      <c r="H594" s="12" t="s">
        <v>4447</v>
      </c>
      <c r="I594" s="12" t="s">
        <v>27</v>
      </c>
      <c r="J594" s="12" t="s">
        <v>42</v>
      </c>
      <c r="K594" s="12" t="s">
        <v>43</v>
      </c>
      <c r="L594" s="13">
        <v>42.2</v>
      </c>
      <c r="M594" s="13">
        <v>25</v>
      </c>
      <c r="N594" s="13">
        <v>1.6879999999999999</v>
      </c>
      <c r="O594" s="13">
        <v>42.5</v>
      </c>
      <c r="P594" s="13"/>
      <c r="Q594" s="13">
        <v>0</v>
      </c>
      <c r="R594" s="69">
        <f>+L594*O594</f>
        <v>1793.5000000000002</v>
      </c>
      <c r="S594" s="69">
        <v>0</v>
      </c>
      <c r="T594" s="69">
        <f>+L594*S594</f>
        <v>0</v>
      </c>
      <c r="U594" s="69">
        <f>+R594-T594</f>
        <v>1793.5000000000002</v>
      </c>
      <c r="V594" s="69">
        <f>+U594*0.75</f>
        <v>1345.1250000000002</v>
      </c>
      <c r="W594" s="69">
        <f>+U594-V594</f>
        <v>448.375</v>
      </c>
      <c r="X594" s="69">
        <v>0</v>
      </c>
      <c r="Y594" s="14">
        <f t="shared" si="577"/>
        <v>0</v>
      </c>
      <c r="Z594" s="66" t="s">
        <v>26</v>
      </c>
      <c r="AA594" s="12" t="s">
        <v>31</v>
      </c>
    </row>
    <row r="595" spans="1:27" x14ac:dyDescent="0.25">
      <c r="A595" s="10">
        <v>45667</v>
      </c>
      <c r="B595" s="11" t="s">
        <v>1864</v>
      </c>
      <c r="C595" s="11" t="s">
        <v>1865</v>
      </c>
      <c r="D595" s="11" t="s">
        <v>26</v>
      </c>
      <c r="E595" s="11" t="s">
        <v>179</v>
      </c>
      <c r="F595" s="11" t="s">
        <v>26</v>
      </c>
      <c r="G595" s="11" t="s">
        <v>35</v>
      </c>
      <c r="H595" s="12" t="s">
        <v>36</v>
      </c>
      <c r="I595" s="12" t="s">
        <v>55</v>
      </c>
      <c r="J595" s="12" t="s">
        <v>55</v>
      </c>
      <c r="K595" s="12" t="s">
        <v>56</v>
      </c>
      <c r="L595" s="13">
        <v>15.12</v>
      </c>
      <c r="M595" s="13">
        <v>10</v>
      </c>
      <c r="N595" s="13">
        <v>1.512</v>
      </c>
      <c r="O595" s="13">
        <v>20</v>
      </c>
      <c r="P595" s="13" t="s">
        <v>30</v>
      </c>
      <c r="Q595" s="13">
        <v>0</v>
      </c>
      <c r="R595" s="69">
        <f>(L595*O595)-Q595</f>
        <v>302.39999999999998</v>
      </c>
      <c r="S595" s="69">
        <v>0</v>
      </c>
      <c r="T595" s="69">
        <f t="shared" ref="T595" si="581">+L595*S595</f>
        <v>0</v>
      </c>
      <c r="U595" s="69">
        <f t="shared" ref="U595" si="582">+R595-T595</f>
        <v>302.39999999999998</v>
      </c>
      <c r="V595" s="69">
        <f>+U595*0</f>
        <v>0</v>
      </c>
      <c r="W595" s="69">
        <f t="shared" ref="W595" si="583">+U595-V595</f>
        <v>302.39999999999998</v>
      </c>
      <c r="X595" s="69">
        <v>0</v>
      </c>
      <c r="Y595" s="14">
        <f t="shared" si="577"/>
        <v>0</v>
      </c>
      <c r="Z595" s="66" t="s">
        <v>26</v>
      </c>
      <c r="AA595" s="12" t="s">
        <v>31</v>
      </c>
    </row>
    <row r="596" spans="1:27" x14ac:dyDescent="0.25">
      <c r="A596" s="10">
        <v>45667</v>
      </c>
      <c r="B596" s="11" t="s">
        <v>1866</v>
      </c>
      <c r="C596" s="11" t="s">
        <v>1867</v>
      </c>
      <c r="D596" s="11" t="s">
        <v>26</v>
      </c>
      <c r="E596" s="11" t="s">
        <v>603</v>
      </c>
      <c r="F596" s="11" t="s">
        <v>26</v>
      </c>
      <c r="G596" s="11">
        <v>632</v>
      </c>
      <c r="H596" s="12" t="s">
        <v>141</v>
      </c>
      <c r="I596" s="12" t="s">
        <v>37</v>
      </c>
      <c r="J596" s="12" t="s">
        <v>85</v>
      </c>
      <c r="K596" s="12" t="s">
        <v>86</v>
      </c>
      <c r="L596" s="13">
        <v>38.04</v>
      </c>
      <c r="M596" s="13">
        <v>25</v>
      </c>
      <c r="N596" s="13">
        <v>1.5216000000000001</v>
      </c>
      <c r="O596" s="13">
        <v>29</v>
      </c>
      <c r="P596" s="13" t="s">
        <v>30</v>
      </c>
      <c r="Q596" s="13">
        <v>0</v>
      </c>
      <c r="R596" s="69">
        <f>L596*O596</f>
        <v>1103.1600000000001</v>
      </c>
      <c r="S596" s="69">
        <v>0</v>
      </c>
      <c r="T596" s="69">
        <f>L596*S596</f>
        <v>0</v>
      </c>
      <c r="U596" s="69">
        <f>R596-T596</f>
        <v>1103.1600000000001</v>
      </c>
      <c r="V596" s="69">
        <f>U596*0</f>
        <v>0</v>
      </c>
      <c r="W596" s="69">
        <f>U596-V596</f>
        <v>1103.1600000000001</v>
      </c>
      <c r="X596" s="69">
        <v>0</v>
      </c>
      <c r="Y596" s="14">
        <f t="shared" si="577"/>
        <v>0</v>
      </c>
      <c r="Z596" s="66" t="s">
        <v>26</v>
      </c>
      <c r="AA596" s="12" t="s">
        <v>31</v>
      </c>
    </row>
    <row r="597" spans="1:27" x14ac:dyDescent="0.25">
      <c r="A597" s="10">
        <v>45667</v>
      </c>
      <c r="B597" s="11" t="s">
        <v>1868</v>
      </c>
      <c r="C597" s="11" t="s">
        <v>1869</v>
      </c>
      <c r="D597" s="11" t="s">
        <v>26</v>
      </c>
      <c r="E597" s="11" t="s">
        <v>460</v>
      </c>
      <c r="F597" s="11" t="s">
        <v>26</v>
      </c>
      <c r="G597" s="11">
        <v>39</v>
      </c>
      <c r="H597" s="12" t="s">
        <v>4443</v>
      </c>
      <c r="I597" s="12" t="s">
        <v>37</v>
      </c>
      <c r="J597" s="12" t="s">
        <v>85</v>
      </c>
      <c r="K597" s="12" t="s">
        <v>86</v>
      </c>
      <c r="L597" s="13">
        <v>28</v>
      </c>
      <c r="M597" s="13">
        <v>20</v>
      </c>
      <c r="N597" s="13">
        <v>1.4</v>
      </c>
      <c r="O597" s="13">
        <v>30</v>
      </c>
      <c r="P597" s="13" t="s">
        <v>30</v>
      </c>
      <c r="Q597" s="13">
        <v>0</v>
      </c>
      <c r="R597" s="69">
        <f>L597*O597</f>
        <v>840</v>
      </c>
      <c r="S597" s="69">
        <v>0</v>
      </c>
      <c r="T597" s="69">
        <f>L597*S597</f>
        <v>0</v>
      </c>
      <c r="U597" s="69">
        <f>R597-T597</f>
        <v>840</v>
      </c>
      <c r="V597" s="69">
        <f>U597*0</f>
        <v>0</v>
      </c>
      <c r="W597" s="69">
        <f>U597-V597</f>
        <v>840</v>
      </c>
      <c r="X597" s="69">
        <v>0</v>
      </c>
      <c r="Y597" s="14">
        <f t="shared" si="577"/>
        <v>0</v>
      </c>
      <c r="Z597" s="66" t="s">
        <v>26</v>
      </c>
      <c r="AA597" s="12" t="s">
        <v>31</v>
      </c>
    </row>
    <row r="598" spans="1:27" x14ac:dyDescent="0.25">
      <c r="A598" s="10">
        <v>45667</v>
      </c>
      <c r="B598" s="11" t="s">
        <v>1870</v>
      </c>
      <c r="C598" s="11" t="s">
        <v>1871</v>
      </c>
      <c r="D598" s="11" t="s">
        <v>26</v>
      </c>
      <c r="E598" s="11" t="s">
        <v>551</v>
      </c>
      <c r="F598" s="11" t="s">
        <v>26</v>
      </c>
      <c r="G598" s="11">
        <v>69103</v>
      </c>
      <c r="H598" s="12" t="s">
        <v>4422</v>
      </c>
      <c r="I598" s="12" t="s">
        <v>27</v>
      </c>
      <c r="J598" s="12" t="s">
        <v>33</v>
      </c>
      <c r="K598" s="12" t="s">
        <v>34</v>
      </c>
      <c r="L598" s="13">
        <v>34.380000000000003</v>
      </c>
      <c r="M598" s="13">
        <v>25</v>
      </c>
      <c r="N598" s="13">
        <v>1.3752</v>
      </c>
      <c r="O598" s="13">
        <v>45</v>
      </c>
      <c r="P598" s="13" t="s">
        <v>30</v>
      </c>
      <c r="Q598" s="13">
        <v>0</v>
      </c>
      <c r="R598" s="69">
        <f>+L598*O598</f>
        <v>1547.1000000000001</v>
      </c>
      <c r="S598" s="69">
        <v>0</v>
      </c>
      <c r="T598" s="69">
        <f>+L598*S598</f>
        <v>0</v>
      </c>
      <c r="U598" s="69">
        <f t="shared" ref="U598" si="584">+R598-T598</f>
        <v>1547.1000000000001</v>
      </c>
      <c r="V598" s="69">
        <f>+U598*1</f>
        <v>1547.1000000000001</v>
      </c>
      <c r="W598" s="69">
        <f t="shared" ref="W598" si="585">+U598-V598</f>
        <v>0</v>
      </c>
      <c r="X598" s="69">
        <v>0</v>
      </c>
      <c r="Y598" s="14">
        <f t="shared" si="577"/>
        <v>0</v>
      </c>
      <c r="Z598" s="66" t="s">
        <v>26</v>
      </c>
      <c r="AA598" s="12" t="s">
        <v>31</v>
      </c>
    </row>
    <row r="599" spans="1:27" x14ac:dyDescent="0.25">
      <c r="A599" s="10">
        <v>45667</v>
      </c>
      <c r="B599" s="11" t="s">
        <v>1872</v>
      </c>
      <c r="C599" s="11" t="s">
        <v>1873</v>
      </c>
      <c r="D599" s="11" t="s">
        <v>26</v>
      </c>
      <c r="E599" s="11" t="s">
        <v>50</v>
      </c>
      <c r="F599" s="11" t="s">
        <v>26</v>
      </c>
      <c r="G599" s="11">
        <v>619</v>
      </c>
      <c r="H599" s="12" t="s">
        <v>162</v>
      </c>
      <c r="I599" s="12" t="s">
        <v>27</v>
      </c>
      <c r="J599" s="12" t="s">
        <v>42</v>
      </c>
      <c r="K599" s="12" t="s">
        <v>43</v>
      </c>
      <c r="L599" s="13">
        <v>42.22</v>
      </c>
      <c r="M599" s="13">
        <v>25</v>
      </c>
      <c r="N599" s="13">
        <v>1.6888000000000001</v>
      </c>
      <c r="O599" s="13" t="s">
        <v>30</v>
      </c>
      <c r="P599" s="13">
        <v>56</v>
      </c>
      <c r="Q599" s="13">
        <v>0</v>
      </c>
      <c r="R599" s="69">
        <f>M599*P599</f>
        <v>1400</v>
      </c>
      <c r="S599" s="69">
        <v>0</v>
      </c>
      <c r="T599" s="69">
        <f>M599*S599</f>
        <v>0</v>
      </c>
      <c r="U599" s="69">
        <f>R599-T599</f>
        <v>1400</v>
      </c>
      <c r="V599" s="69">
        <f>U599*0</f>
        <v>0</v>
      </c>
      <c r="W599" s="69">
        <f>U599-V599</f>
        <v>1400</v>
      </c>
      <c r="X599" s="69">
        <v>0</v>
      </c>
      <c r="Y599" s="14">
        <f t="shared" si="577"/>
        <v>0</v>
      </c>
      <c r="Z599" s="66" t="s">
        <v>26</v>
      </c>
      <c r="AA599" s="12" t="s">
        <v>31</v>
      </c>
    </row>
    <row r="600" spans="1:27" x14ac:dyDescent="0.25">
      <c r="A600" s="10">
        <v>45667</v>
      </c>
      <c r="B600" s="11" t="s">
        <v>1874</v>
      </c>
      <c r="C600" s="11" t="s">
        <v>1875</v>
      </c>
      <c r="D600" s="11" t="s">
        <v>26</v>
      </c>
      <c r="E600" s="11" t="s">
        <v>80</v>
      </c>
      <c r="F600" s="11" t="s">
        <v>26</v>
      </c>
      <c r="G600" s="11">
        <v>10286</v>
      </c>
      <c r="H600" s="12" t="s">
        <v>140</v>
      </c>
      <c r="I600" s="12" t="s">
        <v>27</v>
      </c>
      <c r="J600" s="12" t="s">
        <v>42</v>
      </c>
      <c r="K600" s="12" t="s">
        <v>43</v>
      </c>
      <c r="L600" s="13">
        <v>42.7</v>
      </c>
      <c r="M600" s="13">
        <v>25</v>
      </c>
      <c r="N600" s="13">
        <v>1.708</v>
      </c>
      <c r="O600" s="13">
        <v>35</v>
      </c>
      <c r="P600" s="13"/>
      <c r="Q600" s="13">
        <v>0</v>
      </c>
      <c r="R600" s="69">
        <f>+L600*O600</f>
        <v>1494.5</v>
      </c>
      <c r="S600" s="69">
        <v>0</v>
      </c>
      <c r="T600" s="69">
        <f>+L600*S600</f>
        <v>0</v>
      </c>
      <c r="U600" s="69">
        <f>+R600-T600</f>
        <v>1494.5</v>
      </c>
      <c r="V600" s="69">
        <f>+U600*0</f>
        <v>0</v>
      </c>
      <c r="W600" s="69">
        <f>+U600-V600</f>
        <v>1494.5</v>
      </c>
      <c r="X600" s="69">
        <v>0</v>
      </c>
      <c r="Y600" s="14">
        <f t="shared" si="577"/>
        <v>0</v>
      </c>
      <c r="Z600" s="66" t="s">
        <v>26</v>
      </c>
      <c r="AA600" s="12" t="s">
        <v>31</v>
      </c>
    </row>
    <row r="601" spans="1:27" x14ac:dyDescent="0.25">
      <c r="A601" s="10">
        <v>45667</v>
      </c>
      <c r="B601" s="11" t="s">
        <v>1876</v>
      </c>
      <c r="C601" s="11" t="s">
        <v>1877</v>
      </c>
      <c r="D601" s="11" t="s">
        <v>26</v>
      </c>
      <c r="E601" s="11" t="s">
        <v>528</v>
      </c>
      <c r="F601" s="11" t="s">
        <v>26</v>
      </c>
      <c r="G601" s="11">
        <v>617</v>
      </c>
      <c r="H601" s="12" t="s">
        <v>162</v>
      </c>
      <c r="I601" s="12" t="s">
        <v>27</v>
      </c>
      <c r="J601" s="12" t="s">
        <v>47</v>
      </c>
      <c r="K601" s="12" t="s">
        <v>48</v>
      </c>
      <c r="L601" s="13">
        <v>36.5</v>
      </c>
      <c r="M601" s="13">
        <v>25</v>
      </c>
      <c r="N601" s="13">
        <v>1.46</v>
      </c>
      <c r="O601" s="13" t="s">
        <v>30</v>
      </c>
      <c r="P601" s="13">
        <v>58</v>
      </c>
      <c r="Q601" s="13">
        <v>0</v>
      </c>
      <c r="R601" s="69">
        <f>M601*P601</f>
        <v>1450</v>
      </c>
      <c r="S601" s="69">
        <v>0</v>
      </c>
      <c r="T601" s="69">
        <f>M601*S601</f>
        <v>0</v>
      </c>
      <c r="U601" s="69">
        <f>R601-T601</f>
        <v>1450</v>
      </c>
      <c r="V601" s="69">
        <f>U601*0</f>
        <v>0</v>
      </c>
      <c r="W601" s="69">
        <f>U601-V601</f>
        <v>1450</v>
      </c>
      <c r="X601" s="69">
        <v>0</v>
      </c>
      <c r="Y601" s="14">
        <f t="shared" si="577"/>
        <v>0</v>
      </c>
      <c r="Z601" s="66" t="s">
        <v>26</v>
      </c>
      <c r="AA601" s="12" t="s">
        <v>31</v>
      </c>
    </row>
    <row r="602" spans="1:27" x14ac:dyDescent="0.25">
      <c r="A602" s="10">
        <v>45667</v>
      </c>
      <c r="B602" s="11" t="s">
        <v>1878</v>
      </c>
      <c r="C602" s="11" t="s">
        <v>1879</v>
      </c>
      <c r="D602" s="11" t="s">
        <v>26</v>
      </c>
      <c r="E602" s="11" t="s">
        <v>430</v>
      </c>
      <c r="F602" s="11" t="s">
        <v>26</v>
      </c>
      <c r="G602" s="11" t="s">
        <v>26</v>
      </c>
      <c r="H602" s="12" t="s">
        <v>4421</v>
      </c>
      <c r="I602" s="12" t="s">
        <v>27</v>
      </c>
      <c r="J602" s="12" t="s">
        <v>42</v>
      </c>
      <c r="K602" s="12" t="s">
        <v>43</v>
      </c>
      <c r="L602" s="13">
        <v>40.24</v>
      </c>
      <c r="M602" s="13">
        <v>25</v>
      </c>
      <c r="N602" s="13">
        <v>1.6095999999999999</v>
      </c>
      <c r="O602" s="13">
        <v>83</v>
      </c>
      <c r="P602" s="13" t="s">
        <v>30</v>
      </c>
      <c r="Q602" s="13">
        <v>0</v>
      </c>
      <c r="R602" s="69">
        <f>L602*O602</f>
        <v>3339.92</v>
      </c>
      <c r="S602" s="69">
        <v>38</v>
      </c>
      <c r="T602" s="69">
        <f>L602*S602</f>
        <v>1529.1200000000001</v>
      </c>
      <c r="U602" s="69">
        <f>R602-T602</f>
        <v>1810.8</v>
      </c>
      <c r="V602" s="69">
        <f>U602*1</f>
        <v>1810.8</v>
      </c>
      <c r="W602" s="69">
        <f>U602-V602</f>
        <v>0</v>
      </c>
      <c r="X602" s="69">
        <f>L602*36</f>
        <v>1448.64</v>
      </c>
      <c r="Y602" s="70">
        <f>+T602-X602</f>
        <v>80.480000000000018</v>
      </c>
      <c r="Z602" s="66" t="s">
        <v>6326</v>
      </c>
      <c r="AA602" s="12" t="s">
        <v>78</v>
      </c>
    </row>
    <row r="603" spans="1:27" x14ac:dyDescent="0.25">
      <c r="A603" s="10">
        <v>45667</v>
      </c>
      <c r="B603" s="11" t="s">
        <v>1880</v>
      </c>
      <c r="C603" s="11" t="s">
        <v>1881</v>
      </c>
      <c r="D603" s="11" t="s">
        <v>26</v>
      </c>
      <c r="E603" s="11" t="s">
        <v>505</v>
      </c>
      <c r="F603" s="11" t="s">
        <v>26</v>
      </c>
      <c r="G603" s="11">
        <v>1449</v>
      </c>
      <c r="H603" s="12" t="s">
        <v>45</v>
      </c>
      <c r="I603" s="12" t="s">
        <v>27</v>
      </c>
      <c r="J603" s="12" t="s">
        <v>33</v>
      </c>
      <c r="K603" s="12" t="s">
        <v>34</v>
      </c>
      <c r="L603" s="13">
        <v>37.18</v>
      </c>
      <c r="M603" s="13">
        <v>25</v>
      </c>
      <c r="N603" s="13">
        <v>1.4872000000000001</v>
      </c>
      <c r="O603" s="13" t="s">
        <v>30</v>
      </c>
      <c r="P603" s="13">
        <v>58</v>
      </c>
      <c r="Q603" s="13">
        <v>0</v>
      </c>
      <c r="R603" s="69">
        <f>M603*P603</f>
        <v>1450</v>
      </c>
      <c r="S603" s="69">
        <v>0</v>
      </c>
      <c r="T603" s="69">
        <f>M603*S603</f>
        <v>0</v>
      </c>
      <c r="U603" s="69">
        <f>R603-T603</f>
        <v>1450</v>
      </c>
      <c r="V603" s="69">
        <f>U603*0</f>
        <v>0</v>
      </c>
      <c r="W603" s="69">
        <f>U603-V603</f>
        <v>1450</v>
      </c>
      <c r="X603" s="69">
        <v>0</v>
      </c>
      <c r="Y603" s="14">
        <f t="shared" ref="Y603:Y620" si="586">T603-X603</f>
        <v>0</v>
      </c>
      <c r="Z603" s="66" t="s">
        <v>26</v>
      </c>
      <c r="AA603" s="12" t="s">
        <v>31</v>
      </c>
    </row>
    <row r="604" spans="1:27" x14ac:dyDescent="0.25">
      <c r="A604" s="10">
        <v>45667</v>
      </c>
      <c r="B604" s="11" t="s">
        <v>1882</v>
      </c>
      <c r="C604" s="11" t="s">
        <v>1883</v>
      </c>
      <c r="D604" s="11" t="s">
        <v>26</v>
      </c>
      <c r="E604" s="11" t="s">
        <v>370</v>
      </c>
      <c r="F604" s="11" t="s">
        <v>26</v>
      </c>
      <c r="G604" s="11" t="s">
        <v>35</v>
      </c>
      <c r="H604" s="12" t="s">
        <v>36</v>
      </c>
      <c r="I604" s="12" t="s">
        <v>55</v>
      </c>
      <c r="J604" s="12" t="s">
        <v>55</v>
      </c>
      <c r="K604" s="12" t="s">
        <v>56</v>
      </c>
      <c r="L604" s="13">
        <v>16.100000000000001</v>
      </c>
      <c r="M604" s="13">
        <v>10</v>
      </c>
      <c r="N604" s="13">
        <v>1.61</v>
      </c>
      <c r="O604" s="13">
        <v>20</v>
      </c>
      <c r="P604" s="13" t="s">
        <v>30</v>
      </c>
      <c r="Q604" s="13">
        <v>0</v>
      </c>
      <c r="R604" s="69">
        <f>(L604*O604)-Q604</f>
        <v>322</v>
      </c>
      <c r="S604" s="69">
        <v>0</v>
      </c>
      <c r="T604" s="69">
        <f t="shared" ref="T604" si="587">+L604*S604</f>
        <v>0</v>
      </c>
      <c r="U604" s="69">
        <f t="shared" ref="U604" si="588">+R604-T604</f>
        <v>322</v>
      </c>
      <c r="V604" s="69">
        <f>+U604*0</f>
        <v>0</v>
      </c>
      <c r="W604" s="69">
        <f t="shared" ref="W604" si="589">+U604-V604</f>
        <v>322</v>
      </c>
      <c r="X604" s="69">
        <v>0</v>
      </c>
      <c r="Y604" s="14">
        <f t="shared" si="586"/>
        <v>0</v>
      </c>
      <c r="Z604" s="66" t="s">
        <v>26</v>
      </c>
      <c r="AA604" s="12" t="s">
        <v>31</v>
      </c>
    </row>
    <row r="605" spans="1:27" x14ac:dyDescent="0.25">
      <c r="A605" s="10">
        <v>45667</v>
      </c>
      <c r="B605" s="11" t="s">
        <v>1884</v>
      </c>
      <c r="C605" s="11" t="s">
        <v>1885</v>
      </c>
      <c r="D605" s="11" t="s">
        <v>26</v>
      </c>
      <c r="E605" s="11" t="s">
        <v>460</v>
      </c>
      <c r="F605" s="11" t="s">
        <v>26</v>
      </c>
      <c r="G605" s="11">
        <v>42</v>
      </c>
      <c r="H605" s="12" t="s">
        <v>4443</v>
      </c>
      <c r="I605" s="12" t="s">
        <v>55</v>
      </c>
      <c r="J605" s="12" t="s">
        <v>55</v>
      </c>
      <c r="K605" s="12" t="s">
        <v>56</v>
      </c>
      <c r="L605" s="13">
        <v>28.18</v>
      </c>
      <c r="M605" s="13">
        <v>20</v>
      </c>
      <c r="N605" s="13">
        <v>1.409</v>
      </c>
      <c r="O605" s="13">
        <v>15</v>
      </c>
      <c r="P605" s="13" t="s">
        <v>30</v>
      </c>
      <c r="Q605" s="13">
        <v>0</v>
      </c>
      <c r="R605" s="69">
        <f>L605*O605</f>
        <v>422.7</v>
      </c>
      <c r="S605" s="69">
        <v>0</v>
      </c>
      <c r="T605" s="69">
        <f>L605*S605</f>
        <v>0</v>
      </c>
      <c r="U605" s="69">
        <f>R605-T605</f>
        <v>422.7</v>
      </c>
      <c r="V605" s="69">
        <f>U605*0</f>
        <v>0</v>
      </c>
      <c r="W605" s="69">
        <f>U605-V605</f>
        <v>422.7</v>
      </c>
      <c r="X605" s="69">
        <v>0</v>
      </c>
      <c r="Y605" s="14">
        <f t="shared" si="586"/>
        <v>0</v>
      </c>
      <c r="Z605" s="66" t="s">
        <v>26</v>
      </c>
      <c r="AA605" s="12" t="s">
        <v>31</v>
      </c>
    </row>
    <row r="606" spans="1:27" x14ac:dyDescent="0.25">
      <c r="A606" s="10">
        <v>45667</v>
      </c>
      <c r="B606" s="11" t="s">
        <v>1886</v>
      </c>
      <c r="C606" s="11" t="s">
        <v>1887</v>
      </c>
      <c r="D606" s="11" t="s">
        <v>26</v>
      </c>
      <c r="E606" s="11" t="s">
        <v>68</v>
      </c>
      <c r="F606" s="11" t="s">
        <v>26</v>
      </c>
      <c r="G606" s="11">
        <v>76351</v>
      </c>
      <c r="H606" s="12" t="s">
        <v>4447</v>
      </c>
      <c r="I606" s="12" t="s">
        <v>27</v>
      </c>
      <c r="J606" s="12" t="s">
        <v>47</v>
      </c>
      <c r="K606" s="12" t="s">
        <v>48</v>
      </c>
      <c r="L606" s="13">
        <v>39.72</v>
      </c>
      <c r="M606" s="13">
        <v>27</v>
      </c>
      <c r="N606" s="13">
        <v>1.471111111111111</v>
      </c>
      <c r="O606" s="13">
        <v>46.66</v>
      </c>
      <c r="P606" s="13" t="s">
        <v>30</v>
      </c>
      <c r="Q606" s="13">
        <v>0</v>
      </c>
      <c r="R606" s="69">
        <f>+L606*O606</f>
        <v>1853.3351999999998</v>
      </c>
      <c r="S606" s="69">
        <v>0</v>
      </c>
      <c r="T606" s="69">
        <f>+L606*S606</f>
        <v>0</v>
      </c>
      <c r="U606" s="69">
        <f>+R606-T606</f>
        <v>1853.3351999999998</v>
      </c>
      <c r="V606" s="69">
        <f>+U606*0.75</f>
        <v>1390.0013999999999</v>
      </c>
      <c r="W606" s="69">
        <f>+U606-V606</f>
        <v>463.33379999999988</v>
      </c>
      <c r="X606" s="69">
        <v>0</v>
      </c>
      <c r="Y606" s="14">
        <f t="shared" si="586"/>
        <v>0</v>
      </c>
      <c r="Z606" s="66" t="s">
        <v>26</v>
      </c>
      <c r="AA606" s="12" t="s">
        <v>31</v>
      </c>
    </row>
    <row r="607" spans="1:27" x14ac:dyDescent="0.25">
      <c r="A607" s="10">
        <v>45667</v>
      </c>
      <c r="B607" s="11" t="s">
        <v>1888</v>
      </c>
      <c r="C607" s="11" t="s">
        <v>1889</v>
      </c>
      <c r="D607" s="11" t="s">
        <v>26</v>
      </c>
      <c r="E607" s="11" t="s">
        <v>537</v>
      </c>
      <c r="F607" s="11" t="s">
        <v>26</v>
      </c>
      <c r="G607" s="11">
        <v>978</v>
      </c>
      <c r="H607" s="12" t="s">
        <v>162</v>
      </c>
      <c r="I607" s="12" t="s">
        <v>27</v>
      </c>
      <c r="J607" s="12" t="s">
        <v>42</v>
      </c>
      <c r="K607" s="12" t="s">
        <v>43</v>
      </c>
      <c r="L607" s="13">
        <v>41</v>
      </c>
      <c r="M607" s="13">
        <v>25</v>
      </c>
      <c r="N607" s="13">
        <v>1.64</v>
      </c>
      <c r="O607" s="13" t="s">
        <v>30</v>
      </c>
      <c r="P607" s="13">
        <v>56</v>
      </c>
      <c r="Q607" s="13">
        <v>0</v>
      </c>
      <c r="R607" s="69">
        <f>M607*P607</f>
        <v>1400</v>
      </c>
      <c r="S607" s="69">
        <v>0</v>
      </c>
      <c r="T607" s="69">
        <f>M607*S607</f>
        <v>0</v>
      </c>
      <c r="U607" s="69">
        <f>R607-T607</f>
        <v>1400</v>
      </c>
      <c r="V607" s="69">
        <f>U607*0</f>
        <v>0</v>
      </c>
      <c r="W607" s="69">
        <f>U607-V607</f>
        <v>1400</v>
      </c>
      <c r="X607" s="69">
        <v>0</v>
      </c>
      <c r="Y607" s="14">
        <f t="shared" si="586"/>
        <v>0</v>
      </c>
      <c r="Z607" s="66" t="s">
        <v>26</v>
      </c>
      <c r="AA607" s="12" t="s">
        <v>31</v>
      </c>
    </row>
    <row r="608" spans="1:27" x14ac:dyDescent="0.25">
      <c r="A608" s="10">
        <v>45667</v>
      </c>
      <c r="B608" s="11" t="s">
        <v>1890</v>
      </c>
      <c r="C608" s="11" t="s">
        <v>1891</v>
      </c>
      <c r="D608" s="11" t="s">
        <v>26</v>
      </c>
      <c r="E608" s="11" t="s">
        <v>230</v>
      </c>
      <c r="F608" s="11" t="s">
        <v>26</v>
      </c>
      <c r="G608" s="11">
        <v>73743</v>
      </c>
      <c r="H608" s="12" t="s">
        <v>4447</v>
      </c>
      <c r="I608" s="12" t="s">
        <v>27</v>
      </c>
      <c r="J608" s="12" t="s">
        <v>42</v>
      </c>
      <c r="K608" s="12" t="s">
        <v>43</v>
      </c>
      <c r="L608" s="13">
        <v>41.6</v>
      </c>
      <c r="M608" s="13">
        <v>25</v>
      </c>
      <c r="N608" s="13">
        <v>1.6639999999999999</v>
      </c>
      <c r="O608" s="13">
        <v>42.5</v>
      </c>
      <c r="P608" s="13"/>
      <c r="Q608" s="13">
        <v>0</v>
      </c>
      <c r="R608" s="69">
        <f>+L608*O608</f>
        <v>1768</v>
      </c>
      <c r="S608" s="69">
        <v>0</v>
      </c>
      <c r="T608" s="69">
        <f>+L608*S608</f>
        <v>0</v>
      </c>
      <c r="U608" s="69">
        <f>+R608-T608</f>
        <v>1768</v>
      </c>
      <c r="V608" s="69">
        <f>+U608*0.75</f>
        <v>1326</v>
      </c>
      <c r="W608" s="69">
        <f>+U608-V608</f>
        <v>442</v>
      </c>
      <c r="X608" s="69">
        <v>0</v>
      </c>
      <c r="Y608" s="14">
        <f t="shared" si="586"/>
        <v>0</v>
      </c>
      <c r="Z608" s="66" t="s">
        <v>26</v>
      </c>
      <c r="AA608" s="12" t="s">
        <v>31</v>
      </c>
    </row>
    <row r="609" spans="1:27" x14ac:dyDescent="0.25">
      <c r="A609" s="10">
        <v>45667</v>
      </c>
      <c r="B609" s="11" t="s">
        <v>1892</v>
      </c>
      <c r="C609" s="11" t="s">
        <v>1893</v>
      </c>
      <c r="D609" s="11" t="s">
        <v>26</v>
      </c>
      <c r="E609" s="11" t="s">
        <v>98</v>
      </c>
      <c r="F609" s="11" t="s">
        <v>26</v>
      </c>
      <c r="G609" s="11">
        <v>10129</v>
      </c>
      <c r="H609" s="12" t="s">
        <v>140</v>
      </c>
      <c r="I609" s="12" t="s">
        <v>27</v>
      </c>
      <c r="J609" s="12" t="s">
        <v>33</v>
      </c>
      <c r="K609" s="12" t="s">
        <v>34</v>
      </c>
      <c r="L609" s="13">
        <v>40.78</v>
      </c>
      <c r="M609" s="13">
        <v>28</v>
      </c>
      <c r="N609" s="13">
        <v>1.456428571428571</v>
      </c>
      <c r="O609" s="13">
        <v>40</v>
      </c>
      <c r="P609" s="13"/>
      <c r="Q609" s="13">
        <v>0</v>
      </c>
      <c r="R609" s="69">
        <f>+L609*O609</f>
        <v>1631.2</v>
      </c>
      <c r="S609" s="69">
        <v>0</v>
      </c>
      <c r="T609" s="69">
        <f>+L609*S609</f>
        <v>0</v>
      </c>
      <c r="U609" s="69">
        <f>+R609-T609</f>
        <v>1631.2</v>
      </c>
      <c r="V609" s="69">
        <f>+U609*0</f>
        <v>0</v>
      </c>
      <c r="W609" s="69">
        <f>+U609-V609</f>
        <v>1631.2</v>
      </c>
      <c r="X609" s="69">
        <v>0</v>
      </c>
      <c r="Y609" s="14">
        <f t="shared" si="586"/>
        <v>0</v>
      </c>
      <c r="Z609" s="66" t="s">
        <v>26</v>
      </c>
      <c r="AA609" s="12" t="s">
        <v>31</v>
      </c>
    </row>
    <row r="610" spans="1:27" x14ac:dyDescent="0.25">
      <c r="A610" s="10">
        <v>45667</v>
      </c>
      <c r="B610" s="11" t="s">
        <v>706</v>
      </c>
      <c r="C610" s="11" t="s">
        <v>1894</v>
      </c>
      <c r="D610" s="11" t="s">
        <v>26</v>
      </c>
      <c r="E610" s="11" t="s">
        <v>179</v>
      </c>
      <c r="F610" s="11" t="s">
        <v>26</v>
      </c>
      <c r="G610" s="11" t="s">
        <v>35</v>
      </c>
      <c r="H610" s="12" t="s">
        <v>36</v>
      </c>
      <c r="I610" s="12" t="s">
        <v>55</v>
      </c>
      <c r="J610" s="12" t="s">
        <v>55</v>
      </c>
      <c r="K610" s="12" t="s">
        <v>56</v>
      </c>
      <c r="L610" s="13">
        <v>14.94</v>
      </c>
      <c r="M610" s="13">
        <v>10</v>
      </c>
      <c r="N610" s="13">
        <v>1.494</v>
      </c>
      <c r="O610" s="13">
        <v>20</v>
      </c>
      <c r="P610" s="13" t="s">
        <v>30</v>
      </c>
      <c r="Q610" s="13">
        <v>0</v>
      </c>
      <c r="R610" s="69">
        <f>(L610*O610)-Q610</f>
        <v>298.8</v>
      </c>
      <c r="S610" s="69">
        <v>0</v>
      </c>
      <c r="T610" s="69">
        <f t="shared" ref="T610" si="590">+L610*S610</f>
        <v>0</v>
      </c>
      <c r="U610" s="69">
        <f t="shared" ref="U610:U612" si="591">+R610-T610</f>
        <v>298.8</v>
      </c>
      <c r="V610" s="69">
        <f>+U610*0</f>
        <v>0</v>
      </c>
      <c r="W610" s="69">
        <f t="shared" ref="W610:W612" si="592">+U610-V610</f>
        <v>298.8</v>
      </c>
      <c r="X610" s="69">
        <v>0</v>
      </c>
      <c r="Y610" s="14">
        <f t="shared" si="586"/>
        <v>0</v>
      </c>
      <c r="Z610" s="66" t="s">
        <v>26</v>
      </c>
      <c r="AA610" s="12" t="s">
        <v>31</v>
      </c>
    </row>
    <row r="611" spans="1:27" x14ac:dyDescent="0.25">
      <c r="A611" s="10">
        <v>45667</v>
      </c>
      <c r="B611" s="11" t="s">
        <v>1895</v>
      </c>
      <c r="C611" s="11" t="s">
        <v>1896</v>
      </c>
      <c r="D611" s="11" t="s">
        <v>26</v>
      </c>
      <c r="E611" s="11" t="s">
        <v>74</v>
      </c>
      <c r="F611" s="11" t="s">
        <v>26</v>
      </c>
      <c r="G611" s="11">
        <v>1312</v>
      </c>
      <c r="H611" s="12" t="s">
        <v>70</v>
      </c>
      <c r="I611" s="12" t="s">
        <v>27</v>
      </c>
      <c r="J611" s="12" t="s">
        <v>33</v>
      </c>
      <c r="K611" s="12" t="s">
        <v>34</v>
      </c>
      <c r="L611" s="13">
        <v>38.700000000000003</v>
      </c>
      <c r="M611" s="13">
        <v>25</v>
      </c>
      <c r="N611" s="13">
        <v>1.548</v>
      </c>
      <c r="O611" s="13" t="s">
        <v>30</v>
      </c>
      <c r="P611" s="13">
        <v>60</v>
      </c>
      <c r="Q611" s="13">
        <v>0</v>
      </c>
      <c r="R611" s="69">
        <f>+M611*P611</f>
        <v>1500</v>
      </c>
      <c r="S611" s="69">
        <v>0</v>
      </c>
      <c r="T611" s="69">
        <f>+M611*S611</f>
        <v>0</v>
      </c>
      <c r="U611" s="69">
        <f t="shared" si="591"/>
        <v>1500</v>
      </c>
      <c r="V611" s="69">
        <f>+U611*0</f>
        <v>0</v>
      </c>
      <c r="W611" s="69">
        <f t="shared" si="592"/>
        <v>1500</v>
      </c>
      <c r="X611" s="69">
        <v>0</v>
      </c>
      <c r="Y611" s="14">
        <f t="shared" si="586"/>
        <v>0</v>
      </c>
      <c r="Z611" s="66" t="s">
        <v>26</v>
      </c>
      <c r="AA611" s="12" t="s">
        <v>31</v>
      </c>
    </row>
    <row r="612" spans="1:27" x14ac:dyDescent="0.25">
      <c r="A612" s="10">
        <v>45667</v>
      </c>
      <c r="B612" s="11" t="s">
        <v>421</v>
      </c>
      <c r="C612" s="11" t="s">
        <v>1897</v>
      </c>
      <c r="D612" s="11" t="s">
        <v>26</v>
      </c>
      <c r="E612" s="11" t="s">
        <v>223</v>
      </c>
      <c r="F612" s="11" t="s">
        <v>26</v>
      </c>
      <c r="G612" s="11">
        <v>57842</v>
      </c>
      <c r="H612" s="12" t="s">
        <v>4422</v>
      </c>
      <c r="I612" s="12" t="s">
        <v>27</v>
      </c>
      <c r="J612" s="12" t="s">
        <v>33</v>
      </c>
      <c r="K612" s="12" t="s">
        <v>34</v>
      </c>
      <c r="L612" s="13">
        <v>35.28</v>
      </c>
      <c r="M612" s="13">
        <v>25</v>
      </c>
      <c r="N612" s="13">
        <v>1.4112</v>
      </c>
      <c r="O612" s="13">
        <v>45</v>
      </c>
      <c r="P612" s="13" t="s">
        <v>30</v>
      </c>
      <c r="Q612" s="13">
        <v>0</v>
      </c>
      <c r="R612" s="69">
        <f>+L612*O612</f>
        <v>1587.6000000000001</v>
      </c>
      <c r="S612" s="69">
        <v>0</v>
      </c>
      <c r="T612" s="69">
        <f>+L612*S612</f>
        <v>0</v>
      </c>
      <c r="U612" s="69">
        <f t="shared" si="591"/>
        <v>1587.6000000000001</v>
      </c>
      <c r="V612" s="69">
        <f>+U612*1</f>
        <v>1587.6000000000001</v>
      </c>
      <c r="W612" s="69">
        <f t="shared" si="592"/>
        <v>0</v>
      </c>
      <c r="X612" s="69">
        <v>0</v>
      </c>
      <c r="Y612" s="14">
        <f t="shared" si="586"/>
        <v>0</v>
      </c>
      <c r="Z612" s="66" t="s">
        <v>26</v>
      </c>
      <c r="AA612" s="12" t="s">
        <v>31</v>
      </c>
    </row>
    <row r="613" spans="1:27" x14ac:dyDescent="0.25">
      <c r="A613" s="10">
        <v>45667</v>
      </c>
      <c r="B613" s="11" t="s">
        <v>1369</v>
      </c>
      <c r="C613" s="11" t="s">
        <v>1898</v>
      </c>
      <c r="D613" s="11" t="s">
        <v>26</v>
      </c>
      <c r="E613" s="11" t="s">
        <v>460</v>
      </c>
      <c r="F613" s="11" t="s">
        <v>26</v>
      </c>
      <c r="G613" s="11">
        <v>44</v>
      </c>
      <c r="H613" s="12" t="s">
        <v>4443</v>
      </c>
      <c r="I613" s="12" t="s">
        <v>55</v>
      </c>
      <c r="J613" s="12" t="s">
        <v>55</v>
      </c>
      <c r="K613" s="12" t="s">
        <v>56</v>
      </c>
      <c r="L613" s="13">
        <v>30.86</v>
      </c>
      <c r="M613" s="13">
        <v>20</v>
      </c>
      <c r="N613" s="13">
        <v>1.5429999999999999</v>
      </c>
      <c r="O613" s="13">
        <v>15</v>
      </c>
      <c r="P613" s="13" t="s">
        <v>30</v>
      </c>
      <c r="Q613" s="13">
        <v>0</v>
      </c>
      <c r="R613" s="69">
        <f>L613*O613</f>
        <v>462.9</v>
      </c>
      <c r="S613" s="69">
        <v>0</v>
      </c>
      <c r="T613" s="69">
        <f>L613*S613</f>
        <v>0</v>
      </c>
      <c r="U613" s="69">
        <f>R613-T613</f>
        <v>462.9</v>
      </c>
      <c r="V613" s="69">
        <f>U613*0</f>
        <v>0</v>
      </c>
      <c r="W613" s="69">
        <f>U613-V613</f>
        <v>462.9</v>
      </c>
      <c r="X613" s="69">
        <v>0</v>
      </c>
      <c r="Y613" s="14">
        <f t="shared" si="586"/>
        <v>0</v>
      </c>
      <c r="Z613" s="66" t="s">
        <v>26</v>
      </c>
      <c r="AA613" s="12" t="s">
        <v>31</v>
      </c>
    </row>
    <row r="614" spans="1:27" x14ac:dyDescent="0.25">
      <c r="A614" s="10">
        <v>45667</v>
      </c>
      <c r="B614" s="11" t="s">
        <v>1899</v>
      </c>
      <c r="C614" s="11" t="s">
        <v>1900</v>
      </c>
      <c r="D614" s="11" t="s">
        <v>26</v>
      </c>
      <c r="E614" s="11" t="s">
        <v>63</v>
      </c>
      <c r="F614" s="11" t="s">
        <v>26</v>
      </c>
      <c r="G614" s="11">
        <v>10162</v>
      </c>
      <c r="H614" s="12" t="s">
        <v>140</v>
      </c>
      <c r="I614" s="12" t="s">
        <v>27</v>
      </c>
      <c r="J614" s="12" t="s">
        <v>33</v>
      </c>
      <c r="K614" s="12" t="s">
        <v>34</v>
      </c>
      <c r="L614" s="13">
        <v>41.94</v>
      </c>
      <c r="M614" s="13">
        <v>29</v>
      </c>
      <c r="N614" s="13">
        <v>1.4462068965517241</v>
      </c>
      <c r="O614" s="13">
        <v>40</v>
      </c>
      <c r="P614" s="13"/>
      <c r="Q614" s="13">
        <v>0</v>
      </c>
      <c r="R614" s="69">
        <f>+L614*O614</f>
        <v>1677.6</v>
      </c>
      <c r="S614" s="69">
        <v>0</v>
      </c>
      <c r="T614" s="69">
        <f>+L614*S614</f>
        <v>0</v>
      </c>
      <c r="U614" s="69">
        <f>+R614-T614</f>
        <v>1677.6</v>
      </c>
      <c r="V614" s="69">
        <f>+U614*0</f>
        <v>0</v>
      </c>
      <c r="W614" s="69">
        <f>+U614-V614</f>
        <v>1677.6</v>
      </c>
      <c r="X614" s="69">
        <v>0</v>
      </c>
      <c r="Y614" s="14">
        <f t="shared" si="586"/>
        <v>0</v>
      </c>
      <c r="Z614" s="66" t="s">
        <v>26</v>
      </c>
      <c r="AA614" s="12" t="s">
        <v>31</v>
      </c>
    </row>
    <row r="615" spans="1:27" x14ac:dyDescent="0.25">
      <c r="A615" s="10">
        <v>45667</v>
      </c>
      <c r="B615" s="11" t="s">
        <v>289</v>
      </c>
      <c r="C615" s="11" t="s">
        <v>1901</v>
      </c>
      <c r="D615" s="11" t="s">
        <v>26</v>
      </c>
      <c r="E615" s="11" t="s">
        <v>569</v>
      </c>
      <c r="F615" s="11" t="s">
        <v>26</v>
      </c>
      <c r="G615" s="11">
        <v>10318</v>
      </c>
      <c r="H615" s="12" t="s">
        <v>140</v>
      </c>
      <c r="I615" s="12" t="s">
        <v>27</v>
      </c>
      <c r="J615" s="12" t="s">
        <v>42</v>
      </c>
      <c r="K615" s="12" t="s">
        <v>43</v>
      </c>
      <c r="L615" s="13">
        <v>44</v>
      </c>
      <c r="M615" s="13">
        <v>25</v>
      </c>
      <c r="N615" s="13">
        <v>1.76</v>
      </c>
      <c r="O615" s="13">
        <v>35</v>
      </c>
      <c r="P615" s="13"/>
      <c r="Q615" s="13">
        <v>0</v>
      </c>
      <c r="R615" s="69">
        <f>+L615*O615</f>
        <v>1540</v>
      </c>
      <c r="S615" s="69">
        <v>0</v>
      </c>
      <c r="T615" s="69">
        <f>+L615*S615</f>
        <v>0</v>
      </c>
      <c r="U615" s="69">
        <f>+R615-T615</f>
        <v>1540</v>
      </c>
      <c r="V615" s="69">
        <f>+U615*0</f>
        <v>0</v>
      </c>
      <c r="W615" s="69">
        <f>+U615-V615</f>
        <v>1540</v>
      </c>
      <c r="X615" s="69">
        <v>0</v>
      </c>
      <c r="Y615" s="14">
        <f t="shared" si="586"/>
        <v>0</v>
      </c>
      <c r="Z615" s="66" t="s">
        <v>26</v>
      </c>
      <c r="AA615" s="12" t="s">
        <v>31</v>
      </c>
    </row>
    <row r="616" spans="1:27" x14ac:dyDescent="0.25">
      <c r="A616" s="10">
        <v>45667</v>
      </c>
      <c r="B616" s="11" t="s">
        <v>413</v>
      </c>
      <c r="C616" s="11" t="s">
        <v>1902</v>
      </c>
      <c r="D616" s="11" t="s">
        <v>26</v>
      </c>
      <c r="E616" s="11" t="s">
        <v>1199</v>
      </c>
      <c r="F616" s="11" t="s">
        <v>26</v>
      </c>
      <c r="G616" s="11">
        <v>979</v>
      </c>
      <c r="H616" s="12" t="s">
        <v>162</v>
      </c>
      <c r="I616" s="12" t="s">
        <v>27</v>
      </c>
      <c r="J616" s="12" t="s">
        <v>28</v>
      </c>
      <c r="K616" s="12" t="s">
        <v>29</v>
      </c>
      <c r="L616" s="13">
        <v>38.72</v>
      </c>
      <c r="M616" s="13">
        <v>25</v>
      </c>
      <c r="N616" s="13">
        <v>1.5488</v>
      </c>
      <c r="O616" s="13" t="s">
        <v>30</v>
      </c>
      <c r="P616" s="13">
        <v>40</v>
      </c>
      <c r="Q616" s="13">
        <v>0</v>
      </c>
      <c r="R616" s="69">
        <f>M616*P616</f>
        <v>1000</v>
      </c>
      <c r="S616" s="69">
        <v>0</v>
      </c>
      <c r="T616" s="69">
        <f>M616*S616</f>
        <v>0</v>
      </c>
      <c r="U616" s="69">
        <f>R616-T616</f>
        <v>1000</v>
      </c>
      <c r="V616" s="69">
        <f>U616*0</f>
        <v>0</v>
      </c>
      <c r="W616" s="69">
        <f>U616-V616</f>
        <v>1000</v>
      </c>
      <c r="X616" s="69">
        <v>0</v>
      </c>
      <c r="Y616" s="14">
        <f t="shared" si="586"/>
        <v>0</v>
      </c>
      <c r="Z616" s="66" t="s">
        <v>26</v>
      </c>
      <c r="AA616" s="12" t="s">
        <v>31</v>
      </c>
    </row>
    <row r="617" spans="1:27" x14ac:dyDescent="0.25">
      <c r="A617" s="10">
        <v>45667</v>
      </c>
      <c r="B617" s="11" t="s">
        <v>1903</v>
      </c>
      <c r="C617" s="11" t="s">
        <v>1904</v>
      </c>
      <c r="D617" s="11" t="s">
        <v>26</v>
      </c>
      <c r="E617" s="11" t="s">
        <v>75</v>
      </c>
      <c r="F617" s="11" t="s">
        <v>26</v>
      </c>
      <c r="G617" s="11">
        <v>42003</v>
      </c>
      <c r="H617" s="12" t="s">
        <v>564</v>
      </c>
      <c r="I617" s="12" t="s">
        <v>55</v>
      </c>
      <c r="J617" s="12" t="s">
        <v>55</v>
      </c>
      <c r="K617" s="12" t="s">
        <v>56</v>
      </c>
      <c r="L617" s="13">
        <v>42.72</v>
      </c>
      <c r="M617" s="13">
        <v>25</v>
      </c>
      <c r="N617" s="13">
        <v>1.7088000000000001</v>
      </c>
      <c r="O617" s="13"/>
      <c r="P617" s="13">
        <v>24</v>
      </c>
      <c r="Q617" s="13">
        <v>0</v>
      </c>
      <c r="R617" s="69">
        <f>M617*P617</f>
        <v>600</v>
      </c>
      <c r="S617" s="69">
        <v>0</v>
      </c>
      <c r="T617" s="69">
        <f>M617*S617</f>
        <v>0</v>
      </c>
      <c r="U617" s="69">
        <f>R617-T617</f>
        <v>600</v>
      </c>
      <c r="V617" s="69">
        <f>U617*0</f>
        <v>0</v>
      </c>
      <c r="W617" s="69">
        <f>+U617-V617</f>
        <v>600</v>
      </c>
      <c r="X617" s="69">
        <v>0</v>
      </c>
      <c r="Y617" s="14">
        <f t="shared" si="586"/>
        <v>0</v>
      </c>
      <c r="Z617" s="66" t="s">
        <v>26</v>
      </c>
      <c r="AA617" s="12" t="s">
        <v>31</v>
      </c>
    </row>
    <row r="618" spans="1:27" x14ac:dyDescent="0.25">
      <c r="A618" s="10">
        <v>45667</v>
      </c>
      <c r="B618" s="11" t="s">
        <v>1905</v>
      </c>
      <c r="C618" s="11" t="s">
        <v>1906</v>
      </c>
      <c r="D618" s="11" t="s">
        <v>26</v>
      </c>
      <c r="E618" s="11" t="s">
        <v>588</v>
      </c>
      <c r="F618" s="11" t="s">
        <v>26</v>
      </c>
      <c r="G618" s="11">
        <v>4571</v>
      </c>
      <c r="H618" s="12" t="s">
        <v>4422</v>
      </c>
      <c r="I618" s="12" t="s">
        <v>27</v>
      </c>
      <c r="J618" s="12" t="s">
        <v>33</v>
      </c>
      <c r="K618" s="12" t="s">
        <v>34</v>
      </c>
      <c r="L618" s="13">
        <v>34.32</v>
      </c>
      <c r="M618" s="13">
        <v>25</v>
      </c>
      <c r="N618" s="13">
        <v>1.3728</v>
      </c>
      <c r="O618" s="13">
        <v>45</v>
      </c>
      <c r="P618" s="13" t="s">
        <v>30</v>
      </c>
      <c r="Q618" s="13">
        <v>0</v>
      </c>
      <c r="R618" s="69">
        <f>+L618*O618</f>
        <v>1544.4</v>
      </c>
      <c r="S618" s="69">
        <v>0</v>
      </c>
      <c r="T618" s="69">
        <f>+L618*S618</f>
        <v>0</v>
      </c>
      <c r="U618" s="69">
        <f t="shared" ref="U618" si="593">+R618-T618</f>
        <v>1544.4</v>
      </c>
      <c r="V618" s="69">
        <f>+U618*1</f>
        <v>1544.4</v>
      </c>
      <c r="W618" s="69">
        <f t="shared" ref="W618" si="594">+U618-V618</f>
        <v>0</v>
      </c>
      <c r="X618" s="69">
        <v>0</v>
      </c>
      <c r="Y618" s="14">
        <f t="shared" si="586"/>
        <v>0</v>
      </c>
      <c r="Z618" s="66" t="s">
        <v>26</v>
      </c>
      <c r="AA618" s="12" t="s">
        <v>31</v>
      </c>
    </row>
    <row r="619" spans="1:27" x14ac:dyDescent="0.25">
      <c r="A619" s="10">
        <v>45667</v>
      </c>
      <c r="B619" s="11" t="s">
        <v>125</v>
      </c>
      <c r="C619" s="11" t="s">
        <v>1907</v>
      </c>
      <c r="D619" s="11" t="s">
        <v>26</v>
      </c>
      <c r="E619" s="11" t="s">
        <v>65</v>
      </c>
      <c r="F619" s="11" t="s">
        <v>26</v>
      </c>
      <c r="G619" s="11">
        <v>1555</v>
      </c>
      <c r="H619" s="12" t="s">
        <v>66</v>
      </c>
      <c r="I619" s="12" t="s">
        <v>37</v>
      </c>
      <c r="J619" s="12" t="s">
        <v>1908</v>
      </c>
      <c r="K619" s="12" t="s">
        <v>82</v>
      </c>
      <c r="L619" s="13">
        <v>39.64</v>
      </c>
      <c r="M619" s="13">
        <v>25</v>
      </c>
      <c r="N619" s="13">
        <v>1.5855999999999999</v>
      </c>
      <c r="O619" s="13" t="s">
        <v>30</v>
      </c>
      <c r="P619" s="13">
        <v>54</v>
      </c>
      <c r="Q619" s="13">
        <v>0</v>
      </c>
      <c r="R619" s="69">
        <f>M619*P619</f>
        <v>1350</v>
      </c>
      <c r="S619" s="69">
        <v>0</v>
      </c>
      <c r="T619" s="69">
        <f>M619*S619</f>
        <v>0</v>
      </c>
      <c r="U619" s="69">
        <f>R619-T619</f>
        <v>1350</v>
      </c>
      <c r="V619" s="69">
        <f>U619*1</f>
        <v>1350</v>
      </c>
      <c r="W619" s="69">
        <f>U619-V619</f>
        <v>0</v>
      </c>
      <c r="X619" s="69">
        <v>0</v>
      </c>
      <c r="Y619" s="14">
        <f t="shared" si="586"/>
        <v>0</v>
      </c>
      <c r="Z619" s="66" t="s">
        <v>26</v>
      </c>
      <c r="AA619" s="12" t="s">
        <v>31</v>
      </c>
    </row>
    <row r="620" spans="1:27" x14ac:dyDescent="0.25">
      <c r="A620" s="10">
        <v>45667</v>
      </c>
      <c r="B620" s="11" t="s">
        <v>748</v>
      </c>
      <c r="C620" s="11" t="s">
        <v>1909</v>
      </c>
      <c r="D620" s="11" t="s">
        <v>26</v>
      </c>
      <c r="E620" s="11" t="s">
        <v>460</v>
      </c>
      <c r="F620" s="11" t="s">
        <v>26</v>
      </c>
      <c r="G620" s="11">
        <v>43</v>
      </c>
      <c r="H620" s="12" t="s">
        <v>4443</v>
      </c>
      <c r="I620" s="12" t="s">
        <v>37</v>
      </c>
      <c r="J620" s="12" t="s">
        <v>85</v>
      </c>
      <c r="K620" s="12" t="s">
        <v>86</v>
      </c>
      <c r="L620" s="13">
        <v>29.44</v>
      </c>
      <c r="M620" s="13">
        <v>20</v>
      </c>
      <c r="N620" s="13">
        <v>1.472</v>
      </c>
      <c r="O620" s="13">
        <v>30</v>
      </c>
      <c r="P620" s="13" t="s">
        <v>30</v>
      </c>
      <c r="Q620" s="13">
        <v>0</v>
      </c>
      <c r="R620" s="69">
        <f>L620*O620</f>
        <v>883.2</v>
      </c>
      <c r="S620" s="69">
        <v>0</v>
      </c>
      <c r="T620" s="69">
        <f>L620*S620</f>
        <v>0</v>
      </c>
      <c r="U620" s="69">
        <f>R620-T620</f>
        <v>883.2</v>
      </c>
      <c r="V620" s="69">
        <f>U620*0</f>
        <v>0</v>
      </c>
      <c r="W620" s="69">
        <f>U620-V620</f>
        <v>883.2</v>
      </c>
      <c r="X620" s="69">
        <v>0</v>
      </c>
      <c r="Y620" s="14">
        <f t="shared" si="586"/>
        <v>0</v>
      </c>
      <c r="Z620" s="66" t="s">
        <v>26</v>
      </c>
      <c r="AA620" s="12" t="s">
        <v>31</v>
      </c>
    </row>
    <row r="621" spans="1:27" x14ac:dyDescent="0.25">
      <c r="A621" s="10">
        <v>45667</v>
      </c>
      <c r="B621" s="11" t="s">
        <v>1910</v>
      </c>
      <c r="C621" s="11" t="s">
        <v>1911</v>
      </c>
      <c r="D621" s="11" t="s">
        <v>26</v>
      </c>
      <c r="E621" s="11" t="s">
        <v>53</v>
      </c>
      <c r="F621" s="11" t="s">
        <v>26</v>
      </c>
      <c r="G621" s="11" t="s">
        <v>26</v>
      </c>
      <c r="H621" s="12" t="s">
        <v>4421</v>
      </c>
      <c r="I621" s="12" t="s">
        <v>27</v>
      </c>
      <c r="J621" s="12" t="s">
        <v>47</v>
      </c>
      <c r="K621" s="12" t="s">
        <v>48</v>
      </c>
      <c r="L621" s="13">
        <v>42.42</v>
      </c>
      <c r="M621" s="13">
        <v>29</v>
      </c>
      <c r="N621" s="13">
        <v>1.462758620689655</v>
      </c>
      <c r="O621" s="13">
        <v>87</v>
      </c>
      <c r="P621" s="13" t="s">
        <v>30</v>
      </c>
      <c r="Q621" s="13">
        <v>0</v>
      </c>
      <c r="R621" s="69">
        <f>L621*O621</f>
        <v>3690.54</v>
      </c>
      <c r="S621" s="69">
        <v>38</v>
      </c>
      <c r="T621" s="69">
        <f>L621*S621</f>
        <v>1611.96</v>
      </c>
      <c r="U621" s="69">
        <f>R621-T621</f>
        <v>2078.58</v>
      </c>
      <c r="V621" s="69">
        <f>U621*1</f>
        <v>2078.58</v>
      </c>
      <c r="W621" s="69">
        <f>U621-V621</f>
        <v>0</v>
      </c>
      <c r="X621" s="69">
        <f>L621*37</f>
        <v>1569.54</v>
      </c>
      <c r="Y621" s="70">
        <f>+T621-X621</f>
        <v>42.420000000000073</v>
      </c>
      <c r="Z621" s="66" t="s">
        <v>41</v>
      </c>
      <c r="AA621" s="12" t="s">
        <v>78</v>
      </c>
    </row>
    <row r="622" spans="1:27" x14ac:dyDescent="0.25">
      <c r="A622" s="10">
        <v>45667</v>
      </c>
      <c r="B622" s="11" t="s">
        <v>1912</v>
      </c>
      <c r="C622" s="11" t="s">
        <v>1913</v>
      </c>
      <c r="D622" s="11" t="s">
        <v>26</v>
      </c>
      <c r="E622" s="11" t="s">
        <v>370</v>
      </c>
      <c r="F622" s="11" t="s">
        <v>26</v>
      </c>
      <c r="G622" s="11" t="s">
        <v>35</v>
      </c>
      <c r="H622" s="12" t="s">
        <v>36</v>
      </c>
      <c r="I622" s="12" t="s">
        <v>55</v>
      </c>
      <c r="J622" s="12" t="s">
        <v>55</v>
      </c>
      <c r="K622" s="12" t="s">
        <v>56</v>
      </c>
      <c r="L622" s="13">
        <v>15.44</v>
      </c>
      <c r="M622" s="13">
        <v>10</v>
      </c>
      <c r="N622" s="13">
        <v>1.544</v>
      </c>
      <c r="O622" s="13">
        <v>20</v>
      </c>
      <c r="P622" s="13" t="s">
        <v>30</v>
      </c>
      <c r="Q622" s="13">
        <v>0</v>
      </c>
      <c r="R622" s="69">
        <f>(L622*O622)-Q622</f>
        <v>308.8</v>
      </c>
      <c r="S622" s="69">
        <v>0</v>
      </c>
      <c r="T622" s="69">
        <f t="shared" ref="T622" si="595">+L622*S622</f>
        <v>0</v>
      </c>
      <c r="U622" s="69">
        <f t="shared" ref="U622:U623" si="596">+R622-T622</f>
        <v>308.8</v>
      </c>
      <c r="V622" s="69">
        <f>+U622*0</f>
        <v>0</v>
      </c>
      <c r="W622" s="69">
        <f t="shared" ref="W622:W623" si="597">+U622-V622</f>
        <v>308.8</v>
      </c>
      <c r="X622" s="69">
        <v>0</v>
      </c>
      <c r="Y622" s="14">
        <f t="shared" ref="Y622:Y649" si="598">T622-X622</f>
        <v>0</v>
      </c>
      <c r="Z622" s="66" t="s">
        <v>26</v>
      </c>
      <c r="AA622" s="12" t="s">
        <v>31</v>
      </c>
    </row>
    <row r="623" spans="1:27" x14ac:dyDescent="0.25">
      <c r="A623" s="10">
        <v>45667</v>
      </c>
      <c r="B623" s="11" t="s">
        <v>1914</v>
      </c>
      <c r="C623" s="11" t="s">
        <v>1915</v>
      </c>
      <c r="D623" s="11" t="s">
        <v>26</v>
      </c>
      <c r="E623" s="11" t="s">
        <v>69</v>
      </c>
      <c r="F623" s="11" t="s">
        <v>26</v>
      </c>
      <c r="G623" s="11">
        <v>4683</v>
      </c>
      <c r="H623" s="12" t="s">
        <v>70</v>
      </c>
      <c r="I623" s="12" t="s">
        <v>27</v>
      </c>
      <c r="J623" s="12" t="s">
        <v>42</v>
      </c>
      <c r="K623" s="12" t="s">
        <v>43</v>
      </c>
      <c r="L623" s="13">
        <v>41.72</v>
      </c>
      <c r="M623" s="13">
        <v>25</v>
      </c>
      <c r="N623" s="13">
        <v>1.6688000000000001</v>
      </c>
      <c r="O623" s="13" t="s">
        <v>30</v>
      </c>
      <c r="P623" s="13">
        <v>64</v>
      </c>
      <c r="Q623" s="13">
        <v>0</v>
      </c>
      <c r="R623" s="69">
        <f>+M623*P623</f>
        <v>1600</v>
      </c>
      <c r="S623" s="69">
        <v>0</v>
      </c>
      <c r="T623" s="69">
        <f>+M623*S623</f>
        <v>0</v>
      </c>
      <c r="U623" s="69">
        <f t="shared" si="596"/>
        <v>1600</v>
      </c>
      <c r="V623" s="69">
        <f>+U623*0</f>
        <v>0</v>
      </c>
      <c r="W623" s="69">
        <f t="shared" si="597"/>
        <v>1600</v>
      </c>
      <c r="X623" s="69">
        <v>0</v>
      </c>
      <c r="Y623" s="14">
        <f t="shared" si="598"/>
        <v>0</v>
      </c>
      <c r="Z623" s="66" t="s">
        <v>26</v>
      </c>
      <c r="AA623" s="12" t="s">
        <v>31</v>
      </c>
    </row>
    <row r="624" spans="1:27" x14ac:dyDescent="0.25">
      <c r="A624" s="10">
        <v>45667</v>
      </c>
      <c r="B624" s="11" t="s">
        <v>1916</v>
      </c>
      <c r="C624" s="11" t="s">
        <v>1917</v>
      </c>
      <c r="D624" s="11" t="s">
        <v>26</v>
      </c>
      <c r="E624" s="11" t="s">
        <v>504</v>
      </c>
      <c r="F624" s="11" t="s">
        <v>26</v>
      </c>
      <c r="G624" s="11">
        <v>633</v>
      </c>
      <c r="H624" s="12" t="s">
        <v>141</v>
      </c>
      <c r="I624" s="12" t="s">
        <v>37</v>
      </c>
      <c r="J624" s="12" t="s">
        <v>85</v>
      </c>
      <c r="K624" s="12" t="s">
        <v>86</v>
      </c>
      <c r="L624" s="13">
        <v>38.44</v>
      </c>
      <c r="M624" s="13">
        <v>25</v>
      </c>
      <c r="N624" s="13">
        <v>1.5376000000000001</v>
      </c>
      <c r="O624" s="13">
        <v>29</v>
      </c>
      <c r="P624" s="13" t="s">
        <v>30</v>
      </c>
      <c r="Q624" s="13">
        <v>0</v>
      </c>
      <c r="R624" s="69">
        <f>L624*O624</f>
        <v>1114.76</v>
      </c>
      <c r="S624" s="69">
        <v>0</v>
      </c>
      <c r="T624" s="69">
        <f>L624*S624</f>
        <v>0</v>
      </c>
      <c r="U624" s="69">
        <f>R624-T624</f>
        <v>1114.76</v>
      </c>
      <c r="V624" s="69">
        <f>U624*0</f>
        <v>0</v>
      </c>
      <c r="W624" s="69">
        <f>U624-V624</f>
        <v>1114.76</v>
      </c>
      <c r="X624" s="69">
        <v>0</v>
      </c>
      <c r="Y624" s="14">
        <f t="shared" si="598"/>
        <v>0</v>
      </c>
      <c r="Z624" s="66" t="s">
        <v>26</v>
      </c>
      <c r="AA624" s="12" t="s">
        <v>31</v>
      </c>
    </row>
    <row r="625" spans="1:27" x14ac:dyDescent="0.25">
      <c r="A625" s="10">
        <v>45667</v>
      </c>
      <c r="B625" s="11" t="s">
        <v>1918</v>
      </c>
      <c r="C625" s="11" t="s">
        <v>1919</v>
      </c>
      <c r="D625" s="11" t="s">
        <v>26</v>
      </c>
      <c r="E625" s="11" t="s">
        <v>460</v>
      </c>
      <c r="F625" s="11" t="s">
        <v>26</v>
      </c>
      <c r="G625" s="11">
        <v>45</v>
      </c>
      <c r="H625" s="12" t="s">
        <v>4443</v>
      </c>
      <c r="I625" s="12" t="s">
        <v>37</v>
      </c>
      <c r="J625" s="12" t="s">
        <v>85</v>
      </c>
      <c r="K625" s="12" t="s">
        <v>86</v>
      </c>
      <c r="L625" s="13">
        <v>30.88</v>
      </c>
      <c r="M625" s="13">
        <v>20</v>
      </c>
      <c r="N625" s="13">
        <v>1.544</v>
      </c>
      <c r="O625" s="13">
        <v>30</v>
      </c>
      <c r="P625" s="13" t="s">
        <v>30</v>
      </c>
      <c r="Q625" s="13">
        <v>0</v>
      </c>
      <c r="R625" s="69">
        <f>L625*O625</f>
        <v>926.4</v>
      </c>
      <c r="S625" s="69">
        <v>0</v>
      </c>
      <c r="T625" s="69">
        <f>L625*S625</f>
        <v>0</v>
      </c>
      <c r="U625" s="69">
        <f>R625-T625</f>
        <v>926.4</v>
      </c>
      <c r="V625" s="69">
        <f>U625*0</f>
        <v>0</v>
      </c>
      <c r="W625" s="69">
        <f>U625-V625</f>
        <v>926.4</v>
      </c>
      <c r="X625" s="69">
        <v>0</v>
      </c>
      <c r="Y625" s="14">
        <f t="shared" si="598"/>
        <v>0</v>
      </c>
      <c r="Z625" s="66" t="s">
        <v>26</v>
      </c>
      <c r="AA625" s="12" t="s">
        <v>31</v>
      </c>
    </row>
    <row r="626" spans="1:27" x14ac:dyDescent="0.25">
      <c r="A626" s="10">
        <v>45667</v>
      </c>
      <c r="B626" s="11" t="s">
        <v>1920</v>
      </c>
      <c r="C626" s="11" t="s">
        <v>1921</v>
      </c>
      <c r="D626" s="11" t="s">
        <v>26</v>
      </c>
      <c r="E626" s="11" t="s">
        <v>508</v>
      </c>
      <c r="F626" s="11" t="s">
        <v>26</v>
      </c>
      <c r="G626" s="11">
        <v>634</v>
      </c>
      <c r="H626" s="12" t="s">
        <v>141</v>
      </c>
      <c r="I626" s="12" t="s">
        <v>27</v>
      </c>
      <c r="J626" s="12" t="s">
        <v>33</v>
      </c>
      <c r="K626" s="12" t="s">
        <v>34</v>
      </c>
      <c r="L626" s="13">
        <v>42.42</v>
      </c>
      <c r="M626" s="13">
        <v>29</v>
      </c>
      <c r="N626" s="13">
        <v>1.462758620689655</v>
      </c>
      <c r="O626" s="13">
        <v>40</v>
      </c>
      <c r="P626" s="13" t="s">
        <v>30</v>
      </c>
      <c r="Q626" s="13">
        <v>0</v>
      </c>
      <c r="R626" s="69">
        <f>L626*O626</f>
        <v>1696.8000000000002</v>
      </c>
      <c r="S626" s="69">
        <v>0</v>
      </c>
      <c r="T626" s="69">
        <f>L626*S626</f>
        <v>0</v>
      </c>
      <c r="U626" s="69">
        <f>R626-T626</f>
        <v>1696.8000000000002</v>
      </c>
      <c r="V626" s="69">
        <f>U626*0</f>
        <v>0</v>
      </c>
      <c r="W626" s="69">
        <f>U626-V626</f>
        <v>1696.8000000000002</v>
      </c>
      <c r="X626" s="69">
        <v>0</v>
      </c>
      <c r="Y626" s="14">
        <f t="shared" si="598"/>
        <v>0</v>
      </c>
      <c r="Z626" s="66" t="s">
        <v>26</v>
      </c>
      <c r="AA626" s="12" t="s">
        <v>31</v>
      </c>
    </row>
    <row r="627" spans="1:27" x14ac:dyDescent="0.25">
      <c r="A627" s="10">
        <v>45667</v>
      </c>
      <c r="B627" s="11" t="s">
        <v>1922</v>
      </c>
      <c r="C627" s="11" t="s">
        <v>1923</v>
      </c>
      <c r="D627" s="11" t="s">
        <v>26</v>
      </c>
      <c r="E627" s="11" t="s">
        <v>657</v>
      </c>
      <c r="F627" s="11" t="s">
        <v>26</v>
      </c>
      <c r="G627" s="11">
        <v>635</v>
      </c>
      <c r="H627" s="12" t="s">
        <v>141</v>
      </c>
      <c r="I627" s="12" t="s">
        <v>27</v>
      </c>
      <c r="J627" s="12" t="s">
        <v>33</v>
      </c>
      <c r="K627" s="12" t="s">
        <v>34</v>
      </c>
      <c r="L627" s="13">
        <v>40.26</v>
      </c>
      <c r="M627" s="13">
        <v>28</v>
      </c>
      <c r="N627" s="13">
        <v>1.4378571428571429</v>
      </c>
      <c r="O627" s="13">
        <v>40</v>
      </c>
      <c r="P627" s="13" t="s">
        <v>30</v>
      </c>
      <c r="Q627" s="13">
        <v>0</v>
      </c>
      <c r="R627" s="69">
        <f>L627*O627</f>
        <v>1610.3999999999999</v>
      </c>
      <c r="S627" s="69">
        <v>0</v>
      </c>
      <c r="T627" s="69">
        <f>L627*S627</f>
        <v>0</v>
      </c>
      <c r="U627" s="69">
        <f>R627-T627</f>
        <v>1610.3999999999999</v>
      </c>
      <c r="V627" s="69">
        <f>U627*0</f>
        <v>0</v>
      </c>
      <c r="W627" s="69">
        <f>U627-V627</f>
        <v>1610.3999999999999</v>
      </c>
      <c r="X627" s="69">
        <v>0</v>
      </c>
      <c r="Y627" s="14">
        <f t="shared" si="598"/>
        <v>0</v>
      </c>
      <c r="Z627" s="66" t="s">
        <v>26</v>
      </c>
      <c r="AA627" s="12" t="s">
        <v>31</v>
      </c>
    </row>
    <row r="628" spans="1:27" x14ac:dyDescent="0.25">
      <c r="A628" s="10">
        <v>45667</v>
      </c>
      <c r="B628" s="11" t="s">
        <v>1924</v>
      </c>
      <c r="C628" s="11" t="s">
        <v>1925</v>
      </c>
      <c r="D628" s="11" t="s">
        <v>26</v>
      </c>
      <c r="E628" s="11" t="s">
        <v>80</v>
      </c>
      <c r="F628" s="11" t="s">
        <v>26</v>
      </c>
      <c r="G628" s="11">
        <v>10287</v>
      </c>
      <c r="H628" s="12" t="s">
        <v>140</v>
      </c>
      <c r="I628" s="12" t="s">
        <v>27</v>
      </c>
      <c r="J628" s="12" t="s">
        <v>42</v>
      </c>
      <c r="K628" s="12" t="s">
        <v>43</v>
      </c>
      <c r="L628" s="13">
        <v>43.24</v>
      </c>
      <c r="M628" s="13">
        <v>25</v>
      </c>
      <c r="N628" s="13">
        <v>1.7296</v>
      </c>
      <c r="O628" s="13">
        <v>35</v>
      </c>
      <c r="P628" s="13"/>
      <c r="Q628" s="13">
        <v>0</v>
      </c>
      <c r="R628" s="69">
        <f>+L628*O628</f>
        <v>1513.4</v>
      </c>
      <c r="S628" s="69">
        <v>0</v>
      </c>
      <c r="T628" s="69">
        <f>+L628*S628</f>
        <v>0</v>
      </c>
      <c r="U628" s="69">
        <f>+R628-T628</f>
        <v>1513.4</v>
      </c>
      <c r="V628" s="69">
        <f>+U628*0</f>
        <v>0</v>
      </c>
      <c r="W628" s="69">
        <f>+U628-V628</f>
        <v>1513.4</v>
      </c>
      <c r="X628" s="69">
        <v>0</v>
      </c>
      <c r="Y628" s="14">
        <f t="shared" si="598"/>
        <v>0</v>
      </c>
      <c r="Z628" s="66" t="s">
        <v>26</v>
      </c>
      <c r="AA628" s="12" t="s">
        <v>31</v>
      </c>
    </row>
    <row r="629" spans="1:27" x14ac:dyDescent="0.25">
      <c r="A629" s="10">
        <v>45667</v>
      </c>
      <c r="B629" s="11" t="s">
        <v>1673</v>
      </c>
      <c r="C629" s="11" t="s">
        <v>1926</v>
      </c>
      <c r="D629" s="11" t="s">
        <v>26</v>
      </c>
      <c r="E629" s="11" t="s">
        <v>592</v>
      </c>
      <c r="F629" s="11" t="s">
        <v>26</v>
      </c>
      <c r="G629" s="11">
        <v>59481</v>
      </c>
      <c r="H629" s="12" t="s">
        <v>4422</v>
      </c>
      <c r="I629" s="12" t="s">
        <v>27</v>
      </c>
      <c r="J629" s="12" t="s">
        <v>47</v>
      </c>
      <c r="K629" s="12" t="s">
        <v>48</v>
      </c>
      <c r="L629" s="13">
        <v>34.96</v>
      </c>
      <c r="M629" s="13">
        <v>25</v>
      </c>
      <c r="N629" s="13">
        <v>1.3984000000000001</v>
      </c>
      <c r="O629" s="13">
        <v>46</v>
      </c>
      <c r="P629" s="13" t="s">
        <v>30</v>
      </c>
      <c r="Q629" s="13">
        <v>0</v>
      </c>
      <c r="R629" s="69">
        <f t="shared" ref="R629" si="599">+L629*O629</f>
        <v>1608.16</v>
      </c>
      <c r="S629" s="69">
        <v>0</v>
      </c>
      <c r="T629" s="69">
        <f t="shared" ref="T629" si="600">+L629*S629</f>
        <v>0</v>
      </c>
      <c r="U629" s="69">
        <f t="shared" ref="U629" si="601">+R629-T629</f>
        <v>1608.16</v>
      </c>
      <c r="V629" s="69">
        <f>+U629*1</f>
        <v>1608.16</v>
      </c>
      <c r="W629" s="69">
        <f t="shared" ref="W629" si="602">+U629-V629</f>
        <v>0</v>
      </c>
      <c r="X629" s="69">
        <v>0</v>
      </c>
      <c r="Y629" s="14">
        <f t="shared" si="598"/>
        <v>0</v>
      </c>
      <c r="Z629" s="66" t="s">
        <v>26</v>
      </c>
      <c r="AA629" s="12" t="s">
        <v>31</v>
      </c>
    </row>
    <row r="630" spans="1:27" x14ac:dyDescent="0.25">
      <c r="A630" s="10">
        <v>45667</v>
      </c>
      <c r="B630" s="11" t="s">
        <v>1927</v>
      </c>
      <c r="C630" s="11" t="s">
        <v>1928</v>
      </c>
      <c r="D630" s="11" t="s">
        <v>26</v>
      </c>
      <c r="E630" s="11" t="s">
        <v>519</v>
      </c>
      <c r="F630" s="11" t="s">
        <v>26</v>
      </c>
      <c r="G630" s="11">
        <v>4366</v>
      </c>
      <c r="H630" s="12" t="s">
        <v>140</v>
      </c>
      <c r="I630" s="12" t="s">
        <v>27</v>
      </c>
      <c r="J630" s="12" t="s">
        <v>42</v>
      </c>
      <c r="K630" s="12" t="s">
        <v>43</v>
      </c>
      <c r="L630" s="13">
        <v>41.82</v>
      </c>
      <c r="M630" s="13">
        <v>25</v>
      </c>
      <c r="N630" s="13">
        <v>1.6728000000000001</v>
      </c>
      <c r="O630" s="13">
        <v>35</v>
      </c>
      <c r="P630" s="13"/>
      <c r="Q630" s="13">
        <v>0</v>
      </c>
      <c r="R630" s="69">
        <f>+L630*O630</f>
        <v>1463.7</v>
      </c>
      <c r="S630" s="69">
        <v>0</v>
      </c>
      <c r="T630" s="69">
        <f>+L630*S630</f>
        <v>0</v>
      </c>
      <c r="U630" s="69">
        <f>+R630-T630</f>
        <v>1463.7</v>
      </c>
      <c r="V630" s="69">
        <f>+U630*0</f>
        <v>0</v>
      </c>
      <c r="W630" s="69">
        <f>+U630-V630</f>
        <v>1463.7</v>
      </c>
      <c r="X630" s="69">
        <v>0</v>
      </c>
      <c r="Y630" s="14">
        <f t="shared" si="598"/>
        <v>0</v>
      </c>
      <c r="Z630" s="66" t="s">
        <v>26</v>
      </c>
      <c r="AA630" s="12" t="s">
        <v>31</v>
      </c>
    </row>
    <row r="631" spans="1:27" x14ac:dyDescent="0.25">
      <c r="A631" s="10">
        <v>45667</v>
      </c>
      <c r="B631" s="11" t="s">
        <v>1929</v>
      </c>
      <c r="C631" s="11" t="s">
        <v>1930</v>
      </c>
      <c r="D631" s="11" t="s">
        <v>26</v>
      </c>
      <c r="E631" s="11" t="s">
        <v>99</v>
      </c>
      <c r="F631" s="11" t="s">
        <v>26</v>
      </c>
      <c r="G631" s="11">
        <v>57974</v>
      </c>
      <c r="H631" s="12" t="s">
        <v>4422</v>
      </c>
      <c r="I631" s="12" t="s">
        <v>27</v>
      </c>
      <c r="J631" s="12" t="s">
        <v>33</v>
      </c>
      <c r="K631" s="12" t="s">
        <v>34</v>
      </c>
      <c r="L631" s="13">
        <v>35.42</v>
      </c>
      <c r="M631" s="13">
        <v>25</v>
      </c>
      <c r="N631" s="13">
        <v>1.4168000000000001</v>
      </c>
      <c r="O631" s="13">
        <v>45</v>
      </c>
      <c r="P631" s="13" t="s">
        <v>30</v>
      </c>
      <c r="Q631" s="13">
        <v>0</v>
      </c>
      <c r="R631" s="69">
        <f>+L631*O631</f>
        <v>1593.9</v>
      </c>
      <c r="S631" s="69">
        <v>0</v>
      </c>
      <c r="T631" s="69">
        <f>+L631*S631</f>
        <v>0</v>
      </c>
      <c r="U631" s="69">
        <f t="shared" ref="U631" si="603">+R631-T631</f>
        <v>1593.9</v>
      </c>
      <c r="V631" s="69">
        <f>+U631*1</f>
        <v>1593.9</v>
      </c>
      <c r="W631" s="69">
        <f t="shared" ref="W631" si="604">+U631-V631</f>
        <v>0</v>
      </c>
      <c r="X631" s="69">
        <v>0</v>
      </c>
      <c r="Y631" s="14">
        <f t="shared" si="598"/>
        <v>0</v>
      </c>
      <c r="Z631" s="66" t="s">
        <v>26</v>
      </c>
      <c r="AA631" s="12" t="s">
        <v>31</v>
      </c>
    </row>
    <row r="632" spans="1:27" x14ac:dyDescent="0.25">
      <c r="A632" s="10">
        <v>45667</v>
      </c>
      <c r="B632" s="11" t="s">
        <v>1931</v>
      </c>
      <c r="C632" s="11" t="s">
        <v>1932</v>
      </c>
      <c r="D632" s="11" t="s">
        <v>26</v>
      </c>
      <c r="E632" s="11" t="s">
        <v>239</v>
      </c>
      <c r="F632" s="11" t="s">
        <v>26</v>
      </c>
      <c r="G632" s="11">
        <v>2911</v>
      </c>
      <c r="H632" s="12" t="s">
        <v>41</v>
      </c>
      <c r="I632" s="12" t="s">
        <v>55</v>
      </c>
      <c r="J632" s="12" t="s">
        <v>565</v>
      </c>
      <c r="K632" s="12" t="s">
        <v>549</v>
      </c>
      <c r="L632" s="13">
        <v>39.42</v>
      </c>
      <c r="M632" s="13">
        <v>25</v>
      </c>
      <c r="N632" s="13">
        <v>1.5768</v>
      </c>
      <c r="O632" s="13">
        <v>25</v>
      </c>
      <c r="P632" s="13"/>
      <c r="Q632" s="13">
        <v>0</v>
      </c>
      <c r="R632" s="69">
        <f>L632*O632</f>
        <v>985.5</v>
      </c>
      <c r="S632" s="69">
        <v>0</v>
      </c>
      <c r="T632" s="69">
        <f>L632*S632</f>
        <v>0</v>
      </c>
      <c r="U632" s="69">
        <f>R632-T632</f>
        <v>985.5</v>
      </c>
      <c r="V632" s="69">
        <f>U632*0</f>
        <v>0</v>
      </c>
      <c r="W632" s="69">
        <f>U632-V632</f>
        <v>985.5</v>
      </c>
      <c r="X632" s="69">
        <v>0</v>
      </c>
      <c r="Y632" s="14">
        <f t="shared" si="598"/>
        <v>0</v>
      </c>
      <c r="Z632" s="66" t="s">
        <v>26</v>
      </c>
      <c r="AA632" s="12" t="s">
        <v>31</v>
      </c>
    </row>
    <row r="633" spans="1:27" x14ac:dyDescent="0.25">
      <c r="A633" s="10">
        <v>45667</v>
      </c>
      <c r="B633" s="11" t="s">
        <v>1933</v>
      </c>
      <c r="C633" s="11" t="s">
        <v>1934</v>
      </c>
      <c r="D633" s="11" t="s">
        <v>26</v>
      </c>
      <c r="E633" s="11" t="s">
        <v>551</v>
      </c>
      <c r="F633" s="11" t="s">
        <v>26</v>
      </c>
      <c r="G633" s="11">
        <v>69104</v>
      </c>
      <c r="H633" s="12" t="s">
        <v>4422</v>
      </c>
      <c r="I633" s="12" t="s">
        <v>27</v>
      </c>
      <c r="J633" s="12" t="s">
        <v>33</v>
      </c>
      <c r="K633" s="12" t="s">
        <v>34</v>
      </c>
      <c r="L633" s="13">
        <v>34.299999999999997</v>
      </c>
      <c r="M633" s="13">
        <v>25</v>
      </c>
      <c r="N633" s="13">
        <v>1.3720000000000001</v>
      </c>
      <c r="O633" s="13">
        <v>45</v>
      </c>
      <c r="P633" s="13" t="s">
        <v>30</v>
      </c>
      <c r="Q633" s="13">
        <v>0</v>
      </c>
      <c r="R633" s="69">
        <f>+L633*O633</f>
        <v>1543.4999999999998</v>
      </c>
      <c r="S633" s="69">
        <v>0</v>
      </c>
      <c r="T633" s="69">
        <f>+L633*S633</f>
        <v>0</v>
      </c>
      <c r="U633" s="69">
        <f t="shared" ref="U633:U636" si="605">+R633-T633</f>
        <v>1543.4999999999998</v>
      </c>
      <c r="V633" s="69">
        <f>+U633*1</f>
        <v>1543.4999999999998</v>
      </c>
      <c r="W633" s="69">
        <f t="shared" ref="W633:W636" si="606">+U633-V633</f>
        <v>0</v>
      </c>
      <c r="X633" s="69">
        <v>0</v>
      </c>
      <c r="Y633" s="14">
        <f t="shared" si="598"/>
        <v>0</v>
      </c>
      <c r="Z633" s="66" t="s">
        <v>26</v>
      </c>
      <c r="AA633" s="12" t="s">
        <v>31</v>
      </c>
    </row>
    <row r="634" spans="1:27" x14ac:dyDescent="0.25">
      <c r="A634" s="10">
        <v>45667</v>
      </c>
      <c r="B634" s="11" t="s">
        <v>1935</v>
      </c>
      <c r="C634" s="11" t="s">
        <v>1936</v>
      </c>
      <c r="D634" s="11" t="s">
        <v>26</v>
      </c>
      <c r="E634" s="11" t="s">
        <v>74</v>
      </c>
      <c r="F634" s="11" t="s">
        <v>26</v>
      </c>
      <c r="G634" s="11">
        <v>1313</v>
      </c>
      <c r="H634" s="12" t="s">
        <v>70</v>
      </c>
      <c r="I634" s="12" t="s">
        <v>27</v>
      </c>
      <c r="J634" s="12" t="s">
        <v>33</v>
      </c>
      <c r="K634" s="12" t="s">
        <v>34</v>
      </c>
      <c r="L634" s="13">
        <v>38.14</v>
      </c>
      <c r="M634" s="13">
        <v>25</v>
      </c>
      <c r="N634" s="13">
        <v>1.5256000000000001</v>
      </c>
      <c r="O634" s="13" t="s">
        <v>30</v>
      </c>
      <c r="P634" s="13">
        <v>60</v>
      </c>
      <c r="Q634" s="13">
        <v>0</v>
      </c>
      <c r="R634" s="69">
        <f>+M634*P634</f>
        <v>1500</v>
      </c>
      <c r="S634" s="69">
        <v>0</v>
      </c>
      <c r="T634" s="69">
        <f>+M634*S634</f>
        <v>0</v>
      </c>
      <c r="U634" s="69">
        <f t="shared" si="605"/>
        <v>1500</v>
      </c>
      <c r="V634" s="69">
        <f>+U634*0</f>
        <v>0</v>
      </c>
      <c r="W634" s="69">
        <f t="shared" si="606"/>
        <v>1500</v>
      </c>
      <c r="X634" s="69">
        <v>0</v>
      </c>
      <c r="Y634" s="14">
        <f t="shared" si="598"/>
        <v>0</v>
      </c>
      <c r="Z634" s="66" t="s">
        <v>26</v>
      </c>
      <c r="AA634" s="12" t="s">
        <v>31</v>
      </c>
    </row>
    <row r="635" spans="1:27" x14ac:dyDescent="0.25">
      <c r="A635" s="10">
        <v>45667</v>
      </c>
      <c r="B635" s="11" t="s">
        <v>1937</v>
      </c>
      <c r="C635" s="11" t="s">
        <v>1938</v>
      </c>
      <c r="D635" s="11" t="s">
        <v>26</v>
      </c>
      <c r="E635" s="11" t="s">
        <v>430</v>
      </c>
      <c r="F635" s="11" t="s">
        <v>26</v>
      </c>
      <c r="G635" s="11">
        <v>136</v>
      </c>
      <c r="H635" s="12" t="s">
        <v>6326</v>
      </c>
      <c r="I635" s="12" t="s">
        <v>27</v>
      </c>
      <c r="J635" s="12" t="s">
        <v>42</v>
      </c>
      <c r="K635" s="12" t="s">
        <v>43</v>
      </c>
      <c r="L635" s="13">
        <v>40.44</v>
      </c>
      <c r="M635" s="13">
        <v>25</v>
      </c>
      <c r="N635" s="13">
        <v>1.6175999999999999</v>
      </c>
      <c r="O635" s="13">
        <v>42.5</v>
      </c>
      <c r="P635" s="13"/>
      <c r="Q635" s="13">
        <v>0</v>
      </c>
      <c r="R635" s="69">
        <f>+L635*O635</f>
        <v>1718.6999999999998</v>
      </c>
      <c r="S635" s="69">
        <v>0</v>
      </c>
      <c r="T635" s="69">
        <f>+L635*S635</f>
        <v>0</v>
      </c>
      <c r="U635" s="69">
        <f t="shared" si="605"/>
        <v>1718.6999999999998</v>
      </c>
      <c r="V635" s="69">
        <f>+U635*0</f>
        <v>0</v>
      </c>
      <c r="W635" s="69">
        <f t="shared" si="606"/>
        <v>1718.6999999999998</v>
      </c>
      <c r="X635" s="69">
        <v>0</v>
      </c>
      <c r="Y635" s="14">
        <f t="shared" si="598"/>
        <v>0</v>
      </c>
      <c r="Z635" s="66" t="s">
        <v>26</v>
      </c>
      <c r="AA635" s="12" t="s">
        <v>31</v>
      </c>
    </row>
    <row r="636" spans="1:27" x14ac:dyDescent="0.25">
      <c r="A636" s="10">
        <v>45667</v>
      </c>
      <c r="B636" s="11" t="s">
        <v>1939</v>
      </c>
      <c r="C636" s="11" t="s">
        <v>1940</v>
      </c>
      <c r="D636" s="11" t="s">
        <v>26</v>
      </c>
      <c r="E636" s="11" t="s">
        <v>107</v>
      </c>
      <c r="F636" s="11" t="s">
        <v>26</v>
      </c>
      <c r="G636" s="11">
        <v>57622</v>
      </c>
      <c r="H636" s="12" t="s">
        <v>4422</v>
      </c>
      <c r="I636" s="12" t="s">
        <v>27</v>
      </c>
      <c r="J636" s="12" t="s">
        <v>47</v>
      </c>
      <c r="K636" s="12" t="s">
        <v>48</v>
      </c>
      <c r="L636" s="13">
        <v>38.159999999999997</v>
      </c>
      <c r="M636" s="13">
        <v>25</v>
      </c>
      <c r="N636" s="13">
        <v>1.5264</v>
      </c>
      <c r="O636" s="13">
        <v>46</v>
      </c>
      <c r="P636" s="13" t="s">
        <v>30</v>
      </c>
      <c r="Q636" s="13">
        <v>0</v>
      </c>
      <c r="R636" s="69">
        <f t="shared" ref="R636" si="607">+L636*O636</f>
        <v>1755.36</v>
      </c>
      <c r="S636" s="69">
        <v>0</v>
      </c>
      <c r="T636" s="69">
        <f t="shared" ref="T636" si="608">+L636*S636</f>
        <v>0</v>
      </c>
      <c r="U636" s="69">
        <f t="shared" si="605"/>
        <v>1755.36</v>
      </c>
      <c r="V636" s="69">
        <f>+U636*1</f>
        <v>1755.36</v>
      </c>
      <c r="W636" s="69">
        <f t="shared" si="606"/>
        <v>0</v>
      </c>
      <c r="X636" s="69">
        <v>0</v>
      </c>
      <c r="Y636" s="14">
        <f t="shared" si="598"/>
        <v>0</v>
      </c>
      <c r="Z636" s="66" t="s">
        <v>26</v>
      </c>
      <c r="AA636" s="12" t="s">
        <v>31</v>
      </c>
    </row>
    <row r="637" spans="1:27" x14ac:dyDescent="0.25">
      <c r="A637" s="10">
        <v>45667</v>
      </c>
      <c r="B637" s="11" t="s">
        <v>1941</v>
      </c>
      <c r="C637" s="11" t="s">
        <v>1942</v>
      </c>
      <c r="D637" s="11" t="s">
        <v>26</v>
      </c>
      <c r="E637" s="11" t="s">
        <v>505</v>
      </c>
      <c r="F637" s="11" t="s">
        <v>26</v>
      </c>
      <c r="G637" s="11">
        <v>1508</v>
      </c>
      <c r="H637" s="12" t="s">
        <v>45</v>
      </c>
      <c r="I637" s="12" t="s">
        <v>27</v>
      </c>
      <c r="J637" s="12" t="s">
        <v>33</v>
      </c>
      <c r="K637" s="12" t="s">
        <v>34</v>
      </c>
      <c r="L637" s="13">
        <v>39.06</v>
      </c>
      <c r="M637" s="13">
        <v>25</v>
      </c>
      <c r="N637" s="13">
        <v>1.5624</v>
      </c>
      <c r="O637" s="13" t="s">
        <v>30</v>
      </c>
      <c r="P637" s="13">
        <v>58</v>
      </c>
      <c r="Q637" s="13">
        <v>0</v>
      </c>
      <c r="R637" s="69">
        <f>M637*P637</f>
        <v>1450</v>
      </c>
      <c r="S637" s="69">
        <v>0</v>
      </c>
      <c r="T637" s="69">
        <f>M637*S637</f>
        <v>0</v>
      </c>
      <c r="U637" s="69">
        <f>R637-T637</f>
        <v>1450</v>
      </c>
      <c r="V637" s="69">
        <f>U637*0</f>
        <v>0</v>
      </c>
      <c r="W637" s="69">
        <f>U637-V637</f>
        <v>1450</v>
      </c>
      <c r="X637" s="69">
        <v>0</v>
      </c>
      <c r="Y637" s="14">
        <f t="shared" si="598"/>
        <v>0</v>
      </c>
      <c r="Z637" s="66" t="s">
        <v>26</v>
      </c>
      <c r="AA637" s="12" t="s">
        <v>31</v>
      </c>
    </row>
    <row r="638" spans="1:27" x14ac:dyDescent="0.25">
      <c r="A638" s="10">
        <v>45667</v>
      </c>
      <c r="B638" s="11" t="s">
        <v>1943</v>
      </c>
      <c r="C638" s="11" t="s">
        <v>1944</v>
      </c>
      <c r="D638" s="11" t="s">
        <v>26</v>
      </c>
      <c r="E638" s="11" t="s">
        <v>370</v>
      </c>
      <c r="F638" s="11" t="s">
        <v>26</v>
      </c>
      <c r="G638" s="11" t="s">
        <v>35</v>
      </c>
      <c r="H638" s="12" t="s">
        <v>36</v>
      </c>
      <c r="I638" s="12" t="s">
        <v>55</v>
      </c>
      <c r="J638" s="12" t="s">
        <v>55</v>
      </c>
      <c r="K638" s="12" t="s">
        <v>56</v>
      </c>
      <c r="L638" s="13">
        <v>15.02</v>
      </c>
      <c r="M638" s="13">
        <v>10</v>
      </c>
      <c r="N638" s="13">
        <v>1.502</v>
      </c>
      <c r="O638" s="13">
        <v>20</v>
      </c>
      <c r="P638" s="13" t="s">
        <v>30</v>
      </c>
      <c r="Q638" s="13">
        <v>0</v>
      </c>
      <c r="R638" s="69">
        <f>(L638*O638)-Q638</f>
        <v>300.39999999999998</v>
      </c>
      <c r="S638" s="69">
        <v>0</v>
      </c>
      <c r="T638" s="69">
        <f t="shared" ref="T638" si="609">+L638*S638</f>
        <v>0</v>
      </c>
      <c r="U638" s="69">
        <f t="shared" ref="U638" si="610">+R638-T638</f>
        <v>300.39999999999998</v>
      </c>
      <c r="V638" s="69">
        <f>+U638*0</f>
        <v>0</v>
      </c>
      <c r="W638" s="69">
        <f t="shared" ref="W638" si="611">+U638-V638</f>
        <v>300.39999999999998</v>
      </c>
      <c r="X638" s="69">
        <v>0</v>
      </c>
      <c r="Y638" s="14">
        <f t="shared" si="598"/>
        <v>0</v>
      </c>
      <c r="Z638" s="66" t="s">
        <v>26</v>
      </c>
      <c r="AA638" s="12" t="s">
        <v>31</v>
      </c>
    </row>
    <row r="639" spans="1:27" x14ac:dyDescent="0.25">
      <c r="A639" s="10">
        <v>45667</v>
      </c>
      <c r="B639" s="11" t="s">
        <v>1945</v>
      </c>
      <c r="C639" s="11" t="s">
        <v>1946</v>
      </c>
      <c r="D639" s="11" t="s">
        <v>26</v>
      </c>
      <c r="E639" s="11" t="s">
        <v>245</v>
      </c>
      <c r="F639" s="11" t="s">
        <v>26</v>
      </c>
      <c r="G639" s="11">
        <v>2041</v>
      </c>
      <c r="H639" s="12" t="s">
        <v>41</v>
      </c>
      <c r="I639" s="12" t="s">
        <v>55</v>
      </c>
      <c r="J639" s="12" t="s">
        <v>55</v>
      </c>
      <c r="K639" s="12" t="s">
        <v>56</v>
      </c>
      <c r="L639" s="13">
        <v>38.840000000000003</v>
      </c>
      <c r="M639" s="13">
        <v>23</v>
      </c>
      <c r="N639" s="13">
        <v>1.6886956521739129</v>
      </c>
      <c r="O639" s="13" t="s">
        <v>30</v>
      </c>
      <c r="P639" s="13">
        <v>24</v>
      </c>
      <c r="Q639" s="13">
        <v>0</v>
      </c>
      <c r="R639" s="69">
        <f>+M639*P639</f>
        <v>552</v>
      </c>
      <c r="S639" s="69">
        <v>0</v>
      </c>
      <c r="T639" s="69">
        <f>+M639*S639</f>
        <v>0</v>
      </c>
      <c r="U639" s="69">
        <f>+R639-T639</f>
        <v>552</v>
      </c>
      <c r="V639" s="69">
        <f>+U639*0</f>
        <v>0</v>
      </c>
      <c r="W639" s="69">
        <f>+U639-V639</f>
        <v>552</v>
      </c>
      <c r="X639" s="69">
        <v>0</v>
      </c>
      <c r="Y639" s="14">
        <f t="shared" si="598"/>
        <v>0</v>
      </c>
      <c r="Z639" s="66" t="s">
        <v>26</v>
      </c>
      <c r="AA639" s="12" t="s">
        <v>31</v>
      </c>
    </row>
    <row r="640" spans="1:27" x14ac:dyDescent="0.25">
      <c r="A640" s="10">
        <v>45667</v>
      </c>
      <c r="B640" s="11" t="s">
        <v>1947</v>
      </c>
      <c r="C640" s="11" t="s">
        <v>1948</v>
      </c>
      <c r="D640" s="11" t="s">
        <v>26</v>
      </c>
      <c r="E640" s="11" t="s">
        <v>63</v>
      </c>
      <c r="F640" s="11" t="s">
        <v>26</v>
      </c>
      <c r="G640" s="11">
        <v>10163</v>
      </c>
      <c r="H640" s="12" t="s">
        <v>140</v>
      </c>
      <c r="I640" s="12" t="s">
        <v>27</v>
      </c>
      <c r="J640" s="12" t="s">
        <v>42</v>
      </c>
      <c r="K640" s="12" t="s">
        <v>43</v>
      </c>
      <c r="L640" s="13">
        <v>42.52</v>
      </c>
      <c r="M640" s="13">
        <v>25</v>
      </c>
      <c r="N640" s="13">
        <v>1.7008000000000001</v>
      </c>
      <c r="O640" s="13">
        <v>35</v>
      </c>
      <c r="P640" s="13"/>
      <c r="Q640" s="13">
        <v>0</v>
      </c>
      <c r="R640" s="69">
        <f>+L640*O640</f>
        <v>1488.2</v>
      </c>
      <c r="S640" s="69">
        <v>0</v>
      </c>
      <c r="T640" s="69">
        <f>+L640*S640</f>
        <v>0</v>
      </c>
      <c r="U640" s="69">
        <f>+R640-T640</f>
        <v>1488.2</v>
      </c>
      <c r="V640" s="69">
        <f>+U640*0</f>
        <v>0</v>
      </c>
      <c r="W640" s="69">
        <f>+U640-V640</f>
        <v>1488.2</v>
      </c>
      <c r="X640" s="69">
        <v>0</v>
      </c>
      <c r="Y640" s="14">
        <f t="shared" si="598"/>
        <v>0</v>
      </c>
      <c r="Z640" s="66" t="s">
        <v>26</v>
      </c>
      <c r="AA640" s="12" t="s">
        <v>31</v>
      </c>
    </row>
    <row r="641" spans="1:27" x14ac:dyDescent="0.25">
      <c r="A641" s="10">
        <v>45667</v>
      </c>
      <c r="B641" s="11" t="s">
        <v>1949</v>
      </c>
      <c r="C641" s="11" t="s">
        <v>1950</v>
      </c>
      <c r="D641" s="11" t="s">
        <v>26</v>
      </c>
      <c r="E641" s="11" t="s">
        <v>75</v>
      </c>
      <c r="F641" s="11" t="s">
        <v>26</v>
      </c>
      <c r="G641" s="11">
        <v>42004</v>
      </c>
      <c r="H641" s="12" t="s">
        <v>564</v>
      </c>
      <c r="I641" s="12" t="s">
        <v>55</v>
      </c>
      <c r="J641" s="12" t="s">
        <v>55</v>
      </c>
      <c r="K641" s="12" t="s">
        <v>56</v>
      </c>
      <c r="L641" s="13">
        <v>43.16</v>
      </c>
      <c r="M641" s="13">
        <v>25</v>
      </c>
      <c r="N641" s="13">
        <v>1.7263999999999999</v>
      </c>
      <c r="O641" s="13"/>
      <c r="P641" s="13">
        <v>24</v>
      </c>
      <c r="Q641" s="13">
        <v>0</v>
      </c>
      <c r="R641" s="69">
        <f>M641*P641</f>
        <v>600</v>
      </c>
      <c r="S641" s="69">
        <v>0</v>
      </c>
      <c r="T641" s="69">
        <f>M641*S641</f>
        <v>0</v>
      </c>
      <c r="U641" s="69">
        <f>R641-T641</f>
        <v>600</v>
      </c>
      <c r="V641" s="69">
        <f>U641*0</f>
        <v>0</v>
      </c>
      <c r="W641" s="69">
        <f>+U641-V641</f>
        <v>600</v>
      </c>
      <c r="X641" s="69">
        <v>0</v>
      </c>
      <c r="Y641" s="14">
        <f t="shared" si="598"/>
        <v>0</v>
      </c>
      <c r="Z641" s="66" t="s">
        <v>26</v>
      </c>
      <c r="AA641" s="12" t="s">
        <v>31</v>
      </c>
    </row>
    <row r="642" spans="1:27" x14ac:dyDescent="0.25">
      <c r="A642" s="10">
        <v>45667</v>
      </c>
      <c r="B642" s="11" t="s">
        <v>277</v>
      </c>
      <c r="C642" s="11" t="s">
        <v>1951</v>
      </c>
      <c r="D642" s="11" t="s">
        <v>26</v>
      </c>
      <c r="E642" s="11" t="s">
        <v>53</v>
      </c>
      <c r="F642" s="11" t="s">
        <v>26</v>
      </c>
      <c r="G642" s="11">
        <v>2396</v>
      </c>
      <c r="H642" s="12" t="s">
        <v>41</v>
      </c>
      <c r="I642" s="12" t="s">
        <v>55</v>
      </c>
      <c r="J642" s="12" t="s">
        <v>55</v>
      </c>
      <c r="K642" s="12" t="s">
        <v>56</v>
      </c>
      <c r="L642" s="13">
        <v>40.78</v>
      </c>
      <c r="M642" s="13">
        <v>25</v>
      </c>
      <c r="N642" s="13">
        <v>1.6312</v>
      </c>
      <c r="O642" s="13" t="s">
        <v>30</v>
      </c>
      <c r="P642" s="13">
        <v>24</v>
      </c>
      <c r="Q642" s="13">
        <v>0</v>
      </c>
      <c r="R642" s="69">
        <f>+M642*P642</f>
        <v>600</v>
      </c>
      <c r="S642" s="69">
        <v>0</v>
      </c>
      <c r="T642" s="69">
        <f>+M642*S642</f>
        <v>0</v>
      </c>
      <c r="U642" s="69">
        <f>+R642-T642</f>
        <v>600</v>
      </c>
      <c r="V642" s="69">
        <f>+U642*0</f>
        <v>0</v>
      </c>
      <c r="W642" s="69">
        <f>+U642-V642</f>
        <v>600</v>
      </c>
      <c r="X642" s="69">
        <v>0</v>
      </c>
      <c r="Y642" s="14">
        <f t="shared" si="598"/>
        <v>0</v>
      </c>
      <c r="Z642" s="66" t="s">
        <v>26</v>
      </c>
      <c r="AA642" s="12" t="s">
        <v>31</v>
      </c>
    </row>
    <row r="643" spans="1:27" x14ac:dyDescent="0.25">
      <c r="A643" s="10">
        <v>45667</v>
      </c>
      <c r="B643" s="11" t="s">
        <v>1952</v>
      </c>
      <c r="C643" s="11" t="s">
        <v>1953</v>
      </c>
      <c r="D643" s="11" t="s">
        <v>26</v>
      </c>
      <c r="E643" s="11" t="s">
        <v>50</v>
      </c>
      <c r="F643" s="11" t="s">
        <v>26</v>
      </c>
      <c r="G643" s="11">
        <v>620</v>
      </c>
      <c r="H643" s="12" t="s">
        <v>162</v>
      </c>
      <c r="I643" s="12" t="s">
        <v>27</v>
      </c>
      <c r="J643" s="12" t="s">
        <v>33</v>
      </c>
      <c r="K643" s="12" t="s">
        <v>34</v>
      </c>
      <c r="L643" s="13">
        <v>37.32</v>
      </c>
      <c r="M643" s="13">
        <v>25</v>
      </c>
      <c r="N643" s="13">
        <v>1.4927999999999999</v>
      </c>
      <c r="O643" s="13" t="s">
        <v>30</v>
      </c>
      <c r="P643" s="13">
        <v>58</v>
      </c>
      <c r="Q643" s="13">
        <v>0</v>
      </c>
      <c r="R643" s="69">
        <f>M643*P643</f>
        <v>1450</v>
      </c>
      <c r="S643" s="69">
        <v>0</v>
      </c>
      <c r="T643" s="69">
        <f>M643*S643</f>
        <v>0</v>
      </c>
      <c r="U643" s="69">
        <f>R643-T643</f>
        <v>1450</v>
      </c>
      <c r="V643" s="69">
        <f>U643*0</f>
        <v>0</v>
      </c>
      <c r="W643" s="69">
        <f>U643-V643</f>
        <v>1450</v>
      </c>
      <c r="X643" s="69">
        <v>0</v>
      </c>
      <c r="Y643" s="14">
        <f t="shared" si="598"/>
        <v>0</v>
      </c>
      <c r="Z643" s="66" t="s">
        <v>26</v>
      </c>
      <c r="AA643" s="12" t="s">
        <v>31</v>
      </c>
    </row>
    <row r="644" spans="1:27" x14ac:dyDescent="0.25">
      <c r="A644" s="10">
        <v>45667</v>
      </c>
      <c r="B644" s="11" t="s">
        <v>256</v>
      </c>
      <c r="C644" s="11" t="s">
        <v>1954</v>
      </c>
      <c r="D644" s="11" t="s">
        <v>26</v>
      </c>
      <c r="E644" s="11" t="s">
        <v>606</v>
      </c>
      <c r="F644" s="11" t="s">
        <v>26</v>
      </c>
      <c r="G644" s="11" t="s">
        <v>35</v>
      </c>
      <c r="H644" s="12" t="s">
        <v>36</v>
      </c>
      <c r="I644" s="12" t="s">
        <v>27</v>
      </c>
      <c r="J644" s="12" t="s">
        <v>33</v>
      </c>
      <c r="K644" s="12" t="s">
        <v>34</v>
      </c>
      <c r="L644" s="13">
        <v>13.82</v>
      </c>
      <c r="M644" s="13">
        <v>9</v>
      </c>
      <c r="N644" s="13">
        <v>1.535555555555556</v>
      </c>
      <c r="O644" s="13">
        <v>50</v>
      </c>
      <c r="P644" s="13" t="s">
        <v>30</v>
      </c>
      <c r="Q644" s="13">
        <v>0</v>
      </c>
      <c r="R644" s="69">
        <f>(L644*O644)-Q644</f>
        <v>691</v>
      </c>
      <c r="S644" s="69">
        <v>0</v>
      </c>
      <c r="T644" s="69">
        <f t="shared" ref="T644" si="612">+L644*S644</f>
        <v>0</v>
      </c>
      <c r="U644" s="69">
        <f t="shared" ref="U644" si="613">+R644-T644</f>
        <v>691</v>
      </c>
      <c r="V644" s="69">
        <f>+U644*0</f>
        <v>0</v>
      </c>
      <c r="W644" s="69">
        <f t="shared" ref="W644" si="614">+U644-V644</f>
        <v>691</v>
      </c>
      <c r="X644" s="69">
        <v>0</v>
      </c>
      <c r="Y644" s="14">
        <f t="shared" si="598"/>
        <v>0</v>
      </c>
      <c r="Z644" s="66" t="s">
        <v>26</v>
      </c>
      <c r="AA644" s="12" t="s">
        <v>31</v>
      </c>
    </row>
    <row r="645" spans="1:27" x14ac:dyDescent="0.25">
      <c r="A645" s="10">
        <v>45667</v>
      </c>
      <c r="B645" s="11" t="s">
        <v>1955</v>
      </c>
      <c r="C645" s="11" t="s">
        <v>1956</v>
      </c>
      <c r="D645" s="11" t="s">
        <v>26</v>
      </c>
      <c r="E645" s="11" t="s">
        <v>1199</v>
      </c>
      <c r="F645" s="11" t="s">
        <v>26</v>
      </c>
      <c r="G645" s="11">
        <v>980</v>
      </c>
      <c r="H645" s="12" t="s">
        <v>162</v>
      </c>
      <c r="I645" s="12" t="s">
        <v>27</v>
      </c>
      <c r="J645" s="12" t="s">
        <v>47</v>
      </c>
      <c r="K645" s="12" t="s">
        <v>48</v>
      </c>
      <c r="L645" s="13">
        <v>38.58</v>
      </c>
      <c r="M645" s="13">
        <v>25</v>
      </c>
      <c r="N645" s="13">
        <v>1.5431999999999999</v>
      </c>
      <c r="O645" s="13" t="s">
        <v>30</v>
      </c>
      <c r="P645" s="13">
        <v>58</v>
      </c>
      <c r="Q645" s="13">
        <v>0</v>
      </c>
      <c r="R645" s="69">
        <f>M645*P645</f>
        <v>1450</v>
      </c>
      <c r="S645" s="69">
        <v>0</v>
      </c>
      <c r="T645" s="69">
        <f>M645*S645</f>
        <v>0</v>
      </c>
      <c r="U645" s="69">
        <f>R645-T645</f>
        <v>1450</v>
      </c>
      <c r="V645" s="69">
        <f>U645*0</f>
        <v>0</v>
      </c>
      <c r="W645" s="69">
        <f>U645-V645</f>
        <v>1450</v>
      </c>
      <c r="X645" s="69">
        <v>0</v>
      </c>
      <c r="Y645" s="14">
        <f t="shared" si="598"/>
        <v>0</v>
      </c>
      <c r="Z645" s="66" t="s">
        <v>26</v>
      </c>
      <c r="AA645" s="12" t="s">
        <v>31</v>
      </c>
    </row>
    <row r="646" spans="1:27" x14ac:dyDescent="0.25">
      <c r="A646" s="10">
        <v>45668</v>
      </c>
      <c r="B646" s="11" t="s">
        <v>373</v>
      </c>
      <c r="C646" s="11" t="s">
        <v>1957</v>
      </c>
      <c r="D646" s="11" t="s">
        <v>26</v>
      </c>
      <c r="E646" s="11" t="s">
        <v>68</v>
      </c>
      <c r="F646" s="11" t="s">
        <v>26</v>
      </c>
      <c r="G646" s="11">
        <v>76352</v>
      </c>
      <c r="H646" s="12" t="s">
        <v>4447</v>
      </c>
      <c r="I646" s="12" t="s">
        <v>27</v>
      </c>
      <c r="J646" s="12" t="s">
        <v>47</v>
      </c>
      <c r="K646" s="12" t="s">
        <v>48</v>
      </c>
      <c r="L646" s="13">
        <v>40.44</v>
      </c>
      <c r="M646" s="13">
        <v>25</v>
      </c>
      <c r="N646" s="13">
        <v>1.6175999999999999</v>
      </c>
      <c r="O646" s="13">
        <v>46.66</v>
      </c>
      <c r="P646" s="13" t="s">
        <v>30</v>
      </c>
      <c r="Q646" s="13">
        <v>0</v>
      </c>
      <c r="R646" s="69">
        <f>+L646*O646</f>
        <v>1886.9303999999997</v>
      </c>
      <c r="S646" s="69">
        <v>0</v>
      </c>
      <c r="T646" s="69">
        <f>+L646*S646</f>
        <v>0</v>
      </c>
      <c r="U646" s="69">
        <f>+R646-T646</f>
        <v>1886.9303999999997</v>
      </c>
      <c r="V646" s="69">
        <f>+U646*0.75</f>
        <v>1415.1977999999999</v>
      </c>
      <c r="W646" s="69">
        <f>+U646-V646</f>
        <v>471.73259999999982</v>
      </c>
      <c r="X646" s="69">
        <v>0</v>
      </c>
      <c r="Y646" s="14">
        <f t="shared" si="598"/>
        <v>0</v>
      </c>
      <c r="Z646" s="66" t="s">
        <v>26</v>
      </c>
      <c r="AA646" s="12" t="s">
        <v>31</v>
      </c>
    </row>
    <row r="647" spans="1:27" x14ac:dyDescent="0.25">
      <c r="A647" s="10">
        <v>45668</v>
      </c>
      <c r="B647" s="11" t="s">
        <v>196</v>
      </c>
      <c r="C647" s="11" t="s">
        <v>1958</v>
      </c>
      <c r="D647" s="11" t="s">
        <v>26</v>
      </c>
      <c r="E647" s="11" t="s">
        <v>223</v>
      </c>
      <c r="F647" s="11" t="s">
        <v>26</v>
      </c>
      <c r="G647" s="11">
        <v>57843</v>
      </c>
      <c r="H647" s="12" t="s">
        <v>4422</v>
      </c>
      <c r="I647" s="12" t="s">
        <v>27</v>
      </c>
      <c r="J647" s="12" t="s">
        <v>47</v>
      </c>
      <c r="K647" s="12" t="s">
        <v>48</v>
      </c>
      <c r="L647" s="13">
        <v>35.119999999999997</v>
      </c>
      <c r="M647" s="13">
        <v>25</v>
      </c>
      <c r="N647" s="13">
        <v>1.4048</v>
      </c>
      <c r="O647" s="13">
        <v>46</v>
      </c>
      <c r="P647" s="13" t="s">
        <v>30</v>
      </c>
      <c r="Q647" s="13">
        <v>0</v>
      </c>
      <c r="R647" s="69">
        <f t="shared" ref="R647:R649" si="615">+L647*O647</f>
        <v>1615.52</v>
      </c>
      <c r="S647" s="69">
        <v>0</v>
      </c>
      <c r="T647" s="69">
        <f t="shared" ref="T647:T649" si="616">+L647*S647</f>
        <v>0</v>
      </c>
      <c r="U647" s="69">
        <f t="shared" ref="U647:U649" si="617">+R647-T647</f>
        <v>1615.52</v>
      </c>
      <c r="V647" s="69">
        <f>+U647*1</f>
        <v>1615.52</v>
      </c>
      <c r="W647" s="69">
        <f t="shared" ref="W647:W649" si="618">+U647-V647</f>
        <v>0</v>
      </c>
      <c r="X647" s="69">
        <v>0</v>
      </c>
      <c r="Y647" s="14">
        <f t="shared" si="598"/>
        <v>0</v>
      </c>
      <c r="Z647" s="66" t="s">
        <v>26</v>
      </c>
      <c r="AA647" s="12" t="s">
        <v>31</v>
      </c>
    </row>
    <row r="648" spans="1:27" x14ac:dyDescent="0.25">
      <c r="A648" s="10">
        <v>45668</v>
      </c>
      <c r="B648" s="11" t="s">
        <v>1959</v>
      </c>
      <c r="C648" s="11" t="s">
        <v>1960</v>
      </c>
      <c r="D648" s="11" t="s">
        <v>26</v>
      </c>
      <c r="E648" s="11" t="s">
        <v>99</v>
      </c>
      <c r="F648" s="11" t="s">
        <v>26</v>
      </c>
      <c r="G648" s="11">
        <v>57975</v>
      </c>
      <c r="H648" s="12" t="s">
        <v>4422</v>
      </c>
      <c r="I648" s="12" t="s">
        <v>27</v>
      </c>
      <c r="J648" s="12" t="s">
        <v>33</v>
      </c>
      <c r="K648" s="12" t="s">
        <v>34</v>
      </c>
      <c r="L648" s="13">
        <v>37.92</v>
      </c>
      <c r="M648" s="13">
        <v>25</v>
      </c>
      <c r="N648" s="13">
        <v>1.5167999999999999</v>
      </c>
      <c r="O648" s="13">
        <v>45</v>
      </c>
      <c r="P648" s="13" t="s">
        <v>30</v>
      </c>
      <c r="Q648" s="13">
        <v>0</v>
      </c>
      <c r="R648" s="69">
        <f t="shared" si="615"/>
        <v>1706.4</v>
      </c>
      <c r="S648" s="69">
        <v>0</v>
      </c>
      <c r="T648" s="69">
        <f t="shared" si="616"/>
        <v>0</v>
      </c>
      <c r="U648" s="69">
        <f t="shared" si="617"/>
        <v>1706.4</v>
      </c>
      <c r="V648" s="69">
        <f t="shared" ref="V648:V649" si="619">+U648*1</f>
        <v>1706.4</v>
      </c>
      <c r="W648" s="69">
        <f t="shared" si="618"/>
        <v>0</v>
      </c>
      <c r="X648" s="69">
        <v>0</v>
      </c>
      <c r="Y648" s="14">
        <f t="shared" si="598"/>
        <v>0</v>
      </c>
      <c r="Z648" s="66" t="s">
        <v>26</v>
      </c>
      <c r="AA648" s="12" t="s">
        <v>31</v>
      </c>
    </row>
    <row r="649" spans="1:27" x14ac:dyDescent="0.25">
      <c r="A649" s="10">
        <v>45668</v>
      </c>
      <c r="B649" s="11" t="s">
        <v>676</v>
      </c>
      <c r="C649" s="11" t="s">
        <v>1961</v>
      </c>
      <c r="D649" s="11" t="s">
        <v>26</v>
      </c>
      <c r="E649" s="11" t="s">
        <v>551</v>
      </c>
      <c r="F649" s="11" t="s">
        <v>26</v>
      </c>
      <c r="G649" s="11">
        <v>69105</v>
      </c>
      <c r="H649" s="12" t="s">
        <v>4422</v>
      </c>
      <c r="I649" s="12" t="s">
        <v>27</v>
      </c>
      <c r="J649" s="12" t="s">
        <v>33</v>
      </c>
      <c r="K649" s="12" t="s">
        <v>34</v>
      </c>
      <c r="L649" s="13">
        <v>34.76</v>
      </c>
      <c r="M649" s="13">
        <v>25</v>
      </c>
      <c r="N649" s="13">
        <v>1.3904000000000001</v>
      </c>
      <c r="O649" s="13">
        <v>45</v>
      </c>
      <c r="P649" s="13" t="s">
        <v>30</v>
      </c>
      <c r="Q649" s="13">
        <v>0</v>
      </c>
      <c r="R649" s="69">
        <f t="shared" si="615"/>
        <v>1564.1999999999998</v>
      </c>
      <c r="S649" s="69">
        <v>0</v>
      </c>
      <c r="T649" s="69">
        <f t="shared" si="616"/>
        <v>0</v>
      </c>
      <c r="U649" s="69">
        <f t="shared" si="617"/>
        <v>1564.1999999999998</v>
      </c>
      <c r="V649" s="69">
        <f t="shared" si="619"/>
        <v>1564.1999999999998</v>
      </c>
      <c r="W649" s="69">
        <f t="shared" si="618"/>
        <v>0</v>
      </c>
      <c r="X649" s="69">
        <v>0</v>
      </c>
      <c r="Y649" s="14">
        <f t="shared" si="598"/>
        <v>0</v>
      </c>
      <c r="Z649" s="66" t="s">
        <v>26</v>
      </c>
      <c r="AA649" s="12" t="s">
        <v>31</v>
      </c>
    </row>
    <row r="650" spans="1:27" x14ac:dyDescent="0.25">
      <c r="A650" s="10">
        <v>45668</v>
      </c>
      <c r="B650" s="11" t="s">
        <v>368</v>
      </c>
      <c r="C650" s="11" t="s">
        <v>1962</v>
      </c>
      <c r="D650" s="11" t="s">
        <v>26</v>
      </c>
      <c r="E650" s="11" t="s">
        <v>573</v>
      </c>
      <c r="F650" s="11" t="s">
        <v>26</v>
      </c>
      <c r="G650" s="11" t="s">
        <v>26</v>
      </c>
      <c r="H650" s="12" t="s">
        <v>4421</v>
      </c>
      <c r="I650" s="12" t="s">
        <v>27</v>
      </c>
      <c r="J650" s="12" t="s">
        <v>47</v>
      </c>
      <c r="K650" s="12" t="s">
        <v>48</v>
      </c>
      <c r="L650" s="13">
        <v>43.08</v>
      </c>
      <c r="M650" s="13">
        <v>30</v>
      </c>
      <c r="N650" s="13">
        <v>1.4359999999999999</v>
      </c>
      <c r="O650" s="13">
        <v>87</v>
      </c>
      <c r="P650" s="13" t="s">
        <v>30</v>
      </c>
      <c r="Q650" s="13">
        <v>0</v>
      </c>
      <c r="R650" s="69">
        <f t="shared" ref="R650:R651" si="620">L650*O650</f>
        <v>3747.96</v>
      </c>
      <c r="S650" s="69">
        <v>38</v>
      </c>
      <c r="T650" s="69">
        <f t="shared" ref="T650:T651" si="621">L650*S650</f>
        <v>1637.04</v>
      </c>
      <c r="U650" s="69">
        <f t="shared" ref="U650:U657" si="622">R650-T650</f>
        <v>2110.92</v>
      </c>
      <c r="V650" s="69">
        <f t="shared" ref="V650:V651" si="623">U650*1</f>
        <v>2110.92</v>
      </c>
      <c r="W650" s="69">
        <f t="shared" ref="W650:W657" si="624">U650-V650</f>
        <v>0</v>
      </c>
      <c r="X650" s="69">
        <f t="shared" ref="X650:X651" si="625">L650*36</f>
        <v>1550.8799999999999</v>
      </c>
      <c r="Y650" s="70">
        <f t="shared" ref="Y650:Y653" si="626">+T650-X650</f>
        <v>86.160000000000082</v>
      </c>
      <c r="Z650" s="66" t="s">
        <v>141</v>
      </c>
      <c r="AA650" s="12" t="s">
        <v>78</v>
      </c>
    </row>
    <row r="651" spans="1:27" x14ac:dyDescent="0.25">
      <c r="A651" s="10">
        <v>45668</v>
      </c>
      <c r="B651" s="11" t="s">
        <v>1963</v>
      </c>
      <c r="C651" s="11" t="s">
        <v>1964</v>
      </c>
      <c r="D651" s="11" t="s">
        <v>26</v>
      </c>
      <c r="E651" s="11" t="s">
        <v>500</v>
      </c>
      <c r="F651" s="11" t="s">
        <v>26</v>
      </c>
      <c r="G651" s="11" t="s">
        <v>26</v>
      </c>
      <c r="H651" s="12" t="s">
        <v>4421</v>
      </c>
      <c r="I651" s="12" t="s">
        <v>27</v>
      </c>
      <c r="J651" s="12" t="s">
        <v>47</v>
      </c>
      <c r="K651" s="12" t="s">
        <v>48</v>
      </c>
      <c r="L651" s="13">
        <v>42.62</v>
      </c>
      <c r="M651" s="13">
        <v>29</v>
      </c>
      <c r="N651" s="13">
        <v>1.469655172413793</v>
      </c>
      <c r="O651" s="13">
        <v>87</v>
      </c>
      <c r="P651" s="13" t="s">
        <v>30</v>
      </c>
      <c r="Q651" s="13">
        <v>0</v>
      </c>
      <c r="R651" s="69">
        <f t="shared" si="620"/>
        <v>3707.9399999999996</v>
      </c>
      <c r="S651" s="69">
        <v>38</v>
      </c>
      <c r="T651" s="69">
        <f t="shared" si="621"/>
        <v>1619.56</v>
      </c>
      <c r="U651" s="69">
        <f t="shared" si="622"/>
        <v>2088.3799999999997</v>
      </c>
      <c r="V651" s="69">
        <f t="shared" si="623"/>
        <v>2088.3799999999997</v>
      </c>
      <c r="W651" s="69">
        <f t="shared" si="624"/>
        <v>0</v>
      </c>
      <c r="X651" s="69">
        <f t="shared" si="625"/>
        <v>1534.32</v>
      </c>
      <c r="Y651" s="70">
        <f t="shared" si="626"/>
        <v>85.240000000000009</v>
      </c>
      <c r="Z651" s="66" t="s">
        <v>141</v>
      </c>
      <c r="AA651" s="12" t="s">
        <v>78</v>
      </c>
    </row>
    <row r="652" spans="1:27" x14ac:dyDescent="0.25">
      <c r="A652" s="10">
        <v>45668</v>
      </c>
      <c r="B652" s="11" t="s">
        <v>1965</v>
      </c>
      <c r="C652" s="11" t="s">
        <v>1966</v>
      </c>
      <c r="D652" s="11" t="s">
        <v>26</v>
      </c>
      <c r="E652" s="11" t="s">
        <v>57</v>
      </c>
      <c r="F652" s="11" t="s">
        <v>26</v>
      </c>
      <c r="G652" s="11" t="s">
        <v>26</v>
      </c>
      <c r="H652" s="12" t="s">
        <v>4421</v>
      </c>
      <c r="I652" s="12" t="s">
        <v>27</v>
      </c>
      <c r="J652" s="12" t="s">
        <v>33</v>
      </c>
      <c r="K652" s="12" t="s">
        <v>34</v>
      </c>
      <c r="L652" s="13">
        <v>42.08</v>
      </c>
      <c r="M652" s="13">
        <v>29</v>
      </c>
      <c r="N652" s="13">
        <v>1.451034482758621</v>
      </c>
      <c r="O652" s="13">
        <v>85</v>
      </c>
      <c r="P652" s="13" t="s">
        <v>30</v>
      </c>
      <c r="Q652" s="13">
        <v>0</v>
      </c>
      <c r="R652" s="69">
        <f>L652*O652</f>
        <v>3576.7999999999997</v>
      </c>
      <c r="S652" s="69">
        <v>38</v>
      </c>
      <c r="T652" s="69">
        <f>L652*S652</f>
        <v>1599.04</v>
      </c>
      <c r="U652" s="69">
        <f t="shared" si="622"/>
        <v>1977.7599999999998</v>
      </c>
      <c r="V652" s="69">
        <f>U652*1</f>
        <v>1977.7599999999998</v>
      </c>
      <c r="W652" s="69">
        <f t="shared" si="624"/>
        <v>0</v>
      </c>
      <c r="X652" s="69">
        <f>L652*37</f>
        <v>1556.96</v>
      </c>
      <c r="Y652" s="70">
        <f t="shared" si="626"/>
        <v>42.079999999999927</v>
      </c>
      <c r="Z652" s="66" t="s">
        <v>41</v>
      </c>
      <c r="AA652" s="12" t="s">
        <v>78</v>
      </c>
    </row>
    <row r="653" spans="1:27" x14ac:dyDescent="0.25">
      <c r="A653" s="10">
        <v>45668</v>
      </c>
      <c r="B653" s="11" t="s">
        <v>1967</v>
      </c>
      <c r="C653" s="11" t="s">
        <v>1968</v>
      </c>
      <c r="D653" s="11" t="s">
        <v>26</v>
      </c>
      <c r="E653" s="11" t="s">
        <v>183</v>
      </c>
      <c r="F653" s="11" t="s">
        <v>26</v>
      </c>
      <c r="G653" s="11" t="s">
        <v>26</v>
      </c>
      <c r="H653" s="12" t="s">
        <v>4421</v>
      </c>
      <c r="I653" s="12" t="s">
        <v>27</v>
      </c>
      <c r="J653" s="12" t="s">
        <v>42</v>
      </c>
      <c r="K653" s="12" t="s">
        <v>43</v>
      </c>
      <c r="L653" s="13">
        <v>45.12</v>
      </c>
      <c r="M653" s="13">
        <v>28</v>
      </c>
      <c r="N653" s="13">
        <v>1.611428571428571</v>
      </c>
      <c r="O653" s="13">
        <v>83</v>
      </c>
      <c r="P653" s="13" t="s">
        <v>30</v>
      </c>
      <c r="Q653" s="13">
        <v>0</v>
      </c>
      <c r="R653" s="69">
        <f>L653*O653</f>
        <v>3744.9599999999996</v>
      </c>
      <c r="S653" s="69">
        <v>38</v>
      </c>
      <c r="T653" s="69">
        <f>L653*S653</f>
        <v>1714.56</v>
      </c>
      <c r="U653" s="69">
        <f t="shared" si="622"/>
        <v>2030.3999999999996</v>
      </c>
      <c r="V653" s="69">
        <f>U653*1</f>
        <v>2030.3999999999996</v>
      </c>
      <c r="W653" s="69">
        <f t="shared" si="624"/>
        <v>0</v>
      </c>
      <c r="X653" s="69">
        <f>L653*36</f>
        <v>1624.32</v>
      </c>
      <c r="Y653" s="70">
        <f t="shared" si="626"/>
        <v>90.240000000000009</v>
      </c>
      <c r="Z653" s="66" t="s">
        <v>141</v>
      </c>
      <c r="AA653" s="12" t="s">
        <v>78</v>
      </c>
    </row>
    <row r="654" spans="1:27" x14ac:dyDescent="0.25">
      <c r="A654" s="10">
        <v>45668</v>
      </c>
      <c r="B654" s="11" t="s">
        <v>1969</v>
      </c>
      <c r="C654" s="11" t="s">
        <v>1970</v>
      </c>
      <c r="D654" s="11" t="s">
        <v>26</v>
      </c>
      <c r="E654" s="11" t="s">
        <v>50</v>
      </c>
      <c r="F654" s="11" t="s">
        <v>26</v>
      </c>
      <c r="G654" s="11">
        <v>621</v>
      </c>
      <c r="H654" s="12" t="s">
        <v>162</v>
      </c>
      <c r="I654" s="12" t="s">
        <v>27</v>
      </c>
      <c r="J654" s="12" t="s">
        <v>33</v>
      </c>
      <c r="K654" s="12" t="s">
        <v>34</v>
      </c>
      <c r="L654" s="13">
        <v>36.619999999999997</v>
      </c>
      <c r="M654" s="13">
        <v>25</v>
      </c>
      <c r="N654" s="13">
        <v>1.4648000000000001</v>
      </c>
      <c r="O654" s="13" t="s">
        <v>30</v>
      </c>
      <c r="P654" s="13">
        <v>58</v>
      </c>
      <c r="Q654" s="13">
        <v>0</v>
      </c>
      <c r="R654" s="69">
        <f>M654*P654</f>
        <v>1450</v>
      </c>
      <c r="S654" s="69">
        <v>0</v>
      </c>
      <c r="T654" s="69">
        <f>M654*S654</f>
        <v>0</v>
      </c>
      <c r="U654" s="69">
        <f t="shared" si="622"/>
        <v>1450</v>
      </c>
      <c r="V654" s="69">
        <f>U654*0</f>
        <v>0</v>
      </c>
      <c r="W654" s="69">
        <f t="shared" si="624"/>
        <v>1450</v>
      </c>
      <c r="X654" s="69">
        <v>0</v>
      </c>
      <c r="Y654" s="14">
        <f t="shared" ref="Y654:Y655" si="627">T654-X654</f>
        <v>0</v>
      </c>
      <c r="Z654" s="66" t="s">
        <v>26</v>
      </c>
      <c r="AA654" s="12" t="s">
        <v>31</v>
      </c>
    </row>
    <row r="655" spans="1:27" x14ac:dyDescent="0.25">
      <c r="A655" s="10">
        <v>45668</v>
      </c>
      <c r="B655" s="11" t="s">
        <v>1971</v>
      </c>
      <c r="C655" s="11" t="s">
        <v>1972</v>
      </c>
      <c r="D655" s="11" t="s">
        <v>26</v>
      </c>
      <c r="E655" s="11" t="s">
        <v>603</v>
      </c>
      <c r="F655" s="11" t="s">
        <v>26</v>
      </c>
      <c r="G655" s="11">
        <v>636</v>
      </c>
      <c r="H655" s="12" t="s">
        <v>141</v>
      </c>
      <c r="I655" s="12" t="s">
        <v>27</v>
      </c>
      <c r="J655" s="12" t="s">
        <v>33</v>
      </c>
      <c r="K655" s="12" t="s">
        <v>34</v>
      </c>
      <c r="L655" s="13">
        <v>40.520000000000003</v>
      </c>
      <c r="M655" s="13">
        <v>28</v>
      </c>
      <c r="N655" s="13">
        <v>1.4471428571428571</v>
      </c>
      <c r="O655" s="13">
        <v>40</v>
      </c>
      <c r="P655" s="13" t="s">
        <v>30</v>
      </c>
      <c r="Q655" s="13">
        <v>0</v>
      </c>
      <c r="R655" s="69">
        <f>L655*O655</f>
        <v>1620.8000000000002</v>
      </c>
      <c r="S655" s="69">
        <v>0</v>
      </c>
      <c r="T655" s="69">
        <f>L655*S655</f>
        <v>0</v>
      </c>
      <c r="U655" s="69">
        <f t="shared" si="622"/>
        <v>1620.8000000000002</v>
      </c>
      <c r="V655" s="69">
        <f>U655*0</f>
        <v>0</v>
      </c>
      <c r="W655" s="69">
        <f t="shared" si="624"/>
        <v>1620.8000000000002</v>
      </c>
      <c r="X655" s="69">
        <v>0</v>
      </c>
      <c r="Y655" s="14">
        <f t="shared" si="627"/>
        <v>0</v>
      </c>
      <c r="Z655" s="66" t="s">
        <v>26</v>
      </c>
      <c r="AA655" s="12" t="s">
        <v>31</v>
      </c>
    </row>
    <row r="656" spans="1:27" x14ac:dyDescent="0.25">
      <c r="A656" s="10">
        <v>45668</v>
      </c>
      <c r="B656" s="11" t="s">
        <v>1973</v>
      </c>
      <c r="C656" s="11" t="s">
        <v>1974</v>
      </c>
      <c r="D656" s="11" t="s">
        <v>26</v>
      </c>
      <c r="E656" s="11" t="s">
        <v>81</v>
      </c>
      <c r="F656" s="11" t="s">
        <v>26</v>
      </c>
      <c r="G656" s="11" t="s">
        <v>26</v>
      </c>
      <c r="H656" s="12" t="s">
        <v>4421</v>
      </c>
      <c r="I656" s="12" t="s">
        <v>27</v>
      </c>
      <c r="J656" s="12" t="s">
        <v>42</v>
      </c>
      <c r="K656" s="12" t="s">
        <v>43</v>
      </c>
      <c r="L656" s="13">
        <v>43.84</v>
      </c>
      <c r="M656" s="13">
        <v>25</v>
      </c>
      <c r="N656" s="13">
        <v>1.7536</v>
      </c>
      <c r="O656" s="13">
        <v>83</v>
      </c>
      <c r="P656" s="13" t="s">
        <v>30</v>
      </c>
      <c r="Q656" s="13">
        <v>0</v>
      </c>
      <c r="R656" s="69">
        <f>L656*O656</f>
        <v>3638.7200000000003</v>
      </c>
      <c r="S656" s="69">
        <v>38</v>
      </c>
      <c r="T656" s="69">
        <f>L656*S656</f>
        <v>1665.92</v>
      </c>
      <c r="U656" s="69">
        <f t="shared" si="622"/>
        <v>1972.8000000000002</v>
      </c>
      <c r="V656" s="69">
        <f>U656*1</f>
        <v>1972.8000000000002</v>
      </c>
      <c r="W656" s="69">
        <f t="shared" si="624"/>
        <v>0</v>
      </c>
      <c r="X656" s="69">
        <f>L656*36</f>
        <v>1578.2400000000002</v>
      </c>
      <c r="Y656" s="70">
        <f t="shared" ref="Y656:Y657" si="628">+T656-X656</f>
        <v>87.679999999999836</v>
      </c>
      <c r="Z656" s="66" t="s">
        <v>141</v>
      </c>
      <c r="AA656" s="12" t="s">
        <v>78</v>
      </c>
    </row>
    <row r="657" spans="1:27" x14ac:dyDescent="0.25">
      <c r="A657" s="10">
        <v>45668</v>
      </c>
      <c r="B657" s="11" t="s">
        <v>1975</v>
      </c>
      <c r="C657" s="11" t="s">
        <v>1976</v>
      </c>
      <c r="D657" s="11" t="s">
        <v>26</v>
      </c>
      <c r="E657" s="11" t="s">
        <v>98</v>
      </c>
      <c r="F657" s="11" t="s">
        <v>26</v>
      </c>
      <c r="G657" s="11" t="s">
        <v>26</v>
      </c>
      <c r="H657" s="12" t="s">
        <v>4421</v>
      </c>
      <c r="I657" s="12" t="s">
        <v>27</v>
      </c>
      <c r="J657" s="12" t="s">
        <v>33</v>
      </c>
      <c r="K657" s="12" t="s">
        <v>34</v>
      </c>
      <c r="L657" s="13">
        <v>42.56</v>
      </c>
      <c r="M657" s="13">
        <v>29</v>
      </c>
      <c r="N657" s="13">
        <v>1.4675862068965519</v>
      </c>
      <c r="O657" s="13">
        <v>85</v>
      </c>
      <c r="P657" s="13" t="s">
        <v>30</v>
      </c>
      <c r="Q657" s="13">
        <v>0</v>
      </c>
      <c r="R657" s="69">
        <f>L657*O657</f>
        <v>3617.6000000000004</v>
      </c>
      <c r="S657" s="69">
        <v>38</v>
      </c>
      <c r="T657" s="69">
        <f>L657*S657</f>
        <v>1617.2800000000002</v>
      </c>
      <c r="U657" s="69">
        <f t="shared" si="622"/>
        <v>2000.3200000000002</v>
      </c>
      <c r="V657" s="69">
        <f>U657*1</f>
        <v>2000.3200000000002</v>
      </c>
      <c r="W657" s="69">
        <f t="shared" si="624"/>
        <v>0</v>
      </c>
      <c r="X657" s="69">
        <f>L657*36</f>
        <v>1532.16</v>
      </c>
      <c r="Y657" s="70">
        <f t="shared" si="628"/>
        <v>85.120000000000118</v>
      </c>
      <c r="Z657" s="66" t="s">
        <v>140</v>
      </c>
      <c r="AA657" s="12" t="s">
        <v>78</v>
      </c>
    </row>
    <row r="658" spans="1:27" x14ac:dyDescent="0.25">
      <c r="A658" s="10">
        <v>45668</v>
      </c>
      <c r="B658" s="11" t="s">
        <v>1146</v>
      </c>
      <c r="C658" s="11" t="s">
        <v>1977</v>
      </c>
      <c r="D658" s="11" t="s">
        <v>26</v>
      </c>
      <c r="E658" s="11" t="s">
        <v>49</v>
      </c>
      <c r="F658" s="11" t="s">
        <v>26</v>
      </c>
      <c r="G658" s="11">
        <v>1493</v>
      </c>
      <c r="H658" s="12" t="s">
        <v>45</v>
      </c>
      <c r="I658" s="12" t="s">
        <v>27</v>
      </c>
      <c r="J658" s="12" t="s">
        <v>42</v>
      </c>
      <c r="K658" s="12" t="s">
        <v>43</v>
      </c>
      <c r="L658" s="13">
        <v>42.44</v>
      </c>
      <c r="M658" s="13">
        <v>25</v>
      </c>
      <c r="N658" s="13">
        <v>1.6976</v>
      </c>
      <c r="O658" s="13" t="s">
        <v>30</v>
      </c>
      <c r="P658" s="13">
        <v>62</v>
      </c>
      <c r="Q658" s="13">
        <v>0</v>
      </c>
      <c r="R658" s="69">
        <f>+M658*P658</f>
        <v>1550</v>
      </c>
      <c r="S658" s="69">
        <v>0</v>
      </c>
      <c r="T658" s="69">
        <f>+M658*S658</f>
        <v>0</v>
      </c>
      <c r="U658" s="69">
        <f>+R658-T658</f>
        <v>1550</v>
      </c>
      <c r="V658" s="69">
        <f>+U658*0</f>
        <v>0</v>
      </c>
      <c r="W658" s="69">
        <f>+U658-V658</f>
        <v>1550</v>
      </c>
      <c r="X658" s="69">
        <v>0</v>
      </c>
      <c r="Y658" s="14">
        <f>T658-X658</f>
        <v>0</v>
      </c>
      <c r="Z658" s="66" t="s">
        <v>26</v>
      </c>
      <c r="AA658" s="12" t="s">
        <v>31</v>
      </c>
    </row>
    <row r="659" spans="1:27" x14ac:dyDescent="0.25">
      <c r="A659" s="10">
        <v>45668</v>
      </c>
      <c r="B659" s="11" t="s">
        <v>1978</v>
      </c>
      <c r="C659" s="11" t="s">
        <v>1979</v>
      </c>
      <c r="D659" s="11" t="s">
        <v>26</v>
      </c>
      <c r="E659" s="11" t="s">
        <v>53</v>
      </c>
      <c r="F659" s="11" t="s">
        <v>26</v>
      </c>
      <c r="G659" s="11" t="s">
        <v>26</v>
      </c>
      <c r="H659" s="12" t="s">
        <v>4421</v>
      </c>
      <c r="I659" s="12" t="s">
        <v>27</v>
      </c>
      <c r="J659" s="12" t="s">
        <v>33</v>
      </c>
      <c r="K659" s="12" t="s">
        <v>34</v>
      </c>
      <c r="L659" s="13">
        <v>42.74</v>
      </c>
      <c r="M659" s="13">
        <v>29</v>
      </c>
      <c r="N659" s="13">
        <v>1.4737931034482761</v>
      </c>
      <c r="O659" s="13">
        <v>85</v>
      </c>
      <c r="P659" s="13" t="s">
        <v>30</v>
      </c>
      <c r="Q659" s="13">
        <v>0</v>
      </c>
      <c r="R659" s="69">
        <f>L659*O659</f>
        <v>3632.9</v>
      </c>
      <c r="S659" s="69">
        <v>38</v>
      </c>
      <c r="T659" s="69">
        <f>L659*S659</f>
        <v>1624.1200000000001</v>
      </c>
      <c r="U659" s="69">
        <f>R659-T659</f>
        <v>2008.78</v>
      </c>
      <c r="V659" s="69">
        <f>U659*1</f>
        <v>2008.78</v>
      </c>
      <c r="W659" s="69">
        <f>U659-V659</f>
        <v>0</v>
      </c>
      <c r="X659" s="69">
        <f>L659*37</f>
        <v>1581.38</v>
      </c>
      <c r="Y659" s="70">
        <f>+T659-X659</f>
        <v>42.740000000000009</v>
      </c>
      <c r="Z659" s="66" t="s">
        <v>41</v>
      </c>
      <c r="AA659" s="12" t="s">
        <v>78</v>
      </c>
    </row>
    <row r="660" spans="1:27" x14ac:dyDescent="0.25">
      <c r="A660" s="10">
        <v>45668</v>
      </c>
      <c r="B660" s="11" t="s">
        <v>1980</v>
      </c>
      <c r="C660" s="11" t="s">
        <v>1981</v>
      </c>
      <c r="D660" s="11" t="s">
        <v>26</v>
      </c>
      <c r="E660" s="11" t="s">
        <v>538</v>
      </c>
      <c r="F660" s="11" t="s">
        <v>26</v>
      </c>
      <c r="G660" s="11">
        <v>2299</v>
      </c>
      <c r="H660" s="12" t="s">
        <v>41</v>
      </c>
      <c r="I660" s="12" t="s">
        <v>27</v>
      </c>
      <c r="J660" s="12" t="s">
        <v>33</v>
      </c>
      <c r="K660" s="12" t="s">
        <v>34</v>
      </c>
      <c r="L660" s="13">
        <v>37</v>
      </c>
      <c r="M660" s="13">
        <v>25</v>
      </c>
      <c r="N660" s="13">
        <v>1.48</v>
      </c>
      <c r="O660" s="13" t="s">
        <v>30</v>
      </c>
      <c r="P660" s="13">
        <v>60</v>
      </c>
      <c r="Q660" s="13">
        <v>0</v>
      </c>
      <c r="R660" s="69">
        <f>M660*P660</f>
        <v>1500</v>
      </c>
      <c r="S660" s="69">
        <v>0</v>
      </c>
      <c r="T660" s="69">
        <f>M660*S660</f>
        <v>0</v>
      </c>
      <c r="U660" s="69">
        <f t="shared" ref="U660" si="629">+R660-T660</f>
        <v>1500</v>
      </c>
      <c r="V660" s="69">
        <f>+U660*0</f>
        <v>0</v>
      </c>
      <c r="W660" s="69">
        <f t="shared" ref="W660" si="630">+U660-V660</f>
        <v>1500</v>
      </c>
      <c r="X660" s="69">
        <v>0</v>
      </c>
      <c r="Y660" s="14">
        <f t="shared" ref="Y660:Y664" si="631">T660-X660</f>
        <v>0</v>
      </c>
      <c r="Z660" s="66" t="s">
        <v>26</v>
      </c>
      <c r="AA660" s="12" t="s">
        <v>31</v>
      </c>
    </row>
    <row r="661" spans="1:27" x14ac:dyDescent="0.25">
      <c r="A661" s="10">
        <v>45668</v>
      </c>
      <c r="B661" s="11" t="s">
        <v>1982</v>
      </c>
      <c r="C661" s="11" t="s">
        <v>1983</v>
      </c>
      <c r="D661" s="11" t="s">
        <v>26</v>
      </c>
      <c r="E661" s="11" t="s">
        <v>44</v>
      </c>
      <c r="F661" s="11" t="s">
        <v>26</v>
      </c>
      <c r="G661" s="11">
        <v>1498</v>
      </c>
      <c r="H661" s="12" t="s">
        <v>45</v>
      </c>
      <c r="I661" s="12" t="s">
        <v>27</v>
      </c>
      <c r="J661" s="12" t="s">
        <v>28</v>
      </c>
      <c r="K661" s="12" t="s">
        <v>29</v>
      </c>
      <c r="L661" s="13">
        <v>37.36</v>
      </c>
      <c r="M661" s="13">
        <v>25</v>
      </c>
      <c r="N661" s="13">
        <v>1.4944</v>
      </c>
      <c r="O661" s="13" t="s">
        <v>30</v>
      </c>
      <c r="P661" s="13">
        <v>40</v>
      </c>
      <c r="Q661" s="13">
        <v>0</v>
      </c>
      <c r="R661" s="69">
        <f>M661*P661</f>
        <v>1000</v>
      </c>
      <c r="S661" s="69">
        <v>0</v>
      </c>
      <c r="T661" s="69">
        <f>M661*S661</f>
        <v>0</v>
      </c>
      <c r="U661" s="69">
        <f>R661-T661</f>
        <v>1000</v>
      </c>
      <c r="V661" s="69">
        <f>U661*0</f>
        <v>0</v>
      </c>
      <c r="W661" s="69">
        <f>U661-V661</f>
        <v>1000</v>
      </c>
      <c r="X661" s="69">
        <v>0</v>
      </c>
      <c r="Y661" s="14">
        <f t="shared" si="631"/>
        <v>0</v>
      </c>
      <c r="Z661" s="66" t="s">
        <v>26</v>
      </c>
      <c r="AA661" s="12" t="s">
        <v>31</v>
      </c>
    </row>
    <row r="662" spans="1:27" x14ac:dyDescent="0.25">
      <c r="A662" s="10">
        <v>45668</v>
      </c>
      <c r="B662" s="11" t="s">
        <v>1984</v>
      </c>
      <c r="C662" s="11" t="s">
        <v>1985</v>
      </c>
      <c r="D662" s="11" t="s">
        <v>26</v>
      </c>
      <c r="E662" s="11" t="s">
        <v>370</v>
      </c>
      <c r="F662" s="11" t="s">
        <v>26</v>
      </c>
      <c r="G662" s="11" t="s">
        <v>35</v>
      </c>
      <c r="H662" s="12" t="s">
        <v>36</v>
      </c>
      <c r="I662" s="12" t="s">
        <v>55</v>
      </c>
      <c r="J662" s="12" t="s">
        <v>55</v>
      </c>
      <c r="K662" s="12" t="s">
        <v>56</v>
      </c>
      <c r="L662" s="13">
        <v>13.1</v>
      </c>
      <c r="M662" s="13">
        <v>10</v>
      </c>
      <c r="N662" s="13">
        <v>1.31</v>
      </c>
      <c r="O662" s="13">
        <v>20</v>
      </c>
      <c r="P662" s="13" t="s">
        <v>30</v>
      </c>
      <c r="Q662" s="13">
        <v>0</v>
      </c>
      <c r="R662" s="69">
        <f>(L662*O662)-Q662</f>
        <v>262</v>
      </c>
      <c r="S662" s="69">
        <v>0</v>
      </c>
      <c r="T662" s="69">
        <f t="shared" ref="T662:T663" si="632">+L662*S662</f>
        <v>0</v>
      </c>
      <c r="U662" s="69">
        <f t="shared" ref="U662:U664" si="633">+R662-T662</f>
        <v>262</v>
      </c>
      <c r="V662" s="69">
        <f>+U662*0</f>
        <v>0</v>
      </c>
      <c r="W662" s="69">
        <f t="shared" ref="W662:W664" si="634">+U662-V662</f>
        <v>262</v>
      </c>
      <c r="X662" s="69">
        <v>0</v>
      </c>
      <c r="Y662" s="14">
        <f t="shared" si="631"/>
        <v>0</v>
      </c>
      <c r="Z662" s="66" t="s">
        <v>26</v>
      </c>
      <c r="AA662" s="12" t="s">
        <v>31</v>
      </c>
    </row>
    <row r="663" spans="1:27" x14ac:dyDescent="0.25">
      <c r="A663" s="10">
        <v>45668</v>
      </c>
      <c r="B663" s="11" t="s">
        <v>1986</v>
      </c>
      <c r="C663" s="11" t="s">
        <v>1987</v>
      </c>
      <c r="D663" s="11" t="s">
        <v>26</v>
      </c>
      <c r="E663" s="11" t="s">
        <v>179</v>
      </c>
      <c r="F663" s="11" t="s">
        <v>26</v>
      </c>
      <c r="G663" s="11" t="s">
        <v>35</v>
      </c>
      <c r="H663" s="12" t="s">
        <v>36</v>
      </c>
      <c r="I663" s="12" t="s">
        <v>55</v>
      </c>
      <c r="J663" s="12" t="s">
        <v>55</v>
      </c>
      <c r="K663" s="12" t="s">
        <v>56</v>
      </c>
      <c r="L663" s="13">
        <v>15.6</v>
      </c>
      <c r="M663" s="13">
        <v>10</v>
      </c>
      <c r="N663" s="13">
        <v>1.56</v>
      </c>
      <c r="O663" s="13">
        <v>20</v>
      </c>
      <c r="P663" s="13" t="s">
        <v>30</v>
      </c>
      <c r="Q663" s="13">
        <v>0</v>
      </c>
      <c r="R663" s="69">
        <f>(L663*O663)-Q663</f>
        <v>312</v>
      </c>
      <c r="S663" s="69">
        <v>0</v>
      </c>
      <c r="T663" s="69">
        <f t="shared" si="632"/>
        <v>0</v>
      </c>
      <c r="U663" s="69">
        <f t="shared" si="633"/>
        <v>312</v>
      </c>
      <c r="V663" s="69">
        <f>+U663*0</f>
        <v>0</v>
      </c>
      <c r="W663" s="69">
        <f t="shared" si="634"/>
        <v>312</v>
      </c>
      <c r="X663" s="69">
        <v>0</v>
      </c>
      <c r="Y663" s="14">
        <f t="shared" si="631"/>
        <v>0</v>
      </c>
      <c r="Z663" s="66" t="s">
        <v>26</v>
      </c>
      <c r="AA663" s="12" t="s">
        <v>31</v>
      </c>
    </row>
    <row r="664" spans="1:27" x14ac:dyDescent="0.25">
      <c r="A664" s="10">
        <v>45668</v>
      </c>
      <c r="B664" s="11" t="s">
        <v>1988</v>
      </c>
      <c r="C664" s="11" t="s">
        <v>1989</v>
      </c>
      <c r="D664" s="11" t="s">
        <v>26</v>
      </c>
      <c r="E664" s="11" t="s">
        <v>245</v>
      </c>
      <c r="F664" s="11" t="s">
        <v>26</v>
      </c>
      <c r="G664" s="11">
        <v>2042</v>
      </c>
      <c r="H664" s="12" t="s">
        <v>41</v>
      </c>
      <c r="I664" s="12" t="s">
        <v>27</v>
      </c>
      <c r="J664" s="12" t="s">
        <v>33</v>
      </c>
      <c r="K664" s="12" t="s">
        <v>34</v>
      </c>
      <c r="L664" s="13">
        <v>39.58</v>
      </c>
      <c r="M664" s="13">
        <v>27</v>
      </c>
      <c r="N664" s="13">
        <v>1.4659259259259261</v>
      </c>
      <c r="O664" s="13" t="s">
        <v>30</v>
      </c>
      <c r="P664" s="13">
        <v>60</v>
      </c>
      <c r="Q664" s="13">
        <v>0</v>
      </c>
      <c r="R664" s="69">
        <f>M664*P664</f>
        <v>1620</v>
      </c>
      <c r="S664" s="69">
        <v>0</v>
      </c>
      <c r="T664" s="69">
        <f>M664*S664</f>
        <v>0</v>
      </c>
      <c r="U664" s="69">
        <f t="shared" si="633"/>
        <v>1620</v>
      </c>
      <c r="V664" s="69">
        <f>+U664*0</f>
        <v>0</v>
      </c>
      <c r="W664" s="69">
        <f t="shared" si="634"/>
        <v>1620</v>
      </c>
      <c r="X664" s="69">
        <v>0</v>
      </c>
      <c r="Y664" s="14">
        <f t="shared" si="631"/>
        <v>0</v>
      </c>
      <c r="Z664" s="66" t="s">
        <v>26</v>
      </c>
      <c r="AA664" s="12" t="s">
        <v>31</v>
      </c>
    </row>
    <row r="665" spans="1:27" x14ac:dyDescent="0.25">
      <c r="A665" s="10">
        <v>45668</v>
      </c>
      <c r="B665" s="11" t="s">
        <v>1990</v>
      </c>
      <c r="C665" s="11" t="s">
        <v>1991</v>
      </c>
      <c r="D665" s="11" t="s">
        <v>26</v>
      </c>
      <c r="E665" s="11" t="s">
        <v>239</v>
      </c>
      <c r="F665" s="11" t="s">
        <v>26</v>
      </c>
      <c r="G665" s="11" t="s">
        <v>26</v>
      </c>
      <c r="H665" s="12" t="s">
        <v>4421</v>
      </c>
      <c r="I665" s="12" t="s">
        <v>27</v>
      </c>
      <c r="J665" s="12" t="s">
        <v>42</v>
      </c>
      <c r="K665" s="12" t="s">
        <v>43</v>
      </c>
      <c r="L665" s="13">
        <v>42.84</v>
      </c>
      <c r="M665" s="13">
        <v>25</v>
      </c>
      <c r="N665" s="13">
        <v>1.7136</v>
      </c>
      <c r="O665" s="13">
        <v>83</v>
      </c>
      <c r="P665" s="13" t="s">
        <v>30</v>
      </c>
      <c r="Q665" s="13">
        <v>0</v>
      </c>
      <c r="R665" s="69">
        <f>L665*O665</f>
        <v>3555.7200000000003</v>
      </c>
      <c r="S665" s="69">
        <v>38</v>
      </c>
      <c r="T665" s="69">
        <f>L665*S665</f>
        <v>1627.92</v>
      </c>
      <c r="U665" s="69">
        <f>R665-T665</f>
        <v>1927.8000000000002</v>
      </c>
      <c r="V665" s="69">
        <f>U665*1</f>
        <v>1927.8000000000002</v>
      </c>
      <c r="W665" s="69">
        <f>U665-V665</f>
        <v>0</v>
      </c>
      <c r="X665" s="69">
        <f>L665*37</f>
        <v>1585.0800000000002</v>
      </c>
      <c r="Y665" s="70">
        <f t="shared" ref="Y665:Y666" si="635">+T665-X665</f>
        <v>42.839999999999918</v>
      </c>
      <c r="Z665" s="66" t="s">
        <v>41</v>
      </c>
      <c r="AA665" s="12" t="s">
        <v>78</v>
      </c>
    </row>
    <row r="666" spans="1:27" x14ac:dyDescent="0.25">
      <c r="A666" s="10">
        <v>45668</v>
      </c>
      <c r="B666" s="11" t="s">
        <v>1992</v>
      </c>
      <c r="C666" s="11" t="s">
        <v>1993</v>
      </c>
      <c r="D666" s="11" t="s">
        <v>26</v>
      </c>
      <c r="E666" s="11" t="s">
        <v>569</v>
      </c>
      <c r="F666" s="11" t="s">
        <v>26</v>
      </c>
      <c r="G666" s="11" t="s">
        <v>26</v>
      </c>
      <c r="H666" s="12" t="s">
        <v>4421</v>
      </c>
      <c r="I666" s="12" t="s">
        <v>27</v>
      </c>
      <c r="J666" s="12" t="s">
        <v>33</v>
      </c>
      <c r="K666" s="12" t="s">
        <v>34</v>
      </c>
      <c r="L666" s="13">
        <v>43.28</v>
      </c>
      <c r="M666" s="13">
        <v>30</v>
      </c>
      <c r="N666" s="13">
        <v>1.442666666666667</v>
      </c>
      <c r="O666" s="13">
        <v>85</v>
      </c>
      <c r="P666" s="13" t="s">
        <v>30</v>
      </c>
      <c r="Q666" s="13">
        <v>0</v>
      </c>
      <c r="R666" s="69">
        <f>L666*O666</f>
        <v>3678.8</v>
      </c>
      <c r="S666" s="69">
        <v>38</v>
      </c>
      <c r="T666" s="69">
        <f>L666*S666</f>
        <v>1644.64</v>
      </c>
      <c r="U666" s="69">
        <f>R666-T666</f>
        <v>2034.16</v>
      </c>
      <c r="V666" s="69">
        <f>U666*1</f>
        <v>2034.16</v>
      </c>
      <c r="W666" s="69">
        <f>U666-V666</f>
        <v>0</v>
      </c>
      <c r="X666" s="69">
        <f>L666*36</f>
        <v>1558.08</v>
      </c>
      <c r="Y666" s="70">
        <f t="shared" si="635"/>
        <v>86.560000000000173</v>
      </c>
      <c r="Z666" s="66" t="s">
        <v>140</v>
      </c>
      <c r="AA666" s="12" t="s">
        <v>78</v>
      </c>
    </row>
    <row r="667" spans="1:27" x14ac:dyDescent="0.25">
      <c r="A667" s="10">
        <v>45668</v>
      </c>
      <c r="B667" s="11" t="s">
        <v>1994</v>
      </c>
      <c r="C667" s="11" t="s">
        <v>1995</v>
      </c>
      <c r="D667" s="11" t="s">
        <v>26</v>
      </c>
      <c r="E667" s="11" t="s">
        <v>1199</v>
      </c>
      <c r="F667" s="11" t="s">
        <v>26</v>
      </c>
      <c r="G667" s="11">
        <v>981</v>
      </c>
      <c r="H667" s="12" t="s">
        <v>162</v>
      </c>
      <c r="I667" s="12" t="s">
        <v>27</v>
      </c>
      <c r="J667" s="12" t="s">
        <v>42</v>
      </c>
      <c r="K667" s="12" t="s">
        <v>43</v>
      </c>
      <c r="L667" s="13">
        <v>43.28</v>
      </c>
      <c r="M667" s="13">
        <v>25</v>
      </c>
      <c r="N667" s="13">
        <v>1.7312000000000001</v>
      </c>
      <c r="O667" s="13" t="s">
        <v>30</v>
      </c>
      <c r="P667" s="13">
        <v>56</v>
      </c>
      <c r="Q667" s="13">
        <v>0</v>
      </c>
      <c r="R667" s="69">
        <f>M667*P667</f>
        <v>1400</v>
      </c>
      <c r="S667" s="69">
        <v>0</v>
      </c>
      <c r="T667" s="69">
        <f>M667*S667</f>
        <v>0</v>
      </c>
      <c r="U667" s="69">
        <f>R667-T667</f>
        <v>1400</v>
      </c>
      <c r="V667" s="69">
        <f>U667*0</f>
        <v>0</v>
      </c>
      <c r="W667" s="69">
        <f>U667-V667</f>
        <v>1400</v>
      </c>
      <c r="X667" s="69">
        <v>0</v>
      </c>
      <c r="Y667" s="14">
        <f>T667-X667</f>
        <v>0</v>
      </c>
      <c r="Z667" s="66" t="s">
        <v>26</v>
      </c>
      <c r="AA667" s="12" t="s">
        <v>31</v>
      </c>
    </row>
    <row r="668" spans="1:27" x14ac:dyDescent="0.25">
      <c r="A668" s="10">
        <v>45668</v>
      </c>
      <c r="B668" s="11" t="s">
        <v>1996</v>
      </c>
      <c r="C668" s="11" t="s">
        <v>1997</v>
      </c>
      <c r="D668" s="11" t="s">
        <v>26</v>
      </c>
      <c r="E668" s="11" t="s">
        <v>519</v>
      </c>
      <c r="F668" s="11" t="s">
        <v>26</v>
      </c>
      <c r="G668" s="11" t="s">
        <v>26</v>
      </c>
      <c r="H668" s="12" t="s">
        <v>4421</v>
      </c>
      <c r="I668" s="12" t="s">
        <v>27</v>
      </c>
      <c r="J668" s="12" t="s">
        <v>42</v>
      </c>
      <c r="K668" s="12" t="s">
        <v>43</v>
      </c>
      <c r="L668" s="13">
        <v>41.92</v>
      </c>
      <c r="M668" s="13">
        <v>25</v>
      </c>
      <c r="N668" s="13">
        <v>1.6768000000000001</v>
      </c>
      <c r="O668" s="13">
        <v>83</v>
      </c>
      <c r="P668" s="13" t="s">
        <v>30</v>
      </c>
      <c r="Q668" s="13">
        <v>0</v>
      </c>
      <c r="R668" s="69">
        <f>L668*O668</f>
        <v>3479.36</v>
      </c>
      <c r="S668" s="69">
        <v>38</v>
      </c>
      <c r="T668" s="69">
        <f>L668*S668</f>
        <v>1592.96</v>
      </c>
      <c r="U668" s="69">
        <f>R668-T668</f>
        <v>1886.4</v>
      </c>
      <c r="V668" s="69">
        <f>U668*1</f>
        <v>1886.4</v>
      </c>
      <c r="W668" s="69">
        <f>U668-V668</f>
        <v>0</v>
      </c>
      <c r="X668" s="69">
        <f>L668*36</f>
        <v>1509.1200000000001</v>
      </c>
      <c r="Y668" s="70">
        <f>+T668-X668</f>
        <v>83.839999999999918</v>
      </c>
      <c r="Z668" s="66" t="s">
        <v>140</v>
      </c>
      <c r="AA668" s="12" t="s">
        <v>78</v>
      </c>
    </row>
    <row r="669" spans="1:27" x14ac:dyDescent="0.25">
      <c r="A669" s="10">
        <v>45668</v>
      </c>
      <c r="B669" s="11" t="s">
        <v>1998</v>
      </c>
      <c r="C669" s="11" t="s">
        <v>1999</v>
      </c>
      <c r="D669" s="11" t="s">
        <v>26</v>
      </c>
      <c r="E669" s="11" t="s">
        <v>604</v>
      </c>
      <c r="F669" s="11" t="s">
        <v>26</v>
      </c>
      <c r="G669" s="11">
        <v>637</v>
      </c>
      <c r="H669" s="12" t="s">
        <v>141</v>
      </c>
      <c r="I669" s="12" t="s">
        <v>27</v>
      </c>
      <c r="J669" s="12" t="s">
        <v>42</v>
      </c>
      <c r="K669" s="12" t="s">
        <v>43</v>
      </c>
      <c r="L669" s="13">
        <v>43.62</v>
      </c>
      <c r="M669" s="13">
        <v>25</v>
      </c>
      <c r="N669" s="13">
        <v>1.7447999999999999</v>
      </c>
      <c r="O669" s="13">
        <v>40</v>
      </c>
      <c r="P669" s="13" t="s">
        <v>30</v>
      </c>
      <c r="Q669" s="13">
        <v>0</v>
      </c>
      <c r="R669" s="69">
        <f>L669*O669</f>
        <v>1744.8</v>
      </c>
      <c r="S669" s="69">
        <v>0</v>
      </c>
      <c r="T669" s="69">
        <f>L669*S669</f>
        <v>0</v>
      </c>
      <c r="U669" s="69">
        <f>R669-T669</f>
        <v>1744.8</v>
      </c>
      <c r="V669" s="69">
        <f>U669*0</f>
        <v>0</v>
      </c>
      <c r="W669" s="69">
        <f>U669-V669</f>
        <v>1744.8</v>
      </c>
      <c r="X669" s="69">
        <v>0</v>
      </c>
      <c r="Y669" s="14">
        <f t="shared" ref="Y669:Y704" si="636">T669-X669</f>
        <v>0</v>
      </c>
      <c r="Z669" s="66" t="s">
        <v>26</v>
      </c>
      <c r="AA669" s="12" t="s">
        <v>31</v>
      </c>
    </row>
    <row r="670" spans="1:27" x14ac:dyDescent="0.25">
      <c r="A670" s="10">
        <v>45668</v>
      </c>
      <c r="B670" s="11" t="s">
        <v>2000</v>
      </c>
      <c r="C670" s="11" t="s">
        <v>2001</v>
      </c>
      <c r="D670" s="11" t="s">
        <v>26</v>
      </c>
      <c r="E670" s="11" t="s">
        <v>588</v>
      </c>
      <c r="F670" s="11" t="s">
        <v>26</v>
      </c>
      <c r="G670" s="11">
        <v>4572</v>
      </c>
      <c r="H670" s="12" t="s">
        <v>4422</v>
      </c>
      <c r="I670" s="12" t="s">
        <v>27</v>
      </c>
      <c r="J670" s="12" t="s">
        <v>33</v>
      </c>
      <c r="K670" s="12" t="s">
        <v>34</v>
      </c>
      <c r="L670" s="13">
        <v>33.880000000000003</v>
      </c>
      <c r="M670" s="13">
        <v>25</v>
      </c>
      <c r="N670" s="13">
        <v>1.3552</v>
      </c>
      <c r="O670" s="13">
        <v>45</v>
      </c>
      <c r="P670" s="13" t="s">
        <v>30</v>
      </c>
      <c r="Q670" s="13">
        <v>0</v>
      </c>
      <c r="R670" s="69">
        <f>+L670*O670</f>
        <v>1524.6000000000001</v>
      </c>
      <c r="S670" s="69">
        <v>0</v>
      </c>
      <c r="T670" s="69">
        <f>+L670*S670</f>
        <v>0</v>
      </c>
      <c r="U670" s="69">
        <f t="shared" ref="U670" si="637">+R670-T670</f>
        <v>1524.6000000000001</v>
      </c>
      <c r="V670" s="69">
        <f>+U670*1</f>
        <v>1524.6000000000001</v>
      </c>
      <c r="W670" s="69">
        <f t="shared" ref="W670" si="638">+U670-V670</f>
        <v>0</v>
      </c>
      <c r="X670" s="69">
        <v>0</v>
      </c>
      <c r="Y670" s="14">
        <f t="shared" si="636"/>
        <v>0</v>
      </c>
      <c r="Z670" s="66" t="s">
        <v>26</v>
      </c>
      <c r="AA670" s="12" t="s">
        <v>31</v>
      </c>
    </row>
    <row r="671" spans="1:27" x14ac:dyDescent="0.25">
      <c r="A671" s="10">
        <v>45668</v>
      </c>
      <c r="B671" s="11" t="s">
        <v>2002</v>
      </c>
      <c r="C671" s="11" t="s">
        <v>2003</v>
      </c>
      <c r="D671" s="11" t="s">
        <v>26</v>
      </c>
      <c r="E671" s="11" t="s">
        <v>75</v>
      </c>
      <c r="F671" s="11" t="s">
        <v>26</v>
      </c>
      <c r="G671" s="11">
        <v>42005</v>
      </c>
      <c r="H671" s="12" t="s">
        <v>564</v>
      </c>
      <c r="I671" s="12" t="s">
        <v>55</v>
      </c>
      <c r="J671" s="12" t="s">
        <v>55</v>
      </c>
      <c r="K671" s="12" t="s">
        <v>56</v>
      </c>
      <c r="L671" s="13">
        <v>41.98</v>
      </c>
      <c r="M671" s="13">
        <v>25</v>
      </c>
      <c r="N671" s="13">
        <v>1.6792</v>
      </c>
      <c r="O671" s="13"/>
      <c r="P671" s="13">
        <v>24</v>
      </c>
      <c r="Q671" s="13">
        <v>0</v>
      </c>
      <c r="R671" s="69">
        <f>M671*P671</f>
        <v>600</v>
      </c>
      <c r="S671" s="69">
        <v>0</v>
      </c>
      <c r="T671" s="69">
        <f>M671*S671</f>
        <v>0</v>
      </c>
      <c r="U671" s="69">
        <f>R671-T671</f>
        <v>600</v>
      </c>
      <c r="V671" s="69">
        <f>U671*0</f>
        <v>0</v>
      </c>
      <c r="W671" s="69">
        <f>+U671-V671</f>
        <v>600</v>
      </c>
      <c r="X671" s="69">
        <v>0</v>
      </c>
      <c r="Y671" s="14">
        <f t="shared" si="636"/>
        <v>0</v>
      </c>
      <c r="Z671" s="66" t="s">
        <v>26</v>
      </c>
      <c r="AA671" s="12" t="s">
        <v>31</v>
      </c>
    </row>
    <row r="672" spans="1:27" x14ac:dyDescent="0.25">
      <c r="A672" s="10">
        <v>45668</v>
      </c>
      <c r="B672" s="11" t="s">
        <v>2004</v>
      </c>
      <c r="C672" s="11" t="s">
        <v>2005</v>
      </c>
      <c r="D672" s="11" t="s">
        <v>26</v>
      </c>
      <c r="E672" s="11" t="s">
        <v>229</v>
      </c>
      <c r="F672" s="11" t="s">
        <v>26</v>
      </c>
      <c r="G672" s="11">
        <v>23127</v>
      </c>
      <c r="H672" s="12" t="s">
        <v>564</v>
      </c>
      <c r="I672" s="12" t="s">
        <v>55</v>
      </c>
      <c r="J672" s="12" t="s">
        <v>55</v>
      </c>
      <c r="K672" s="12" t="s">
        <v>56</v>
      </c>
      <c r="L672" s="13">
        <v>43.34</v>
      </c>
      <c r="M672" s="13">
        <v>25</v>
      </c>
      <c r="N672" s="13">
        <v>1.7336</v>
      </c>
      <c r="O672" s="13"/>
      <c r="P672" s="13">
        <v>24</v>
      </c>
      <c r="Q672" s="13">
        <v>0</v>
      </c>
      <c r="R672" s="69">
        <f>M672*P672</f>
        <v>600</v>
      </c>
      <c r="S672" s="69">
        <v>0</v>
      </c>
      <c r="T672" s="69">
        <f>M672*S672</f>
        <v>0</v>
      </c>
      <c r="U672" s="69">
        <f>R672-T672</f>
        <v>600</v>
      </c>
      <c r="V672" s="69">
        <f>U672*0</f>
        <v>0</v>
      </c>
      <c r="W672" s="69">
        <f>+U672-V672</f>
        <v>600</v>
      </c>
      <c r="X672" s="69">
        <v>0</v>
      </c>
      <c r="Y672" s="14">
        <f t="shared" si="636"/>
        <v>0</v>
      </c>
      <c r="Z672" s="66" t="s">
        <v>26</v>
      </c>
      <c r="AA672" s="12" t="s">
        <v>31</v>
      </c>
    </row>
    <row r="673" spans="1:27" x14ac:dyDescent="0.25">
      <c r="A673" s="10">
        <v>45668</v>
      </c>
      <c r="B673" s="11" t="s">
        <v>475</v>
      </c>
      <c r="C673" s="11" t="s">
        <v>2006</v>
      </c>
      <c r="D673" s="11" t="s">
        <v>26</v>
      </c>
      <c r="E673" s="11" t="s">
        <v>68</v>
      </c>
      <c r="F673" s="11" t="s">
        <v>26</v>
      </c>
      <c r="G673" s="11">
        <v>76353</v>
      </c>
      <c r="H673" s="12" t="s">
        <v>4447</v>
      </c>
      <c r="I673" s="12" t="s">
        <v>27</v>
      </c>
      <c r="J673" s="12" t="s">
        <v>42</v>
      </c>
      <c r="K673" s="12" t="s">
        <v>43</v>
      </c>
      <c r="L673" s="13">
        <v>42.72</v>
      </c>
      <c r="M673" s="13">
        <v>25</v>
      </c>
      <c r="N673" s="13">
        <v>1.7088000000000001</v>
      </c>
      <c r="O673" s="13">
        <v>42.5</v>
      </c>
      <c r="P673" s="13"/>
      <c r="Q673" s="13">
        <v>0</v>
      </c>
      <c r="R673" s="69">
        <f>+L673*O673</f>
        <v>1815.6</v>
      </c>
      <c r="S673" s="69">
        <v>0</v>
      </c>
      <c r="T673" s="69">
        <f>+L673*S673</f>
        <v>0</v>
      </c>
      <c r="U673" s="69">
        <f>+R673-T673</f>
        <v>1815.6</v>
      </c>
      <c r="V673" s="69">
        <f>+U673*0.75</f>
        <v>1361.6999999999998</v>
      </c>
      <c r="W673" s="69">
        <f>+U673-V673</f>
        <v>453.90000000000009</v>
      </c>
      <c r="X673" s="69">
        <v>0</v>
      </c>
      <c r="Y673" s="14">
        <f t="shared" si="636"/>
        <v>0</v>
      </c>
      <c r="Z673" s="66" t="s">
        <v>26</v>
      </c>
      <c r="AA673" s="12" t="s">
        <v>31</v>
      </c>
    </row>
    <row r="674" spans="1:27" x14ac:dyDescent="0.25">
      <c r="A674" s="10">
        <v>45668</v>
      </c>
      <c r="B674" s="11" t="s">
        <v>2007</v>
      </c>
      <c r="C674" s="11" t="s">
        <v>2008</v>
      </c>
      <c r="D674" s="11" t="s">
        <v>26</v>
      </c>
      <c r="E674" s="11" t="s">
        <v>592</v>
      </c>
      <c r="F674" s="11" t="s">
        <v>26</v>
      </c>
      <c r="G674" s="11">
        <v>59482</v>
      </c>
      <c r="H674" s="12" t="s">
        <v>4422</v>
      </c>
      <c r="I674" s="12" t="s">
        <v>27</v>
      </c>
      <c r="J674" s="12" t="s">
        <v>47</v>
      </c>
      <c r="K674" s="12" t="s">
        <v>48</v>
      </c>
      <c r="L674" s="13">
        <v>33.76</v>
      </c>
      <c r="M674" s="13">
        <v>25</v>
      </c>
      <c r="N674" s="13">
        <v>1.3504</v>
      </c>
      <c r="O674" s="13">
        <v>46</v>
      </c>
      <c r="P674" s="13" t="s">
        <v>30</v>
      </c>
      <c r="Q674" s="13">
        <v>0</v>
      </c>
      <c r="R674" s="69">
        <f t="shared" ref="R674" si="639">+L674*O674</f>
        <v>1552.9599999999998</v>
      </c>
      <c r="S674" s="69">
        <v>0</v>
      </c>
      <c r="T674" s="69">
        <f t="shared" ref="T674" si="640">+L674*S674</f>
        <v>0</v>
      </c>
      <c r="U674" s="69">
        <f t="shared" ref="U674" si="641">+R674-T674</f>
        <v>1552.9599999999998</v>
      </c>
      <c r="V674" s="69">
        <f>+U674*1</f>
        <v>1552.9599999999998</v>
      </c>
      <c r="W674" s="69">
        <f t="shared" ref="W674" si="642">+U674-V674</f>
        <v>0</v>
      </c>
      <c r="X674" s="69">
        <v>0</v>
      </c>
      <c r="Y674" s="14">
        <f t="shared" si="636"/>
        <v>0</v>
      </c>
      <c r="Z674" s="66" t="s">
        <v>26</v>
      </c>
      <c r="AA674" s="12" t="s">
        <v>31</v>
      </c>
    </row>
    <row r="675" spans="1:27" x14ac:dyDescent="0.25">
      <c r="A675" s="10">
        <v>45668</v>
      </c>
      <c r="B675" s="11" t="s">
        <v>2009</v>
      </c>
      <c r="C675" s="11" t="s">
        <v>2010</v>
      </c>
      <c r="D675" s="11" t="s">
        <v>26</v>
      </c>
      <c r="E675" s="11" t="s">
        <v>80</v>
      </c>
      <c r="F675" s="11" t="s">
        <v>26</v>
      </c>
      <c r="G675" s="11">
        <v>10289</v>
      </c>
      <c r="H675" s="12" t="s">
        <v>140</v>
      </c>
      <c r="I675" s="12" t="s">
        <v>27</v>
      </c>
      <c r="J675" s="12" t="s">
        <v>42</v>
      </c>
      <c r="K675" s="12" t="s">
        <v>43</v>
      </c>
      <c r="L675" s="13">
        <v>43.82</v>
      </c>
      <c r="M675" s="13">
        <v>25</v>
      </c>
      <c r="N675" s="13">
        <v>1.7527999999999999</v>
      </c>
      <c r="O675" s="13">
        <v>35</v>
      </c>
      <c r="P675" s="13"/>
      <c r="Q675" s="13">
        <v>0</v>
      </c>
      <c r="R675" s="69">
        <f>+L675*O675</f>
        <v>1533.7</v>
      </c>
      <c r="S675" s="69">
        <v>0</v>
      </c>
      <c r="T675" s="69">
        <f>+L675*S675</f>
        <v>0</v>
      </c>
      <c r="U675" s="69">
        <f>+R675-T675</f>
        <v>1533.7</v>
      </c>
      <c r="V675" s="69">
        <f>+U675*0</f>
        <v>0</v>
      </c>
      <c r="W675" s="69">
        <f>+U675-V675</f>
        <v>1533.7</v>
      </c>
      <c r="X675" s="69">
        <v>0</v>
      </c>
      <c r="Y675" s="14">
        <f t="shared" si="636"/>
        <v>0</v>
      </c>
      <c r="Z675" s="66" t="s">
        <v>26</v>
      </c>
      <c r="AA675" s="12" t="s">
        <v>31</v>
      </c>
    </row>
    <row r="676" spans="1:27" x14ac:dyDescent="0.25">
      <c r="A676" s="10">
        <v>45668</v>
      </c>
      <c r="B676" s="11" t="s">
        <v>2011</v>
      </c>
      <c r="C676" s="11" t="s">
        <v>2012</v>
      </c>
      <c r="D676" s="11" t="s">
        <v>26</v>
      </c>
      <c r="E676" s="11" t="s">
        <v>508</v>
      </c>
      <c r="F676" s="11" t="s">
        <v>26</v>
      </c>
      <c r="G676" s="11">
        <v>638</v>
      </c>
      <c r="H676" s="12" t="s">
        <v>141</v>
      </c>
      <c r="I676" s="12" t="s">
        <v>27</v>
      </c>
      <c r="J676" s="12" t="s">
        <v>33</v>
      </c>
      <c r="K676" s="12" t="s">
        <v>34</v>
      </c>
      <c r="L676" s="13">
        <v>44.02</v>
      </c>
      <c r="M676" s="13">
        <v>30</v>
      </c>
      <c r="N676" s="13">
        <v>1.4673333333333329</v>
      </c>
      <c r="O676" s="13">
        <v>40</v>
      </c>
      <c r="P676" s="13" t="s">
        <v>30</v>
      </c>
      <c r="Q676" s="13">
        <v>0</v>
      </c>
      <c r="R676" s="69">
        <f>L676*O676</f>
        <v>1760.8000000000002</v>
      </c>
      <c r="S676" s="69">
        <v>0</v>
      </c>
      <c r="T676" s="69">
        <f>L676*S676</f>
        <v>0</v>
      </c>
      <c r="U676" s="69">
        <f>R676-T676</f>
        <v>1760.8000000000002</v>
      </c>
      <c r="V676" s="69">
        <f>U676*0</f>
        <v>0</v>
      </c>
      <c r="W676" s="69">
        <f>U676-V676</f>
        <v>1760.8000000000002</v>
      </c>
      <c r="X676" s="69">
        <v>0</v>
      </c>
      <c r="Y676" s="14">
        <f t="shared" si="636"/>
        <v>0</v>
      </c>
      <c r="Z676" s="66" t="s">
        <v>26</v>
      </c>
      <c r="AA676" s="12" t="s">
        <v>31</v>
      </c>
    </row>
    <row r="677" spans="1:27" x14ac:dyDescent="0.25">
      <c r="A677" s="10">
        <v>45668</v>
      </c>
      <c r="B677" s="11" t="s">
        <v>722</v>
      </c>
      <c r="C677" s="11" t="s">
        <v>2013</v>
      </c>
      <c r="D677" s="11" t="s">
        <v>26</v>
      </c>
      <c r="E677" s="11" t="s">
        <v>98</v>
      </c>
      <c r="F677" s="11" t="s">
        <v>26</v>
      </c>
      <c r="G677" s="11">
        <v>10130</v>
      </c>
      <c r="H677" s="12" t="s">
        <v>140</v>
      </c>
      <c r="I677" s="12" t="s">
        <v>27</v>
      </c>
      <c r="J677" s="12" t="s">
        <v>42</v>
      </c>
      <c r="K677" s="12" t="s">
        <v>43</v>
      </c>
      <c r="L677" s="13">
        <v>42.82</v>
      </c>
      <c r="M677" s="13">
        <v>25</v>
      </c>
      <c r="N677" s="13">
        <v>1.7128000000000001</v>
      </c>
      <c r="O677" s="13">
        <v>35</v>
      </c>
      <c r="P677" s="13"/>
      <c r="Q677" s="13">
        <v>0</v>
      </c>
      <c r="R677" s="69">
        <f>+L677*O677</f>
        <v>1498.7</v>
      </c>
      <c r="S677" s="69">
        <v>0</v>
      </c>
      <c r="T677" s="69">
        <f>+L677*S677</f>
        <v>0</v>
      </c>
      <c r="U677" s="69">
        <f>+R677-T677</f>
        <v>1498.7</v>
      </c>
      <c r="V677" s="69">
        <f>+U677*0</f>
        <v>0</v>
      </c>
      <c r="W677" s="69">
        <f>+U677-V677</f>
        <v>1498.7</v>
      </c>
      <c r="X677" s="69">
        <v>0</v>
      </c>
      <c r="Y677" s="14">
        <f t="shared" si="636"/>
        <v>0</v>
      </c>
      <c r="Z677" s="66" t="s">
        <v>26</v>
      </c>
      <c r="AA677" s="12" t="s">
        <v>31</v>
      </c>
    </row>
    <row r="678" spans="1:27" x14ac:dyDescent="0.25">
      <c r="A678" s="10">
        <v>45668</v>
      </c>
      <c r="B678" s="11" t="s">
        <v>2014</v>
      </c>
      <c r="C678" s="11" t="s">
        <v>2015</v>
      </c>
      <c r="D678" s="11" t="s">
        <v>26</v>
      </c>
      <c r="E678" s="11" t="s">
        <v>657</v>
      </c>
      <c r="F678" s="11" t="s">
        <v>26</v>
      </c>
      <c r="G678" s="11">
        <v>639</v>
      </c>
      <c r="H678" s="12" t="s">
        <v>141</v>
      </c>
      <c r="I678" s="12" t="s">
        <v>27</v>
      </c>
      <c r="J678" s="12" t="s">
        <v>33</v>
      </c>
      <c r="K678" s="12" t="s">
        <v>34</v>
      </c>
      <c r="L678" s="13">
        <v>40.58</v>
      </c>
      <c r="M678" s="13">
        <v>28</v>
      </c>
      <c r="N678" s="13">
        <v>1.4492857142857141</v>
      </c>
      <c r="O678" s="13">
        <v>40</v>
      </c>
      <c r="P678" s="13" t="s">
        <v>30</v>
      </c>
      <c r="Q678" s="13">
        <v>0</v>
      </c>
      <c r="R678" s="69">
        <f>L678*O678</f>
        <v>1623.1999999999998</v>
      </c>
      <c r="S678" s="69">
        <v>0</v>
      </c>
      <c r="T678" s="69">
        <f>L678*S678</f>
        <v>0</v>
      </c>
      <c r="U678" s="69">
        <f>R678-T678</f>
        <v>1623.1999999999998</v>
      </c>
      <c r="V678" s="69">
        <f>U678*0</f>
        <v>0</v>
      </c>
      <c r="W678" s="69">
        <f>U678-V678</f>
        <v>1623.1999999999998</v>
      </c>
      <c r="X678" s="69">
        <v>0</v>
      </c>
      <c r="Y678" s="14">
        <f t="shared" si="636"/>
        <v>0</v>
      </c>
      <c r="Z678" s="66" t="s">
        <v>26</v>
      </c>
      <c r="AA678" s="12" t="s">
        <v>31</v>
      </c>
    </row>
    <row r="679" spans="1:27" x14ac:dyDescent="0.25">
      <c r="A679" s="10">
        <v>45668</v>
      </c>
      <c r="B679" s="11" t="s">
        <v>397</v>
      </c>
      <c r="C679" s="11" t="s">
        <v>2016</v>
      </c>
      <c r="D679" s="11" t="s">
        <v>26</v>
      </c>
      <c r="E679" s="11" t="s">
        <v>179</v>
      </c>
      <c r="F679" s="11" t="s">
        <v>26</v>
      </c>
      <c r="G679" s="11" t="s">
        <v>35</v>
      </c>
      <c r="H679" s="12" t="s">
        <v>36</v>
      </c>
      <c r="I679" s="12" t="s">
        <v>55</v>
      </c>
      <c r="J679" s="12" t="s">
        <v>55</v>
      </c>
      <c r="K679" s="12" t="s">
        <v>56</v>
      </c>
      <c r="L679" s="13">
        <v>15.62</v>
      </c>
      <c r="M679" s="13">
        <v>10</v>
      </c>
      <c r="N679" s="13">
        <v>1.5620000000000001</v>
      </c>
      <c r="O679" s="13">
        <v>20</v>
      </c>
      <c r="P679" s="13" t="s">
        <v>30</v>
      </c>
      <c r="Q679" s="13">
        <v>0</v>
      </c>
      <c r="R679" s="69">
        <f>(L679*O679)-Q679</f>
        <v>312.39999999999998</v>
      </c>
      <c r="S679" s="69">
        <v>0</v>
      </c>
      <c r="T679" s="69">
        <f t="shared" ref="T679" si="643">+L679*S679</f>
        <v>0</v>
      </c>
      <c r="U679" s="69">
        <f t="shared" ref="U679" si="644">+R679-T679</f>
        <v>312.39999999999998</v>
      </c>
      <c r="V679" s="69">
        <f>+U679*0</f>
        <v>0</v>
      </c>
      <c r="W679" s="69">
        <f t="shared" ref="W679" si="645">+U679-V679</f>
        <v>312.39999999999998</v>
      </c>
      <c r="X679" s="69">
        <v>0</v>
      </c>
      <c r="Y679" s="14">
        <f t="shared" si="636"/>
        <v>0</v>
      </c>
      <c r="Z679" s="66" t="s">
        <v>26</v>
      </c>
      <c r="AA679" s="12" t="s">
        <v>31</v>
      </c>
    </row>
    <row r="680" spans="1:27" x14ac:dyDescent="0.25">
      <c r="A680" s="10">
        <v>45668</v>
      </c>
      <c r="B680" s="11" t="s">
        <v>193</v>
      </c>
      <c r="C680" s="11" t="s">
        <v>2017</v>
      </c>
      <c r="D680" s="11" t="s">
        <v>26</v>
      </c>
      <c r="E680" s="11" t="s">
        <v>53</v>
      </c>
      <c r="F680" s="11" t="s">
        <v>26</v>
      </c>
      <c r="G680" s="11">
        <v>2397</v>
      </c>
      <c r="H680" s="12" t="s">
        <v>41</v>
      </c>
      <c r="I680" s="12" t="s">
        <v>55</v>
      </c>
      <c r="J680" s="12" t="s">
        <v>565</v>
      </c>
      <c r="K680" s="12" t="s">
        <v>549</v>
      </c>
      <c r="L680" s="13">
        <v>42.08</v>
      </c>
      <c r="M680" s="13">
        <v>25</v>
      </c>
      <c r="N680" s="13">
        <v>1.6832</v>
      </c>
      <c r="O680" s="13">
        <v>25</v>
      </c>
      <c r="P680" s="13"/>
      <c r="Q680" s="13">
        <v>0</v>
      </c>
      <c r="R680" s="69">
        <f>L680*O680</f>
        <v>1052</v>
      </c>
      <c r="S680" s="69">
        <v>0</v>
      </c>
      <c r="T680" s="69">
        <f>L680*S680</f>
        <v>0</v>
      </c>
      <c r="U680" s="69">
        <f>R680-T680</f>
        <v>1052</v>
      </c>
      <c r="V680" s="69">
        <f>U680*0</f>
        <v>0</v>
      </c>
      <c r="W680" s="69">
        <f>U680-V680</f>
        <v>1052</v>
      </c>
      <c r="X680" s="69">
        <v>0</v>
      </c>
      <c r="Y680" s="14">
        <f t="shared" si="636"/>
        <v>0</v>
      </c>
      <c r="Z680" s="66" t="s">
        <v>26</v>
      </c>
      <c r="AA680" s="12" t="s">
        <v>31</v>
      </c>
    </row>
    <row r="681" spans="1:27" x14ac:dyDescent="0.25">
      <c r="A681" s="10">
        <v>45668</v>
      </c>
      <c r="B681" s="11" t="s">
        <v>2018</v>
      </c>
      <c r="C681" s="11" t="s">
        <v>2019</v>
      </c>
      <c r="D681" s="11" t="s">
        <v>26</v>
      </c>
      <c r="E681" s="11" t="s">
        <v>73</v>
      </c>
      <c r="F681" s="11" t="s">
        <v>26</v>
      </c>
      <c r="G681" s="11" t="s">
        <v>35</v>
      </c>
      <c r="H681" s="12" t="s">
        <v>36</v>
      </c>
      <c r="I681" s="12" t="s">
        <v>55</v>
      </c>
      <c r="J681" s="12" t="s">
        <v>55</v>
      </c>
      <c r="K681" s="12" t="s">
        <v>56</v>
      </c>
      <c r="L681" s="13">
        <v>7.48</v>
      </c>
      <c r="M681" s="13">
        <v>4</v>
      </c>
      <c r="N681" s="13">
        <v>1.87</v>
      </c>
      <c r="O681" s="13">
        <v>20</v>
      </c>
      <c r="P681" s="13" t="s">
        <v>30</v>
      </c>
      <c r="Q681" s="13">
        <v>0</v>
      </c>
      <c r="R681" s="69">
        <f>(L681*O681)-Q681</f>
        <v>149.60000000000002</v>
      </c>
      <c r="S681" s="69">
        <v>0</v>
      </c>
      <c r="T681" s="69">
        <f t="shared" ref="T681" si="646">+L681*S681</f>
        <v>0</v>
      </c>
      <c r="U681" s="69">
        <f t="shared" ref="U681" si="647">+R681-T681</f>
        <v>149.60000000000002</v>
      </c>
      <c r="V681" s="69">
        <f>+U681*0</f>
        <v>0</v>
      </c>
      <c r="W681" s="69">
        <f t="shared" ref="W681" si="648">+U681-V681</f>
        <v>149.60000000000002</v>
      </c>
      <c r="X681" s="69">
        <v>0</v>
      </c>
      <c r="Y681" s="14">
        <f t="shared" si="636"/>
        <v>0</v>
      </c>
      <c r="Z681" s="66" t="s">
        <v>26</v>
      </c>
      <c r="AA681" s="12" t="s">
        <v>31</v>
      </c>
    </row>
    <row r="682" spans="1:27" x14ac:dyDescent="0.25">
      <c r="A682" s="10">
        <v>45668</v>
      </c>
      <c r="B682" s="11" t="s">
        <v>2020</v>
      </c>
      <c r="C682" s="11" t="s">
        <v>2021</v>
      </c>
      <c r="D682" s="11" t="s">
        <v>26</v>
      </c>
      <c r="E682" s="11" t="s">
        <v>603</v>
      </c>
      <c r="F682" s="11" t="s">
        <v>26</v>
      </c>
      <c r="G682" s="11">
        <v>640</v>
      </c>
      <c r="H682" s="12" t="s">
        <v>141</v>
      </c>
      <c r="I682" s="12" t="s">
        <v>27</v>
      </c>
      <c r="J682" s="12" t="s">
        <v>42</v>
      </c>
      <c r="K682" s="12" t="s">
        <v>43</v>
      </c>
      <c r="L682" s="13">
        <v>42.12</v>
      </c>
      <c r="M682" s="13">
        <v>25</v>
      </c>
      <c r="N682" s="13">
        <v>1.6848000000000001</v>
      </c>
      <c r="O682" s="13">
        <v>40</v>
      </c>
      <c r="P682" s="13" t="s">
        <v>30</v>
      </c>
      <c r="Q682" s="13">
        <v>0</v>
      </c>
      <c r="R682" s="69">
        <f>L682*O682</f>
        <v>1684.8</v>
      </c>
      <c r="S682" s="69">
        <v>0</v>
      </c>
      <c r="T682" s="69">
        <f>L682*S682</f>
        <v>0</v>
      </c>
      <c r="U682" s="69">
        <f>R682-T682</f>
        <v>1684.8</v>
      </c>
      <c r="V682" s="69">
        <f>U682*0</f>
        <v>0</v>
      </c>
      <c r="W682" s="69">
        <f>U682-V682</f>
        <v>1684.8</v>
      </c>
      <c r="X682" s="69">
        <v>0</v>
      </c>
      <c r="Y682" s="14">
        <f t="shared" si="636"/>
        <v>0</v>
      </c>
      <c r="Z682" s="66" t="s">
        <v>26</v>
      </c>
      <c r="AA682" s="12" t="s">
        <v>31</v>
      </c>
    </row>
    <row r="683" spans="1:27" x14ac:dyDescent="0.25">
      <c r="A683" s="10">
        <v>45668</v>
      </c>
      <c r="B683" s="11" t="s">
        <v>2022</v>
      </c>
      <c r="C683" s="11" t="s">
        <v>2023</v>
      </c>
      <c r="D683" s="11" t="s">
        <v>26</v>
      </c>
      <c r="E683" s="11" t="s">
        <v>87</v>
      </c>
      <c r="F683" s="11" t="s">
        <v>26</v>
      </c>
      <c r="G683" s="11">
        <v>32364</v>
      </c>
      <c r="H683" s="12" t="s">
        <v>4422</v>
      </c>
      <c r="I683" s="12" t="s">
        <v>27</v>
      </c>
      <c r="J683" s="12" t="s">
        <v>33</v>
      </c>
      <c r="K683" s="12" t="s">
        <v>34</v>
      </c>
      <c r="L683" s="13">
        <v>36.46</v>
      </c>
      <c r="M683" s="13">
        <v>25</v>
      </c>
      <c r="N683" s="13">
        <v>1.4583999999999999</v>
      </c>
      <c r="O683" s="13">
        <v>45</v>
      </c>
      <c r="P683" s="13" t="s">
        <v>30</v>
      </c>
      <c r="Q683" s="13">
        <v>0</v>
      </c>
      <c r="R683" s="69">
        <f>+L683*O683</f>
        <v>1640.7</v>
      </c>
      <c r="S683" s="69">
        <v>0</v>
      </c>
      <c r="T683" s="69">
        <f>+L683*S683</f>
        <v>0</v>
      </c>
      <c r="U683" s="69">
        <f t="shared" ref="U683" si="649">+R683-T683</f>
        <v>1640.7</v>
      </c>
      <c r="V683" s="69">
        <f>+U683*1</f>
        <v>1640.7</v>
      </c>
      <c r="W683" s="69">
        <f t="shared" ref="W683" si="650">+U683-V683</f>
        <v>0</v>
      </c>
      <c r="X683" s="69">
        <v>0</v>
      </c>
      <c r="Y683" s="14">
        <f t="shared" si="636"/>
        <v>0</v>
      </c>
      <c r="Z683" s="66" t="s">
        <v>26</v>
      </c>
      <c r="AA683" s="12" t="s">
        <v>31</v>
      </c>
    </row>
    <row r="684" spans="1:27" x14ac:dyDescent="0.25">
      <c r="A684" s="10">
        <v>45668</v>
      </c>
      <c r="B684" s="11" t="s">
        <v>250</v>
      </c>
      <c r="C684" s="11" t="s">
        <v>2024</v>
      </c>
      <c r="D684" s="11" t="s">
        <v>26</v>
      </c>
      <c r="E684" s="11" t="s">
        <v>495</v>
      </c>
      <c r="F684" s="11" t="s">
        <v>26</v>
      </c>
      <c r="G684" s="11">
        <v>79741</v>
      </c>
      <c r="H684" s="12" t="s">
        <v>4447</v>
      </c>
      <c r="I684" s="12" t="s">
        <v>27</v>
      </c>
      <c r="J684" s="12" t="s">
        <v>42</v>
      </c>
      <c r="K684" s="12" t="s">
        <v>43</v>
      </c>
      <c r="L684" s="13">
        <v>43.3</v>
      </c>
      <c r="M684" s="13">
        <v>25</v>
      </c>
      <c r="N684" s="13">
        <v>1.732</v>
      </c>
      <c r="O684" s="13">
        <v>42.5</v>
      </c>
      <c r="P684" s="13"/>
      <c r="Q684" s="13">
        <v>0</v>
      </c>
      <c r="R684" s="69">
        <f>+L684*O684</f>
        <v>1840.2499999999998</v>
      </c>
      <c r="S684" s="69">
        <v>0</v>
      </c>
      <c r="T684" s="69">
        <f>+L684*S684</f>
        <v>0</v>
      </c>
      <c r="U684" s="69">
        <f>+R684-T684</f>
        <v>1840.2499999999998</v>
      </c>
      <c r="V684" s="69">
        <f>+U684*0.75</f>
        <v>1380.1874999999998</v>
      </c>
      <c r="W684" s="69">
        <f>+U684-V684</f>
        <v>460.0625</v>
      </c>
      <c r="X684" s="69">
        <v>0</v>
      </c>
      <c r="Y684" s="14">
        <f t="shared" si="636"/>
        <v>0</v>
      </c>
      <c r="Z684" s="66" t="s">
        <v>26</v>
      </c>
      <c r="AA684" s="12" t="s">
        <v>31</v>
      </c>
    </row>
    <row r="685" spans="1:27" x14ac:dyDescent="0.25">
      <c r="A685" s="10">
        <v>45668</v>
      </c>
      <c r="B685" s="11" t="s">
        <v>2025</v>
      </c>
      <c r="C685" s="11" t="s">
        <v>2026</v>
      </c>
      <c r="D685" s="11" t="s">
        <v>26</v>
      </c>
      <c r="E685" s="11" t="s">
        <v>551</v>
      </c>
      <c r="F685" s="11" t="s">
        <v>26</v>
      </c>
      <c r="G685" s="11">
        <v>69106</v>
      </c>
      <c r="H685" s="12" t="s">
        <v>4422</v>
      </c>
      <c r="I685" s="12" t="s">
        <v>27</v>
      </c>
      <c r="J685" s="12" t="s">
        <v>47</v>
      </c>
      <c r="K685" s="12" t="s">
        <v>48</v>
      </c>
      <c r="L685" s="13">
        <v>35.86</v>
      </c>
      <c r="M685" s="13">
        <v>25</v>
      </c>
      <c r="N685" s="13">
        <v>1.4343999999999999</v>
      </c>
      <c r="O685" s="13">
        <v>46</v>
      </c>
      <c r="P685" s="13" t="s">
        <v>30</v>
      </c>
      <c r="Q685" s="13">
        <v>0</v>
      </c>
      <c r="R685" s="69">
        <f t="shared" ref="R685" si="651">+L685*O685</f>
        <v>1649.56</v>
      </c>
      <c r="S685" s="69">
        <v>0</v>
      </c>
      <c r="T685" s="69">
        <f t="shared" ref="T685" si="652">+L685*S685</f>
        <v>0</v>
      </c>
      <c r="U685" s="69">
        <f t="shared" ref="U685" si="653">+R685-T685</f>
        <v>1649.56</v>
      </c>
      <c r="V685" s="69">
        <f>+U685*1</f>
        <v>1649.56</v>
      </c>
      <c r="W685" s="69">
        <f t="shared" ref="W685" si="654">+U685-V685</f>
        <v>0</v>
      </c>
      <c r="X685" s="69">
        <v>0</v>
      </c>
      <c r="Y685" s="14">
        <f t="shared" si="636"/>
        <v>0</v>
      </c>
      <c r="Z685" s="66" t="s">
        <v>26</v>
      </c>
      <c r="AA685" s="12" t="s">
        <v>31</v>
      </c>
    </row>
    <row r="686" spans="1:27" x14ac:dyDescent="0.25">
      <c r="A686" s="10">
        <v>45668</v>
      </c>
      <c r="B686" s="11" t="s">
        <v>737</v>
      </c>
      <c r="C686" s="11" t="s">
        <v>2027</v>
      </c>
      <c r="D686" s="11" t="s">
        <v>26</v>
      </c>
      <c r="E686" s="11" t="s">
        <v>485</v>
      </c>
      <c r="F686" s="11" t="s">
        <v>26</v>
      </c>
      <c r="G686" s="11">
        <v>72874</v>
      </c>
      <c r="H686" s="12" t="s">
        <v>4447</v>
      </c>
      <c r="I686" s="12" t="s">
        <v>27</v>
      </c>
      <c r="J686" s="12" t="s">
        <v>42</v>
      </c>
      <c r="K686" s="12" t="s">
        <v>43</v>
      </c>
      <c r="L686" s="13">
        <v>44.9</v>
      </c>
      <c r="M686" s="13">
        <v>25</v>
      </c>
      <c r="N686" s="13">
        <v>1.796</v>
      </c>
      <c r="O686" s="13">
        <v>42.5</v>
      </c>
      <c r="P686" s="13"/>
      <c r="Q686" s="13">
        <v>0</v>
      </c>
      <c r="R686" s="69">
        <f>+L686*O686</f>
        <v>1908.25</v>
      </c>
      <c r="S686" s="69">
        <v>0</v>
      </c>
      <c r="T686" s="69">
        <f>+L686*S686</f>
        <v>0</v>
      </c>
      <c r="U686" s="69">
        <f>+R686-T686</f>
        <v>1908.25</v>
      </c>
      <c r="V686" s="69">
        <f>+U686*0.75</f>
        <v>1431.1875</v>
      </c>
      <c r="W686" s="69">
        <f>+U686-V686</f>
        <v>477.0625</v>
      </c>
      <c r="X686" s="69">
        <v>0</v>
      </c>
      <c r="Y686" s="14">
        <f t="shared" si="636"/>
        <v>0</v>
      </c>
      <c r="Z686" s="66" t="s">
        <v>26</v>
      </c>
      <c r="AA686" s="12" t="s">
        <v>31</v>
      </c>
    </row>
    <row r="687" spans="1:27" x14ac:dyDescent="0.25">
      <c r="A687" s="10">
        <v>45668</v>
      </c>
      <c r="B687" s="11" t="s">
        <v>2028</v>
      </c>
      <c r="C687" s="11" t="s">
        <v>2029</v>
      </c>
      <c r="D687" s="11" t="s">
        <v>26</v>
      </c>
      <c r="E687" s="11" t="s">
        <v>223</v>
      </c>
      <c r="F687" s="11" t="s">
        <v>26</v>
      </c>
      <c r="G687" s="11">
        <v>57844</v>
      </c>
      <c r="H687" s="12" t="s">
        <v>4422</v>
      </c>
      <c r="I687" s="12" t="s">
        <v>27</v>
      </c>
      <c r="J687" s="12" t="s">
        <v>33</v>
      </c>
      <c r="K687" s="12" t="s">
        <v>34</v>
      </c>
      <c r="L687" s="13">
        <v>35.200000000000003</v>
      </c>
      <c r="M687" s="13">
        <v>25</v>
      </c>
      <c r="N687" s="13">
        <v>1.4079999999999999</v>
      </c>
      <c r="O687" s="13">
        <v>45</v>
      </c>
      <c r="P687" s="13" t="s">
        <v>30</v>
      </c>
      <c r="Q687" s="13">
        <v>0</v>
      </c>
      <c r="R687" s="69">
        <f>+L687*O687</f>
        <v>1584.0000000000002</v>
      </c>
      <c r="S687" s="69">
        <v>0</v>
      </c>
      <c r="T687" s="69">
        <f>+L687*S687</f>
        <v>0</v>
      </c>
      <c r="U687" s="69">
        <f t="shared" ref="U687:U689" si="655">+R687-T687</f>
        <v>1584.0000000000002</v>
      </c>
      <c r="V687" s="69">
        <f>+U687*1</f>
        <v>1584.0000000000002</v>
      </c>
      <c r="W687" s="69">
        <f t="shared" ref="W687:W689" si="656">+U687-V687</f>
        <v>0</v>
      </c>
      <c r="X687" s="69">
        <v>0</v>
      </c>
      <c r="Y687" s="14">
        <f t="shared" si="636"/>
        <v>0</v>
      </c>
      <c r="Z687" s="66" t="s">
        <v>26</v>
      </c>
      <c r="AA687" s="12" t="s">
        <v>31</v>
      </c>
    </row>
    <row r="688" spans="1:27" x14ac:dyDescent="0.25">
      <c r="A688" s="10">
        <v>45668</v>
      </c>
      <c r="B688" s="11" t="s">
        <v>2030</v>
      </c>
      <c r="C688" s="11" t="s">
        <v>2031</v>
      </c>
      <c r="D688" s="11" t="s">
        <v>26</v>
      </c>
      <c r="E688" s="11" t="s">
        <v>2032</v>
      </c>
      <c r="F688" s="11" t="s">
        <v>26</v>
      </c>
      <c r="G688" s="11">
        <v>137</v>
      </c>
      <c r="H688" s="12" t="s">
        <v>6326</v>
      </c>
      <c r="I688" s="12" t="s">
        <v>27</v>
      </c>
      <c r="J688" s="12" t="s">
        <v>42</v>
      </c>
      <c r="K688" s="12" t="s">
        <v>43</v>
      </c>
      <c r="L688" s="13">
        <v>40.76</v>
      </c>
      <c r="M688" s="13">
        <v>25</v>
      </c>
      <c r="N688" s="13">
        <v>1.6304000000000001</v>
      </c>
      <c r="O688" s="13">
        <v>42.5</v>
      </c>
      <c r="P688" s="13"/>
      <c r="Q688" s="13">
        <v>0</v>
      </c>
      <c r="R688" s="69">
        <f>+L688*O688</f>
        <v>1732.3</v>
      </c>
      <c r="S688" s="69">
        <v>0</v>
      </c>
      <c r="T688" s="69">
        <f>+L688*S688</f>
        <v>0</v>
      </c>
      <c r="U688" s="69">
        <f t="shared" si="655"/>
        <v>1732.3</v>
      </c>
      <c r="V688" s="69">
        <f>+U688*0</f>
        <v>0</v>
      </c>
      <c r="W688" s="69">
        <f t="shared" si="656"/>
        <v>1732.3</v>
      </c>
      <c r="X688" s="69">
        <v>0</v>
      </c>
      <c r="Y688" s="14">
        <f t="shared" si="636"/>
        <v>0</v>
      </c>
      <c r="Z688" s="66" t="s">
        <v>26</v>
      </c>
      <c r="AA688" s="12" t="s">
        <v>31</v>
      </c>
    </row>
    <row r="689" spans="1:27" x14ac:dyDescent="0.25">
      <c r="A689" s="10">
        <v>45668</v>
      </c>
      <c r="B689" s="11" t="s">
        <v>2033</v>
      </c>
      <c r="C689" s="11" t="s">
        <v>2034</v>
      </c>
      <c r="D689" s="11" t="s">
        <v>26</v>
      </c>
      <c r="E689" s="11" t="s">
        <v>2035</v>
      </c>
      <c r="F689" s="11" t="s">
        <v>26</v>
      </c>
      <c r="G689" s="11" t="s">
        <v>35</v>
      </c>
      <c r="H689" s="12" t="s">
        <v>36</v>
      </c>
      <c r="I689" s="12" t="s">
        <v>27</v>
      </c>
      <c r="J689" s="12" t="s">
        <v>33</v>
      </c>
      <c r="K689" s="12" t="s">
        <v>34</v>
      </c>
      <c r="L689" s="13">
        <v>4.8</v>
      </c>
      <c r="M689" s="13">
        <v>3</v>
      </c>
      <c r="N689" s="13">
        <v>1.6</v>
      </c>
      <c r="O689" s="13">
        <v>50</v>
      </c>
      <c r="P689" s="13" t="s">
        <v>30</v>
      </c>
      <c r="Q689" s="13">
        <v>0</v>
      </c>
      <c r="R689" s="69">
        <f>(L689*O689)-Q689</f>
        <v>240</v>
      </c>
      <c r="S689" s="69">
        <v>0</v>
      </c>
      <c r="T689" s="69">
        <f t="shared" ref="T689" si="657">+L689*S689</f>
        <v>0</v>
      </c>
      <c r="U689" s="69">
        <f t="shared" si="655"/>
        <v>240</v>
      </c>
      <c r="V689" s="69">
        <f>+U689*0</f>
        <v>0</v>
      </c>
      <c r="W689" s="69">
        <f t="shared" si="656"/>
        <v>240</v>
      </c>
      <c r="X689" s="69">
        <v>0</v>
      </c>
      <c r="Y689" s="14">
        <f t="shared" si="636"/>
        <v>0</v>
      </c>
      <c r="Z689" s="66" t="s">
        <v>26</v>
      </c>
      <c r="AA689" s="12" t="s">
        <v>31</v>
      </c>
    </row>
    <row r="690" spans="1:27" x14ac:dyDescent="0.25">
      <c r="A690" s="10">
        <v>45668</v>
      </c>
      <c r="B690" s="11" t="s">
        <v>2036</v>
      </c>
      <c r="C690" s="11" t="s">
        <v>2037</v>
      </c>
      <c r="D690" s="11" t="s">
        <v>26</v>
      </c>
      <c r="E690" s="11" t="s">
        <v>2038</v>
      </c>
      <c r="F690" s="11" t="s">
        <v>26</v>
      </c>
      <c r="G690" s="11">
        <v>1509</v>
      </c>
      <c r="H690" s="12" t="s">
        <v>45</v>
      </c>
      <c r="I690" s="12" t="s">
        <v>27</v>
      </c>
      <c r="J690" s="12" t="s">
        <v>33</v>
      </c>
      <c r="K690" s="12" t="s">
        <v>34</v>
      </c>
      <c r="L690" s="13">
        <v>37.96</v>
      </c>
      <c r="M690" s="13">
        <v>25</v>
      </c>
      <c r="N690" s="13">
        <v>1.5184</v>
      </c>
      <c r="O690" s="13" t="s">
        <v>30</v>
      </c>
      <c r="P690" s="13">
        <v>58</v>
      </c>
      <c r="Q690" s="13">
        <v>0</v>
      </c>
      <c r="R690" s="69">
        <f>M690*P690</f>
        <v>1450</v>
      </c>
      <c r="S690" s="69">
        <v>0</v>
      </c>
      <c r="T690" s="69">
        <f>M690*S690</f>
        <v>0</v>
      </c>
      <c r="U690" s="69">
        <f>R690-T690</f>
        <v>1450</v>
      </c>
      <c r="V690" s="69">
        <f>U690*0</f>
        <v>0</v>
      </c>
      <c r="W690" s="69">
        <f>U690-V690</f>
        <v>1450</v>
      </c>
      <c r="X690" s="69">
        <v>0</v>
      </c>
      <c r="Y690" s="14">
        <f t="shared" si="636"/>
        <v>0</v>
      </c>
      <c r="Z690" s="66" t="s">
        <v>26</v>
      </c>
      <c r="AA690" s="12" t="s">
        <v>31</v>
      </c>
    </row>
    <row r="691" spans="1:27" x14ac:dyDescent="0.25">
      <c r="A691" s="10">
        <v>45668</v>
      </c>
      <c r="B691" s="11" t="s">
        <v>2039</v>
      </c>
      <c r="C691" s="11" t="s">
        <v>2040</v>
      </c>
      <c r="D691" s="11" t="s">
        <v>26</v>
      </c>
      <c r="E691" s="11" t="s">
        <v>561</v>
      </c>
      <c r="F691" s="11" t="s">
        <v>26</v>
      </c>
      <c r="G691" s="11">
        <v>622</v>
      </c>
      <c r="H691" s="12" t="s">
        <v>162</v>
      </c>
      <c r="I691" s="12" t="s">
        <v>27</v>
      </c>
      <c r="J691" s="12" t="s">
        <v>42</v>
      </c>
      <c r="K691" s="12" t="s">
        <v>43</v>
      </c>
      <c r="L691" s="13">
        <v>43.96</v>
      </c>
      <c r="M691" s="13">
        <v>25</v>
      </c>
      <c r="N691" s="13">
        <v>1.7584</v>
      </c>
      <c r="O691" s="13" t="s">
        <v>30</v>
      </c>
      <c r="P691" s="13">
        <v>56</v>
      </c>
      <c r="Q691" s="13">
        <v>0</v>
      </c>
      <c r="R691" s="69">
        <f>M691*P691</f>
        <v>1400</v>
      </c>
      <c r="S691" s="69">
        <v>0</v>
      </c>
      <c r="T691" s="69">
        <f>M691*S691</f>
        <v>0</v>
      </c>
      <c r="U691" s="69">
        <f>R691-T691</f>
        <v>1400</v>
      </c>
      <c r="V691" s="69">
        <f>U691*0</f>
        <v>0</v>
      </c>
      <c r="W691" s="69">
        <f>U691-V691</f>
        <v>1400</v>
      </c>
      <c r="X691" s="69">
        <v>0</v>
      </c>
      <c r="Y691" s="14">
        <f t="shared" si="636"/>
        <v>0</v>
      </c>
      <c r="Z691" s="66" t="s">
        <v>26</v>
      </c>
      <c r="AA691" s="12" t="s">
        <v>31</v>
      </c>
    </row>
    <row r="692" spans="1:27" x14ac:dyDescent="0.25">
      <c r="A692" s="10">
        <v>45668</v>
      </c>
      <c r="B692" s="11" t="s">
        <v>2041</v>
      </c>
      <c r="C692" s="11" t="s">
        <v>2042</v>
      </c>
      <c r="D692" s="11" t="s">
        <v>26</v>
      </c>
      <c r="E692" s="11" t="s">
        <v>2043</v>
      </c>
      <c r="F692" s="11" t="s">
        <v>26</v>
      </c>
      <c r="G692" s="11">
        <v>73970</v>
      </c>
      <c r="H692" s="12" t="s">
        <v>4447</v>
      </c>
      <c r="I692" s="12" t="s">
        <v>27</v>
      </c>
      <c r="J692" s="12" t="s">
        <v>42</v>
      </c>
      <c r="K692" s="12" t="s">
        <v>43</v>
      </c>
      <c r="L692" s="13">
        <v>43.36</v>
      </c>
      <c r="M692" s="13">
        <v>25</v>
      </c>
      <c r="N692" s="13">
        <v>1.7343999999999999</v>
      </c>
      <c r="O692" s="13">
        <v>42.5</v>
      </c>
      <c r="P692" s="13"/>
      <c r="Q692" s="13">
        <v>0</v>
      </c>
      <c r="R692" s="69">
        <f>+L692*O692</f>
        <v>1842.8</v>
      </c>
      <c r="S692" s="69">
        <v>0</v>
      </c>
      <c r="T692" s="69">
        <f>+L692*S692</f>
        <v>0</v>
      </c>
      <c r="U692" s="69">
        <f>+R692-T692</f>
        <v>1842.8</v>
      </c>
      <c r="V692" s="69">
        <f>+U692*0.75</f>
        <v>1382.1</v>
      </c>
      <c r="W692" s="69">
        <f>+U692-V692</f>
        <v>460.70000000000005</v>
      </c>
      <c r="X692" s="69">
        <v>0</v>
      </c>
      <c r="Y692" s="14">
        <f t="shared" si="636"/>
        <v>0</v>
      </c>
      <c r="Z692" s="66" t="s">
        <v>26</v>
      </c>
      <c r="AA692" s="12" t="s">
        <v>31</v>
      </c>
    </row>
    <row r="693" spans="1:27" x14ac:dyDescent="0.25">
      <c r="A693" s="10">
        <v>45668</v>
      </c>
      <c r="B693" s="11" t="s">
        <v>2044</v>
      </c>
      <c r="C693" s="11" t="s">
        <v>2045</v>
      </c>
      <c r="D693" s="11" t="s">
        <v>26</v>
      </c>
      <c r="E693" s="11" t="s">
        <v>2046</v>
      </c>
      <c r="F693" s="11" t="s">
        <v>26</v>
      </c>
      <c r="G693" s="11">
        <v>641</v>
      </c>
      <c r="H693" s="12" t="s">
        <v>141</v>
      </c>
      <c r="I693" s="12" t="s">
        <v>55</v>
      </c>
      <c r="J693" s="12" t="s">
        <v>55</v>
      </c>
      <c r="K693" s="12" t="s">
        <v>56</v>
      </c>
      <c r="L693" s="13">
        <v>40</v>
      </c>
      <c r="M693" s="13">
        <v>25</v>
      </c>
      <c r="N693" s="13">
        <v>1.6</v>
      </c>
      <c r="O693" s="13">
        <v>15</v>
      </c>
      <c r="P693" s="13" t="s">
        <v>30</v>
      </c>
      <c r="Q693" s="13">
        <v>0</v>
      </c>
      <c r="R693" s="69">
        <f>L693*O693</f>
        <v>600</v>
      </c>
      <c r="S693" s="69">
        <v>0</v>
      </c>
      <c r="T693" s="69">
        <f>L693*S693</f>
        <v>0</v>
      </c>
      <c r="U693" s="69">
        <f>R693-T693</f>
        <v>600</v>
      </c>
      <c r="V693" s="69">
        <f>U693*0</f>
        <v>0</v>
      </c>
      <c r="W693" s="69">
        <f>U693-V693</f>
        <v>600</v>
      </c>
      <c r="X693" s="69">
        <v>0</v>
      </c>
      <c r="Y693" s="14">
        <f t="shared" si="636"/>
        <v>0</v>
      </c>
      <c r="Z693" s="66" t="s">
        <v>26</v>
      </c>
      <c r="AA693" s="12" t="s">
        <v>31</v>
      </c>
    </row>
    <row r="694" spans="1:27" x14ac:dyDescent="0.25">
      <c r="A694" s="10">
        <v>45668</v>
      </c>
      <c r="B694" s="11" t="s">
        <v>2047</v>
      </c>
      <c r="C694" s="11" t="s">
        <v>2048</v>
      </c>
      <c r="D694" s="11" t="s">
        <v>26</v>
      </c>
      <c r="E694" s="11" t="s">
        <v>2049</v>
      </c>
      <c r="F694" s="11" t="s">
        <v>26</v>
      </c>
      <c r="G694" s="11">
        <v>2912</v>
      </c>
      <c r="H694" s="12" t="s">
        <v>41</v>
      </c>
      <c r="I694" s="12" t="s">
        <v>55</v>
      </c>
      <c r="J694" s="12" t="s">
        <v>565</v>
      </c>
      <c r="K694" s="12" t="s">
        <v>549</v>
      </c>
      <c r="L694" s="13">
        <v>40.159999999999997</v>
      </c>
      <c r="M694" s="13">
        <v>25</v>
      </c>
      <c r="N694" s="13">
        <v>1.6064000000000001</v>
      </c>
      <c r="O694" s="13">
        <v>25</v>
      </c>
      <c r="P694" s="13"/>
      <c r="Q694" s="13">
        <v>0</v>
      </c>
      <c r="R694" s="69">
        <f>L694*O694</f>
        <v>1003.9999999999999</v>
      </c>
      <c r="S694" s="69">
        <v>0</v>
      </c>
      <c r="T694" s="69">
        <f>L694*S694</f>
        <v>0</v>
      </c>
      <c r="U694" s="69">
        <f>R694-T694</f>
        <v>1003.9999999999999</v>
      </c>
      <c r="V694" s="69">
        <f>U694*0</f>
        <v>0</v>
      </c>
      <c r="W694" s="69">
        <f>U694-V694</f>
        <v>1003.9999999999999</v>
      </c>
      <c r="X694" s="69">
        <v>0</v>
      </c>
      <c r="Y694" s="14">
        <f t="shared" si="636"/>
        <v>0</v>
      </c>
      <c r="Z694" s="66" t="s">
        <v>26</v>
      </c>
      <c r="AA694" s="12" t="s">
        <v>31</v>
      </c>
    </row>
    <row r="695" spans="1:27" x14ac:dyDescent="0.25">
      <c r="A695" s="10">
        <v>45668</v>
      </c>
      <c r="B695" s="11" t="s">
        <v>2050</v>
      </c>
      <c r="C695" s="11" t="s">
        <v>2051</v>
      </c>
      <c r="D695" s="11" t="s">
        <v>26</v>
      </c>
      <c r="E695" s="11" t="s">
        <v>2052</v>
      </c>
      <c r="F695" s="11" t="s">
        <v>26</v>
      </c>
      <c r="G695" s="11">
        <v>2043</v>
      </c>
      <c r="H695" s="12" t="s">
        <v>41</v>
      </c>
      <c r="I695" s="12" t="s">
        <v>55</v>
      </c>
      <c r="J695" s="12" t="s">
        <v>55</v>
      </c>
      <c r="K695" s="12" t="s">
        <v>56</v>
      </c>
      <c r="L695" s="13">
        <v>41.8</v>
      </c>
      <c r="M695" s="13">
        <v>25</v>
      </c>
      <c r="N695" s="13">
        <v>1.6719999999999999</v>
      </c>
      <c r="O695" s="13" t="s">
        <v>30</v>
      </c>
      <c r="P695" s="13">
        <v>24</v>
      </c>
      <c r="Q695" s="13">
        <v>0</v>
      </c>
      <c r="R695" s="69">
        <f>+M695*P695</f>
        <v>600</v>
      </c>
      <c r="S695" s="69">
        <v>0</v>
      </c>
      <c r="T695" s="69">
        <f>+M695*S695</f>
        <v>0</v>
      </c>
      <c r="U695" s="69">
        <f>+R695-T695</f>
        <v>600</v>
      </c>
      <c r="V695" s="69">
        <f>+U695*0</f>
        <v>0</v>
      </c>
      <c r="W695" s="69">
        <f>+U695-V695</f>
        <v>600</v>
      </c>
      <c r="X695" s="69">
        <v>0</v>
      </c>
      <c r="Y695" s="14">
        <f t="shared" si="636"/>
        <v>0</v>
      </c>
      <c r="Z695" s="66" t="s">
        <v>26</v>
      </c>
      <c r="AA695" s="12" t="s">
        <v>31</v>
      </c>
    </row>
    <row r="696" spans="1:27" x14ac:dyDescent="0.25">
      <c r="A696" s="10">
        <v>45668</v>
      </c>
      <c r="B696" s="11" t="s">
        <v>2053</v>
      </c>
      <c r="C696" s="11" t="s">
        <v>2054</v>
      </c>
      <c r="D696" s="11" t="s">
        <v>26</v>
      </c>
      <c r="E696" s="11" t="s">
        <v>2055</v>
      </c>
      <c r="F696" s="11" t="s">
        <v>26</v>
      </c>
      <c r="G696" s="11">
        <v>2138</v>
      </c>
      <c r="H696" s="12" t="s">
        <v>41</v>
      </c>
      <c r="I696" s="12" t="s">
        <v>55</v>
      </c>
      <c r="J696" s="12" t="s">
        <v>565</v>
      </c>
      <c r="K696" s="12" t="s">
        <v>549</v>
      </c>
      <c r="L696" s="13">
        <v>41.42</v>
      </c>
      <c r="M696" s="13">
        <v>25</v>
      </c>
      <c r="N696" s="13">
        <v>1.6568000000000001</v>
      </c>
      <c r="O696" s="13">
        <v>25</v>
      </c>
      <c r="P696" s="13"/>
      <c r="Q696" s="13">
        <v>0</v>
      </c>
      <c r="R696" s="69">
        <f>L696*O696</f>
        <v>1035.5</v>
      </c>
      <c r="S696" s="69">
        <v>0</v>
      </c>
      <c r="T696" s="69">
        <f>L696*S696</f>
        <v>0</v>
      </c>
      <c r="U696" s="69">
        <f>R696-T696</f>
        <v>1035.5</v>
      </c>
      <c r="V696" s="69">
        <f>U696*0</f>
        <v>0</v>
      </c>
      <c r="W696" s="69">
        <f>U696-V696</f>
        <v>1035.5</v>
      </c>
      <c r="X696" s="69">
        <v>0</v>
      </c>
      <c r="Y696" s="14">
        <f t="shared" si="636"/>
        <v>0</v>
      </c>
      <c r="Z696" s="66" t="s">
        <v>26</v>
      </c>
      <c r="AA696" s="12" t="s">
        <v>31</v>
      </c>
    </row>
    <row r="697" spans="1:27" x14ac:dyDescent="0.25">
      <c r="A697" s="10">
        <v>45668</v>
      </c>
      <c r="B697" s="11" t="s">
        <v>2056</v>
      </c>
      <c r="C697" s="11" t="s">
        <v>2057</v>
      </c>
      <c r="D697" s="11" t="s">
        <v>26</v>
      </c>
      <c r="E697" s="11" t="s">
        <v>540</v>
      </c>
      <c r="F697" s="11" t="s">
        <v>26</v>
      </c>
      <c r="G697" s="11">
        <v>4367</v>
      </c>
      <c r="H697" s="12" t="s">
        <v>140</v>
      </c>
      <c r="I697" s="12" t="s">
        <v>27</v>
      </c>
      <c r="J697" s="12" t="s">
        <v>33</v>
      </c>
      <c r="K697" s="12" t="s">
        <v>34</v>
      </c>
      <c r="L697" s="13">
        <v>42</v>
      </c>
      <c r="M697" s="13">
        <v>25</v>
      </c>
      <c r="N697" s="13">
        <v>1.68</v>
      </c>
      <c r="O697" s="13">
        <v>40</v>
      </c>
      <c r="P697" s="13"/>
      <c r="Q697" s="13">
        <v>0</v>
      </c>
      <c r="R697" s="69">
        <f>+L697*O697</f>
        <v>1680</v>
      </c>
      <c r="S697" s="69">
        <v>0</v>
      </c>
      <c r="T697" s="69">
        <f>+L697*S697</f>
        <v>0</v>
      </c>
      <c r="U697" s="69">
        <f>+R697-T697</f>
        <v>1680</v>
      </c>
      <c r="V697" s="69">
        <f>+U697*0</f>
        <v>0</v>
      </c>
      <c r="W697" s="69">
        <f>+U697-V697</f>
        <v>1680</v>
      </c>
      <c r="X697" s="69">
        <v>0</v>
      </c>
      <c r="Y697" s="14">
        <f t="shared" si="636"/>
        <v>0</v>
      </c>
      <c r="Z697" s="66" t="s">
        <v>26</v>
      </c>
      <c r="AA697" s="12" t="s">
        <v>31</v>
      </c>
    </row>
    <row r="698" spans="1:27" x14ac:dyDescent="0.25">
      <c r="A698" s="10">
        <v>45668</v>
      </c>
      <c r="B698" s="11" t="s">
        <v>352</v>
      </c>
      <c r="C698" s="11" t="s">
        <v>2058</v>
      </c>
      <c r="D698" s="11" t="s">
        <v>26</v>
      </c>
      <c r="E698" s="11" t="s">
        <v>190</v>
      </c>
      <c r="F698" s="11" t="s">
        <v>26</v>
      </c>
      <c r="G698" s="11">
        <v>642</v>
      </c>
      <c r="H698" s="12" t="s">
        <v>141</v>
      </c>
      <c r="I698" s="12" t="s">
        <v>55</v>
      </c>
      <c r="J698" s="12" t="s">
        <v>55</v>
      </c>
      <c r="K698" s="12" t="s">
        <v>56</v>
      </c>
      <c r="L698" s="13">
        <v>38.08</v>
      </c>
      <c r="M698" s="13">
        <v>25</v>
      </c>
      <c r="N698" s="13">
        <v>1.5232000000000001</v>
      </c>
      <c r="O698" s="13">
        <v>15</v>
      </c>
      <c r="P698" s="13" t="s">
        <v>30</v>
      </c>
      <c r="Q698" s="13">
        <v>0</v>
      </c>
      <c r="R698" s="69">
        <f>L698*O698</f>
        <v>571.19999999999993</v>
      </c>
      <c r="S698" s="69">
        <v>0</v>
      </c>
      <c r="T698" s="69">
        <f>L698*S698</f>
        <v>0</v>
      </c>
      <c r="U698" s="69">
        <f>R698-T698</f>
        <v>571.19999999999993</v>
      </c>
      <c r="V698" s="69">
        <f>U698*0</f>
        <v>0</v>
      </c>
      <c r="W698" s="69">
        <f>U698-V698</f>
        <v>571.19999999999993</v>
      </c>
      <c r="X698" s="69">
        <v>0</v>
      </c>
      <c r="Y698" s="14">
        <f t="shared" si="636"/>
        <v>0</v>
      </c>
      <c r="Z698" s="66" t="s">
        <v>26</v>
      </c>
      <c r="AA698" s="12" t="s">
        <v>31</v>
      </c>
    </row>
    <row r="699" spans="1:27" x14ac:dyDescent="0.25">
      <c r="A699" s="10">
        <v>45668</v>
      </c>
      <c r="B699" s="11" t="s">
        <v>2059</v>
      </c>
      <c r="C699" s="11" t="s">
        <v>2060</v>
      </c>
      <c r="D699" s="11" t="s">
        <v>26</v>
      </c>
      <c r="E699" s="11" t="s">
        <v>589</v>
      </c>
      <c r="F699" s="11" t="s">
        <v>26</v>
      </c>
      <c r="G699" s="11">
        <v>10319</v>
      </c>
      <c r="H699" s="12" t="s">
        <v>140</v>
      </c>
      <c r="I699" s="12" t="s">
        <v>27</v>
      </c>
      <c r="J699" s="12" t="s">
        <v>42</v>
      </c>
      <c r="K699" s="12" t="s">
        <v>43</v>
      </c>
      <c r="L699" s="13">
        <v>42.4</v>
      </c>
      <c r="M699" s="13">
        <v>25</v>
      </c>
      <c r="N699" s="13">
        <v>1.696</v>
      </c>
      <c r="O699" s="13">
        <v>35</v>
      </c>
      <c r="P699" s="13"/>
      <c r="Q699" s="13">
        <v>0</v>
      </c>
      <c r="R699" s="69">
        <f>+L699*O699</f>
        <v>1484</v>
      </c>
      <c r="S699" s="69">
        <v>0</v>
      </c>
      <c r="T699" s="69">
        <f>+L699*S699</f>
        <v>0</v>
      </c>
      <c r="U699" s="69">
        <f>+R699-T699</f>
        <v>1484</v>
      </c>
      <c r="V699" s="69">
        <f>+U699*0</f>
        <v>0</v>
      </c>
      <c r="W699" s="69">
        <f>+U699-V699</f>
        <v>1484</v>
      </c>
      <c r="X699" s="69">
        <v>0</v>
      </c>
      <c r="Y699" s="14">
        <f t="shared" si="636"/>
        <v>0</v>
      </c>
      <c r="Z699" s="66" t="s">
        <v>26</v>
      </c>
      <c r="AA699" s="12" t="s">
        <v>31</v>
      </c>
    </row>
    <row r="700" spans="1:27" x14ac:dyDescent="0.25">
      <c r="A700" s="10">
        <v>45668</v>
      </c>
      <c r="B700" s="11" t="s">
        <v>2061</v>
      </c>
      <c r="C700" s="11" t="s">
        <v>2062</v>
      </c>
      <c r="D700" s="11" t="s">
        <v>26</v>
      </c>
      <c r="E700" s="11" t="s">
        <v>2063</v>
      </c>
      <c r="F700" s="11" t="s">
        <v>26</v>
      </c>
      <c r="G700" s="11">
        <v>42006</v>
      </c>
      <c r="H700" s="12" t="s">
        <v>564</v>
      </c>
      <c r="I700" s="12" t="s">
        <v>55</v>
      </c>
      <c r="J700" s="12" t="s">
        <v>55</v>
      </c>
      <c r="K700" s="12" t="s">
        <v>56</v>
      </c>
      <c r="L700" s="13">
        <v>43.34</v>
      </c>
      <c r="M700" s="13">
        <v>25</v>
      </c>
      <c r="N700" s="13">
        <v>1.7336</v>
      </c>
      <c r="O700" s="13"/>
      <c r="P700" s="13">
        <v>24</v>
      </c>
      <c r="Q700" s="13">
        <v>0</v>
      </c>
      <c r="R700" s="69">
        <f>M700*P700</f>
        <v>600</v>
      </c>
      <c r="S700" s="69">
        <v>0</v>
      </c>
      <c r="T700" s="69">
        <f>M700*S700</f>
        <v>0</v>
      </c>
      <c r="U700" s="69">
        <f>R700-T700</f>
        <v>600</v>
      </c>
      <c r="V700" s="69">
        <f>U700*0</f>
        <v>0</v>
      </c>
      <c r="W700" s="69">
        <f>+U700-V700</f>
        <v>600</v>
      </c>
      <c r="X700" s="69">
        <v>0</v>
      </c>
      <c r="Y700" s="14">
        <f t="shared" si="636"/>
        <v>0</v>
      </c>
      <c r="Z700" s="66" t="s">
        <v>26</v>
      </c>
      <c r="AA700" s="12" t="s">
        <v>31</v>
      </c>
    </row>
    <row r="701" spans="1:27" x14ac:dyDescent="0.25">
      <c r="A701" s="10">
        <v>45668</v>
      </c>
      <c r="B701" s="11" t="s">
        <v>1347</v>
      </c>
      <c r="C701" s="11" t="s">
        <v>2064</v>
      </c>
      <c r="D701" s="11" t="s">
        <v>26</v>
      </c>
      <c r="E701" s="11" t="s">
        <v>2065</v>
      </c>
      <c r="F701" s="11" t="s">
        <v>26</v>
      </c>
      <c r="G701" s="11">
        <v>982</v>
      </c>
      <c r="H701" s="12" t="s">
        <v>162</v>
      </c>
      <c r="I701" s="12" t="s">
        <v>27</v>
      </c>
      <c r="J701" s="12" t="s">
        <v>47</v>
      </c>
      <c r="K701" s="12" t="s">
        <v>48</v>
      </c>
      <c r="L701" s="13">
        <v>37.54</v>
      </c>
      <c r="M701" s="13">
        <v>25</v>
      </c>
      <c r="N701" s="13">
        <v>1.5016</v>
      </c>
      <c r="O701" s="13" t="s">
        <v>30</v>
      </c>
      <c r="P701" s="13">
        <v>58</v>
      </c>
      <c r="Q701" s="13">
        <v>0</v>
      </c>
      <c r="R701" s="69">
        <f>M701*P701</f>
        <v>1450</v>
      </c>
      <c r="S701" s="69">
        <v>0</v>
      </c>
      <c r="T701" s="69">
        <f>M701*S701</f>
        <v>0</v>
      </c>
      <c r="U701" s="69">
        <f>R701-T701</f>
        <v>1450</v>
      </c>
      <c r="V701" s="69">
        <f>U701*0</f>
        <v>0</v>
      </c>
      <c r="W701" s="69">
        <f>U701-V701</f>
        <v>1450</v>
      </c>
      <c r="X701" s="69">
        <v>0</v>
      </c>
      <c r="Y701" s="14">
        <f t="shared" si="636"/>
        <v>0</v>
      </c>
      <c r="Z701" s="66" t="s">
        <v>26</v>
      </c>
      <c r="AA701" s="12" t="s">
        <v>31</v>
      </c>
    </row>
    <row r="702" spans="1:27" x14ac:dyDescent="0.25">
      <c r="A702" s="10">
        <v>45668</v>
      </c>
      <c r="B702" s="11" t="s">
        <v>2066</v>
      </c>
      <c r="C702" s="11" t="s">
        <v>2067</v>
      </c>
      <c r="D702" s="11" t="s">
        <v>26</v>
      </c>
      <c r="E702" s="11" t="s">
        <v>2068</v>
      </c>
      <c r="F702" s="11" t="s">
        <v>26</v>
      </c>
      <c r="G702" s="11" t="s">
        <v>35</v>
      </c>
      <c r="H702" s="12" t="s">
        <v>36</v>
      </c>
      <c r="I702" s="12" t="s">
        <v>27</v>
      </c>
      <c r="J702" s="12" t="s">
        <v>28</v>
      </c>
      <c r="K702" s="12" t="s">
        <v>29</v>
      </c>
      <c r="L702" s="13">
        <v>4.5999999999999996</v>
      </c>
      <c r="M702" s="13">
        <v>3</v>
      </c>
      <c r="N702" s="13">
        <v>1.533333333333333</v>
      </c>
      <c r="O702" s="13">
        <v>32</v>
      </c>
      <c r="P702" s="13" t="s">
        <v>30</v>
      </c>
      <c r="Q702" s="13">
        <v>0</v>
      </c>
      <c r="R702" s="69">
        <f>(L702*O702)-Q702</f>
        <v>147.19999999999999</v>
      </c>
      <c r="S702" s="69">
        <v>0</v>
      </c>
      <c r="T702" s="69">
        <f t="shared" ref="T702:T703" si="658">+L702*S702</f>
        <v>0</v>
      </c>
      <c r="U702" s="69">
        <f t="shared" ref="U702:U703" si="659">+R702-T702</f>
        <v>147.19999999999999</v>
      </c>
      <c r="V702" s="69">
        <f>+U702*0</f>
        <v>0</v>
      </c>
      <c r="W702" s="69">
        <f t="shared" ref="W702:W703" si="660">+U702-V702</f>
        <v>147.19999999999999</v>
      </c>
      <c r="X702" s="69">
        <v>0</v>
      </c>
      <c r="Y702" s="14">
        <f t="shared" si="636"/>
        <v>0</v>
      </c>
      <c r="Z702" s="66" t="s">
        <v>26</v>
      </c>
      <c r="AA702" s="12" t="s">
        <v>31</v>
      </c>
    </row>
    <row r="703" spans="1:27" x14ac:dyDescent="0.25">
      <c r="A703" s="10">
        <v>45670</v>
      </c>
      <c r="B703" s="11" t="s">
        <v>435</v>
      </c>
      <c r="C703" s="11" t="s">
        <v>2069</v>
      </c>
      <c r="D703" s="11" t="s">
        <v>26</v>
      </c>
      <c r="E703" s="11" t="s">
        <v>99</v>
      </c>
      <c r="F703" s="11" t="s">
        <v>26</v>
      </c>
      <c r="G703" s="11">
        <v>57977</v>
      </c>
      <c r="H703" s="12" t="s">
        <v>4422</v>
      </c>
      <c r="I703" s="12" t="s">
        <v>27</v>
      </c>
      <c r="J703" s="12" t="s">
        <v>47</v>
      </c>
      <c r="K703" s="12" t="s">
        <v>48</v>
      </c>
      <c r="L703" s="13">
        <v>32.340000000000003</v>
      </c>
      <c r="M703" s="13">
        <v>25</v>
      </c>
      <c r="N703" s="13">
        <v>1.2936000000000001</v>
      </c>
      <c r="O703" s="13">
        <v>46</v>
      </c>
      <c r="P703" s="13" t="s">
        <v>30</v>
      </c>
      <c r="Q703" s="13">
        <v>0</v>
      </c>
      <c r="R703" s="69">
        <f t="shared" ref="R703" si="661">+L703*O703</f>
        <v>1487.64</v>
      </c>
      <c r="S703" s="69">
        <v>0</v>
      </c>
      <c r="T703" s="69">
        <f t="shared" si="658"/>
        <v>0</v>
      </c>
      <c r="U703" s="69">
        <f t="shared" si="659"/>
        <v>1487.64</v>
      </c>
      <c r="V703" s="69">
        <f>+U703*1</f>
        <v>1487.64</v>
      </c>
      <c r="W703" s="69">
        <f t="shared" si="660"/>
        <v>0</v>
      </c>
      <c r="X703" s="69">
        <v>0</v>
      </c>
      <c r="Y703" s="14">
        <f t="shared" si="636"/>
        <v>0</v>
      </c>
      <c r="Z703" s="66" t="s">
        <v>26</v>
      </c>
      <c r="AA703" s="12" t="s">
        <v>31</v>
      </c>
    </row>
    <row r="704" spans="1:27" x14ac:dyDescent="0.25">
      <c r="A704" s="10">
        <v>45670</v>
      </c>
      <c r="B704" s="11" t="s">
        <v>2070</v>
      </c>
      <c r="C704" s="11" t="s">
        <v>2071</v>
      </c>
      <c r="D704" s="11" t="s">
        <v>26</v>
      </c>
      <c r="E704" s="11" t="s">
        <v>68</v>
      </c>
      <c r="F704" s="11" t="s">
        <v>26</v>
      </c>
      <c r="G704" s="11">
        <v>76354</v>
      </c>
      <c r="H704" s="12" t="s">
        <v>4447</v>
      </c>
      <c r="I704" s="12" t="s">
        <v>27</v>
      </c>
      <c r="J704" s="12" t="s">
        <v>47</v>
      </c>
      <c r="K704" s="12" t="s">
        <v>48</v>
      </c>
      <c r="L704" s="13">
        <v>42.3</v>
      </c>
      <c r="M704" s="13">
        <v>29</v>
      </c>
      <c r="N704" s="13">
        <v>1.4586206896551721</v>
      </c>
      <c r="O704" s="13">
        <v>46.66</v>
      </c>
      <c r="P704" s="13" t="s">
        <v>30</v>
      </c>
      <c r="Q704" s="13">
        <v>0</v>
      </c>
      <c r="R704" s="69">
        <f>+L704*O704</f>
        <v>1973.7179999999996</v>
      </c>
      <c r="S704" s="69">
        <v>0</v>
      </c>
      <c r="T704" s="69">
        <f>+L704*S704</f>
        <v>0</v>
      </c>
      <c r="U704" s="69">
        <f>+R704-T704</f>
        <v>1973.7179999999996</v>
      </c>
      <c r="V704" s="69">
        <f>+U704*0.75</f>
        <v>1480.2884999999997</v>
      </c>
      <c r="W704" s="69">
        <f>+U704-V704</f>
        <v>493.42949999999996</v>
      </c>
      <c r="X704" s="69">
        <v>0</v>
      </c>
      <c r="Y704" s="14">
        <f t="shared" si="636"/>
        <v>0</v>
      </c>
      <c r="Z704" s="66" t="s">
        <v>26</v>
      </c>
      <c r="AA704" s="12" t="s">
        <v>31</v>
      </c>
    </row>
    <row r="705" spans="1:27" x14ac:dyDescent="0.25">
      <c r="A705" s="10">
        <v>45670</v>
      </c>
      <c r="B705" s="11" t="s">
        <v>2072</v>
      </c>
      <c r="C705" s="11" t="s">
        <v>2073</v>
      </c>
      <c r="D705" s="11" t="s">
        <v>26</v>
      </c>
      <c r="E705" s="11" t="s">
        <v>430</v>
      </c>
      <c r="F705" s="11" t="s">
        <v>26</v>
      </c>
      <c r="G705" s="11" t="s">
        <v>26</v>
      </c>
      <c r="H705" s="12" t="s">
        <v>4421</v>
      </c>
      <c r="I705" s="12" t="s">
        <v>27</v>
      </c>
      <c r="J705" s="12" t="s">
        <v>33</v>
      </c>
      <c r="K705" s="12" t="s">
        <v>34</v>
      </c>
      <c r="L705" s="13">
        <v>41.7</v>
      </c>
      <c r="M705" s="13">
        <v>28</v>
      </c>
      <c r="N705" s="13">
        <v>1.4892857142857141</v>
      </c>
      <c r="O705" s="13">
        <v>85</v>
      </c>
      <c r="P705" s="13" t="s">
        <v>30</v>
      </c>
      <c r="Q705" s="13">
        <v>0</v>
      </c>
      <c r="R705" s="69">
        <f>L705*O705</f>
        <v>3544.5000000000005</v>
      </c>
      <c r="S705" s="69">
        <v>38</v>
      </c>
      <c r="T705" s="69">
        <f>L705*S705</f>
        <v>1584.6000000000001</v>
      </c>
      <c r="U705" s="69">
        <f>R705-T705</f>
        <v>1959.9000000000003</v>
      </c>
      <c r="V705" s="69">
        <f>U705*1</f>
        <v>1959.9000000000003</v>
      </c>
      <c r="W705" s="69">
        <f>U705-V705</f>
        <v>0</v>
      </c>
      <c r="X705" s="69">
        <f>L705*36</f>
        <v>1501.2</v>
      </c>
      <c r="Y705" s="70">
        <f>+T705-X705</f>
        <v>83.400000000000091</v>
      </c>
      <c r="Z705" s="66" t="s">
        <v>6326</v>
      </c>
      <c r="AA705" s="12" t="s">
        <v>78</v>
      </c>
    </row>
    <row r="706" spans="1:27" x14ac:dyDescent="0.25">
      <c r="A706" s="10">
        <v>45670</v>
      </c>
      <c r="B706" s="11" t="s">
        <v>2074</v>
      </c>
      <c r="C706" s="11" t="s">
        <v>2075</v>
      </c>
      <c r="D706" s="11" t="s">
        <v>26</v>
      </c>
      <c r="E706" s="11" t="s">
        <v>551</v>
      </c>
      <c r="F706" s="11" t="s">
        <v>26</v>
      </c>
      <c r="G706" s="11">
        <v>69107</v>
      </c>
      <c r="H706" s="12" t="s">
        <v>4422</v>
      </c>
      <c r="I706" s="12" t="s">
        <v>27</v>
      </c>
      <c r="J706" s="12" t="s">
        <v>33</v>
      </c>
      <c r="K706" s="12" t="s">
        <v>34</v>
      </c>
      <c r="L706" s="13">
        <v>35.380000000000003</v>
      </c>
      <c r="M706" s="13">
        <v>25</v>
      </c>
      <c r="N706" s="13">
        <v>1.4152</v>
      </c>
      <c r="O706" s="13">
        <v>45</v>
      </c>
      <c r="P706" s="13" t="s">
        <v>30</v>
      </c>
      <c r="Q706" s="13">
        <v>0</v>
      </c>
      <c r="R706" s="69">
        <f>+L706*O706</f>
        <v>1592.1000000000001</v>
      </c>
      <c r="S706" s="69">
        <v>0</v>
      </c>
      <c r="T706" s="69">
        <f>+L706*S706</f>
        <v>0</v>
      </c>
      <c r="U706" s="69">
        <f t="shared" ref="U706" si="662">+R706-T706</f>
        <v>1592.1000000000001</v>
      </c>
      <c r="V706" s="69">
        <f>+U706*1</f>
        <v>1592.1000000000001</v>
      </c>
      <c r="W706" s="69">
        <f t="shared" ref="W706" si="663">+U706-V706</f>
        <v>0</v>
      </c>
      <c r="X706" s="69">
        <v>0</v>
      </c>
      <c r="Y706" s="14">
        <f t="shared" ref="Y706:Y709" si="664">T706-X706</f>
        <v>0</v>
      </c>
      <c r="Z706" s="66" t="s">
        <v>26</v>
      </c>
      <c r="AA706" s="12" t="s">
        <v>31</v>
      </c>
    </row>
    <row r="707" spans="1:27" x14ac:dyDescent="0.25">
      <c r="A707" s="10">
        <v>45670</v>
      </c>
      <c r="B707" s="11" t="s">
        <v>2076</v>
      </c>
      <c r="C707" s="11" t="s">
        <v>2077</v>
      </c>
      <c r="D707" s="11" t="s">
        <v>26</v>
      </c>
      <c r="E707" s="11" t="s">
        <v>100</v>
      </c>
      <c r="F707" s="11" t="s">
        <v>26</v>
      </c>
      <c r="G707" s="11">
        <v>21707</v>
      </c>
      <c r="H707" s="12" t="s">
        <v>4447</v>
      </c>
      <c r="I707" s="12" t="s">
        <v>27</v>
      </c>
      <c r="J707" s="12" t="s">
        <v>47</v>
      </c>
      <c r="K707" s="12" t="s">
        <v>48</v>
      </c>
      <c r="L707" s="13">
        <v>36.92</v>
      </c>
      <c r="M707" s="13">
        <v>25</v>
      </c>
      <c r="N707" s="13">
        <v>1.4767999999999999</v>
      </c>
      <c r="O707" s="13">
        <v>46.66</v>
      </c>
      <c r="P707" s="13" t="s">
        <v>30</v>
      </c>
      <c r="Q707" s="13">
        <v>0</v>
      </c>
      <c r="R707" s="69">
        <f>+L707*O707</f>
        <v>1722.6871999999998</v>
      </c>
      <c r="S707" s="69">
        <v>0</v>
      </c>
      <c r="T707" s="69">
        <f>+L707*S707</f>
        <v>0</v>
      </c>
      <c r="U707" s="69">
        <f>+R707-T707</f>
        <v>1722.6871999999998</v>
      </c>
      <c r="V707" s="69">
        <f>+U707*0.75</f>
        <v>1292.0153999999998</v>
      </c>
      <c r="W707" s="69">
        <f>+U707-V707</f>
        <v>430.67180000000008</v>
      </c>
      <c r="X707" s="69">
        <v>0</v>
      </c>
      <c r="Y707" s="14">
        <f t="shared" si="664"/>
        <v>0</v>
      </c>
      <c r="Z707" s="66" t="s">
        <v>26</v>
      </c>
      <c r="AA707" s="12" t="s">
        <v>31</v>
      </c>
    </row>
    <row r="708" spans="1:27" x14ac:dyDescent="0.25">
      <c r="A708" s="10">
        <v>45670</v>
      </c>
      <c r="B708" s="11" t="s">
        <v>2078</v>
      </c>
      <c r="C708" s="11" t="s">
        <v>2079</v>
      </c>
      <c r="D708" s="11" t="s">
        <v>26</v>
      </c>
      <c r="E708" s="11" t="s">
        <v>505</v>
      </c>
      <c r="F708" s="11" t="s">
        <v>26</v>
      </c>
      <c r="G708" s="11" t="s">
        <v>35</v>
      </c>
      <c r="H708" s="12" t="s">
        <v>36</v>
      </c>
      <c r="I708" s="12" t="s">
        <v>55</v>
      </c>
      <c r="J708" s="12" t="s">
        <v>55</v>
      </c>
      <c r="K708" s="12" t="s">
        <v>56</v>
      </c>
      <c r="L708" s="13">
        <v>28.08</v>
      </c>
      <c r="M708" s="13">
        <v>20</v>
      </c>
      <c r="N708" s="13">
        <v>1.4039999999999999</v>
      </c>
      <c r="O708" s="13">
        <v>20</v>
      </c>
      <c r="P708" s="13" t="s">
        <v>30</v>
      </c>
      <c r="Q708" s="13">
        <v>0</v>
      </c>
      <c r="R708" s="69">
        <f>(L708*O708)-Q708</f>
        <v>561.59999999999991</v>
      </c>
      <c r="S708" s="69">
        <v>0</v>
      </c>
      <c r="T708" s="69">
        <f t="shared" ref="T708" si="665">+L708*S708</f>
        <v>0</v>
      </c>
      <c r="U708" s="69">
        <f t="shared" ref="U708" si="666">+R708-T708</f>
        <v>561.59999999999991</v>
      </c>
      <c r="V708" s="69">
        <f>+U708*0</f>
        <v>0</v>
      </c>
      <c r="W708" s="69">
        <f t="shared" ref="W708" si="667">+U708-V708</f>
        <v>561.59999999999991</v>
      </c>
      <c r="X708" s="69">
        <v>0</v>
      </c>
      <c r="Y708" s="14">
        <f t="shared" si="664"/>
        <v>0</v>
      </c>
      <c r="Z708" s="66" t="s">
        <v>26</v>
      </c>
      <c r="AA708" s="12" t="s">
        <v>31</v>
      </c>
    </row>
    <row r="709" spans="1:27" x14ac:dyDescent="0.25">
      <c r="A709" s="10">
        <v>45670</v>
      </c>
      <c r="B709" s="11" t="s">
        <v>2080</v>
      </c>
      <c r="C709" s="11" t="s">
        <v>2081</v>
      </c>
      <c r="D709" s="11" t="s">
        <v>26</v>
      </c>
      <c r="E709" s="11" t="s">
        <v>500</v>
      </c>
      <c r="F709" s="11" t="s">
        <v>26</v>
      </c>
      <c r="G709" s="11">
        <v>643</v>
      </c>
      <c r="H709" s="12" t="s">
        <v>141</v>
      </c>
      <c r="I709" s="12" t="s">
        <v>27</v>
      </c>
      <c r="J709" s="12" t="s">
        <v>47</v>
      </c>
      <c r="K709" s="12" t="s">
        <v>48</v>
      </c>
      <c r="L709" s="13">
        <v>43.94</v>
      </c>
      <c r="M709" s="13">
        <v>30</v>
      </c>
      <c r="N709" s="13">
        <v>1.464666666666667</v>
      </c>
      <c r="O709" s="13">
        <v>40</v>
      </c>
      <c r="P709" s="13" t="s">
        <v>30</v>
      </c>
      <c r="Q709" s="13">
        <v>0</v>
      </c>
      <c r="R709" s="69">
        <f>L709*O709</f>
        <v>1757.6</v>
      </c>
      <c r="S709" s="69">
        <v>0</v>
      </c>
      <c r="T709" s="69">
        <f>L709*S709</f>
        <v>0</v>
      </c>
      <c r="U709" s="69">
        <f>R709-T709</f>
        <v>1757.6</v>
      </c>
      <c r="V709" s="69">
        <f>U709*0</f>
        <v>0</v>
      </c>
      <c r="W709" s="69">
        <f>U709-V709</f>
        <v>1757.6</v>
      </c>
      <c r="X709" s="69">
        <v>0</v>
      </c>
      <c r="Y709" s="14">
        <f t="shared" si="664"/>
        <v>0</v>
      </c>
      <c r="Z709" s="66" t="s">
        <v>26</v>
      </c>
      <c r="AA709" s="12" t="s">
        <v>31</v>
      </c>
    </row>
    <row r="710" spans="1:27" x14ac:dyDescent="0.25">
      <c r="A710" s="10">
        <v>45670</v>
      </c>
      <c r="B710" s="11" t="s">
        <v>2082</v>
      </c>
      <c r="C710" s="11" t="s">
        <v>2083</v>
      </c>
      <c r="D710" s="11" t="s">
        <v>26</v>
      </c>
      <c r="E710" s="11" t="s">
        <v>53</v>
      </c>
      <c r="F710" s="11" t="s">
        <v>26</v>
      </c>
      <c r="G710" s="11" t="s">
        <v>26</v>
      </c>
      <c r="H710" s="12" t="s">
        <v>4421</v>
      </c>
      <c r="I710" s="12" t="s">
        <v>27</v>
      </c>
      <c r="J710" s="12" t="s">
        <v>33</v>
      </c>
      <c r="K710" s="12" t="s">
        <v>34</v>
      </c>
      <c r="L710" s="13">
        <v>45.46</v>
      </c>
      <c r="M710" s="13">
        <v>31</v>
      </c>
      <c r="N710" s="13">
        <v>1.4664516129032259</v>
      </c>
      <c r="O710" s="13">
        <v>85</v>
      </c>
      <c r="P710" s="13" t="s">
        <v>30</v>
      </c>
      <c r="Q710" s="13">
        <v>0</v>
      </c>
      <c r="R710" s="69">
        <f>L710*O710</f>
        <v>3864.1</v>
      </c>
      <c r="S710" s="69">
        <v>38</v>
      </c>
      <c r="T710" s="69">
        <f>L710*S710</f>
        <v>1727.48</v>
      </c>
      <c r="U710" s="69">
        <f>R710-T710</f>
        <v>2136.62</v>
      </c>
      <c r="V710" s="69">
        <f>U710*1</f>
        <v>2136.62</v>
      </c>
      <c r="W710" s="69">
        <f>U710-V710</f>
        <v>0</v>
      </c>
      <c r="X710" s="69">
        <f>L710*37</f>
        <v>1682.02</v>
      </c>
      <c r="Y710" s="70">
        <f t="shared" ref="Y710:Y711" si="668">+T710-X710</f>
        <v>45.460000000000036</v>
      </c>
      <c r="Z710" s="66" t="s">
        <v>41</v>
      </c>
      <c r="AA710" s="12" t="s">
        <v>78</v>
      </c>
    </row>
    <row r="711" spans="1:27" x14ac:dyDescent="0.25">
      <c r="A711" s="10">
        <v>45670</v>
      </c>
      <c r="B711" s="11" t="s">
        <v>2084</v>
      </c>
      <c r="C711" s="11" t="s">
        <v>2085</v>
      </c>
      <c r="D711" s="11" t="s">
        <v>26</v>
      </c>
      <c r="E711" s="11" t="s">
        <v>183</v>
      </c>
      <c r="F711" s="11" t="s">
        <v>26</v>
      </c>
      <c r="G711" s="11" t="s">
        <v>26</v>
      </c>
      <c r="H711" s="12" t="s">
        <v>4421</v>
      </c>
      <c r="I711" s="12" t="s">
        <v>27</v>
      </c>
      <c r="J711" s="12" t="s">
        <v>47</v>
      </c>
      <c r="K711" s="12" t="s">
        <v>48</v>
      </c>
      <c r="L711" s="13">
        <v>38.86</v>
      </c>
      <c r="M711" s="13">
        <v>25</v>
      </c>
      <c r="N711" s="13">
        <v>1.5544</v>
      </c>
      <c r="O711" s="13">
        <v>87</v>
      </c>
      <c r="P711" s="13" t="s">
        <v>30</v>
      </c>
      <c r="Q711" s="13">
        <v>0</v>
      </c>
      <c r="R711" s="69">
        <f t="shared" ref="R711" si="669">L711*O711</f>
        <v>3380.82</v>
      </c>
      <c r="S711" s="69">
        <v>38</v>
      </c>
      <c r="T711" s="69">
        <f t="shared" ref="T711" si="670">L711*S711</f>
        <v>1476.68</v>
      </c>
      <c r="U711" s="69">
        <f t="shared" ref="U711" si="671">R711-T711</f>
        <v>1904.14</v>
      </c>
      <c r="V711" s="69">
        <f t="shared" ref="V711" si="672">U711*1</f>
        <v>1904.14</v>
      </c>
      <c r="W711" s="69">
        <f t="shared" ref="W711" si="673">U711-V711</f>
        <v>0</v>
      </c>
      <c r="X711" s="69">
        <f>L711*36</f>
        <v>1398.96</v>
      </c>
      <c r="Y711" s="70">
        <f t="shared" si="668"/>
        <v>77.720000000000027</v>
      </c>
      <c r="Z711" s="66" t="s">
        <v>141</v>
      </c>
      <c r="AA711" s="12" t="s">
        <v>78</v>
      </c>
    </row>
    <row r="712" spans="1:27" x14ac:dyDescent="0.25">
      <c r="A712" s="10">
        <v>45670</v>
      </c>
      <c r="B712" s="11" t="s">
        <v>2086</v>
      </c>
      <c r="C712" s="11" t="s">
        <v>2087</v>
      </c>
      <c r="D712" s="11" t="s">
        <v>26</v>
      </c>
      <c r="E712" s="11" t="s">
        <v>179</v>
      </c>
      <c r="F712" s="11" t="s">
        <v>26</v>
      </c>
      <c r="G712" s="11" t="s">
        <v>35</v>
      </c>
      <c r="H712" s="12" t="s">
        <v>36</v>
      </c>
      <c r="I712" s="12" t="s">
        <v>55</v>
      </c>
      <c r="J712" s="12" t="s">
        <v>55</v>
      </c>
      <c r="K712" s="12" t="s">
        <v>56</v>
      </c>
      <c r="L712" s="13">
        <v>14.38</v>
      </c>
      <c r="M712" s="13">
        <v>10</v>
      </c>
      <c r="N712" s="13">
        <v>1.4379999999999999</v>
      </c>
      <c r="O712" s="13">
        <v>20</v>
      </c>
      <c r="P712" s="13" t="s">
        <v>30</v>
      </c>
      <c r="Q712" s="13">
        <v>0</v>
      </c>
      <c r="R712" s="69">
        <f>(L712*O712)-Q712</f>
        <v>287.60000000000002</v>
      </c>
      <c r="S712" s="69">
        <v>0</v>
      </c>
      <c r="T712" s="69">
        <f t="shared" ref="T712" si="674">+L712*S712</f>
        <v>0</v>
      </c>
      <c r="U712" s="69">
        <f t="shared" ref="U712" si="675">+R712-T712</f>
        <v>287.60000000000002</v>
      </c>
      <c r="V712" s="69">
        <f>+U712*0</f>
        <v>0</v>
      </c>
      <c r="W712" s="69">
        <f t="shared" ref="W712" si="676">+U712-V712</f>
        <v>287.60000000000002</v>
      </c>
      <c r="X712" s="69">
        <v>0</v>
      </c>
      <c r="Y712" s="14">
        <f>T712-X712</f>
        <v>0</v>
      </c>
      <c r="Z712" s="66" t="s">
        <v>26</v>
      </c>
      <c r="AA712" s="12" t="s">
        <v>31</v>
      </c>
    </row>
    <row r="713" spans="1:27" x14ac:dyDescent="0.25">
      <c r="A713" s="10">
        <v>45670</v>
      </c>
      <c r="B713" s="11" t="s">
        <v>2088</v>
      </c>
      <c r="C713" s="11" t="s">
        <v>2089</v>
      </c>
      <c r="D713" s="11" t="s">
        <v>26</v>
      </c>
      <c r="E713" s="11" t="s">
        <v>604</v>
      </c>
      <c r="F713" s="11" t="s">
        <v>26</v>
      </c>
      <c r="G713" s="11" t="s">
        <v>26</v>
      </c>
      <c r="H713" s="12" t="s">
        <v>4421</v>
      </c>
      <c r="I713" s="12" t="s">
        <v>27</v>
      </c>
      <c r="J713" s="12" t="s">
        <v>33</v>
      </c>
      <c r="K713" s="12" t="s">
        <v>34</v>
      </c>
      <c r="L713" s="13">
        <v>40.96</v>
      </c>
      <c r="M713" s="13">
        <v>28</v>
      </c>
      <c r="N713" s="13">
        <v>1.4628571428571431</v>
      </c>
      <c r="O713" s="13">
        <v>85</v>
      </c>
      <c r="P713" s="13" t="s">
        <v>30</v>
      </c>
      <c r="Q713" s="13">
        <v>0</v>
      </c>
      <c r="R713" s="69">
        <f>L713*O713</f>
        <v>3481.6</v>
      </c>
      <c r="S713" s="69">
        <v>38</v>
      </c>
      <c r="T713" s="69">
        <f>L713*S713</f>
        <v>1556.48</v>
      </c>
      <c r="U713" s="69">
        <f>R713-T713</f>
        <v>1925.12</v>
      </c>
      <c r="V713" s="69">
        <f>U713*1</f>
        <v>1925.12</v>
      </c>
      <c r="W713" s="69">
        <f>U713-V713</f>
        <v>0</v>
      </c>
      <c r="X713" s="69">
        <f>L713*36</f>
        <v>1474.56</v>
      </c>
      <c r="Y713" s="70">
        <f>+T713-X713</f>
        <v>81.920000000000073</v>
      </c>
      <c r="Z713" s="66" t="s">
        <v>141</v>
      </c>
      <c r="AA713" s="12" t="s">
        <v>78</v>
      </c>
    </row>
    <row r="714" spans="1:27" x14ac:dyDescent="0.25">
      <c r="A714" s="10">
        <v>45670</v>
      </c>
      <c r="B714" s="11" t="s">
        <v>496</v>
      </c>
      <c r="C714" s="11" t="s">
        <v>2090</v>
      </c>
      <c r="D714" s="11" t="s">
        <v>26</v>
      </c>
      <c r="E714" s="11" t="s">
        <v>445</v>
      </c>
      <c r="F714" s="11" t="s">
        <v>26</v>
      </c>
      <c r="G714" s="11" t="s">
        <v>35</v>
      </c>
      <c r="H714" s="12" t="s">
        <v>36</v>
      </c>
      <c r="I714" s="12" t="s">
        <v>55</v>
      </c>
      <c r="J714" s="12" t="s">
        <v>55</v>
      </c>
      <c r="K714" s="12" t="s">
        <v>56</v>
      </c>
      <c r="L714" s="13">
        <v>29.08</v>
      </c>
      <c r="M714" s="13">
        <v>20</v>
      </c>
      <c r="N714" s="13">
        <v>1.454</v>
      </c>
      <c r="O714" s="13">
        <v>20</v>
      </c>
      <c r="P714" s="13" t="s">
        <v>30</v>
      </c>
      <c r="Q714" s="13">
        <v>0</v>
      </c>
      <c r="R714" s="69">
        <f>(L714*O714)-Q714</f>
        <v>581.59999999999991</v>
      </c>
      <c r="S714" s="69">
        <v>0</v>
      </c>
      <c r="T714" s="69">
        <f t="shared" ref="T714" si="677">+L714*S714</f>
        <v>0</v>
      </c>
      <c r="U714" s="69">
        <f t="shared" ref="U714" si="678">+R714-T714</f>
        <v>581.59999999999991</v>
      </c>
      <c r="V714" s="69">
        <f>+U714*0</f>
        <v>0</v>
      </c>
      <c r="W714" s="69">
        <f t="shared" ref="W714" si="679">+U714-V714</f>
        <v>581.59999999999991</v>
      </c>
      <c r="X714" s="69">
        <v>0</v>
      </c>
      <c r="Y714" s="14">
        <f>T714-X714</f>
        <v>0</v>
      </c>
      <c r="Z714" s="66" t="s">
        <v>26</v>
      </c>
      <c r="AA714" s="12" t="s">
        <v>31</v>
      </c>
    </row>
    <row r="715" spans="1:27" x14ac:dyDescent="0.25">
      <c r="A715" s="10">
        <v>45670</v>
      </c>
      <c r="B715" s="11" t="s">
        <v>517</v>
      </c>
      <c r="C715" s="11" t="s">
        <v>2091</v>
      </c>
      <c r="D715" s="11" t="s">
        <v>26</v>
      </c>
      <c r="E715" s="11" t="s">
        <v>81</v>
      </c>
      <c r="F715" s="11" t="s">
        <v>26</v>
      </c>
      <c r="G715" s="11" t="s">
        <v>26</v>
      </c>
      <c r="H715" s="12" t="s">
        <v>4421</v>
      </c>
      <c r="I715" s="12" t="s">
        <v>27</v>
      </c>
      <c r="J715" s="12" t="s">
        <v>42</v>
      </c>
      <c r="K715" s="12" t="s">
        <v>43</v>
      </c>
      <c r="L715" s="13">
        <v>42.94</v>
      </c>
      <c r="M715" s="13">
        <v>25</v>
      </c>
      <c r="N715" s="13">
        <v>1.7176</v>
      </c>
      <c r="O715" s="13">
        <v>83</v>
      </c>
      <c r="P715" s="13" t="s">
        <v>30</v>
      </c>
      <c r="Q715" s="13">
        <v>0</v>
      </c>
      <c r="R715" s="69">
        <f>L715*O715</f>
        <v>3564.02</v>
      </c>
      <c r="S715" s="69">
        <v>38</v>
      </c>
      <c r="T715" s="69">
        <f>L715*S715</f>
        <v>1631.7199999999998</v>
      </c>
      <c r="U715" s="69">
        <f>R715-T715</f>
        <v>1932.3000000000002</v>
      </c>
      <c r="V715" s="69">
        <f>U715*1</f>
        <v>1932.3000000000002</v>
      </c>
      <c r="W715" s="69">
        <f>U715-V715</f>
        <v>0</v>
      </c>
      <c r="X715" s="69">
        <f>L715*36</f>
        <v>1545.84</v>
      </c>
      <c r="Y715" s="70">
        <f>+T715-X715</f>
        <v>85.879999999999882</v>
      </c>
      <c r="Z715" s="66" t="s">
        <v>141</v>
      </c>
      <c r="AA715" s="12" t="s">
        <v>78</v>
      </c>
    </row>
    <row r="716" spans="1:27" x14ac:dyDescent="0.25">
      <c r="A716" s="10">
        <v>45670</v>
      </c>
      <c r="B716" s="11" t="s">
        <v>511</v>
      </c>
      <c r="C716" s="11" t="s">
        <v>2092</v>
      </c>
      <c r="D716" s="11" t="s">
        <v>26</v>
      </c>
      <c r="E716" s="11" t="s">
        <v>80</v>
      </c>
      <c r="F716" s="11" t="s">
        <v>26</v>
      </c>
      <c r="G716" s="11">
        <v>10291</v>
      </c>
      <c r="H716" s="12" t="s">
        <v>140</v>
      </c>
      <c r="I716" s="12" t="s">
        <v>27</v>
      </c>
      <c r="J716" s="12" t="s">
        <v>33</v>
      </c>
      <c r="K716" s="12" t="s">
        <v>34</v>
      </c>
      <c r="L716" s="13">
        <v>42.62</v>
      </c>
      <c r="M716" s="13">
        <v>29</v>
      </c>
      <c r="N716" s="13">
        <v>1.469655172413793</v>
      </c>
      <c r="O716" s="13">
        <v>40</v>
      </c>
      <c r="P716" s="13"/>
      <c r="Q716" s="13">
        <v>0</v>
      </c>
      <c r="R716" s="69">
        <f>+L716*O716</f>
        <v>1704.8</v>
      </c>
      <c r="S716" s="69">
        <v>0</v>
      </c>
      <c r="T716" s="69">
        <f>+L716*S716</f>
        <v>0</v>
      </c>
      <c r="U716" s="69">
        <f>+R716-T716</f>
        <v>1704.8</v>
      </c>
      <c r="V716" s="69">
        <f>+U716*0</f>
        <v>0</v>
      </c>
      <c r="W716" s="69">
        <f>+U716-V716</f>
        <v>1704.8</v>
      </c>
      <c r="X716" s="69">
        <v>0</v>
      </c>
      <c r="Y716" s="14">
        <f t="shared" ref="Y716:Y718" si="680">T716-X716</f>
        <v>0</v>
      </c>
      <c r="Z716" s="66" t="s">
        <v>26</v>
      </c>
      <c r="AA716" s="12" t="s">
        <v>31</v>
      </c>
    </row>
    <row r="717" spans="1:27" x14ac:dyDescent="0.25">
      <c r="A717" s="10">
        <v>45670</v>
      </c>
      <c r="B717" s="11" t="s">
        <v>2093</v>
      </c>
      <c r="C717" s="11" t="s">
        <v>2094</v>
      </c>
      <c r="D717" s="11" t="s">
        <v>26</v>
      </c>
      <c r="E717" s="11" t="s">
        <v>49</v>
      </c>
      <c r="F717" s="11" t="s">
        <v>26</v>
      </c>
      <c r="G717" s="11">
        <v>1500</v>
      </c>
      <c r="H717" s="12" t="s">
        <v>45</v>
      </c>
      <c r="I717" s="12" t="s">
        <v>27</v>
      </c>
      <c r="J717" s="12" t="s">
        <v>33</v>
      </c>
      <c r="K717" s="12" t="s">
        <v>34</v>
      </c>
      <c r="L717" s="13">
        <v>38.619999999999997</v>
      </c>
      <c r="M717" s="13">
        <v>25</v>
      </c>
      <c r="N717" s="13">
        <v>1.5448</v>
      </c>
      <c r="O717" s="13" t="s">
        <v>30</v>
      </c>
      <c r="P717" s="13">
        <v>58</v>
      </c>
      <c r="Q717" s="13">
        <v>0</v>
      </c>
      <c r="R717" s="69">
        <f>M717*P717</f>
        <v>1450</v>
      </c>
      <c r="S717" s="69">
        <v>0</v>
      </c>
      <c r="T717" s="69">
        <f>M717*S717</f>
        <v>0</v>
      </c>
      <c r="U717" s="69">
        <f>R717-T717</f>
        <v>1450</v>
      </c>
      <c r="V717" s="69">
        <f>U717*0</f>
        <v>0</v>
      </c>
      <c r="W717" s="69">
        <f>U717-V717</f>
        <v>1450</v>
      </c>
      <c r="X717" s="69">
        <v>0</v>
      </c>
      <c r="Y717" s="14">
        <f t="shared" si="680"/>
        <v>0</v>
      </c>
      <c r="Z717" s="66" t="s">
        <v>26</v>
      </c>
      <c r="AA717" s="12" t="s">
        <v>31</v>
      </c>
    </row>
    <row r="718" spans="1:27" x14ac:dyDescent="0.25">
      <c r="A718" s="10">
        <v>45670</v>
      </c>
      <c r="B718" s="11" t="s">
        <v>651</v>
      </c>
      <c r="C718" s="11" t="s">
        <v>2095</v>
      </c>
      <c r="D718" s="11" t="s">
        <v>26</v>
      </c>
      <c r="E718" s="11" t="s">
        <v>44</v>
      </c>
      <c r="F718" s="11" t="s">
        <v>26</v>
      </c>
      <c r="G718" s="11">
        <v>1556</v>
      </c>
      <c r="H718" s="12" t="s">
        <v>45</v>
      </c>
      <c r="I718" s="12" t="s">
        <v>27</v>
      </c>
      <c r="J718" s="12" t="s">
        <v>33</v>
      </c>
      <c r="K718" s="12" t="s">
        <v>34</v>
      </c>
      <c r="L718" s="13">
        <v>38.54</v>
      </c>
      <c r="M718" s="13">
        <v>25</v>
      </c>
      <c r="N718" s="13">
        <v>1.5416000000000001</v>
      </c>
      <c r="O718" s="13" t="s">
        <v>30</v>
      </c>
      <c r="P718" s="13">
        <v>58</v>
      </c>
      <c r="Q718" s="13">
        <v>0</v>
      </c>
      <c r="R718" s="69">
        <f>M718*P718</f>
        <v>1450</v>
      </c>
      <c r="S718" s="69">
        <v>0</v>
      </c>
      <c r="T718" s="69">
        <f>M718*S718</f>
        <v>0</v>
      </c>
      <c r="U718" s="69">
        <f>R718-T718</f>
        <v>1450</v>
      </c>
      <c r="V718" s="69">
        <f>U718*0</f>
        <v>0</v>
      </c>
      <c r="W718" s="69">
        <f>U718-V718</f>
        <v>1450</v>
      </c>
      <c r="X718" s="69">
        <v>0</v>
      </c>
      <c r="Y718" s="14">
        <f t="shared" si="680"/>
        <v>0</v>
      </c>
      <c r="Z718" s="66" t="s">
        <v>26</v>
      </c>
      <c r="AA718" s="12" t="s">
        <v>31</v>
      </c>
    </row>
    <row r="719" spans="1:27" x14ac:dyDescent="0.25">
      <c r="A719" s="10">
        <v>45670</v>
      </c>
      <c r="B719" s="11" t="s">
        <v>2096</v>
      </c>
      <c r="C719" s="11" t="s">
        <v>2097</v>
      </c>
      <c r="D719" s="11" t="s">
        <v>26</v>
      </c>
      <c r="E719" s="11" t="s">
        <v>63</v>
      </c>
      <c r="F719" s="11" t="s">
        <v>26</v>
      </c>
      <c r="G719" s="11" t="s">
        <v>26</v>
      </c>
      <c r="H719" s="12" t="s">
        <v>4421</v>
      </c>
      <c r="I719" s="12" t="s">
        <v>27</v>
      </c>
      <c r="J719" s="12" t="s">
        <v>42</v>
      </c>
      <c r="K719" s="12" t="s">
        <v>43</v>
      </c>
      <c r="L719" s="13">
        <v>43.1</v>
      </c>
      <c r="M719" s="13">
        <v>25</v>
      </c>
      <c r="N719" s="13">
        <v>1.724</v>
      </c>
      <c r="O719" s="13">
        <v>83</v>
      </c>
      <c r="P719" s="13" t="s">
        <v>30</v>
      </c>
      <c r="Q719" s="13">
        <v>0</v>
      </c>
      <c r="R719" s="69">
        <f>L719*O719</f>
        <v>3577.3</v>
      </c>
      <c r="S719" s="69">
        <v>38</v>
      </c>
      <c r="T719" s="69">
        <f>L719*S719</f>
        <v>1637.8</v>
      </c>
      <c r="U719" s="69">
        <f>R719-T719</f>
        <v>1939.5000000000002</v>
      </c>
      <c r="V719" s="69">
        <f>U719*1</f>
        <v>1939.5000000000002</v>
      </c>
      <c r="W719" s="69">
        <f>U719-V719</f>
        <v>0</v>
      </c>
      <c r="X719" s="69">
        <f>L719*36</f>
        <v>1551.6000000000001</v>
      </c>
      <c r="Y719" s="70">
        <f>+T719-X719</f>
        <v>86.199999999999818</v>
      </c>
      <c r="Z719" s="66" t="s">
        <v>140</v>
      </c>
      <c r="AA719" s="12" t="s">
        <v>78</v>
      </c>
    </row>
    <row r="720" spans="1:27" x14ac:dyDescent="0.25">
      <c r="A720" s="10">
        <v>45670</v>
      </c>
      <c r="B720" s="11" t="s">
        <v>502</v>
      </c>
      <c r="C720" s="11" t="s">
        <v>2098</v>
      </c>
      <c r="D720" s="11" t="s">
        <v>26</v>
      </c>
      <c r="E720" s="11" t="s">
        <v>223</v>
      </c>
      <c r="F720" s="11" t="s">
        <v>26</v>
      </c>
      <c r="G720" s="11">
        <v>57845</v>
      </c>
      <c r="H720" s="12" t="s">
        <v>4422</v>
      </c>
      <c r="I720" s="12" t="s">
        <v>27</v>
      </c>
      <c r="J720" s="12" t="s">
        <v>33</v>
      </c>
      <c r="K720" s="12" t="s">
        <v>34</v>
      </c>
      <c r="L720" s="13">
        <v>35.58</v>
      </c>
      <c r="M720" s="13">
        <v>25</v>
      </c>
      <c r="N720" s="13">
        <v>1.4232</v>
      </c>
      <c r="O720" s="13">
        <v>45</v>
      </c>
      <c r="P720" s="13" t="s">
        <v>30</v>
      </c>
      <c r="Q720" s="13">
        <v>0</v>
      </c>
      <c r="R720" s="69">
        <f>+L720*O720</f>
        <v>1601.1</v>
      </c>
      <c r="S720" s="69">
        <v>0</v>
      </c>
      <c r="T720" s="69">
        <f>+L720*S720</f>
        <v>0</v>
      </c>
      <c r="U720" s="69">
        <f t="shared" ref="U720" si="681">+R720-T720</f>
        <v>1601.1</v>
      </c>
      <c r="V720" s="69">
        <f>+U720*1</f>
        <v>1601.1</v>
      </c>
      <c r="W720" s="69">
        <f t="shared" ref="W720" si="682">+U720-V720</f>
        <v>0</v>
      </c>
      <c r="X720" s="69">
        <v>0</v>
      </c>
      <c r="Y720" s="14">
        <f>T720-X720</f>
        <v>0</v>
      </c>
      <c r="Z720" s="66" t="s">
        <v>26</v>
      </c>
      <c r="AA720" s="12" t="s">
        <v>31</v>
      </c>
    </row>
    <row r="721" spans="1:27" x14ac:dyDescent="0.25">
      <c r="A721" s="10">
        <v>45670</v>
      </c>
      <c r="B721" s="11" t="s">
        <v>607</v>
      </c>
      <c r="C721" s="11" t="s">
        <v>2099</v>
      </c>
      <c r="D721" s="11" t="s">
        <v>26</v>
      </c>
      <c r="E721" s="11" t="s">
        <v>519</v>
      </c>
      <c r="F721" s="11" t="s">
        <v>26</v>
      </c>
      <c r="G721" s="11" t="s">
        <v>26</v>
      </c>
      <c r="H721" s="12" t="s">
        <v>4421</v>
      </c>
      <c r="I721" s="12" t="s">
        <v>27</v>
      </c>
      <c r="J721" s="12" t="s">
        <v>47</v>
      </c>
      <c r="K721" s="12" t="s">
        <v>48</v>
      </c>
      <c r="L721" s="13">
        <v>43.2</v>
      </c>
      <c r="M721" s="13">
        <v>30</v>
      </c>
      <c r="N721" s="13">
        <v>1.44</v>
      </c>
      <c r="O721" s="13">
        <v>87</v>
      </c>
      <c r="P721" s="13" t="s">
        <v>30</v>
      </c>
      <c r="Q721" s="13">
        <v>0</v>
      </c>
      <c r="R721" s="69">
        <f t="shared" ref="R721" si="683">L721*O721</f>
        <v>3758.4</v>
      </c>
      <c r="S721" s="69">
        <v>38</v>
      </c>
      <c r="T721" s="69">
        <f t="shared" ref="T721" si="684">L721*S721</f>
        <v>1641.6000000000001</v>
      </c>
      <c r="U721" s="69">
        <f t="shared" ref="U721" si="685">R721-T721</f>
        <v>2116.8000000000002</v>
      </c>
      <c r="V721" s="69">
        <f t="shared" ref="V721" si="686">U721*1</f>
        <v>2116.8000000000002</v>
      </c>
      <c r="W721" s="69">
        <f t="shared" ref="W721" si="687">U721-V721</f>
        <v>0</v>
      </c>
      <c r="X721" s="69">
        <f>L721*36</f>
        <v>1555.2</v>
      </c>
      <c r="Y721" s="70">
        <f>+T721-X721</f>
        <v>86.400000000000091</v>
      </c>
      <c r="Z721" s="66" t="s">
        <v>140</v>
      </c>
      <c r="AA721" s="12" t="s">
        <v>78</v>
      </c>
    </row>
    <row r="722" spans="1:27" x14ac:dyDescent="0.25">
      <c r="A722" s="10">
        <v>45670</v>
      </c>
      <c r="B722" s="11" t="s">
        <v>2100</v>
      </c>
      <c r="C722" s="11" t="s">
        <v>2101</v>
      </c>
      <c r="D722" s="11" t="s">
        <v>26</v>
      </c>
      <c r="E722" s="11" t="s">
        <v>588</v>
      </c>
      <c r="F722" s="11" t="s">
        <v>26</v>
      </c>
      <c r="G722" s="11">
        <v>4574</v>
      </c>
      <c r="H722" s="12" t="s">
        <v>4422</v>
      </c>
      <c r="I722" s="12" t="s">
        <v>27</v>
      </c>
      <c r="J722" s="12" t="s">
        <v>33</v>
      </c>
      <c r="K722" s="12" t="s">
        <v>34</v>
      </c>
      <c r="L722" s="13">
        <v>33.619999999999997</v>
      </c>
      <c r="M722" s="13">
        <v>25</v>
      </c>
      <c r="N722" s="13">
        <v>1.3448</v>
      </c>
      <c r="O722" s="13">
        <v>45</v>
      </c>
      <c r="P722" s="13" t="s">
        <v>30</v>
      </c>
      <c r="Q722" s="13">
        <v>0</v>
      </c>
      <c r="R722" s="69">
        <f>+L722*O722</f>
        <v>1512.8999999999999</v>
      </c>
      <c r="S722" s="69">
        <v>0</v>
      </c>
      <c r="T722" s="69">
        <f>+L722*S722</f>
        <v>0</v>
      </c>
      <c r="U722" s="69">
        <f t="shared" ref="U722" si="688">+R722-T722</f>
        <v>1512.8999999999999</v>
      </c>
      <c r="V722" s="69">
        <f>+U722*1</f>
        <v>1512.8999999999999</v>
      </c>
      <c r="W722" s="69">
        <f t="shared" ref="W722" si="689">+U722-V722</f>
        <v>0</v>
      </c>
      <c r="X722" s="69">
        <v>0</v>
      </c>
      <c r="Y722" s="14">
        <f>T722-X722</f>
        <v>0</v>
      </c>
      <c r="Z722" s="66" t="s">
        <v>26</v>
      </c>
      <c r="AA722" s="12" t="s">
        <v>31</v>
      </c>
    </row>
    <row r="723" spans="1:27" x14ac:dyDescent="0.25">
      <c r="A723" s="10">
        <v>45670</v>
      </c>
      <c r="B723" s="11" t="s">
        <v>2102</v>
      </c>
      <c r="C723" s="11" t="s">
        <v>2103</v>
      </c>
      <c r="D723" s="11" t="s">
        <v>26</v>
      </c>
      <c r="E723" s="11" t="s">
        <v>239</v>
      </c>
      <c r="F723" s="11" t="s">
        <v>26</v>
      </c>
      <c r="G723" s="11" t="s">
        <v>26</v>
      </c>
      <c r="H723" s="12" t="s">
        <v>4421</v>
      </c>
      <c r="I723" s="12" t="s">
        <v>27</v>
      </c>
      <c r="J723" s="12" t="s">
        <v>42</v>
      </c>
      <c r="K723" s="12" t="s">
        <v>43</v>
      </c>
      <c r="L723" s="13">
        <v>44.52</v>
      </c>
      <c r="M723" s="13">
        <v>25</v>
      </c>
      <c r="N723" s="13">
        <v>1.7807999999999999</v>
      </c>
      <c r="O723" s="13">
        <v>83</v>
      </c>
      <c r="P723" s="13" t="s">
        <v>30</v>
      </c>
      <c r="Q723" s="13">
        <v>0</v>
      </c>
      <c r="R723" s="69">
        <f>L723*O723</f>
        <v>3695.1600000000003</v>
      </c>
      <c r="S723" s="69">
        <v>38</v>
      </c>
      <c r="T723" s="69">
        <f>L723*S723</f>
        <v>1691.7600000000002</v>
      </c>
      <c r="U723" s="69">
        <f>R723-T723</f>
        <v>2003.4</v>
      </c>
      <c r="V723" s="69">
        <f>U723*1</f>
        <v>2003.4</v>
      </c>
      <c r="W723" s="69">
        <f>U723-V723</f>
        <v>0</v>
      </c>
      <c r="X723" s="69">
        <f>L723*37</f>
        <v>1647.24</v>
      </c>
      <c r="Y723" s="70">
        <f>+T723-X723</f>
        <v>44.520000000000209</v>
      </c>
      <c r="Z723" s="66" t="s">
        <v>41</v>
      </c>
      <c r="AA723" s="12" t="s">
        <v>78</v>
      </c>
    </row>
    <row r="724" spans="1:27" x14ac:dyDescent="0.25">
      <c r="A724" s="10">
        <v>45670</v>
      </c>
      <c r="B724" s="11" t="s">
        <v>503</v>
      </c>
      <c r="C724" s="11" t="s">
        <v>2104</v>
      </c>
      <c r="D724" s="11" t="s">
        <v>26</v>
      </c>
      <c r="E724" s="11" t="s">
        <v>370</v>
      </c>
      <c r="F724" s="11" t="s">
        <v>26</v>
      </c>
      <c r="G724" s="11" t="s">
        <v>35</v>
      </c>
      <c r="H724" s="12" t="s">
        <v>36</v>
      </c>
      <c r="I724" s="12" t="s">
        <v>55</v>
      </c>
      <c r="J724" s="12" t="s">
        <v>55</v>
      </c>
      <c r="K724" s="12" t="s">
        <v>56</v>
      </c>
      <c r="L724" s="13">
        <v>14.38</v>
      </c>
      <c r="M724" s="13">
        <v>10</v>
      </c>
      <c r="N724" s="13">
        <v>1.4379999999999999</v>
      </c>
      <c r="O724" s="13">
        <v>20</v>
      </c>
      <c r="P724" s="13" t="s">
        <v>30</v>
      </c>
      <c r="Q724" s="13">
        <v>0</v>
      </c>
      <c r="R724" s="69">
        <f>(L724*O724)-Q724</f>
        <v>287.60000000000002</v>
      </c>
      <c r="S724" s="69">
        <v>0</v>
      </c>
      <c r="T724" s="69">
        <f t="shared" ref="T724:T725" si="690">+L724*S724</f>
        <v>0</v>
      </c>
      <c r="U724" s="69">
        <f t="shared" ref="U724:U725" si="691">+R724-T724</f>
        <v>287.60000000000002</v>
      </c>
      <c r="V724" s="69">
        <f>+U724*0</f>
        <v>0</v>
      </c>
      <c r="W724" s="69">
        <f t="shared" ref="W724:W725" si="692">+U724-V724</f>
        <v>287.60000000000002</v>
      </c>
      <c r="X724" s="69">
        <v>0</v>
      </c>
      <c r="Y724" s="14">
        <f t="shared" ref="Y724:Y725" si="693">T724-X724</f>
        <v>0</v>
      </c>
      <c r="Z724" s="66" t="s">
        <v>26</v>
      </c>
      <c r="AA724" s="12" t="s">
        <v>31</v>
      </c>
    </row>
    <row r="725" spans="1:27" x14ac:dyDescent="0.25">
      <c r="A725" s="10">
        <v>45670</v>
      </c>
      <c r="B725" s="11" t="s">
        <v>2105</v>
      </c>
      <c r="C725" s="11" t="s">
        <v>2106</v>
      </c>
      <c r="D725" s="11" t="s">
        <v>26</v>
      </c>
      <c r="E725" s="11" t="s">
        <v>54</v>
      </c>
      <c r="F725" s="11" t="s">
        <v>26</v>
      </c>
      <c r="G725" s="11" t="s">
        <v>35</v>
      </c>
      <c r="H725" s="12" t="s">
        <v>36</v>
      </c>
      <c r="I725" s="12" t="s">
        <v>55</v>
      </c>
      <c r="J725" s="12" t="s">
        <v>55</v>
      </c>
      <c r="K725" s="12" t="s">
        <v>56</v>
      </c>
      <c r="L725" s="13">
        <v>35.880000000000003</v>
      </c>
      <c r="M725" s="13">
        <v>25</v>
      </c>
      <c r="N725" s="13">
        <v>1.4352</v>
      </c>
      <c r="O725" s="13">
        <v>20</v>
      </c>
      <c r="P725" s="13" t="s">
        <v>30</v>
      </c>
      <c r="Q725" s="13">
        <v>0</v>
      </c>
      <c r="R725" s="69">
        <f>(L725*O725)-Q725</f>
        <v>717.6</v>
      </c>
      <c r="S725" s="69">
        <v>0</v>
      </c>
      <c r="T725" s="69">
        <f t="shared" si="690"/>
        <v>0</v>
      </c>
      <c r="U725" s="69">
        <f t="shared" si="691"/>
        <v>717.6</v>
      </c>
      <c r="V725" s="69">
        <f>+U725*0</f>
        <v>0</v>
      </c>
      <c r="W725" s="69">
        <f t="shared" si="692"/>
        <v>717.6</v>
      </c>
      <c r="X725" s="69">
        <v>0</v>
      </c>
      <c r="Y725" s="14">
        <f t="shared" si="693"/>
        <v>0</v>
      </c>
      <c r="Z725" s="66" t="s">
        <v>26</v>
      </c>
      <c r="AA725" s="12" t="s">
        <v>31</v>
      </c>
    </row>
    <row r="726" spans="1:27" x14ac:dyDescent="0.25">
      <c r="A726" s="10">
        <v>45670</v>
      </c>
      <c r="B726" s="11" t="s">
        <v>652</v>
      </c>
      <c r="C726" s="11" t="s">
        <v>2107</v>
      </c>
      <c r="D726" s="11" t="s">
        <v>26</v>
      </c>
      <c r="E726" s="11" t="s">
        <v>2108</v>
      </c>
      <c r="F726" s="11" t="s">
        <v>26</v>
      </c>
      <c r="G726" s="11" t="s">
        <v>26</v>
      </c>
      <c r="H726" s="12" t="s">
        <v>4421</v>
      </c>
      <c r="I726" s="12" t="s">
        <v>27</v>
      </c>
      <c r="J726" s="12" t="s">
        <v>33</v>
      </c>
      <c r="K726" s="12" t="s">
        <v>34</v>
      </c>
      <c r="L726" s="13">
        <v>43.54</v>
      </c>
      <c r="M726" s="13">
        <v>30</v>
      </c>
      <c r="N726" s="13">
        <v>1.4513333333333329</v>
      </c>
      <c r="O726" s="13">
        <v>85</v>
      </c>
      <c r="P726" s="13" t="s">
        <v>30</v>
      </c>
      <c r="Q726" s="13">
        <v>0</v>
      </c>
      <c r="R726" s="69">
        <f>L726*O726</f>
        <v>3700.9</v>
      </c>
      <c r="S726" s="69">
        <v>38</v>
      </c>
      <c r="T726" s="69">
        <f>L726*S726</f>
        <v>1654.52</v>
      </c>
      <c r="U726" s="69">
        <f>R726-T726</f>
        <v>2046.38</v>
      </c>
      <c r="V726" s="69">
        <f>U726*1</f>
        <v>2046.38</v>
      </c>
      <c r="W726" s="69">
        <f>U726-V726</f>
        <v>0</v>
      </c>
      <c r="X726" s="69">
        <f>L726*36</f>
        <v>1567.44</v>
      </c>
      <c r="Y726" s="70">
        <f>+T726-X726</f>
        <v>87.079999999999927</v>
      </c>
      <c r="Z726" s="66" t="s">
        <v>140</v>
      </c>
      <c r="AA726" s="12" t="s">
        <v>78</v>
      </c>
    </row>
    <row r="727" spans="1:27" x14ac:dyDescent="0.25">
      <c r="A727" s="10">
        <v>45670</v>
      </c>
      <c r="B727" s="11" t="s">
        <v>599</v>
      </c>
      <c r="C727" s="11" t="s">
        <v>2109</v>
      </c>
      <c r="D727" s="11" t="s">
        <v>26</v>
      </c>
      <c r="E727" s="11" t="s">
        <v>65</v>
      </c>
      <c r="F727" s="11" t="s">
        <v>26</v>
      </c>
      <c r="G727" s="11">
        <v>1556</v>
      </c>
      <c r="H727" s="12" t="s">
        <v>66</v>
      </c>
      <c r="I727" s="12" t="s">
        <v>37</v>
      </c>
      <c r="J727" s="12" t="s">
        <v>1908</v>
      </c>
      <c r="K727" s="12" t="s">
        <v>82</v>
      </c>
      <c r="L727" s="13">
        <v>40.54</v>
      </c>
      <c r="M727" s="13">
        <v>25</v>
      </c>
      <c r="N727" s="13">
        <v>1.6215999999999999</v>
      </c>
      <c r="O727" s="13" t="s">
        <v>30</v>
      </c>
      <c r="P727" s="13">
        <v>54</v>
      </c>
      <c r="Q727" s="13">
        <v>0</v>
      </c>
      <c r="R727" s="69">
        <f>M727*P727</f>
        <v>1350</v>
      </c>
      <c r="S727" s="69">
        <v>0</v>
      </c>
      <c r="T727" s="69">
        <f>M727*S727</f>
        <v>0</v>
      </c>
      <c r="U727" s="69">
        <f>R727-T727</f>
        <v>1350</v>
      </c>
      <c r="V727" s="69">
        <f>U727*1</f>
        <v>1350</v>
      </c>
      <c r="W727" s="69">
        <f>U727-V727</f>
        <v>0</v>
      </c>
      <c r="X727" s="69">
        <v>0</v>
      </c>
      <c r="Y727" s="14">
        <f t="shared" ref="Y727:Y735" si="694">T727-X727</f>
        <v>0</v>
      </c>
      <c r="Z727" s="66" t="s">
        <v>26</v>
      </c>
      <c r="AA727" s="12" t="s">
        <v>31</v>
      </c>
    </row>
    <row r="728" spans="1:27" x14ac:dyDescent="0.25">
      <c r="A728" s="10">
        <v>45670</v>
      </c>
      <c r="B728" s="11" t="s">
        <v>2110</v>
      </c>
      <c r="C728" s="11" t="s">
        <v>2111</v>
      </c>
      <c r="D728" s="11" t="s">
        <v>26</v>
      </c>
      <c r="E728" s="11" t="s">
        <v>50</v>
      </c>
      <c r="F728" s="11" t="s">
        <v>26</v>
      </c>
      <c r="G728" s="11">
        <v>623</v>
      </c>
      <c r="H728" s="12" t="s">
        <v>162</v>
      </c>
      <c r="I728" s="12" t="s">
        <v>27</v>
      </c>
      <c r="J728" s="12" t="s">
        <v>42</v>
      </c>
      <c r="K728" s="12" t="s">
        <v>43</v>
      </c>
      <c r="L728" s="13">
        <v>44.98</v>
      </c>
      <c r="M728" s="13">
        <v>25</v>
      </c>
      <c r="N728" s="13">
        <v>1.7991999999999999</v>
      </c>
      <c r="O728" s="13" t="s">
        <v>30</v>
      </c>
      <c r="P728" s="13">
        <v>56</v>
      </c>
      <c r="Q728" s="13">
        <v>0</v>
      </c>
      <c r="R728" s="69">
        <f>M728*P728</f>
        <v>1400</v>
      </c>
      <c r="S728" s="69">
        <v>0</v>
      </c>
      <c r="T728" s="69">
        <f>M728*S728</f>
        <v>0</v>
      </c>
      <c r="U728" s="69">
        <f>R728-T728</f>
        <v>1400</v>
      </c>
      <c r="V728" s="69">
        <f>U728*0</f>
        <v>0</v>
      </c>
      <c r="W728" s="69">
        <f>U728-V728</f>
        <v>1400</v>
      </c>
      <c r="X728" s="69">
        <v>0</v>
      </c>
      <c r="Y728" s="14">
        <f t="shared" si="694"/>
        <v>0</v>
      </c>
      <c r="Z728" s="66" t="s">
        <v>26</v>
      </c>
      <c r="AA728" s="12" t="s">
        <v>31</v>
      </c>
    </row>
    <row r="729" spans="1:27" x14ac:dyDescent="0.25">
      <c r="A729" s="10">
        <v>45670</v>
      </c>
      <c r="B729" s="11" t="s">
        <v>2112</v>
      </c>
      <c r="C729" s="11" t="s">
        <v>2113</v>
      </c>
      <c r="D729" s="11" t="s">
        <v>26</v>
      </c>
      <c r="E729" s="11" t="s">
        <v>61</v>
      </c>
      <c r="F729" s="11" t="s">
        <v>26</v>
      </c>
      <c r="G729" s="11" t="s">
        <v>35</v>
      </c>
      <c r="H729" s="12" t="s">
        <v>36</v>
      </c>
      <c r="I729" s="12" t="s">
        <v>27</v>
      </c>
      <c r="J729" s="12" t="s">
        <v>33</v>
      </c>
      <c r="K729" s="12" t="s">
        <v>34</v>
      </c>
      <c r="L729" s="13">
        <v>9.6</v>
      </c>
      <c r="M729" s="13">
        <v>6</v>
      </c>
      <c r="N729" s="13">
        <v>1.6</v>
      </c>
      <c r="O729" s="13">
        <v>50</v>
      </c>
      <c r="P729" s="13" t="s">
        <v>30</v>
      </c>
      <c r="Q729" s="13">
        <v>0</v>
      </c>
      <c r="R729" s="69">
        <f>(L729*O729)-Q729</f>
        <v>480</v>
      </c>
      <c r="S729" s="69">
        <v>0</v>
      </c>
      <c r="T729" s="69">
        <f t="shared" ref="T729" si="695">+L729*S729</f>
        <v>0</v>
      </c>
      <c r="U729" s="69">
        <f t="shared" ref="U729" si="696">+R729-T729</f>
        <v>480</v>
      </c>
      <c r="V729" s="69">
        <f>+U729*0</f>
        <v>0</v>
      </c>
      <c r="W729" s="69">
        <f t="shared" ref="W729" si="697">+U729-V729</f>
        <v>480</v>
      </c>
      <c r="X729" s="69">
        <v>0</v>
      </c>
      <c r="Y729" s="14">
        <f t="shared" si="694"/>
        <v>0</v>
      </c>
      <c r="Z729" s="66" t="s">
        <v>26</v>
      </c>
      <c r="AA729" s="12" t="s">
        <v>31</v>
      </c>
    </row>
    <row r="730" spans="1:27" x14ac:dyDescent="0.25">
      <c r="A730" s="10">
        <v>45670</v>
      </c>
      <c r="B730" s="11" t="s">
        <v>2114</v>
      </c>
      <c r="C730" s="11" t="s">
        <v>2115</v>
      </c>
      <c r="D730" s="11" t="s">
        <v>26</v>
      </c>
      <c r="E730" s="11" t="s">
        <v>1199</v>
      </c>
      <c r="F730" s="11" t="s">
        <v>26</v>
      </c>
      <c r="G730" s="11">
        <v>983</v>
      </c>
      <c r="H730" s="12" t="s">
        <v>162</v>
      </c>
      <c r="I730" s="12" t="s">
        <v>27</v>
      </c>
      <c r="J730" s="12" t="s">
        <v>42</v>
      </c>
      <c r="K730" s="12" t="s">
        <v>43</v>
      </c>
      <c r="L730" s="13">
        <v>42.24</v>
      </c>
      <c r="M730" s="13">
        <v>25</v>
      </c>
      <c r="N730" s="13">
        <v>1.6896</v>
      </c>
      <c r="O730" s="13" t="s">
        <v>30</v>
      </c>
      <c r="P730" s="13">
        <v>56</v>
      </c>
      <c r="Q730" s="13">
        <v>0</v>
      </c>
      <c r="R730" s="69">
        <f>M730*P730</f>
        <v>1400</v>
      </c>
      <c r="S730" s="69">
        <v>0</v>
      </c>
      <c r="T730" s="69">
        <f>M730*S730</f>
        <v>0</v>
      </c>
      <c r="U730" s="69">
        <f>R730-T730</f>
        <v>1400</v>
      </c>
      <c r="V730" s="69">
        <f>U730*0</f>
        <v>0</v>
      </c>
      <c r="W730" s="69">
        <f>U730-V730</f>
        <v>1400</v>
      </c>
      <c r="X730" s="69">
        <v>0</v>
      </c>
      <c r="Y730" s="14">
        <f t="shared" si="694"/>
        <v>0</v>
      </c>
      <c r="Z730" s="66" t="s">
        <v>26</v>
      </c>
      <c r="AA730" s="12" t="s">
        <v>31</v>
      </c>
    </row>
    <row r="731" spans="1:27" x14ac:dyDescent="0.25">
      <c r="A731" s="10">
        <v>45670</v>
      </c>
      <c r="B731" s="11" t="s">
        <v>579</v>
      </c>
      <c r="C731" s="11" t="s">
        <v>2116</v>
      </c>
      <c r="D731" s="11" t="s">
        <v>26</v>
      </c>
      <c r="E731" s="11" t="s">
        <v>603</v>
      </c>
      <c r="F731" s="11" t="s">
        <v>26</v>
      </c>
      <c r="G731" s="11">
        <v>644</v>
      </c>
      <c r="H731" s="12" t="s">
        <v>141</v>
      </c>
      <c r="I731" s="12" t="s">
        <v>27</v>
      </c>
      <c r="J731" s="12" t="s">
        <v>33</v>
      </c>
      <c r="K731" s="12" t="s">
        <v>34</v>
      </c>
      <c r="L731" s="13">
        <v>40.64</v>
      </c>
      <c r="M731" s="13">
        <v>28</v>
      </c>
      <c r="N731" s="13">
        <v>1.451428571428572</v>
      </c>
      <c r="O731" s="13">
        <v>40</v>
      </c>
      <c r="P731" s="13" t="s">
        <v>30</v>
      </c>
      <c r="Q731" s="13">
        <v>0</v>
      </c>
      <c r="R731" s="69">
        <f>L731*O731</f>
        <v>1625.6</v>
      </c>
      <c r="S731" s="69">
        <v>0</v>
      </c>
      <c r="T731" s="69">
        <f>L731*S731</f>
        <v>0</v>
      </c>
      <c r="U731" s="69">
        <f>R731-T731</f>
        <v>1625.6</v>
      </c>
      <c r="V731" s="69">
        <f>U731*0</f>
        <v>0</v>
      </c>
      <c r="W731" s="69">
        <f>U731-V731</f>
        <v>1625.6</v>
      </c>
      <c r="X731" s="69">
        <v>0</v>
      </c>
      <c r="Y731" s="14">
        <f t="shared" si="694"/>
        <v>0</v>
      </c>
      <c r="Z731" s="66" t="s">
        <v>26</v>
      </c>
      <c r="AA731" s="12" t="s">
        <v>31</v>
      </c>
    </row>
    <row r="732" spans="1:27" x14ac:dyDescent="0.25">
      <c r="A732" s="10">
        <v>45670</v>
      </c>
      <c r="B732" s="11" t="s">
        <v>2117</v>
      </c>
      <c r="C732" s="11" t="s">
        <v>2118</v>
      </c>
      <c r="D732" s="11" t="s">
        <v>26</v>
      </c>
      <c r="E732" s="11" t="s">
        <v>431</v>
      </c>
      <c r="F732" s="11" t="s">
        <v>26</v>
      </c>
      <c r="G732" s="11" t="s">
        <v>35</v>
      </c>
      <c r="H732" s="12" t="s">
        <v>36</v>
      </c>
      <c r="I732" s="12" t="s">
        <v>27</v>
      </c>
      <c r="J732" s="12" t="s">
        <v>28</v>
      </c>
      <c r="K732" s="12" t="s">
        <v>29</v>
      </c>
      <c r="L732" s="13">
        <v>6.52</v>
      </c>
      <c r="M732" s="13">
        <v>4</v>
      </c>
      <c r="N732" s="13">
        <v>1.63</v>
      </c>
      <c r="O732" s="13">
        <v>32</v>
      </c>
      <c r="P732" s="13" t="s">
        <v>30</v>
      </c>
      <c r="Q732" s="13">
        <v>0</v>
      </c>
      <c r="R732" s="69">
        <f>(L732*O732)-Q732</f>
        <v>208.64</v>
      </c>
      <c r="S732" s="69">
        <v>0</v>
      </c>
      <c r="T732" s="69">
        <f t="shared" ref="T732:T733" si="698">+L732*S732</f>
        <v>0</v>
      </c>
      <c r="U732" s="69">
        <f t="shared" ref="U732:U733" si="699">+R732-T732</f>
        <v>208.64</v>
      </c>
      <c r="V732" s="69">
        <f>+U732*0</f>
        <v>0</v>
      </c>
      <c r="W732" s="69">
        <f t="shared" ref="W732:W733" si="700">+U732-V732</f>
        <v>208.64</v>
      </c>
      <c r="X732" s="69">
        <v>0</v>
      </c>
      <c r="Y732" s="14">
        <f t="shared" si="694"/>
        <v>0</v>
      </c>
      <c r="Z732" s="66" t="s">
        <v>26</v>
      </c>
      <c r="AA732" s="12" t="s">
        <v>31</v>
      </c>
    </row>
    <row r="733" spans="1:27" x14ac:dyDescent="0.25">
      <c r="A733" s="10">
        <v>45670</v>
      </c>
      <c r="B733" s="11" t="s">
        <v>2119</v>
      </c>
      <c r="C733" s="11" t="s">
        <v>2120</v>
      </c>
      <c r="D733" s="11" t="s">
        <v>26</v>
      </c>
      <c r="E733" s="11" t="s">
        <v>179</v>
      </c>
      <c r="F733" s="11" t="s">
        <v>26</v>
      </c>
      <c r="G733" s="11" t="s">
        <v>35</v>
      </c>
      <c r="H733" s="12" t="s">
        <v>36</v>
      </c>
      <c r="I733" s="12" t="s">
        <v>55</v>
      </c>
      <c r="J733" s="12" t="s">
        <v>55</v>
      </c>
      <c r="K733" s="12" t="s">
        <v>56</v>
      </c>
      <c r="L733" s="13">
        <v>14.4</v>
      </c>
      <c r="M733" s="13">
        <v>10</v>
      </c>
      <c r="N733" s="13">
        <v>1.44</v>
      </c>
      <c r="O733" s="13">
        <v>20</v>
      </c>
      <c r="P733" s="13" t="s">
        <v>30</v>
      </c>
      <c r="Q733" s="13">
        <v>0</v>
      </c>
      <c r="R733" s="69">
        <f>(L733*O733)-Q733</f>
        <v>288</v>
      </c>
      <c r="S733" s="69">
        <v>0</v>
      </c>
      <c r="T733" s="69">
        <f t="shared" si="698"/>
        <v>0</v>
      </c>
      <c r="U733" s="69">
        <f t="shared" si="699"/>
        <v>288</v>
      </c>
      <c r="V733" s="69">
        <f>+U733*0</f>
        <v>0</v>
      </c>
      <c r="W733" s="69">
        <f t="shared" si="700"/>
        <v>288</v>
      </c>
      <c r="X733" s="69">
        <v>0</v>
      </c>
      <c r="Y733" s="14">
        <f t="shared" si="694"/>
        <v>0</v>
      </c>
      <c r="Z733" s="66" t="s">
        <v>26</v>
      </c>
      <c r="AA733" s="12" t="s">
        <v>31</v>
      </c>
    </row>
    <row r="734" spans="1:27" x14ac:dyDescent="0.25">
      <c r="A734" s="10">
        <v>45670</v>
      </c>
      <c r="B734" s="11" t="s">
        <v>2121</v>
      </c>
      <c r="C734" s="11" t="s">
        <v>2122</v>
      </c>
      <c r="D734" s="11" t="s">
        <v>26</v>
      </c>
      <c r="E734" s="11" t="s">
        <v>560</v>
      </c>
      <c r="F734" s="11" t="s">
        <v>26</v>
      </c>
      <c r="G734" s="11">
        <v>111993</v>
      </c>
      <c r="H734" s="12" t="s">
        <v>4445</v>
      </c>
      <c r="I734" s="12" t="s">
        <v>27</v>
      </c>
      <c r="J734" s="12" t="s">
        <v>42</v>
      </c>
      <c r="K734" s="12" t="s">
        <v>43</v>
      </c>
      <c r="L734" s="13">
        <v>38.5</v>
      </c>
      <c r="M734" s="13">
        <v>24</v>
      </c>
      <c r="N734" s="13">
        <v>1.604166666666667</v>
      </c>
      <c r="O734" s="13">
        <v>42</v>
      </c>
      <c r="P734" s="13" t="s">
        <v>30</v>
      </c>
      <c r="Q734" s="13">
        <v>0</v>
      </c>
      <c r="R734" s="69">
        <f t="shared" ref="R734:R735" si="701">+L734*O734</f>
        <v>1617</v>
      </c>
      <c r="S734" s="69">
        <v>0</v>
      </c>
      <c r="T734" s="69">
        <f>+L734*S734</f>
        <v>0</v>
      </c>
      <c r="U734" s="69">
        <f>+R734-T734</f>
        <v>1617</v>
      </c>
      <c r="V734" s="69">
        <f>+U734*1</f>
        <v>1617</v>
      </c>
      <c r="W734" s="69">
        <f>+U734-V734</f>
        <v>0</v>
      </c>
      <c r="X734" s="69">
        <v>0</v>
      </c>
      <c r="Y734" s="14">
        <f t="shared" si="694"/>
        <v>0</v>
      </c>
      <c r="Z734" s="66" t="s">
        <v>26</v>
      </c>
      <c r="AA734" s="12" t="s">
        <v>31</v>
      </c>
    </row>
    <row r="735" spans="1:27" x14ac:dyDescent="0.25">
      <c r="A735" s="10">
        <v>45670</v>
      </c>
      <c r="B735" s="11" t="s">
        <v>2123</v>
      </c>
      <c r="C735" s="11" t="s">
        <v>2124</v>
      </c>
      <c r="D735" s="11" t="s">
        <v>26</v>
      </c>
      <c r="E735" s="11" t="s">
        <v>2125</v>
      </c>
      <c r="F735" s="11" t="s">
        <v>26</v>
      </c>
      <c r="G735" s="11">
        <v>111986</v>
      </c>
      <c r="H735" s="12" t="s">
        <v>4445</v>
      </c>
      <c r="I735" s="12" t="s">
        <v>27</v>
      </c>
      <c r="J735" s="12" t="s">
        <v>42</v>
      </c>
      <c r="K735" s="12" t="s">
        <v>43</v>
      </c>
      <c r="L735" s="13">
        <v>39.58</v>
      </c>
      <c r="M735" s="13">
        <v>24</v>
      </c>
      <c r="N735" s="13">
        <v>1.6491666666666669</v>
      </c>
      <c r="O735" s="13">
        <v>42</v>
      </c>
      <c r="P735" s="13" t="s">
        <v>30</v>
      </c>
      <c r="Q735" s="13">
        <v>0</v>
      </c>
      <c r="R735" s="69">
        <f t="shared" si="701"/>
        <v>1662.36</v>
      </c>
      <c r="S735" s="69">
        <v>0</v>
      </c>
      <c r="T735" s="69">
        <f>+L735*S735</f>
        <v>0</v>
      </c>
      <c r="U735" s="69">
        <f>+R735-T735</f>
        <v>1662.36</v>
      </c>
      <c r="V735" s="69">
        <f>+U735*1</f>
        <v>1662.36</v>
      </c>
      <c r="W735" s="69">
        <f>+U735-V735</f>
        <v>0</v>
      </c>
      <c r="X735" s="69">
        <v>0</v>
      </c>
      <c r="Y735" s="14">
        <f t="shared" si="694"/>
        <v>0</v>
      </c>
      <c r="Z735" s="66" t="s">
        <v>26</v>
      </c>
      <c r="AA735" s="12" t="s">
        <v>31</v>
      </c>
    </row>
    <row r="736" spans="1:27" x14ac:dyDescent="0.25">
      <c r="A736" s="10">
        <v>45670</v>
      </c>
      <c r="B736" s="11" t="s">
        <v>584</v>
      </c>
      <c r="C736" s="11" t="s">
        <v>2126</v>
      </c>
      <c r="D736" s="11" t="s">
        <v>26</v>
      </c>
      <c r="E736" s="11" t="s">
        <v>430</v>
      </c>
      <c r="F736" s="11" t="s">
        <v>26</v>
      </c>
      <c r="G736" s="11" t="s">
        <v>26</v>
      </c>
      <c r="H736" s="12" t="s">
        <v>4421</v>
      </c>
      <c r="I736" s="12" t="s">
        <v>27</v>
      </c>
      <c r="J736" s="12" t="s">
        <v>42</v>
      </c>
      <c r="K736" s="12" t="s">
        <v>43</v>
      </c>
      <c r="L736" s="13">
        <v>41.58</v>
      </c>
      <c r="M736" s="13">
        <v>25</v>
      </c>
      <c r="N736" s="13">
        <v>1.6632</v>
      </c>
      <c r="O736" s="13">
        <v>83</v>
      </c>
      <c r="P736" s="13" t="s">
        <v>30</v>
      </c>
      <c r="Q736" s="13">
        <v>0</v>
      </c>
      <c r="R736" s="69">
        <f>L736*O736</f>
        <v>3451.14</v>
      </c>
      <c r="S736" s="69">
        <v>38</v>
      </c>
      <c r="T736" s="69">
        <f>L736*S736</f>
        <v>1580.04</v>
      </c>
      <c r="U736" s="69">
        <f>R736-T736</f>
        <v>1871.1</v>
      </c>
      <c r="V736" s="69">
        <f>U736*1</f>
        <v>1871.1</v>
      </c>
      <c r="W736" s="69">
        <f>U736-V736</f>
        <v>0</v>
      </c>
      <c r="X736" s="69">
        <f>L736*36</f>
        <v>1496.8799999999999</v>
      </c>
      <c r="Y736" s="70">
        <f>+T736-X736</f>
        <v>83.160000000000082</v>
      </c>
      <c r="Z736" s="66" t="s">
        <v>6326</v>
      </c>
      <c r="AA736" s="12" t="s">
        <v>78</v>
      </c>
    </row>
    <row r="737" spans="1:27" x14ac:dyDescent="0.25">
      <c r="A737" s="10">
        <v>45670</v>
      </c>
      <c r="B737" s="11" t="s">
        <v>597</v>
      </c>
      <c r="C737" s="11" t="s">
        <v>2127</v>
      </c>
      <c r="D737" s="11" t="s">
        <v>26</v>
      </c>
      <c r="E737" s="11" t="s">
        <v>508</v>
      </c>
      <c r="F737" s="11" t="s">
        <v>26</v>
      </c>
      <c r="G737" s="11">
        <v>645</v>
      </c>
      <c r="H737" s="12" t="s">
        <v>141</v>
      </c>
      <c r="I737" s="12" t="s">
        <v>27</v>
      </c>
      <c r="J737" s="12" t="s">
        <v>33</v>
      </c>
      <c r="K737" s="12" t="s">
        <v>34</v>
      </c>
      <c r="L737" s="13">
        <v>43.24</v>
      </c>
      <c r="M737" s="13">
        <v>30</v>
      </c>
      <c r="N737" s="13">
        <v>1.4413333333333329</v>
      </c>
      <c r="O737" s="13">
        <v>40</v>
      </c>
      <c r="P737" s="13" t="s">
        <v>30</v>
      </c>
      <c r="Q737" s="13">
        <v>0</v>
      </c>
      <c r="R737" s="69">
        <f>L737*O737</f>
        <v>1729.6000000000001</v>
      </c>
      <c r="S737" s="69">
        <v>0</v>
      </c>
      <c r="T737" s="69">
        <f>L737*S737</f>
        <v>0</v>
      </c>
      <c r="U737" s="69">
        <f>R737-T737</f>
        <v>1729.6000000000001</v>
      </c>
      <c r="V737" s="69">
        <f>U737*0</f>
        <v>0</v>
      </c>
      <c r="W737" s="69">
        <f>U737-V737</f>
        <v>1729.6000000000001</v>
      </c>
      <c r="X737" s="69">
        <v>0</v>
      </c>
      <c r="Y737" s="14">
        <f t="shared" ref="Y737:Y738" si="702">T737-X737</f>
        <v>0</v>
      </c>
      <c r="Z737" s="66" t="s">
        <v>26</v>
      </c>
      <c r="AA737" s="12" t="s">
        <v>31</v>
      </c>
    </row>
    <row r="738" spans="1:27" x14ac:dyDescent="0.25">
      <c r="A738" s="10">
        <v>45670</v>
      </c>
      <c r="B738" s="11" t="s">
        <v>2128</v>
      </c>
      <c r="C738" s="11" t="s">
        <v>2129</v>
      </c>
      <c r="D738" s="11" t="s">
        <v>26</v>
      </c>
      <c r="E738" s="11" t="s">
        <v>370</v>
      </c>
      <c r="F738" s="11" t="s">
        <v>26</v>
      </c>
      <c r="G738" s="11" t="s">
        <v>35</v>
      </c>
      <c r="H738" s="12" t="s">
        <v>36</v>
      </c>
      <c r="I738" s="12" t="s">
        <v>55</v>
      </c>
      <c r="J738" s="12" t="s">
        <v>55</v>
      </c>
      <c r="K738" s="12" t="s">
        <v>56</v>
      </c>
      <c r="L738" s="13">
        <v>13.32</v>
      </c>
      <c r="M738" s="13">
        <v>10</v>
      </c>
      <c r="N738" s="13">
        <v>1.3320000000000001</v>
      </c>
      <c r="O738" s="13">
        <v>20</v>
      </c>
      <c r="P738" s="13" t="s">
        <v>30</v>
      </c>
      <c r="Q738" s="13">
        <v>0</v>
      </c>
      <c r="R738" s="69">
        <f>(L738*O738)-Q738</f>
        <v>266.39999999999998</v>
      </c>
      <c r="S738" s="69">
        <v>0</v>
      </c>
      <c r="T738" s="69">
        <f t="shared" ref="T738" si="703">+L738*S738</f>
        <v>0</v>
      </c>
      <c r="U738" s="69">
        <f t="shared" ref="U738" si="704">+R738-T738</f>
        <v>266.39999999999998</v>
      </c>
      <c r="V738" s="69">
        <f>+U738*0</f>
        <v>0</v>
      </c>
      <c r="W738" s="69">
        <f t="shared" ref="W738" si="705">+U738-V738</f>
        <v>266.39999999999998</v>
      </c>
      <c r="X738" s="69">
        <v>0</v>
      </c>
      <c r="Y738" s="14">
        <f t="shared" si="702"/>
        <v>0</v>
      </c>
      <c r="Z738" s="66" t="s">
        <v>26</v>
      </c>
      <c r="AA738" s="12" t="s">
        <v>31</v>
      </c>
    </row>
    <row r="739" spans="1:27" x14ac:dyDescent="0.25">
      <c r="A739" s="10">
        <v>45670</v>
      </c>
      <c r="B739" s="11" t="s">
        <v>2130</v>
      </c>
      <c r="C739" s="11" t="s">
        <v>2131</v>
      </c>
      <c r="D739" s="11" t="s">
        <v>26</v>
      </c>
      <c r="E739" s="11" t="s">
        <v>57</v>
      </c>
      <c r="F739" s="11" t="s">
        <v>26</v>
      </c>
      <c r="G739" s="11" t="s">
        <v>26</v>
      </c>
      <c r="H739" s="12" t="s">
        <v>145</v>
      </c>
      <c r="I739" s="12" t="s">
        <v>27</v>
      </c>
      <c r="J739" s="12" t="s">
        <v>47</v>
      </c>
      <c r="K739" s="12" t="s">
        <v>48</v>
      </c>
      <c r="L739" s="13">
        <v>43.14</v>
      </c>
      <c r="M739" s="13">
        <v>30</v>
      </c>
      <c r="N739" s="13">
        <v>1.4379999999999999</v>
      </c>
      <c r="O739" s="13">
        <v>91</v>
      </c>
      <c r="P739" s="13" t="s">
        <v>30</v>
      </c>
      <c r="Q739" s="13">
        <v>0</v>
      </c>
      <c r="R739" s="69">
        <f>+L739*O739</f>
        <v>3925.7400000000002</v>
      </c>
      <c r="S739" s="69">
        <v>40</v>
      </c>
      <c r="T739" s="69">
        <f>L739*S739</f>
        <v>1725.6</v>
      </c>
      <c r="U739" s="69">
        <f t="shared" ref="U739" si="706">R739-T739</f>
        <v>2200.1400000000003</v>
      </c>
      <c r="V739" s="69">
        <f>U739*1</f>
        <v>2200.1400000000003</v>
      </c>
      <c r="W739" s="69">
        <f t="shared" ref="W739" si="707">U739-V739</f>
        <v>0</v>
      </c>
      <c r="X739" s="69">
        <f>L739*37</f>
        <v>1596.18</v>
      </c>
      <c r="Y739" s="70">
        <f>+T739-X739</f>
        <v>129.41999999999985</v>
      </c>
      <c r="Z739" s="66" t="s">
        <v>41</v>
      </c>
      <c r="AA739" s="12" t="s">
        <v>79</v>
      </c>
    </row>
    <row r="740" spans="1:27" x14ac:dyDescent="0.25">
      <c r="A740" s="10">
        <v>45670</v>
      </c>
      <c r="B740" s="11" t="s">
        <v>542</v>
      </c>
      <c r="C740" s="11" t="s">
        <v>2132</v>
      </c>
      <c r="D740" s="11" t="s">
        <v>26</v>
      </c>
      <c r="E740" s="11" t="s">
        <v>68</v>
      </c>
      <c r="F740" s="11" t="s">
        <v>26</v>
      </c>
      <c r="G740" s="11">
        <v>1514</v>
      </c>
      <c r="H740" s="12" t="s">
        <v>45</v>
      </c>
      <c r="I740" s="12" t="s">
        <v>27</v>
      </c>
      <c r="J740" s="12" t="s">
        <v>42</v>
      </c>
      <c r="K740" s="12" t="s">
        <v>43</v>
      </c>
      <c r="L740" s="13">
        <v>42.36</v>
      </c>
      <c r="M740" s="13">
        <v>25</v>
      </c>
      <c r="N740" s="13">
        <v>1.6943999999999999</v>
      </c>
      <c r="O740" s="13" t="s">
        <v>30</v>
      </c>
      <c r="P740" s="13">
        <v>62</v>
      </c>
      <c r="Q740" s="13">
        <v>0</v>
      </c>
      <c r="R740" s="69">
        <f>+M740*P740</f>
        <v>1550</v>
      </c>
      <c r="S740" s="69">
        <v>0</v>
      </c>
      <c r="T740" s="69">
        <f>+M740*S740</f>
        <v>0</v>
      </c>
      <c r="U740" s="69">
        <f>+R740-T740</f>
        <v>1550</v>
      </c>
      <c r="V740" s="69">
        <f>+U740*0</f>
        <v>0</v>
      </c>
      <c r="W740" s="69">
        <f>+U740-V740</f>
        <v>1550</v>
      </c>
      <c r="X740" s="69">
        <v>0</v>
      </c>
      <c r="Y740" s="14">
        <f t="shared" ref="Y740:Y754" si="708">T740-X740</f>
        <v>0</v>
      </c>
      <c r="Z740" s="66" t="s">
        <v>26</v>
      </c>
      <c r="AA740" s="12" t="s">
        <v>31</v>
      </c>
    </row>
    <row r="741" spans="1:27" x14ac:dyDescent="0.25">
      <c r="A741" s="10">
        <v>45670</v>
      </c>
      <c r="B741" s="11" t="s">
        <v>535</v>
      </c>
      <c r="C741" s="11" t="s">
        <v>2133</v>
      </c>
      <c r="D741" s="11" t="s">
        <v>26</v>
      </c>
      <c r="E741" s="11" t="s">
        <v>100</v>
      </c>
      <c r="F741" s="11" t="s">
        <v>26</v>
      </c>
      <c r="G741" s="11">
        <v>21708</v>
      </c>
      <c r="H741" s="12" t="s">
        <v>4447</v>
      </c>
      <c r="I741" s="12" t="s">
        <v>27</v>
      </c>
      <c r="J741" s="12" t="s">
        <v>42</v>
      </c>
      <c r="K741" s="12" t="s">
        <v>43</v>
      </c>
      <c r="L741" s="13">
        <v>42.2</v>
      </c>
      <c r="M741" s="13">
        <v>25</v>
      </c>
      <c r="N741" s="13">
        <v>1.6879999999999999</v>
      </c>
      <c r="O741" s="13">
        <v>42.5</v>
      </c>
      <c r="P741" s="13" t="s">
        <v>30</v>
      </c>
      <c r="Q741" s="13">
        <v>0</v>
      </c>
      <c r="R741" s="69">
        <f t="shared" ref="R741:R747" si="709">+L741*O741</f>
        <v>1793.5000000000002</v>
      </c>
      <c r="S741" s="69">
        <v>0</v>
      </c>
      <c r="T741" s="69">
        <f t="shared" ref="T741:T747" si="710">+L741*S741</f>
        <v>0</v>
      </c>
      <c r="U741" s="69">
        <f>+R741-T741</f>
        <v>1793.5000000000002</v>
      </c>
      <c r="V741" s="69">
        <f>+U741*0.75</f>
        <v>1345.1250000000002</v>
      </c>
      <c r="W741" s="69">
        <f>+U741-V741</f>
        <v>448.375</v>
      </c>
      <c r="X741" s="69">
        <v>0</v>
      </c>
      <c r="Y741" s="14">
        <f t="shared" si="708"/>
        <v>0</v>
      </c>
      <c r="Z741" s="66" t="s">
        <v>26</v>
      </c>
      <c r="AA741" s="12" t="s">
        <v>31</v>
      </c>
    </row>
    <row r="742" spans="1:27" x14ac:dyDescent="0.25">
      <c r="A742" s="10">
        <v>45670</v>
      </c>
      <c r="B742" s="11" t="s">
        <v>2134</v>
      </c>
      <c r="C742" s="11" t="s">
        <v>2135</v>
      </c>
      <c r="D742" s="11" t="s">
        <v>26</v>
      </c>
      <c r="E742" s="11" t="s">
        <v>592</v>
      </c>
      <c r="F742" s="11" t="s">
        <v>26</v>
      </c>
      <c r="G742" s="11">
        <v>59483</v>
      </c>
      <c r="H742" s="12" t="s">
        <v>4422</v>
      </c>
      <c r="I742" s="12" t="s">
        <v>27</v>
      </c>
      <c r="J742" s="12" t="s">
        <v>33</v>
      </c>
      <c r="K742" s="12" t="s">
        <v>34</v>
      </c>
      <c r="L742" s="13">
        <v>34.119999999999997</v>
      </c>
      <c r="M742" s="13">
        <v>25</v>
      </c>
      <c r="N742" s="13">
        <v>1.3648</v>
      </c>
      <c r="O742" s="13">
        <v>45</v>
      </c>
      <c r="P742" s="13" t="s">
        <v>30</v>
      </c>
      <c r="Q742" s="13">
        <v>0</v>
      </c>
      <c r="R742" s="69">
        <f t="shared" si="709"/>
        <v>1535.3999999999999</v>
      </c>
      <c r="S742" s="69">
        <v>0</v>
      </c>
      <c r="T742" s="69">
        <f t="shared" si="710"/>
        <v>0</v>
      </c>
      <c r="U742" s="69">
        <f t="shared" ref="U742" si="711">+R742-T742</f>
        <v>1535.3999999999999</v>
      </c>
      <c r="V742" s="69">
        <f>+U742*1</f>
        <v>1535.3999999999999</v>
      </c>
      <c r="W742" s="69">
        <f t="shared" ref="W742" si="712">+U742-V742</f>
        <v>0</v>
      </c>
      <c r="X742" s="69">
        <v>0</v>
      </c>
      <c r="Y742" s="14">
        <f t="shared" si="708"/>
        <v>0</v>
      </c>
      <c r="Z742" s="66" t="s">
        <v>26</v>
      </c>
      <c r="AA742" s="12" t="s">
        <v>31</v>
      </c>
    </row>
    <row r="743" spans="1:27" x14ac:dyDescent="0.25">
      <c r="A743" s="10">
        <v>45670</v>
      </c>
      <c r="B743" s="11" t="s">
        <v>2136</v>
      </c>
      <c r="C743" s="11" t="s">
        <v>2137</v>
      </c>
      <c r="D743" s="11" t="s">
        <v>26</v>
      </c>
      <c r="E743" s="11" t="s">
        <v>519</v>
      </c>
      <c r="F743" s="11" t="s">
        <v>26</v>
      </c>
      <c r="G743" s="11">
        <v>4368</v>
      </c>
      <c r="H743" s="12" t="s">
        <v>140</v>
      </c>
      <c r="I743" s="12" t="s">
        <v>27</v>
      </c>
      <c r="J743" s="12" t="s">
        <v>42</v>
      </c>
      <c r="K743" s="12" t="s">
        <v>43</v>
      </c>
      <c r="L743" s="13">
        <v>42.36</v>
      </c>
      <c r="M743" s="13">
        <v>25</v>
      </c>
      <c r="N743" s="13">
        <v>1.6943999999999999</v>
      </c>
      <c r="O743" s="13">
        <v>35</v>
      </c>
      <c r="P743" s="13"/>
      <c r="Q743" s="13">
        <v>0</v>
      </c>
      <c r="R743" s="69">
        <f t="shared" si="709"/>
        <v>1482.6</v>
      </c>
      <c r="S743" s="69">
        <v>0</v>
      </c>
      <c r="T743" s="69">
        <f t="shared" si="710"/>
        <v>0</v>
      </c>
      <c r="U743" s="69">
        <f>+R743-T743</f>
        <v>1482.6</v>
      </c>
      <c r="V743" s="69">
        <f>+U743*0</f>
        <v>0</v>
      </c>
      <c r="W743" s="69">
        <f>+U743-V743</f>
        <v>1482.6</v>
      </c>
      <c r="X743" s="69">
        <v>0</v>
      </c>
      <c r="Y743" s="14">
        <f t="shared" si="708"/>
        <v>0</v>
      </c>
      <c r="Z743" s="66" t="s">
        <v>26</v>
      </c>
      <c r="AA743" s="12" t="s">
        <v>31</v>
      </c>
    </row>
    <row r="744" spans="1:27" x14ac:dyDescent="0.25">
      <c r="A744" s="10">
        <v>45670</v>
      </c>
      <c r="B744" s="11" t="s">
        <v>2138</v>
      </c>
      <c r="C744" s="11" t="s">
        <v>2139</v>
      </c>
      <c r="D744" s="11" t="s">
        <v>26</v>
      </c>
      <c r="E744" s="11" t="s">
        <v>569</v>
      </c>
      <c r="F744" s="11" t="s">
        <v>26</v>
      </c>
      <c r="G744" s="11">
        <v>10320</v>
      </c>
      <c r="H744" s="12" t="s">
        <v>140</v>
      </c>
      <c r="I744" s="12" t="s">
        <v>27</v>
      </c>
      <c r="J744" s="12" t="s">
        <v>33</v>
      </c>
      <c r="K744" s="12" t="s">
        <v>34</v>
      </c>
      <c r="L744" s="13">
        <v>43.96</v>
      </c>
      <c r="M744" s="13">
        <v>30</v>
      </c>
      <c r="N744" s="13">
        <v>1.4653333333333329</v>
      </c>
      <c r="O744" s="13">
        <v>40</v>
      </c>
      <c r="P744" s="13"/>
      <c r="Q744" s="13">
        <v>0</v>
      </c>
      <c r="R744" s="69">
        <f t="shared" si="709"/>
        <v>1758.4</v>
      </c>
      <c r="S744" s="69">
        <v>0</v>
      </c>
      <c r="T744" s="69">
        <f t="shared" si="710"/>
        <v>0</v>
      </c>
      <c r="U744" s="69">
        <f>+R744-T744</f>
        <v>1758.4</v>
      </c>
      <c r="V744" s="69">
        <f>+U744*0</f>
        <v>0</v>
      </c>
      <c r="W744" s="69">
        <f>+U744-V744</f>
        <v>1758.4</v>
      </c>
      <c r="X744" s="69">
        <v>0</v>
      </c>
      <c r="Y744" s="14">
        <f t="shared" si="708"/>
        <v>0</v>
      </c>
      <c r="Z744" s="66" t="s">
        <v>26</v>
      </c>
      <c r="AA744" s="12" t="s">
        <v>31</v>
      </c>
    </row>
    <row r="745" spans="1:27" x14ac:dyDescent="0.25">
      <c r="A745" s="10">
        <v>45670</v>
      </c>
      <c r="B745" s="11" t="s">
        <v>2140</v>
      </c>
      <c r="C745" s="11" t="s">
        <v>2141</v>
      </c>
      <c r="D745" s="11" t="s">
        <v>26</v>
      </c>
      <c r="E745" s="11" t="s">
        <v>113</v>
      </c>
      <c r="F745" s="11" t="s">
        <v>26</v>
      </c>
      <c r="G745" s="11">
        <v>1</v>
      </c>
      <c r="H745" s="12" t="s">
        <v>6326</v>
      </c>
      <c r="I745" s="12" t="s">
        <v>55</v>
      </c>
      <c r="J745" s="12" t="s">
        <v>55</v>
      </c>
      <c r="K745" s="12" t="s">
        <v>56</v>
      </c>
      <c r="L745" s="13">
        <v>29.08</v>
      </c>
      <c r="M745" s="13">
        <v>20</v>
      </c>
      <c r="N745" s="13">
        <v>1.454</v>
      </c>
      <c r="O745" s="13">
        <v>15</v>
      </c>
      <c r="P745" s="13"/>
      <c r="Q745" s="13">
        <v>0</v>
      </c>
      <c r="R745" s="69">
        <f t="shared" si="709"/>
        <v>436.2</v>
      </c>
      <c r="S745" s="69">
        <v>0</v>
      </c>
      <c r="T745" s="69">
        <f t="shared" si="710"/>
        <v>0</v>
      </c>
      <c r="U745" s="69">
        <f t="shared" ref="U745:U746" si="713">+R745-T745</f>
        <v>436.2</v>
      </c>
      <c r="V745" s="69">
        <f>+U745*0</f>
        <v>0</v>
      </c>
      <c r="W745" s="69">
        <f t="shared" ref="W745:W746" si="714">+U745-V745</f>
        <v>436.2</v>
      </c>
      <c r="X745" s="69">
        <v>0</v>
      </c>
      <c r="Y745" s="14">
        <f t="shared" si="708"/>
        <v>0</v>
      </c>
      <c r="Z745" s="66" t="s">
        <v>26</v>
      </c>
      <c r="AA745" s="12" t="s">
        <v>31</v>
      </c>
    </row>
    <row r="746" spans="1:27" x14ac:dyDescent="0.25">
      <c r="A746" s="10">
        <v>45670</v>
      </c>
      <c r="B746" s="11" t="s">
        <v>2142</v>
      </c>
      <c r="C746" s="11" t="s">
        <v>2143</v>
      </c>
      <c r="D746" s="11" t="s">
        <v>26</v>
      </c>
      <c r="E746" s="11" t="s">
        <v>551</v>
      </c>
      <c r="F746" s="11" t="s">
        <v>26</v>
      </c>
      <c r="G746" s="11">
        <v>69108</v>
      </c>
      <c r="H746" s="12" t="s">
        <v>4422</v>
      </c>
      <c r="I746" s="12" t="s">
        <v>27</v>
      </c>
      <c r="J746" s="12" t="s">
        <v>33</v>
      </c>
      <c r="K746" s="12" t="s">
        <v>34</v>
      </c>
      <c r="L746" s="13">
        <v>33.159999999999997</v>
      </c>
      <c r="M746" s="13">
        <v>25</v>
      </c>
      <c r="N746" s="13">
        <v>1.3264</v>
      </c>
      <c r="O746" s="13">
        <v>45</v>
      </c>
      <c r="P746" s="13" t="s">
        <v>30</v>
      </c>
      <c r="Q746" s="13">
        <v>0</v>
      </c>
      <c r="R746" s="69">
        <f t="shared" si="709"/>
        <v>1492.1999999999998</v>
      </c>
      <c r="S746" s="69">
        <v>0</v>
      </c>
      <c r="T746" s="69">
        <f t="shared" si="710"/>
        <v>0</v>
      </c>
      <c r="U746" s="69">
        <f t="shared" si="713"/>
        <v>1492.1999999999998</v>
      </c>
      <c r="V746" s="69">
        <f>+U746*1</f>
        <v>1492.1999999999998</v>
      </c>
      <c r="W746" s="69">
        <f t="shared" si="714"/>
        <v>0</v>
      </c>
      <c r="X746" s="69">
        <v>0</v>
      </c>
      <c r="Y746" s="14">
        <f t="shared" si="708"/>
        <v>0</v>
      </c>
      <c r="Z746" s="66" t="s">
        <v>26</v>
      </c>
      <c r="AA746" s="12" t="s">
        <v>31</v>
      </c>
    </row>
    <row r="747" spans="1:27" x14ac:dyDescent="0.25">
      <c r="A747" s="10">
        <v>45670</v>
      </c>
      <c r="B747" s="11" t="s">
        <v>501</v>
      </c>
      <c r="C747" s="11" t="s">
        <v>2144</v>
      </c>
      <c r="D747" s="11" t="s">
        <v>26</v>
      </c>
      <c r="E747" s="11" t="s">
        <v>98</v>
      </c>
      <c r="F747" s="11" t="s">
        <v>26</v>
      </c>
      <c r="G747" s="11">
        <v>10133</v>
      </c>
      <c r="H747" s="12" t="s">
        <v>140</v>
      </c>
      <c r="I747" s="12" t="s">
        <v>27</v>
      </c>
      <c r="J747" s="12" t="s">
        <v>42</v>
      </c>
      <c r="K747" s="12" t="s">
        <v>43</v>
      </c>
      <c r="L747" s="13">
        <v>42.16</v>
      </c>
      <c r="M747" s="13">
        <v>25</v>
      </c>
      <c r="N747" s="13">
        <v>1.6863999999999999</v>
      </c>
      <c r="O747" s="13">
        <v>35</v>
      </c>
      <c r="P747" s="13"/>
      <c r="Q747" s="13">
        <v>0</v>
      </c>
      <c r="R747" s="69">
        <f t="shared" si="709"/>
        <v>1475.6</v>
      </c>
      <c r="S747" s="69">
        <v>0</v>
      </c>
      <c r="T747" s="69">
        <f t="shared" si="710"/>
        <v>0</v>
      </c>
      <c r="U747" s="69">
        <f>+R747-T747</f>
        <v>1475.6</v>
      </c>
      <c r="V747" s="69">
        <f>+U747*0</f>
        <v>0</v>
      </c>
      <c r="W747" s="69">
        <f>+U747-V747</f>
        <v>1475.6</v>
      </c>
      <c r="X747" s="69">
        <v>0</v>
      </c>
      <c r="Y747" s="14">
        <f t="shared" si="708"/>
        <v>0</v>
      </c>
      <c r="Z747" s="66" t="s">
        <v>26</v>
      </c>
      <c r="AA747" s="12" t="s">
        <v>31</v>
      </c>
    </row>
    <row r="748" spans="1:27" x14ac:dyDescent="0.25">
      <c r="A748" s="10">
        <v>45670</v>
      </c>
      <c r="B748" s="11" t="s">
        <v>2145</v>
      </c>
      <c r="C748" s="11" t="s">
        <v>2146</v>
      </c>
      <c r="D748" s="11" t="s">
        <v>26</v>
      </c>
      <c r="E748" s="11" t="s">
        <v>657</v>
      </c>
      <c r="F748" s="11" t="s">
        <v>26</v>
      </c>
      <c r="G748" s="11">
        <v>646</v>
      </c>
      <c r="H748" s="12" t="s">
        <v>141</v>
      </c>
      <c r="I748" s="12" t="s">
        <v>27</v>
      </c>
      <c r="J748" s="12" t="s">
        <v>47</v>
      </c>
      <c r="K748" s="12" t="s">
        <v>48</v>
      </c>
      <c r="L748" s="13">
        <v>40.36</v>
      </c>
      <c r="M748" s="13">
        <v>28</v>
      </c>
      <c r="N748" s="13">
        <v>1.4414285714285719</v>
      </c>
      <c r="O748" s="13">
        <v>40</v>
      </c>
      <c r="P748" s="13" t="s">
        <v>30</v>
      </c>
      <c r="Q748" s="13">
        <v>0</v>
      </c>
      <c r="R748" s="69">
        <f>L748*O748</f>
        <v>1614.4</v>
      </c>
      <c r="S748" s="69">
        <v>0</v>
      </c>
      <c r="T748" s="69">
        <f>L748*S748</f>
        <v>0</v>
      </c>
      <c r="U748" s="69">
        <f>R748-T748</f>
        <v>1614.4</v>
      </c>
      <c r="V748" s="69">
        <f>U748*0</f>
        <v>0</v>
      </c>
      <c r="W748" s="69">
        <f>U748-V748</f>
        <v>1614.4</v>
      </c>
      <c r="X748" s="69">
        <v>0</v>
      </c>
      <c r="Y748" s="14">
        <f t="shared" si="708"/>
        <v>0</v>
      </c>
      <c r="Z748" s="66" t="s">
        <v>26</v>
      </c>
      <c r="AA748" s="12" t="s">
        <v>31</v>
      </c>
    </row>
    <row r="749" spans="1:27" x14ac:dyDescent="0.25">
      <c r="A749" s="10">
        <v>45670</v>
      </c>
      <c r="B749" s="11" t="s">
        <v>580</v>
      </c>
      <c r="C749" s="11" t="s">
        <v>2147</v>
      </c>
      <c r="D749" s="11" t="s">
        <v>26</v>
      </c>
      <c r="E749" s="11" t="s">
        <v>2108</v>
      </c>
      <c r="F749" s="11" t="s">
        <v>26</v>
      </c>
      <c r="G749" s="11">
        <v>10292</v>
      </c>
      <c r="H749" s="12" t="s">
        <v>140</v>
      </c>
      <c r="I749" s="12" t="s">
        <v>27</v>
      </c>
      <c r="J749" s="12" t="s">
        <v>42</v>
      </c>
      <c r="K749" s="12" t="s">
        <v>43</v>
      </c>
      <c r="L749" s="13">
        <v>42.14</v>
      </c>
      <c r="M749" s="13">
        <v>25</v>
      </c>
      <c r="N749" s="13">
        <v>1.6856</v>
      </c>
      <c r="O749" s="13">
        <v>35</v>
      </c>
      <c r="P749" s="13"/>
      <c r="Q749" s="13">
        <v>0</v>
      </c>
      <c r="R749" s="69">
        <f>+L749*O749</f>
        <v>1474.9</v>
      </c>
      <c r="S749" s="69">
        <v>0</v>
      </c>
      <c r="T749" s="69">
        <f>+L749*S749</f>
        <v>0</v>
      </c>
      <c r="U749" s="69">
        <f>+R749-T749</f>
        <v>1474.9</v>
      </c>
      <c r="V749" s="69">
        <f>+U749*0</f>
        <v>0</v>
      </c>
      <c r="W749" s="69">
        <f>+U749-V749</f>
        <v>1474.9</v>
      </c>
      <c r="X749" s="69">
        <v>0</v>
      </c>
      <c r="Y749" s="14">
        <f t="shared" si="708"/>
        <v>0</v>
      </c>
      <c r="Z749" s="66" t="s">
        <v>26</v>
      </c>
      <c r="AA749" s="12" t="s">
        <v>31</v>
      </c>
    </row>
    <row r="750" spans="1:27" x14ac:dyDescent="0.25">
      <c r="A750" s="10">
        <v>45670</v>
      </c>
      <c r="B750" s="11" t="s">
        <v>2148</v>
      </c>
      <c r="C750" s="11" t="s">
        <v>2149</v>
      </c>
      <c r="D750" s="11" t="s">
        <v>26</v>
      </c>
      <c r="E750" s="11" t="s">
        <v>505</v>
      </c>
      <c r="F750" s="11" t="s">
        <v>26</v>
      </c>
      <c r="G750" s="11">
        <v>1510</v>
      </c>
      <c r="H750" s="12" t="s">
        <v>45</v>
      </c>
      <c r="I750" s="12" t="s">
        <v>27</v>
      </c>
      <c r="J750" s="12" t="s">
        <v>33</v>
      </c>
      <c r="K750" s="12" t="s">
        <v>34</v>
      </c>
      <c r="L750" s="13">
        <v>37.380000000000003</v>
      </c>
      <c r="M750" s="13">
        <v>25</v>
      </c>
      <c r="N750" s="13">
        <v>1.4952000000000001</v>
      </c>
      <c r="O750" s="13" t="s">
        <v>30</v>
      </c>
      <c r="P750" s="13">
        <v>58</v>
      </c>
      <c r="Q750" s="13">
        <v>0</v>
      </c>
      <c r="R750" s="69">
        <f>M750*P750</f>
        <v>1450</v>
      </c>
      <c r="S750" s="69">
        <v>0</v>
      </c>
      <c r="T750" s="69">
        <f>M750*S750</f>
        <v>0</v>
      </c>
      <c r="U750" s="69">
        <f>R750-T750</f>
        <v>1450</v>
      </c>
      <c r="V750" s="69">
        <f>U750*0</f>
        <v>0</v>
      </c>
      <c r="W750" s="69">
        <f>U750-V750</f>
        <v>1450</v>
      </c>
      <c r="X750" s="69">
        <v>0</v>
      </c>
      <c r="Y750" s="14">
        <f t="shared" si="708"/>
        <v>0</v>
      </c>
      <c r="Z750" s="66" t="s">
        <v>26</v>
      </c>
      <c r="AA750" s="12" t="s">
        <v>31</v>
      </c>
    </row>
    <row r="751" spans="1:27" x14ac:dyDescent="0.25">
      <c r="A751" s="10">
        <v>45670</v>
      </c>
      <c r="B751" s="11" t="s">
        <v>578</v>
      </c>
      <c r="C751" s="11" t="s">
        <v>2150</v>
      </c>
      <c r="D751" s="11" t="s">
        <v>26</v>
      </c>
      <c r="E751" s="11" t="s">
        <v>179</v>
      </c>
      <c r="F751" s="11" t="s">
        <v>26</v>
      </c>
      <c r="G751" s="11" t="s">
        <v>35</v>
      </c>
      <c r="H751" s="12" t="s">
        <v>36</v>
      </c>
      <c r="I751" s="12" t="s">
        <v>55</v>
      </c>
      <c r="J751" s="12" t="s">
        <v>55</v>
      </c>
      <c r="K751" s="12" t="s">
        <v>56</v>
      </c>
      <c r="L751" s="13">
        <v>14.56</v>
      </c>
      <c r="M751" s="13">
        <v>10</v>
      </c>
      <c r="N751" s="13">
        <v>1.456</v>
      </c>
      <c r="O751" s="13">
        <v>20</v>
      </c>
      <c r="P751" s="13" t="s">
        <v>30</v>
      </c>
      <c r="Q751" s="13">
        <v>0</v>
      </c>
      <c r="R751" s="69">
        <f>(L751*O751)-Q751</f>
        <v>291.2</v>
      </c>
      <c r="S751" s="69">
        <v>0</v>
      </c>
      <c r="T751" s="69">
        <f t="shared" ref="T751" si="715">+L751*S751</f>
        <v>0</v>
      </c>
      <c r="U751" s="69">
        <f t="shared" ref="U751" si="716">+R751-T751</f>
        <v>291.2</v>
      </c>
      <c r="V751" s="69">
        <f>+U751*0</f>
        <v>0</v>
      </c>
      <c r="W751" s="69">
        <f t="shared" ref="W751" si="717">+U751-V751</f>
        <v>291.2</v>
      </c>
      <c r="X751" s="69">
        <v>0</v>
      </c>
      <c r="Y751" s="14">
        <f t="shared" si="708"/>
        <v>0</v>
      </c>
      <c r="Z751" s="66" t="s">
        <v>26</v>
      </c>
      <c r="AA751" s="12" t="s">
        <v>31</v>
      </c>
    </row>
    <row r="752" spans="1:27" x14ac:dyDescent="0.25">
      <c r="A752" s="10">
        <v>45670</v>
      </c>
      <c r="B752" s="11" t="s">
        <v>2151</v>
      </c>
      <c r="C752" s="11" t="s">
        <v>2152</v>
      </c>
      <c r="D752" s="11" t="s">
        <v>26</v>
      </c>
      <c r="E752" s="11" t="s">
        <v>68</v>
      </c>
      <c r="F752" s="11" t="s">
        <v>26</v>
      </c>
      <c r="G752" s="11">
        <v>1512</v>
      </c>
      <c r="H752" s="12" t="s">
        <v>45</v>
      </c>
      <c r="I752" s="12" t="s">
        <v>27</v>
      </c>
      <c r="J752" s="12" t="s">
        <v>28</v>
      </c>
      <c r="K752" s="12" t="s">
        <v>29</v>
      </c>
      <c r="L752" s="13">
        <v>38.32</v>
      </c>
      <c r="M752" s="13">
        <v>25</v>
      </c>
      <c r="N752" s="13">
        <v>1.5327999999999999</v>
      </c>
      <c r="O752" s="13" t="s">
        <v>30</v>
      </c>
      <c r="P752" s="13">
        <v>40</v>
      </c>
      <c r="Q752" s="13">
        <v>0</v>
      </c>
      <c r="R752" s="69">
        <f>M752*P752</f>
        <v>1000</v>
      </c>
      <c r="S752" s="69">
        <v>0</v>
      </c>
      <c r="T752" s="69">
        <f>M752*S752</f>
        <v>0</v>
      </c>
      <c r="U752" s="69">
        <f>R752-T752</f>
        <v>1000</v>
      </c>
      <c r="V752" s="69">
        <f>U752*0</f>
        <v>0</v>
      </c>
      <c r="W752" s="69">
        <f>U752-V752</f>
        <v>1000</v>
      </c>
      <c r="X752" s="69">
        <v>0</v>
      </c>
      <c r="Y752" s="14">
        <f t="shared" si="708"/>
        <v>0</v>
      </c>
      <c r="Z752" s="66" t="s">
        <v>26</v>
      </c>
      <c r="AA752" s="12" t="s">
        <v>31</v>
      </c>
    </row>
    <row r="753" spans="1:27" x14ac:dyDescent="0.25">
      <c r="A753" s="10">
        <v>45670</v>
      </c>
      <c r="B753" s="11" t="s">
        <v>2153</v>
      </c>
      <c r="C753" s="11" t="s">
        <v>2154</v>
      </c>
      <c r="D753" s="11" t="s">
        <v>26</v>
      </c>
      <c r="E753" s="11" t="s">
        <v>370</v>
      </c>
      <c r="F753" s="11" t="s">
        <v>26</v>
      </c>
      <c r="G753" s="11" t="s">
        <v>35</v>
      </c>
      <c r="H753" s="12" t="s">
        <v>36</v>
      </c>
      <c r="I753" s="12" t="s">
        <v>55</v>
      </c>
      <c r="J753" s="12" t="s">
        <v>55</v>
      </c>
      <c r="K753" s="12" t="s">
        <v>56</v>
      </c>
      <c r="L753" s="13">
        <v>13.02</v>
      </c>
      <c r="M753" s="13">
        <v>10</v>
      </c>
      <c r="N753" s="13">
        <v>1.302</v>
      </c>
      <c r="O753" s="13">
        <v>20</v>
      </c>
      <c r="P753" s="13" t="s">
        <v>30</v>
      </c>
      <c r="Q753" s="13">
        <v>0</v>
      </c>
      <c r="R753" s="69">
        <f>(L753*O753)-Q753</f>
        <v>260.39999999999998</v>
      </c>
      <c r="S753" s="69">
        <v>0</v>
      </c>
      <c r="T753" s="69">
        <f t="shared" ref="T753" si="718">+L753*S753</f>
        <v>0</v>
      </c>
      <c r="U753" s="69">
        <f t="shared" ref="U753" si="719">+R753-T753</f>
        <v>260.39999999999998</v>
      </c>
      <c r="V753" s="69">
        <f>+U753*0</f>
        <v>0</v>
      </c>
      <c r="W753" s="69">
        <f t="shared" ref="W753" si="720">+U753-V753</f>
        <v>260.39999999999998</v>
      </c>
      <c r="X753" s="69">
        <v>0</v>
      </c>
      <c r="Y753" s="14">
        <f t="shared" si="708"/>
        <v>0</v>
      </c>
      <c r="Z753" s="66" t="s">
        <v>26</v>
      </c>
      <c r="AA753" s="12" t="s">
        <v>31</v>
      </c>
    </row>
    <row r="754" spans="1:27" x14ac:dyDescent="0.25">
      <c r="A754" s="10">
        <v>45670</v>
      </c>
      <c r="B754" s="11" t="s">
        <v>600</v>
      </c>
      <c r="C754" s="11" t="s">
        <v>2155</v>
      </c>
      <c r="D754" s="11" t="s">
        <v>26</v>
      </c>
      <c r="E754" s="11" t="s">
        <v>44</v>
      </c>
      <c r="F754" s="11" t="s">
        <v>26</v>
      </c>
      <c r="G754" s="11">
        <v>1557</v>
      </c>
      <c r="H754" s="12" t="s">
        <v>45</v>
      </c>
      <c r="I754" s="12" t="s">
        <v>27</v>
      </c>
      <c r="J754" s="12" t="s">
        <v>33</v>
      </c>
      <c r="K754" s="12" t="s">
        <v>34</v>
      </c>
      <c r="L754" s="13">
        <v>38.1</v>
      </c>
      <c r="M754" s="13">
        <v>25</v>
      </c>
      <c r="N754" s="13">
        <v>1.524</v>
      </c>
      <c r="O754" s="13" t="s">
        <v>30</v>
      </c>
      <c r="P754" s="13">
        <v>58</v>
      </c>
      <c r="Q754" s="13">
        <v>0</v>
      </c>
      <c r="R754" s="69">
        <f>M754*P754</f>
        <v>1450</v>
      </c>
      <c r="S754" s="69">
        <v>0</v>
      </c>
      <c r="T754" s="69">
        <f>M754*S754</f>
        <v>0</v>
      </c>
      <c r="U754" s="69">
        <f>R754-T754</f>
        <v>1450</v>
      </c>
      <c r="V754" s="69">
        <f>U754*0</f>
        <v>0</v>
      </c>
      <c r="W754" s="69">
        <f>U754-V754</f>
        <v>1450</v>
      </c>
      <c r="X754" s="69">
        <v>0</v>
      </c>
      <c r="Y754" s="14">
        <f t="shared" si="708"/>
        <v>0</v>
      </c>
      <c r="Z754" s="66" t="s">
        <v>26</v>
      </c>
      <c r="AA754" s="12" t="s">
        <v>31</v>
      </c>
    </row>
    <row r="755" spans="1:27" x14ac:dyDescent="0.25">
      <c r="A755" s="10">
        <v>45670</v>
      </c>
      <c r="B755" s="11" t="s">
        <v>586</v>
      </c>
      <c r="C755" s="11" t="s">
        <v>2156</v>
      </c>
      <c r="D755" s="11" t="s">
        <v>26</v>
      </c>
      <c r="E755" s="11" t="s">
        <v>53</v>
      </c>
      <c r="F755" s="11" t="s">
        <v>26</v>
      </c>
      <c r="G755" s="11" t="s">
        <v>26</v>
      </c>
      <c r="H755" s="12" t="s">
        <v>145</v>
      </c>
      <c r="I755" s="12" t="s">
        <v>27</v>
      </c>
      <c r="J755" s="12" t="s">
        <v>47</v>
      </c>
      <c r="K755" s="12" t="s">
        <v>48</v>
      </c>
      <c r="L755" s="13">
        <v>43.92</v>
      </c>
      <c r="M755" s="13">
        <v>30</v>
      </c>
      <c r="N755" s="13">
        <v>1.464</v>
      </c>
      <c r="O755" s="13">
        <v>91</v>
      </c>
      <c r="P755" s="13" t="s">
        <v>30</v>
      </c>
      <c r="Q755" s="13">
        <v>0</v>
      </c>
      <c r="R755" s="69">
        <f>+L755*O755</f>
        <v>3996.7200000000003</v>
      </c>
      <c r="S755" s="69">
        <v>40</v>
      </c>
      <c r="T755" s="69">
        <f>L755*S755</f>
        <v>1756.8000000000002</v>
      </c>
      <c r="U755" s="69">
        <f t="shared" ref="U755" si="721">R755-T755</f>
        <v>2239.92</v>
      </c>
      <c r="V755" s="69">
        <f>U755*1</f>
        <v>2239.92</v>
      </c>
      <c r="W755" s="69">
        <f t="shared" ref="W755" si="722">U755-V755</f>
        <v>0</v>
      </c>
      <c r="X755" s="69">
        <f>L755*37</f>
        <v>1625.04</v>
      </c>
      <c r="Y755" s="70">
        <f>+T755-X755</f>
        <v>131.76000000000022</v>
      </c>
      <c r="Z755" s="66" t="s">
        <v>41</v>
      </c>
      <c r="AA755" s="12" t="s">
        <v>79</v>
      </c>
    </row>
    <row r="756" spans="1:27" x14ac:dyDescent="0.25">
      <c r="A756" s="10">
        <v>45670</v>
      </c>
      <c r="B756" s="11" t="s">
        <v>2157</v>
      </c>
      <c r="C756" s="11" t="s">
        <v>2158</v>
      </c>
      <c r="D756" s="11" t="s">
        <v>26</v>
      </c>
      <c r="E756" s="11" t="s">
        <v>50</v>
      </c>
      <c r="F756" s="11" t="s">
        <v>26</v>
      </c>
      <c r="G756" s="11">
        <v>624</v>
      </c>
      <c r="H756" s="12" t="s">
        <v>162</v>
      </c>
      <c r="I756" s="12" t="s">
        <v>27</v>
      </c>
      <c r="J756" s="12" t="s">
        <v>42</v>
      </c>
      <c r="K756" s="12" t="s">
        <v>43</v>
      </c>
      <c r="L756" s="13">
        <v>42.46</v>
      </c>
      <c r="M756" s="13">
        <v>25</v>
      </c>
      <c r="N756" s="13">
        <v>1.6983999999999999</v>
      </c>
      <c r="O756" s="13" t="s">
        <v>30</v>
      </c>
      <c r="P756" s="13">
        <v>56</v>
      </c>
      <c r="Q756" s="13">
        <v>0</v>
      </c>
      <c r="R756" s="69">
        <f>M756*P756</f>
        <v>1400</v>
      </c>
      <c r="S756" s="69">
        <v>0</v>
      </c>
      <c r="T756" s="69">
        <f>M756*S756</f>
        <v>0</v>
      </c>
      <c r="U756" s="69">
        <f>R756-T756</f>
        <v>1400</v>
      </c>
      <c r="V756" s="69">
        <f>U756*0</f>
        <v>0</v>
      </c>
      <c r="W756" s="69">
        <f>U756-V756</f>
        <v>1400</v>
      </c>
      <c r="X756" s="69">
        <v>0</v>
      </c>
      <c r="Y756" s="14">
        <f t="shared" ref="Y756:Y796" si="723">T756-X756</f>
        <v>0</v>
      </c>
      <c r="Z756" s="66" t="s">
        <v>26</v>
      </c>
      <c r="AA756" s="12" t="s">
        <v>31</v>
      </c>
    </row>
    <row r="757" spans="1:27" x14ac:dyDescent="0.25">
      <c r="A757" s="10">
        <v>45670</v>
      </c>
      <c r="B757" s="11" t="s">
        <v>2159</v>
      </c>
      <c r="C757" s="11" t="s">
        <v>2160</v>
      </c>
      <c r="D757" s="11" t="s">
        <v>26</v>
      </c>
      <c r="E757" s="11" t="s">
        <v>49</v>
      </c>
      <c r="F757" s="11" t="s">
        <v>26</v>
      </c>
      <c r="G757" s="11">
        <v>1555</v>
      </c>
      <c r="H757" s="12" t="s">
        <v>45</v>
      </c>
      <c r="I757" s="12" t="s">
        <v>27</v>
      </c>
      <c r="J757" s="12" t="s">
        <v>33</v>
      </c>
      <c r="K757" s="12" t="s">
        <v>34</v>
      </c>
      <c r="L757" s="13">
        <v>37.96</v>
      </c>
      <c r="M757" s="13">
        <v>25</v>
      </c>
      <c r="N757" s="13">
        <v>1.5184</v>
      </c>
      <c r="O757" s="13" t="s">
        <v>30</v>
      </c>
      <c r="P757" s="13">
        <v>58</v>
      </c>
      <c r="Q757" s="13">
        <v>0</v>
      </c>
      <c r="R757" s="69">
        <f>M757*P757</f>
        <v>1450</v>
      </c>
      <c r="S757" s="69">
        <v>0</v>
      </c>
      <c r="T757" s="69">
        <f>M757*S757</f>
        <v>0</v>
      </c>
      <c r="U757" s="69">
        <f>R757-T757</f>
        <v>1450</v>
      </c>
      <c r="V757" s="69">
        <f>U757*0</f>
        <v>0</v>
      </c>
      <c r="W757" s="69">
        <f>U757-V757</f>
        <v>1450</v>
      </c>
      <c r="X757" s="69">
        <v>0</v>
      </c>
      <c r="Y757" s="14">
        <f t="shared" si="723"/>
        <v>0</v>
      </c>
      <c r="Z757" s="66" t="s">
        <v>26</v>
      </c>
      <c r="AA757" s="12" t="s">
        <v>31</v>
      </c>
    </row>
    <row r="758" spans="1:27" x14ac:dyDescent="0.25">
      <c r="A758" s="10">
        <v>45670</v>
      </c>
      <c r="B758" s="11" t="s">
        <v>2161</v>
      </c>
      <c r="C758" s="11" t="s">
        <v>2162</v>
      </c>
      <c r="D758" s="11" t="s">
        <v>26</v>
      </c>
      <c r="E758" s="11" t="s">
        <v>40</v>
      </c>
      <c r="F758" s="11" t="s">
        <v>26</v>
      </c>
      <c r="G758" s="11">
        <v>2439</v>
      </c>
      <c r="H758" s="12" t="s">
        <v>41</v>
      </c>
      <c r="I758" s="12" t="s">
        <v>37</v>
      </c>
      <c r="J758" s="12" t="s">
        <v>598</v>
      </c>
      <c r="K758" s="12" t="s">
        <v>82</v>
      </c>
      <c r="L758" s="13">
        <v>37.44</v>
      </c>
      <c r="M758" s="13">
        <v>25</v>
      </c>
      <c r="N758" s="13">
        <v>1.4976</v>
      </c>
      <c r="O758" s="13" t="s">
        <v>30</v>
      </c>
      <c r="P758" s="13">
        <v>43.5</v>
      </c>
      <c r="Q758" s="13">
        <v>0</v>
      </c>
      <c r="R758" s="69">
        <f>M758*P758</f>
        <v>1087.5</v>
      </c>
      <c r="S758" s="69">
        <v>0</v>
      </c>
      <c r="T758" s="69">
        <f>M758*S758</f>
        <v>0</v>
      </c>
      <c r="U758" s="69">
        <f t="shared" ref="U758" si="724">R758-T758</f>
        <v>1087.5</v>
      </c>
      <c r="V758" s="69">
        <f>U758*0</f>
        <v>0</v>
      </c>
      <c r="W758" s="69">
        <f t="shared" ref="W758" si="725">U758-V758</f>
        <v>1087.5</v>
      </c>
      <c r="X758" s="69">
        <v>0</v>
      </c>
      <c r="Y758" s="14">
        <f t="shared" si="723"/>
        <v>0</v>
      </c>
      <c r="Z758" s="66" t="s">
        <v>26</v>
      </c>
      <c r="AA758" s="12" t="s">
        <v>31</v>
      </c>
    </row>
    <row r="759" spans="1:27" x14ac:dyDescent="0.25">
      <c r="A759" s="10">
        <v>45670</v>
      </c>
      <c r="B759" s="11" t="s">
        <v>2163</v>
      </c>
      <c r="C759" s="11" t="s">
        <v>2164</v>
      </c>
      <c r="D759" s="11" t="s">
        <v>26</v>
      </c>
      <c r="E759" s="11" t="s">
        <v>80</v>
      </c>
      <c r="F759" s="11" t="s">
        <v>26</v>
      </c>
      <c r="G759" s="11">
        <v>10293</v>
      </c>
      <c r="H759" s="12" t="s">
        <v>140</v>
      </c>
      <c r="I759" s="12" t="s">
        <v>27</v>
      </c>
      <c r="J759" s="12" t="s">
        <v>33</v>
      </c>
      <c r="K759" s="12" t="s">
        <v>34</v>
      </c>
      <c r="L759" s="13">
        <v>41.5</v>
      </c>
      <c r="M759" s="13">
        <v>28</v>
      </c>
      <c r="N759" s="13">
        <v>1.482142857142857</v>
      </c>
      <c r="O759" s="13">
        <v>40</v>
      </c>
      <c r="P759" s="13"/>
      <c r="Q759" s="13">
        <v>0</v>
      </c>
      <c r="R759" s="69">
        <f>+L759*O759</f>
        <v>1660</v>
      </c>
      <c r="S759" s="69">
        <v>0</v>
      </c>
      <c r="T759" s="69">
        <f>+L759*S759</f>
        <v>0</v>
      </c>
      <c r="U759" s="69">
        <f>+R759-T759</f>
        <v>1660</v>
      </c>
      <c r="V759" s="69">
        <f>+U759*0</f>
        <v>0</v>
      </c>
      <c r="W759" s="69">
        <f>+U759-V759</f>
        <v>1660</v>
      </c>
      <c r="X759" s="69">
        <v>0</v>
      </c>
      <c r="Y759" s="14">
        <f t="shared" si="723"/>
        <v>0</v>
      </c>
      <c r="Z759" s="66" t="s">
        <v>26</v>
      </c>
      <c r="AA759" s="12" t="s">
        <v>31</v>
      </c>
    </row>
    <row r="760" spans="1:27" x14ac:dyDescent="0.25">
      <c r="A760" s="10">
        <v>45670</v>
      </c>
      <c r="B760" s="11" t="s">
        <v>2165</v>
      </c>
      <c r="C760" s="11" t="s">
        <v>2166</v>
      </c>
      <c r="D760" s="11" t="s">
        <v>26</v>
      </c>
      <c r="E760" s="11" t="s">
        <v>58</v>
      </c>
      <c r="F760" s="11" t="s">
        <v>26</v>
      </c>
      <c r="G760" s="11">
        <v>45604</v>
      </c>
      <c r="H760" s="12" t="s">
        <v>4422</v>
      </c>
      <c r="I760" s="12" t="s">
        <v>27</v>
      </c>
      <c r="J760" s="12" t="s">
        <v>47</v>
      </c>
      <c r="K760" s="12" t="s">
        <v>48</v>
      </c>
      <c r="L760" s="13">
        <v>34.44</v>
      </c>
      <c r="M760" s="13">
        <v>25</v>
      </c>
      <c r="N760" s="13">
        <v>1.3775999999999999</v>
      </c>
      <c r="O760" s="13">
        <v>46</v>
      </c>
      <c r="P760" s="13" t="s">
        <v>30</v>
      </c>
      <c r="Q760" s="13">
        <v>0</v>
      </c>
      <c r="R760" s="69">
        <f t="shared" ref="R760" si="726">+L760*O760</f>
        <v>1584.2399999999998</v>
      </c>
      <c r="S760" s="69">
        <v>0</v>
      </c>
      <c r="T760" s="69">
        <f t="shared" ref="T760" si="727">+L760*S760</f>
        <v>0</v>
      </c>
      <c r="U760" s="69">
        <f t="shared" ref="U760:U761" si="728">+R760-T760</f>
        <v>1584.2399999999998</v>
      </c>
      <c r="V760" s="69">
        <f>+U760*1</f>
        <v>1584.2399999999998</v>
      </c>
      <c r="W760" s="69">
        <f t="shared" ref="W760:W761" si="729">+U760-V760</f>
        <v>0</v>
      </c>
      <c r="X760" s="69">
        <v>0</v>
      </c>
      <c r="Y760" s="14">
        <f t="shared" si="723"/>
        <v>0</v>
      </c>
      <c r="Z760" s="66" t="s">
        <v>26</v>
      </c>
      <c r="AA760" s="12" t="s">
        <v>31</v>
      </c>
    </row>
    <row r="761" spans="1:27" x14ac:dyDescent="0.25">
      <c r="A761" s="10">
        <v>45670</v>
      </c>
      <c r="B761" s="11" t="s">
        <v>2167</v>
      </c>
      <c r="C761" s="11" t="s">
        <v>2168</v>
      </c>
      <c r="D761" s="11" t="s">
        <v>26</v>
      </c>
      <c r="E761" s="11" t="s">
        <v>430</v>
      </c>
      <c r="F761" s="11" t="s">
        <v>26</v>
      </c>
      <c r="G761" s="11">
        <v>138</v>
      </c>
      <c r="H761" s="12" t="s">
        <v>6326</v>
      </c>
      <c r="I761" s="12" t="s">
        <v>27</v>
      </c>
      <c r="J761" s="12" t="s">
        <v>42</v>
      </c>
      <c r="K761" s="12" t="s">
        <v>43</v>
      </c>
      <c r="L761" s="13">
        <v>40.659999999999997</v>
      </c>
      <c r="M761" s="13">
        <v>25</v>
      </c>
      <c r="N761" s="13">
        <v>1.6264000000000001</v>
      </c>
      <c r="O761" s="13">
        <v>42.5</v>
      </c>
      <c r="P761" s="13"/>
      <c r="Q761" s="13">
        <v>0</v>
      </c>
      <c r="R761" s="69">
        <f>+L761*O761</f>
        <v>1728.05</v>
      </c>
      <c r="S761" s="69">
        <v>0</v>
      </c>
      <c r="T761" s="69">
        <f>+L761*S761</f>
        <v>0</v>
      </c>
      <c r="U761" s="69">
        <f t="shared" si="728"/>
        <v>1728.05</v>
      </c>
      <c r="V761" s="69">
        <f>+U761*0</f>
        <v>0</v>
      </c>
      <c r="W761" s="69">
        <f t="shared" si="729"/>
        <v>1728.05</v>
      </c>
      <c r="X761" s="69">
        <v>0</v>
      </c>
      <c r="Y761" s="14">
        <f t="shared" si="723"/>
        <v>0</v>
      </c>
      <c r="Z761" s="66" t="s">
        <v>26</v>
      </c>
      <c r="AA761" s="12" t="s">
        <v>31</v>
      </c>
    </row>
    <row r="762" spans="1:27" x14ac:dyDescent="0.25">
      <c r="A762" s="10">
        <v>45670</v>
      </c>
      <c r="B762" s="11" t="s">
        <v>2169</v>
      </c>
      <c r="C762" s="11" t="s">
        <v>2170</v>
      </c>
      <c r="D762" s="11" t="s">
        <v>26</v>
      </c>
      <c r="E762" s="11" t="s">
        <v>500</v>
      </c>
      <c r="F762" s="11" t="s">
        <v>26</v>
      </c>
      <c r="G762" s="11">
        <v>647</v>
      </c>
      <c r="H762" s="12" t="s">
        <v>141</v>
      </c>
      <c r="I762" s="12" t="s">
        <v>27</v>
      </c>
      <c r="J762" s="12" t="s">
        <v>33</v>
      </c>
      <c r="K762" s="12" t="s">
        <v>34</v>
      </c>
      <c r="L762" s="13">
        <v>42.76</v>
      </c>
      <c r="M762" s="13">
        <v>29</v>
      </c>
      <c r="N762" s="13">
        <v>1.4744827586206899</v>
      </c>
      <c r="O762" s="13">
        <v>40</v>
      </c>
      <c r="P762" s="13" t="s">
        <v>30</v>
      </c>
      <c r="Q762" s="13">
        <v>0</v>
      </c>
      <c r="R762" s="69">
        <f>L762*O762</f>
        <v>1710.3999999999999</v>
      </c>
      <c r="S762" s="69">
        <v>0</v>
      </c>
      <c r="T762" s="69">
        <f>L762*S762</f>
        <v>0</v>
      </c>
      <c r="U762" s="69">
        <f>R762-T762</f>
        <v>1710.3999999999999</v>
      </c>
      <c r="V762" s="69">
        <f>U762*0</f>
        <v>0</v>
      </c>
      <c r="W762" s="69">
        <f>U762-V762</f>
        <v>1710.3999999999999</v>
      </c>
      <c r="X762" s="69">
        <v>0</v>
      </c>
      <c r="Y762" s="14">
        <f t="shared" si="723"/>
        <v>0</v>
      </c>
      <c r="Z762" s="66" t="s">
        <v>26</v>
      </c>
      <c r="AA762" s="12" t="s">
        <v>31</v>
      </c>
    </row>
    <row r="763" spans="1:27" x14ac:dyDescent="0.25">
      <c r="A763" s="10">
        <v>45670</v>
      </c>
      <c r="B763" s="11" t="s">
        <v>2171</v>
      </c>
      <c r="C763" s="11" t="s">
        <v>2172</v>
      </c>
      <c r="D763" s="11" t="s">
        <v>26</v>
      </c>
      <c r="E763" s="11" t="s">
        <v>69</v>
      </c>
      <c r="F763" s="11" t="s">
        <v>26</v>
      </c>
      <c r="G763" s="11">
        <v>4684</v>
      </c>
      <c r="H763" s="12" t="s">
        <v>70</v>
      </c>
      <c r="I763" s="12" t="s">
        <v>27</v>
      </c>
      <c r="J763" s="12" t="s">
        <v>42</v>
      </c>
      <c r="K763" s="12" t="s">
        <v>43</v>
      </c>
      <c r="L763" s="13">
        <v>44.38</v>
      </c>
      <c r="M763" s="13">
        <v>25</v>
      </c>
      <c r="N763" s="13">
        <v>1.7751999999999999</v>
      </c>
      <c r="O763" s="13" t="s">
        <v>30</v>
      </c>
      <c r="P763" s="13">
        <v>64</v>
      </c>
      <c r="Q763" s="13">
        <v>0</v>
      </c>
      <c r="R763" s="69">
        <f>+M763*P763</f>
        <v>1600</v>
      </c>
      <c r="S763" s="69">
        <v>0</v>
      </c>
      <c r="T763" s="69">
        <f>+M763*S763</f>
        <v>0</v>
      </c>
      <c r="U763" s="69">
        <f t="shared" ref="U763" si="730">+R763-T763</f>
        <v>1600</v>
      </c>
      <c r="V763" s="69">
        <f>+U763*0</f>
        <v>0</v>
      </c>
      <c r="W763" s="69">
        <f t="shared" ref="W763" si="731">+U763-V763</f>
        <v>1600</v>
      </c>
      <c r="X763" s="69">
        <v>0</v>
      </c>
      <c r="Y763" s="14">
        <f t="shared" si="723"/>
        <v>0</v>
      </c>
      <c r="Z763" s="66" t="s">
        <v>26</v>
      </c>
      <c r="AA763" s="12" t="s">
        <v>31</v>
      </c>
    </row>
    <row r="764" spans="1:27" x14ac:dyDescent="0.25">
      <c r="A764" s="10">
        <v>45670</v>
      </c>
      <c r="B764" s="11" t="s">
        <v>506</v>
      </c>
      <c r="C764" s="11" t="s">
        <v>2173</v>
      </c>
      <c r="D764" s="11" t="s">
        <v>26</v>
      </c>
      <c r="E764" s="11" t="s">
        <v>57</v>
      </c>
      <c r="F764" s="11" t="s">
        <v>26</v>
      </c>
      <c r="G764" s="11">
        <v>2722</v>
      </c>
      <c r="H764" s="12" t="s">
        <v>41</v>
      </c>
      <c r="I764" s="12" t="s">
        <v>55</v>
      </c>
      <c r="J764" s="12" t="s">
        <v>55</v>
      </c>
      <c r="K764" s="12" t="s">
        <v>56</v>
      </c>
      <c r="L764" s="13">
        <v>39.76</v>
      </c>
      <c r="M764" s="13">
        <v>25</v>
      </c>
      <c r="N764" s="13">
        <v>1.5904</v>
      </c>
      <c r="O764" s="13" t="s">
        <v>30</v>
      </c>
      <c r="P764" s="13">
        <v>24</v>
      </c>
      <c r="Q764" s="13">
        <v>0</v>
      </c>
      <c r="R764" s="69">
        <f>+M764*P764</f>
        <v>600</v>
      </c>
      <c r="S764" s="69">
        <v>0</v>
      </c>
      <c r="T764" s="69">
        <f>+M764*S764</f>
        <v>0</v>
      </c>
      <c r="U764" s="69">
        <f>+R764-T764</f>
        <v>600</v>
      </c>
      <c r="V764" s="69">
        <f>+U764*0</f>
        <v>0</v>
      </c>
      <c r="W764" s="69">
        <f>+U764-V764</f>
        <v>600</v>
      </c>
      <c r="X764" s="69">
        <v>0</v>
      </c>
      <c r="Y764" s="14">
        <f t="shared" si="723"/>
        <v>0</v>
      </c>
      <c r="Z764" s="66" t="s">
        <v>26</v>
      </c>
      <c r="AA764" s="12" t="s">
        <v>31</v>
      </c>
    </row>
    <row r="765" spans="1:27" x14ac:dyDescent="0.25">
      <c r="A765" s="10">
        <v>45670</v>
      </c>
      <c r="B765" s="11" t="s">
        <v>590</v>
      </c>
      <c r="C765" s="11" t="s">
        <v>2174</v>
      </c>
      <c r="D765" s="11" t="s">
        <v>26</v>
      </c>
      <c r="E765" s="11" t="s">
        <v>76</v>
      </c>
      <c r="F765" s="11" t="s">
        <v>26</v>
      </c>
      <c r="G765" s="11">
        <v>2227</v>
      </c>
      <c r="H765" s="12" t="s">
        <v>41</v>
      </c>
      <c r="I765" s="12" t="s">
        <v>37</v>
      </c>
      <c r="J765" s="12" t="s">
        <v>598</v>
      </c>
      <c r="K765" s="12" t="s">
        <v>82</v>
      </c>
      <c r="L765" s="13">
        <v>40.54</v>
      </c>
      <c r="M765" s="13">
        <v>25</v>
      </c>
      <c r="N765" s="13">
        <v>1.6215999999999999</v>
      </c>
      <c r="O765" s="13" t="s">
        <v>30</v>
      </c>
      <c r="P765" s="13">
        <v>43.5</v>
      </c>
      <c r="Q765" s="13">
        <v>0</v>
      </c>
      <c r="R765" s="69">
        <f>M765*P765</f>
        <v>1087.5</v>
      </c>
      <c r="S765" s="69">
        <v>0</v>
      </c>
      <c r="T765" s="69">
        <f>M765*S765</f>
        <v>0</v>
      </c>
      <c r="U765" s="69">
        <f t="shared" ref="U765" si="732">R765-T765</f>
        <v>1087.5</v>
      </c>
      <c r="V765" s="69">
        <f>U765*0</f>
        <v>0</v>
      </c>
      <c r="W765" s="69">
        <f t="shared" ref="W765" si="733">U765-V765</f>
        <v>1087.5</v>
      </c>
      <c r="X765" s="69">
        <v>0</v>
      </c>
      <c r="Y765" s="14">
        <f t="shared" si="723"/>
        <v>0</v>
      </c>
      <c r="Z765" s="66" t="s">
        <v>26</v>
      </c>
      <c r="AA765" s="12" t="s">
        <v>31</v>
      </c>
    </row>
    <row r="766" spans="1:27" x14ac:dyDescent="0.25">
      <c r="A766" s="10">
        <v>45670</v>
      </c>
      <c r="B766" s="11" t="s">
        <v>2175</v>
      </c>
      <c r="C766" s="11" t="s">
        <v>2176</v>
      </c>
      <c r="D766" s="11" t="s">
        <v>26</v>
      </c>
      <c r="E766" s="11" t="s">
        <v>223</v>
      </c>
      <c r="F766" s="11" t="s">
        <v>26</v>
      </c>
      <c r="G766" s="11">
        <v>57846</v>
      </c>
      <c r="H766" s="12" t="s">
        <v>4422</v>
      </c>
      <c r="I766" s="12" t="s">
        <v>27</v>
      </c>
      <c r="J766" s="12" t="s">
        <v>33</v>
      </c>
      <c r="K766" s="12" t="s">
        <v>34</v>
      </c>
      <c r="L766" s="13">
        <v>35.06</v>
      </c>
      <c r="M766" s="13">
        <v>25</v>
      </c>
      <c r="N766" s="13">
        <v>1.4024000000000001</v>
      </c>
      <c r="O766" s="13">
        <v>45</v>
      </c>
      <c r="P766" s="13" t="s">
        <v>30</v>
      </c>
      <c r="Q766" s="13">
        <v>0</v>
      </c>
      <c r="R766" s="69">
        <f>+L766*O766</f>
        <v>1577.7</v>
      </c>
      <c r="S766" s="69">
        <v>0</v>
      </c>
      <c r="T766" s="69">
        <f>+L766*S766</f>
        <v>0</v>
      </c>
      <c r="U766" s="69">
        <f t="shared" ref="U766:U767" si="734">+R766-T766</f>
        <v>1577.7</v>
      </c>
      <c r="V766" s="69">
        <f>+U766*1</f>
        <v>1577.7</v>
      </c>
      <c r="W766" s="69">
        <f t="shared" ref="W766:W767" si="735">+U766-V766</f>
        <v>0</v>
      </c>
      <c r="X766" s="69">
        <v>0</v>
      </c>
      <c r="Y766" s="14">
        <f t="shared" si="723"/>
        <v>0</v>
      </c>
      <c r="Z766" s="66" t="s">
        <v>26</v>
      </c>
      <c r="AA766" s="12" t="s">
        <v>31</v>
      </c>
    </row>
    <row r="767" spans="1:27" x14ac:dyDescent="0.25">
      <c r="A767" s="10">
        <v>45670</v>
      </c>
      <c r="B767" s="11" t="s">
        <v>2177</v>
      </c>
      <c r="C767" s="11" t="s">
        <v>2178</v>
      </c>
      <c r="D767" s="11" t="s">
        <v>26</v>
      </c>
      <c r="E767" s="11" t="s">
        <v>179</v>
      </c>
      <c r="F767" s="11" t="s">
        <v>26</v>
      </c>
      <c r="G767" s="11" t="s">
        <v>35</v>
      </c>
      <c r="H767" s="12" t="s">
        <v>36</v>
      </c>
      <c r="I767" s="12" t="s">
        <v>55</v>
      </c>
      <c r="J767" s="12" t="s">
        <v>55</v>
      </c>
      <c r="K767" s="12" t="s">
        <v>56</v>
      </c>
      <c r="L767" s="13">
        <v>14.58</v>
      </c>
      <c r="M767" s="13">
        <v>10</v>
      </c>
      <c r="N767" s="13">
        <v>1.458</v>
      </c>
      <c r="O767" s="13">
        <v>20</v>
      </c>
      <c r="P767" s="13" t="s">
        <v>30</v>
      </c>
      <c r="Q767" s="13">
        <v>0</v>
      </c>
      <c r="R767" s="69">
        <f>(L767*O767)-Q767</f>
        <v>291.60000000000002</v>
      </c>
      <c r="S767" s="69">
        <v>0</v>
      </c>
      <c r="T767" s="69">
        <f t="shared" ref="T767" si="736">+L767*S767</f>
        <v>0</v>
      </c>
      <c r="U767" s="69">
        <f t="shared" si="734"/>
        <v>291.60000000000002</v>
      </c>
      <c r="V767" s="69">
        <f>+U767*0</f>
        <v>0</v>
      </c>
      <c r="W767" s="69">
        <f t="shared" si="735"/>
        <v>291.60000000000002</v>
      </c>
      <c r="X767" s="69">
        <v>0</v>
      </c>
      <c r="Y767" s="14">
        <f t="shared" si="723"/>
        <v>0</v>
      </c>
      <c r="Z767" s="66" t="s">
        <v>26</v>
      </c>
      <c r="AA767" s="12" t="s">
        <v>31</v>
      </c>
    </row>
    <row r="768" spans="1:27" x14ac:dyDescent="0.25">
      <c r="A768" s="10">
        <v>45670</v>
      </c>
      <c r="B768" s="11" t="s">
        <v>2179</v>
      </c>
      <c r="C768" s="11" t="s">
        <v>2180</v>
      </c>
      <c r="D768" s="11" t="s">
        <v>26</v>
      </c>
      <c r="E768" s="11" t="s">
        <v>485</v>
      </c>
      <c r="F768" s="11" t="s">
        <v>26</v>
      </c>
      <c r="G768" s="11">
        <v>72877</v>
      </c>
      <c r="H768" s="12" t="s">
        <v>4447</v>
      </c>
      <c r="I768" s="12" t="s">
        <v>27</v>
      </c>
      <c r="J768" s="12" t="s">
        <v>42</v>
      </c>
      <c r="K768" s="12" t="s">
        <v>43</v>
      </c>
      <c r="L768" s="13">
        <v>48.48</v>
      </c>
      <c r="M768" s="13">
        <v>30</v>
      </c>
      <c r="N768" s="13">
        <v>1.6160000000000001</v>
      </c>
      <c r="O768" s="13">
        <v>42.5</v>
      </c>
      <c r="P768" s="13" t="s">
        <v>30</v>
      </c>
      <c r="Q768" s="13">
        <v>0</v>
      </c>
      <c r="R768" s="69">
        <f>+L768*O768</f>
        <v>2060.4</v>
      </c>
      <c r="S768" s="69">
        <v>0</v>
      </c>
      <c r="T768" s="69">
        <f>+L768*S768</f>
        <v>0</v>
      </c>
      <c r="U768" s="69">
        <f>+R768-T768</f>
        <v>2060.4</v>
      </c>
      <c r="V768" s="69">
        <f>+U768*0.75</f>
        <v>1545.3000000000002</v>
      </c>
      <c r="W768" s="69">
        <f>+U768-V768</f>
        <v>515.09999999999991</v>
      </c>
      <c r="X768" s="69">
        <v>0</v>
      </c>
      <c r="Y768" s="14">
        <f t="shared" si="723"/>
        <v>0</v>
      </c>
      <c r="Z768" s="66" t="s">
        <v>26</v>
      </c>
      <c r="AA768" s="12" t="s">
        <v>31</v>
      </c>
    </row>
    <row r="769" spans="1:27" x14ac:dyDescent="0.25">
      <c r="A769" s="10">
        <v>45670</v>
      </c>
      <c r="B769" s="11" t="s">
        <v>2181</v>
      </c>
      <c r="C769" s="11" t="s">
        <v>2182</v>
      </c>
      <c r="D769" s="11" t="s">
        <v>26</v>
      </c>
      <c r="E769" s="11" t="s">
        <v>2183</v>
      </c>
      <c r="F769" s="11" t="s">
        <v>26</v>
      </c>
      <c r="G769" s="11" t="s">
        <v>35</v>
      </c>
      <c r="H769" s="12" t="s">
        <v>36</v>
      </c>
      <c r="I769" s="12" t="s">
        <v>55</v>
      </c>
      <c r="J769" s="12" t="s">
        <v>55</v>
      </c>
      <c r="K769" s="12" t="s">
        <v>56</v>
      </c>
      <c r="L769" s="13">
        <v>14.26</v>
      </c>
      <c r="M769" s="13">
        <v>10</v>
      </c>
      <c r="N769" s="13">
        <v>1.4259999999999999</v>
      </c>
      <c r="O769" s="13">
        <v>20</v>
      </c>
      <c r="P769" s="13" t="s">
        <v>30</v>
      </c>
      <c r="Q769" s="13">
        <v>0</v>
      </c>
      <c r="R769" s="69">
        <f>(L769*O769)-Q769</f>
        <v>285.2</v>
      </c>
      <c r="S769" s="69">
        <v>0</v>
      </c>
      <c r="T769" s="69">
        <f t="shared" ref="T769" si="737">+L769*S769</f>
        <v>0</v>
      </c>
      <c r="U769" s="69">
        <f t="shared" ref="U769" si="738">+R769-T769</f>
        <v>285.2</v>
      </c>
      <c r="V769" s="69">
        <f>+U769*0</f>
        <v>0</v>
      </c>
      <c r="W769" s="69">
        <f t="shared" ref="W769" si="739">+U769-V769</f>
        <v>285.2</v>
      </c>
      <c r="X769" s="69">
        <v>0</v>
      </c>
      <c r="Y769" s="14">
        <f t="shared" si="723"/>
        <v>0</v>
      </c>
      <c r="Z769" s="66" t="s">
        <v>26</v>
      </c>
      <c r="AA769" s="12" t="s">
        <v>31</v>
      </c>
    </row>
    <row r="770" spans="1:27" x14ac:dyDescent="0.25">
      <c r="A770" s="10">
        <v>45670</v>
      </c>
      <c r="B770" s="11" t="s">
        <v>2184</v>
      </c>
      <c r="C770" s="11" t="s">
        <v>2185</v>
      </c>
      <c r="D770" s="11" t="s">
        <v>26</v>
      </c>
      <c r="E770" s="11" t="s">
        <v>46</v>
      </c>
      <c r="F770" s="11" t="s">
        <v>26</v>
      </c>
      <c r="G770" s="11">
        <v>111960</v>
      </c>
      <c r="H770" s="12" t="s">
        <v>4445</v>
      </c>
      <c r="I770" s="12" t="s">
        <v>27</v>
      </c>
      <c r="J770" s="12" t="s">
        <v>42</v>
      </c>
      <c r="K770" s="12" t="s">
        <v>43</v>
      </c>
      <c r="L770" s="13">
        <v>42.22</v>
      </c>
      <c r="M770" s="13">
        <v>25</v>
      </c>
      <c r="N770" s="13">
        <v>1.6888000000000001</v>
      </c>
      <c r="O770" s="13">
        <v>42</v>
      </c>
      <c r="P770" s="13" t="s">
        <v>30</v>
      </c>
      <c r="Q770" s="13">
        <v>0</v>
      </c>
      <c r="R770" s="69">
        <f t="shared" ref="R770" si="740">+L770*O770</f>
        <v>1773.24</v>
      </c>
      <c r="S770" s="69">
        <v>0</v>
      </c>
      <c r="T770" s="69">
        <f>+L770*S770</f>
        <v>0</v>
      </c>
      <c r="U770" s="69">
        <f>+R770-T770</f>
        <v>1773.24</v>
      </c>
      <c r="V770" s="69">
        <f>+U770*1</f>
        <v>1773.24</v>
      </c>
      <c r="W770" s="69">
        <f>+U770-V770</f>
        <v>0</v>
      </c>
      <c r="X770" s="69">
        <v>0</v>
      </c>
      <c r="Y770" s="14">
        <f t="shared" si="723"/>
        <v>0</v>
      </c>
      <c r="Z770" s="66" t="s">
        <v>26</v>
      </c>
      <c r="AA770" s="12" t="s">
        <v>31</v>
      </c>
    </row>
    <row r="771" spans="1:27" x14ac:dyDescent="0.25">
      <c r="A771" s="10">
        <v>45670</v>
      </c>
      <c r="B771" s="11" t="s">
        <v>2186</v>
      </c>
      <c r="C771" s="11" t="s">
        <v>2187</v>
      </c>
      <c r="D771" s="11" t="s">
        <v>26</v>
      </c>
      <c r="E771" s="11" t="s">
        <v>370</v>
      </c>
      <c r="F771" s="11" t="s">
        <v>26</v>
      </c>
      <c r="G771" s="11" t="s">
        <v>35</v>
      </c>
      <c r="H771" s="12" t="s">
        <v>36</v>
      </c>
      <c r="I771" s="12" t="s">
        <v>55</v>
      </c>
      <c r="J771" s="12" t="s">
        <v>55</v>
      </c>
      <c r="K771" s="12" t="s">
        <v>56</v>
      </c>
      <c r="L771" s="13">
        <v>13.16</v>
      </c>
      <c r="M771" s="13">
        <v>10</v>
      </c>
      <c r="N771" s="13">
        <v>1.3160000000000001</v>
      </c>
      <c r="O771" s="13">
        <v>20</v>
      </c>
      <c r="P771" s="13" t="s">
        <v>30</v>
      </c>
      <c r="Q771" s="13">
        <v>0</v>
      </c>
      <c r="R771" s="69">
        <f>(L771*O771)-Q771</f>
        <v>263.2</v>
      </c>
      <c r="S771" s="69">
        <v>0</v>
      </c>
      <c r="T771" s="69">
        <f t="shared" ref="T771" si="741">+L771*S771</f>
        <v>0</v>
      </c>
      <c r="U771" s="69">
        <f t="shared" ref="U771" si="742">+R771-T771</f>
        <v>263.2</v>
      </c>
      <c r="V771" s="69">
        <f>+U771*0</f>
        <v>0</v>
      </c>
      <c r="W771" s="69">
        <f t="shared" ref="W771" si="743">+U771-V771</f>
        <v>263.2</v>
      </c>
      <c r="X771" s="69">
        <v>0</v>
      </c>
      <c r="Y771" s="14">
        <f t="shared" si="723"/>
        <v>0</v>
      </c>
      <c r="Z771" s="66" t="s">
        <v>26</v>
      </c>
      <c r="AA771" s="12" t="s">
        <v>31</v>
      </c>
    </row>
    <row r="772" spans="1:27" x14ac:dyDescent="0.25">
      <c r="A772" s="10">
        <v>45670</v>
      </c>
      <c r="B772" s="11" t="s">
        <v>2188</v>
      </c>
      <c r="C772" s="11" t="s">
        <v>2189</v>
      </c>
      <c r="D772" s="11" t="s">
        <v>26</v>
      </c>
      <c r="E772" s="11" t="s">
        <v>98</v>
      </c>
      <c r="F772" s="11" t="s">
        <v>26</v>
      </c>
      <c r="G772" s="11">
        <v>10134</v>
      </c>
      <c r="H772" s="12" t="s">
        <v>140</v>
      </c>
      <c r="I772" s="12" t="s">
        <v>27</v>
      </c>
      <c r="J772" s="12" t="s">
        <v>42</v>
      </c>
      <c r="K772" s="12" t="s">
        <v>43</v>
      </c>
      <c r="L772" s="13">
        <v>44.6</v>
      </c>
      <c r="M772" s="13">
        <v>25</v>
      </c>
      <c r="N772" s="13">
        <v>1.784</v>
      </c>
      <c r="O772" s="13">
        <v>35</v>
      </c>
      <c r="P772" s="13"/>
      <c r="Q772" s="13">
        <v>0</v>
      </c>
      <c r="R772" s="69">
        <f>+L772*O772</f>
        <v>1561</v>
      </c>
      <c r="S772" s="69">
        <v>0</v>
      </c>
      <c r="T772" s="69">
        <f>+L772*S772</f>
        <v>0</v>
      </c>
      <c r="U772" s="69">
        <f>+R772-T772</f>
        <v>1561</v>
      </c>
      <c r="V772" s="69">
        <f>+U772*0</f>
        <v>0</v>
      </c>
      <c r="W772" s="69">
        <f>+U772-V772</f>
        <v>1561</v>
      </c>
      <c r="X772" s="69">
        <v>0</v>
      </c>
      <c r="Y772" s="14">
        <f t="shared" si="723"/>
        <v>0</v>
      </c>
      <c r="Z772" s="66" t="s">
        <v>26</v>
      </c>
      <c r="AA772" s="12" t="s">
        <v>31</v>
      </c>
    </row>
    <row r="773" spans="1:27" x14ac:dyDescent="0.25">
      <c r="A773" s="10">
        <v>45670</v>
      </c>
      <c r="B773" s="11" t="s">
        <v>2190</v>
      </c>
      <c r="C773" s="11" t="s">
        <v>2191</v>
      </c>
      <c r="D773" s="11" t="s">
        <v>26</v>
      </c>
      <c r="E773" s="11" t="s">
        <v>97</v>
      </c>
      <c r="F773" s="11" t="s">
        <v>26</v>
      </c>
      <c r="G773" s="11">
        <v>5446</v>
      </c>
      <c r="H773" s="12" t="s">
        <v>4446</v>
      </c>
      <c r="I773" s="12" t="s">
        <v>27</v>
      </c>
      <c r="J773" s="12" t="s">
        <v>42</v>
      </c>
      <c r="K773" s="12" t="s">
        <v>43</v>
      </c>
      <c r="L773" s="13">
        <v>21.28</v>
      </c>
      <c r="M773" s="13">
        <v>13</v>
      </c>
      <c r="N773" s="13">
        <v>1.6369230769230769</v>
      </c>
      <c r="O773" s="13" t="s">
        <v>30</v>
      </c>
      <c r="P773" s="13">
        <v>65.599999999999994</v>
      </c>
      <c r="Q773" s="13">
        <v>0</v>
      </c>
      <c r="R773" s="69">
        <f>+M773*P773</f>
        <v>852.8</v>
      </c>
      <c r="S773" s="69">
        <v>0</v>
      </c>
      <c r="T773" s="69">
        <f>+M773*S773</f>
        <v>0</v>
      </c>
      <c r="U773" s="69">
        <f t="shared" ref="U773" si="744">+R773-T773</f>
        <v>852.8</v>
      </c>
      <c r="V773" s="69">
        <f>+U773*1</f>
        <v>852.8</v>
      </c>
      <c r="W773" s="69">
        <f t="shared" ref="W773" si="745">+U773-V773</f>
        <v>0</v>
      </c>
      <c r="X773" s="69">
        <v>0</v>
      </c>
      <c r="Y773" s="14">
        <f t="shared" si="723"/>
        <v>0</v>
      </c>
      <c r="Z773" s="66" t="s">
        <v>26</v>
      </c>
      <c r="AA773" s="12" t="s">
        <v>31</v>
      </c>
    </row>
    <row r="774" spans="1:27" x14ac:dyDescent="0.25">
      <c r="A774" s="10">
        <v>45670</v>
      </c>
      <c r="B774" s="11" t="s">
        <v>2192</v>
      </c>
      <c r="C774" s="11" t="s">
        <v>2193</v>
      </c>
      <c r="D774" s="11" t="s">
        <v>26</v>
      </c>
      <c r="E774" s="11" t="s">
        <v>569</v>
      </c>
      <c r="F774" s="11" t="s">
        <v>26</v>
      </c>
      <c r="G774" s="11">
        <v>10321</v>
      </c>
      <c r="H774" s="12" t="s">
        <v>140</v>
      </c>
      <c r="I774" s="12" t="s">
        <v>27</v>
      </c>
      <c r="J774" s="12" t="s">
        <v>42</v>
      </c>
      <c r="K774" s="12" t="s">
        <v>43</v>
      </c>
      <c r="L774" s="13">
        <v>43.48</v>
      </c>
      <c r="M774" s="13">
        <v>25</v>
      </c>
      <c r="N774" s="13">
        <v>1.7392000000000001</v>
      </c>
      <c r="O774" s="13">
        <v>35</v>
      </c>
      <c r="P774" s="13"/>
      <c r="Q774" s="13">
        <v>0</v>
      </c>
      <c r="R774" s="69">
        <f>+L774*O774</f>
        <v>1521.8</v>
      </c>
      <c r="S774" s="69">
        <v>0</v>
      </c>
      <c r="T774" s="69">
        <f>+L774*S774</f>
        <v>0</v>
      </c>
      <c r="U774" s="69">
        <f>+R774-T774</f>
        <v>1521.8</v>
      </c>
      <c r="V774" s="69">
        <f>+U774*0</f>
        <v>0</v>
      </c>
      <c r="W774" s="69">
        <f>+U774-V774</f>
        <v>1521.8</v>
      </c>
      <c r="X774" s="69">
        <v>0</v>
      </c>
      <c r="Y774" s="14">
        <f t="shared" si="723"/>
        <v>0</v>
      </c>
      <c r="Z774" s="66" t="s">
        <v>26</v>
      </c>
      <c r="AA774" s="12" t="s">
        <v>31</v>
      </c>
    </row>
    <row r="775" spans="1:27" x14ac:dyDescent="0.25">
      <c r="A775" s="10">
        <v>45670</v>
      </c>
      <c r="B775" s="11" t="s">
        <v>2194</v>
      </c>
      <c r="C775" s="11" t="s">
        <v>2195</v>
      </c>
      <c r="D775" s="11" t="s">
        <v>26</v>
      </c>
      <c r="E775" s="11" t="s">
        <v>573</v>
      </c>
      <c r="F775" s="11" t="s">
        <v>26</v>
      </c>
      <c r="G775" s="11">
        <v>648</v>
      </c>
      <c r="H775" s="12" t="s">
        <v>141</v>
      </c>
      <c r="I775" s="12" t="s">
        <v>55</v>
      </c>
      <c r="J775" s="12" t="s">
        <v>565</v>
      </c>
      <c r="K775" s="12" t="s">
        <v>549</v>
      </c>
      <c r="L775" s="13">
        <v>40.46</v>
      </c>
      <c r="M775" s="13">
        <v>25</v>
      </c>
      <c r="N775" s="13">
        <v>1.6184000000000001</v>
      </c>
      <c r="O775" s="13">
        <v>25</v>
      </c>
      <c r="P775" s="13" t="s">
        <v>30</v>
      </c>
      <c r="Q775" s="13">
        <v>0</v>
      </c>
      <c r="R775" s="69">
        <f>L775*O775</f>
        <v>1011.5</v>
      </c>
      <c r="S775" s="69">
        <v>0</v>
      </c>
      <c r="T775" s="69">
        <f>L775*S775</f>
        <v>0</v>
      </c>
      <c r="U775" s="69">
        <f>R775-T775</f>
        <v>1011.5</v>
      </c>
      <c r="V775" s="69">
        <f>U775*0</f>
        <v>0</v>
      </c>
      <c r="W775" s="69">
        <f>U775-V775</f>
        <v>1011.5</v>
      </c>
      <c r="X775" s="69">
        <v>0</v>
      </c>
      <c r="Y775" s="14">
        <f t="shared" si="723"/>
        <v>0</v>
      </c>
      <c r="Z775" s="66" t="s">
        <v>26</v>
      </c>
      <c r="AA775" s="12" t="s">
        <v>31</v>
      </c>
    </row>
    <row r="776" spans="1:27" x14ac:dyDescent="0.25">
      <c r="A776" s="10">
        <v>45670</v>
      </c>
      <c r="B776" s="11" t="s">
        <v>2196</v>
      </c>
      <c r="C776" s="11" t="s">
        <v>2197</v>
      </c>
      <c r="D776" s="11" t="s">
        <v>26</v>
      </c>
      <c r="E776" s="11" t="s">
        <v>2108</v>
      </c>
      <c r="F776" s="11" t="s">
        <v>26</v>
      </c>
      <c r="G776" s="11">
        <v>10135</v>
      </c>
      <c r="H776" s="12" t="s">
        <v>140</v>
      </c>
      <c r="I776" s="12" t="s">
        <v>27</v>
      </c>
      <c r="J776" s="12" t="s">
        <v>42</v>
      </c>
      <c r="K776" s="12" t="s">
        <v>43</v>
      </c>
      <c r="L776" s="13">
        <v>43.66</v>
      </c>
      <c r="M776" s="13">
        <v>25</v>
      </c>
      <c r="N776" s="13">
        <v>1.7464</v>
      </c>
      <c r="O776" s="13">
        <v>35</v>
      </c>
      <c r="P776" s="13"/>
      <c r="Q776" s="13">
        <v>0</v>
      </c>
      <c r="R776" s="69">
        <f>+L776*O776</f>
        <v>1528.1</v>
      </c>
      <c r="S776" s="69">
        <v>0</v>
      </c>
      <c r="T776" s="69">
        <f>+L776*S776</f>
        <v>0</v>
      </c>
      <c r="U776" s="69">
        <f>+R776-T776</f>
        <v>1528.1</v>
      </c>
      <c r="V776" s="69">
        <f>+U776*0</f>
        <v>0</v>
      </c>
      <c r="W776" s="69">
        <f>+U776-V776</f>
        <v>1528.1</v>
      </c>
      <c r="X776" s="69">
        <v>0</v>
      </c>
      <c r="Y776" s="14">
        <f t="shared" si="723"/>
        <v>0</v>
      </c>
      <c r="Z776" s="66" t="s">
        <v>26</v>
      </c>
      <c r="AA776" s="12" t="s">
        <v>31</v>
      </c>
    </row>
    <row r="777" spans="1:27" x14ac:dyDescent="0.25">
      <c r="A777" s="10">
        <v>45670</v>
      </c>
      <c r="B777" s="11" t="s">
        <v>2198</v>
      </c>
      <c r="C777" s="11" t="s">
        <v>2199</v>
      </c>
      <c r="D777" s="11" t="s">
        <v>26</v>
      </c>
      <c r="E777" s="11" t="s">
        <v>489</v>
      </c>
      <c r="F777" s="11" t="s">
        <v>26</v>
      </c>
      <c r="G777" s="11">
        <v>77540</v>
      </c>
      <c r="H777" s="12" t="s">
        <v>4447</v>
      </c>
      <c r="I777" s="12" t="s">
        <v>27</v>
      </c>
      <c r="J777" s="12" t="s">
        <v>42</v>
      </c>
      <c r="K777" s="12" t="s">
        <v>43</v>
      </c>
      <c r="L777" s="13">
        <v>43.98</v>
      </c>
      <c r="M777" s="13">
        <v>25</v>
      </c>
      <c r="N777" s="13">
        <v>1.7592000000000001</v>
      </c>
      <c r="O777" s="13">
        <v>42.5</v>
      </c>
      <c r="P777" s="13" t="s">
        <v>30</v>
      </c>
      <c r="Q777" s="13">
        <v>0</v>
      </c>
      <c r="R777" s="69">
        <f>+L777*O777</f>
        <v>1869.1499999999999</v>
      </c>
      <c r="S777" s="69">
        <v>0</v>
      </c>
      <c r="T777" s="69">
        <f>+L777*S777</f>
        <v>0</v>
      </c>
      <c r="U777" s="69">
        <f>+R777-T777</f>
        <v>1869.1499999999999</v>
      </c>
      <c r="V777" s="69">
        <f>+U777*0.75</f>
        <v>1401.8625</v>
      </c>
      <c r="W777" s="69">
        <f>+U777-V777</f>
        <v>467.28749999999991</v>
      </c>
      <c r="X777" s="69">
        <v>0</v>
      </c>
      <c r="Y777" s="14">
        <f t="shared" si="723"/>
        <v>0</v>
      </c>
      <c r="Z777" s="66" t="s">
        <v>26</v>
      </c>
      <c r="AA777" s="12" t="s">
        <v>31</v>
      </c>
    </row>
    <row r="778" spans="1:27" x14ac:dyDescent="0.25">
      <c r="A778" s="10">
        <v>45670</v>
      </c>
      <c r="B778" s="11" t="s">
        <v>2200</v>
      </c>
      <c r="C778" s="11" t="s">
        <v>2201</v>
      </c>
      <c r="D778" s="11" t="s">
        <v>26</v>
      </c>
      <c r="E778" s="11" t="s">
        <v>603</v>
      </c>
      <c r="F778" s="11" t="s">
        <v>26</v>
      </c>
      <c r="G778" s="11">
        <v>649</v>
      </c>
      <c r="H778" s="12" t="s">
        <v>141</v>
      </c>
      <c r="I778" s="12" t="s">
        <v>27</v>
      </c>
      <c r="J778" s="12" t="s">
        <v>47</v>
      </c>
      <c r="K778" s="12" t="s">
        <v>48</v>
      </c>
      <c r="L778" s="13">
        <v>40.08</v>
      </c>
      <c r="M778" s="13">
        <v>28</v>
      </c>
      <c r="N778" s="13">
        <v>1.4314285714285711</v>
      </c>
      <c r="O778" s="13">
        <v>40</v>
      </c>
      <c r="P778" s="13" t="s">
        <v>30</v>
      </c>
      <c r="Q778" s="13">
        <v>0</v>
      </c>
      <c r="R778" s="69">
        <f>L778*O778</f>
        <v>1603.1999999999998</v>
      </c>
      <c r="S778" s="69">
        <v>0</v>
      </c>
      <c r="T778" s="69">
        <f>L778*S778</f>
        <v>0</v>
      </c>
      <c r="U778" s="69">
        <f>R778-T778</f>
        <v>1603.1999999999998</v>
      </c>
      <c r="V778" s="69">
        <f>U778*0</f>
        <v>0</v>
      </c>
      <c r="W778" s="69">
        <f>U778-V778</f>
        <v>1603.1999999999998</v>
      </c>
      <c r="X778" s="69">
        <v>0</v>
      </c>
      <c r="Y778" s="14">
        <f t="shared" si="723"/>
        <v>0</v>
      </c>
      <c r="Z778" s="66" t="s">
        <v>26</v>
      </c>
      <c r="AA778" s="12" t="s">
        <v>31</v>
      </c>
    </row>
    <row r="779" spans="1:27" x14ac:dyDescent="0.25">
      <c r="A779" s="10">
        <v>45670</v>
      </c>
      <c r="B779" s="11" t="s">
        <v>2202</v>
      </c>
      <c r="C779" s="11" t="s">
        <v>2203</v>
      </c>
      <c r="D779" s="11" t="s">
        <v>26</v>
      </c>
      <c r="E779" s="11" t="s">
        <v>588</v>
      </c>
      <c r="F779" s="11" t="s">
        <v>26</v>
      </c>
      <c r="G779" s="11">
        <v>4575</v>
      </c>
      <c r="H779" s="12" t="s">
        <v>4422</v>
      </c>
      <c r="I779" s="12" t="s">
        <v>27</v>
      </c>
      <c r="J779" s="12" t="s">
        <v>33</v>
      </c>
      <c r="K779" s="12" t="s">
        <v>34</v>
      </c>
      <c r="L779" s="13">
        <v>35.04</v>
      </c>
      <c r="M779" s="13">
        <v>25</v>
      </c>
      <c r="N779" s="13">
        <v>1.4016</v>
      </c>
      <c r="O779" s="13">
        <v>45</v>
      </c>
      <c r="P779" s="13" t="s">
        <v>30</v>
      </c>
      <c r="Q779" s="13">
        <v>0</v>
      </c>
      <c r="R779" s="69">
        <f>+L779*O779</f>
        <v>1576.8</v>
      </c>
      <c r="S779" s="69">
        <v>0</v>
      </c>
      <c r="T779" s="69">
        <f>+L779*S779</f>
        <v>0</v>
      </c>
      <c r="U779" s="69">
        <f t="shared" ref="U779" si="746">+R779-T779</f>
        <v>1576.8</v>
      </c>
      <c r="V779" s="69">
        <f>+U779*1</f>
        <v>1576.8</v>
      </c>
      <c r="W779" s="69">
        <f t="shared" ref="W779" si="747">+U779-V779</f>
        <v>0</v>
      </c>
      <c r="X779" s="69">
        <v>0</v>
      </c>
      <c r="Y779" s="14">
        <f t="shared" si="723"/>
        <v>0</v>
      </c>
      <c r="Z779" s="66" t="s">
        <v>26</v>
      </c>
      <c r="AA779" s="12" t="s">
        <v>31</v>
      </c>
    </row>
    <row r="780" spans="1:27" x14ac:dyDescent="0.25">
      <c r="A780" s="10">
        <v>45670</v>
      </c>
      <c r="B780" s="11" t="s">
        <v>2204</v>
      </c>
      <c r="C780" s="11" t="s">
        <v>2205</v>
      </c>
      <c r="D780" s="11" t="s">
        <v>26</v>
      </c>
      <c r="E780" s="11" t="s">
        <v>53</v>
      </c>
      <c r="F780" s="11" t="s">
        <v>26</v>
      </c>
      <c r="G780" s="11">
        <v>2398</v>
      </c>
      <c r="H780" s="12" t="s">
        <v>41</v>
      </c>
      <c r="I780" s="12" t="s">
        <v>27</v>
      </c>
      <c r="J780" s="12" t="s">
        <v>42</v>
      </c>
      <c r="K780" s="12" t="s">
        <v>43</v>
      </c>
      <c r="L780" s="13">
        <v>43.96</v>
      </c>
      <c r="M780" s="13">
        <v>25</v>
      </c>
      <c r="N780" s="13">
        <v>1.7584</v>
      </c>
      <c r="O780" s="13" t="s">
        <v>30</v>
      </c>
      <c r="P780" s="13">
        <v>64</v>
      </c>
      <c r="Q780" s="13">
        <v>0</v>
      </c>
      <c r="R780" s="69">
        <f>M780*P780</f>
        <v>1600</v>
      </c>
      <c r="S780" s="69">
        <v>0</v>
      </c>
      <c r="T780" s="69">
        <f>M780*S780</f>
        <v>0</v>
      </c>
      <c r="U780" s="69">
        <f>+R780-T780</f>
        <v>1600</v>
      </c>
      <c r="V780" s="69">
        <f>+U780*0</f>
        <v>0</v>
      </c>
      <c r="W780" s="69">
        <f>+U780-V780</f>
        <v>1600</v>
      </c>
      <c r="X780" s="69">
        <v>0</v>
      </c>
      <c r="Y780" s="14">
        <f t="shared" si="723"/>
        <v>0</v>
      </c>
      <c r="Z780" s="66" t="s">
        <v>26</v>
      </c>
      <c r="AA780" s="12" t="s">
        <v>31</v>
      </c>
    </row>
    <row r="781" spans="1:27" x14ac:dyDescent="0.25">
      <c r="A781" s="10">
        <v>45670</v>
      </c>
      <c r="B781" s="11" t="s">
        <v>510</v>
      </c>
      <c r="C781" s="11" t="s">
        <v>2206</v>
      </c>
      <c r="D781" s="11" t="s">
        <v>26</v>
      </c>
      <c r="E781" s="11" t="s">
        <v>538</v>
      </c>
      <c r="F781" s="11" t="s">
        <v>26</v>
      </c>
      <c r="G781" s="11">
        <v>3701</v>
      </c>
      <c r="H781" s="12" t="s">
        <v>41</v>
      </c>
      <c r="I781" s="12" t="s">
        <v>55</v>
      </c>
      <c r="J781" s="12" t="s">
        <v>55</v>
      </c>
      <c r="K781" s="12" t="s">
        <v>56</v>
      </c>
      <c r="L781" s="13">
        <v>39.4</v>
      </c>
      <c r="M781" s="13">
        <v>24</v>
      </c>
      <c r="N781" s="13">
        <v>1.6416666666666671</v>
      </c>
      <c r="O781" s="13" t="s">
        <v>30</v>
      </c>
      <c r="P781" s="13">
        <v>24</v>
      </c>
      <c r="Q781" s="13">
        <v>0</v>
      </c>
      <c r="R781" s="69">
        <f>+M781*P781</f>
        <v>576</v>
      </c>
      <c r="S781" s="69">
        <v>0</v>
      </c>
      <c r="T781" s="69">
        <f>+M781*S781</f>
        <v>0</v>
      </c>
      <c r="U781" s="69">
        <f>+R781-T781</f>
        <v>576</v>
      </c>
      <c r="V781" s="69">
        <f>+U781*0</f>
        <v>0</v>
      </c>
      <c r="W781" s="69">
        <f>+U781-V781</f>
        <v>576</v>
      </c>
      <c r="X781" s="69">
        <v>0</v>
      </c>
      <c r="Y781" s="14">
        <f t="shared" si="723"/>
        <v>0</v>
      </c>
      <c r="Z781" s="66" t="s">
        <v>26</v>
      </c>
      <c r="AA781" s="12" t="s">
        <v>31</v>
      </c>
    </row>
    <row r="782" spans="1:27" x14ac:dyDescent="0.25">
      <c r="A782" s="10">
        <v>45670</v>
      </c>
      <c r="B782" s="11" t="s">
        <v>595</v>
      </c>
      <c r="C782" s="11" t="s">
        <v>2207</v>
      </c>
      <c r="D782" s="11" t="s">
        <v>26</v>
      </c>
      <c r="E782" s="11" t="s">
        <v>508</v>
      </c>
      <c r="F782" s="11" t="s">
        <v>26</v>
      </c>
      <c r="G782" s="11">
        <v>650</v>
      </c>
      <c r="H782" s="12" t="s">
        <v>141</v>
      </c>
      <c r="I782" s="12" t="s">
        <v>27</v>
      </c>
      <c r="J782" s="12" t="s">
        <v>33</v>
      </c>
      <c r="K782" s="12" t="s">
        <v>34</v>
      </c>
      <c r="L782" s="13">
        <v>43</v>
      </c>
      <c r="M782" s="13">
        <v>29</v>
      </c>
      <c r="N782" s="13">
        <v>1.482758620689655</v>
      </c>
      <c r="O782" s="13">
        <v>40</v>
      </c>
      <c r="P782" s="13" t="s">
        <v>30</v>
      </c>
      <c r="Q782" s="13">
        <v>0</v>
      </c>
      <c r="R782" s="69">
        <f>L782*O782</f>
        <v>1720</v>
      </c>
      <c r="S782" s="69">
        <v>0</v>
      </c>
      <c r="T782" s="69">
        <f>L782*S782</f>
        <v>0</v>
      </c>
      <c r="U782" s="69">
        <f>R782-T782</f>
        <v>1720</v>
      </c>
      <c r="V782" s="69">
        <f>U782*0</f>
        <v>0</v>
      </c>
      <c r="W782" s="69">
        <f>U782-V782</f>
        <v>1720</v>
      </c>
      <c r="X782" s="69">
        <v>0</v>
      </c>
      <c r="Y782" s="14">
        <f t="shared" si="723"/>
        <v>0</v>
      </c>
      <c r="Z782" s="66" t="s">
        <v>26</v>
      </c>
      <c r="AA782" s="12" t="s">
        <v>31</v>
      </c>
    </row>
    <row r="783" spans="1:27" x14ac:dyDescent="0.25">
      <c r="A783" s="10">
        <v>45670</v>
      </c>
      <c r="B783" s="11" t="s">
        <v>499</v>
      </c>
      <c r="C783" s="11" t="s">
        <v>2208</v>
      </c>
      <c r="D783" s="11" t="s">
        <v>26</v>
      </c>
      <c r="E783" s="11" t="s">
        <v>40</v>
      </c>
      <c r="F783" s="11" t="s">
        <v>26</v>
      </c>
      <c r="G783" s="11">
        <v>2441</v>
      </c>
      <c r="H783" s="12" t="s">
        <v>41</v>
      </c>
      <c r="I783" s="12" t="s">
        <v>55</v>
      </c>
      <c r="J783" s="12" t="s">
        <v>55</v>
      </c>
      <c r="K783" s="12" t="s">
        <v>56</v>
      </c>
      <c r="L783" s="13">
        <v>38.08</v>
      </c>
      <c r="M783" s="13">
        <v>23</v>
      </c>
      <c r="N783" s="13">
        <v>1.655652173913043</v>
      </c>
      <c r="O783" s="13" t="s">
        <v>30</v>
      </c>
      <c r="P783" s="13">
        <v>24</v>
      </c>
      <c r="Q783" s="13">
        <v>0</v>
      </c>
      <c r="R783" s="69">
        <f>+M783*P783</f>
        <v>552</v>
      </c>
      <c r="S783" s="69">
        <v>0</v>
      </c>
      <c r="T783" s="69">
        <f>+M783*S783</f>
        <v>0</v>
      </c>
      <c r="U783" s="69">
        <f>+R783-T783</f>
        <v>552</v>
      </c>
      <c r="V783" s="69">
        <f>+U783*0</f>
        <v>0</v>
      </c>
      <c r="W783" s="69">
        <f>+U783-V783</f>
        <v>552</v>
      </c>
      <c r="X783" s="69">
        <v>0</v>
      </c>
      <c r="Y783" s="14">
        <f t="shared" si="723"/>
        <v>0</v>
      </c>
      <c r="Z783" s="66" t="s">
        <v>26</v>
      </c>
      <c r="AA783" s="12" t="s">
        <v>31</v>
      </c>
    </row>
    <row r="784" spans="1:27" x14ac:dyDescent="0.25">
      <c r="A784" s="10">
        <v>45670</v>
      </c>
      <c r="B784" s="11" t="s">
        <v>2209</v>
      </c>
      <c r="C784" s="11" t="s">
        <v>2210</v>
      </c>
      <c r="D784" s="11" t="s">
        <v>26</v>
      </c>
      <c r="E784" s="11" t="s">
        <v>80</v>
      </c>
      <c r="F784" s="11" t="s">
        <v>26</v>
      </c>
      <c r="G784" s="11">
        <v>10294</v>
      </c>
      <c r="H784" s="12" t="s">
        <v>140</v>
      </c>
      <c r="I784" s="12" t="s">
        <v>27</v>
      </c>
      <c r="J784" s="12" t="s">
        <v>42</v>
      </c>
      <c r="K784" s="12" t="s">
        <v>43</v>
      </c>
      <c r="L784" s="13">
        <v>44.52</v>
      </c>
      <c r="M784" s="13">
        <v>25</v>
      </c>
      <c r="N784" s="13">
        <v>1.7807999999999999</v>
      </c>
      <c r="O784" s="13">
        <v>35</v>
      </c>
      <c r="P784" s="13"/>
      <c r="Q784" s="13">
        <v>0</v>
      </c>
      <c r="R784" s="69">
        <f>+L784*O784</f>
        <v>1558.2</v>
      </c>
      <c r="S784" s="69">
        <v>0</v>
      </c>
      <c r="T784" s="69">
        <f>+L784*S784</f>
        <v>0</v>
      </c>
      <c r="U784" s="69">
        <f>+R784-T784</f>
        <v>1558.2</v>
      </c>
      <c r="V784" s="69">
        <f>+U784*0</f>
        <v>0</v>
      </c>
      <c r="W784" s="69">
        <f>+U784-V784</f>
        <v>1558.2</v>
      </c>
      <c r="X784" s="69">
        <v>0</v>
      </c>
      <c r="Y784" s="14">
        <f t="shared" si="723"/>
        <v>0</v>
      </c>
      <c r="Z784" s="66" t="s">
        <v>26</v>
      </c>
      <c r="AA784" s="12" t="s">
        <v>31</v>
      </c>
    </row>
    <row r="785" spans="1:27" x14ac:dyDescent="0.25">
      <c r="A785" s="10">
        <v>45670</v>
      </c>
      <c r="B785" s="11" t="s">
        <v>234</v>
      </c>
      <c r="C785" s="11" t="s">
        <v>2211</v>
      </c>
      <c r="D785" s="11" t="s">
        <v>26</v>
      </c>
      <c r="E785" s="11" t="s">
        <v>1199</v>
      </c>
      <c r="F785" s="11" t="s">
        <v>26</v>
      </c>
      <c r="G785" s="11">
        <v>984</v>
      </c>
      <c r="H785" s="12" t="s">
        <v>162</v>
      </c>
      <c r="I785" s="12" t="s">
        <v>27</v>
      </c>
      <c r="J785" s="12" t="s">
        <v>47</v>
      </c>
      <c r="K785" s="12" t="s">
        <v>48</v>
      </c>
      <c r="L785" s="13">
        <v>38.06</v>
      </c>
      <c r="M785" s="13">
        <v>25</v>
      </c>
      <c r="N785" s="13">
        <v>1.5224</v>
      </c>
      <c r="O785" s="13" t="s">
        <v>30</v>
      </c>
      <c r="P785" s="13">
        <v>58</v>
      </c>
      <c r="Q785" s="13">
        <v>0</v>
      </c>
      <c r="R785" s="69">
        <f>M785*P785</f>
        <v>1450</v>
      </c>
      <c r="S785" s="69">
        <v>0</v>
      </c>
      <c r="T785" s="69">
        <f>M785*S785</f>
        <v>0</v>
      </c>
      <c r="U785" s="69">
        <f>R785-T785</f>
        <v>1450</v>
      </c>
      <c r="V785" s="69">
        <f>U785*0</f>
        <v>0</v>
      </c>
      <c r="W785" s="69">
        <f>U785-V785</f>
        <v>1450</v>
      </c>
      <c r="X785" s="69">
        <v>0</v>
      </c>
      <c r="Y785" s="14">
        <f t="shared" si="723"/>
        <v>0</v>
      </c>
      <c r="Z785" s="66" t="s">
        <v>26</v>
      </c>
      <c r="AA785" s="12" t="s">
        <v>31</v>
      </c>
    </row>
    <row r="786" spans="1:27" x14ac:dyDescent="0.25">
      <c r="A786" s="10">
        <v>45670</v>
      </c>
      <c r="B786" s="11" t="s">
        <v>2212</v>
      </c>
      <c r="C786" s="11" t="s">
        <v>2213</v>
      </c>
      <c r="D786" s="11" t="s">
        <v>26</v>
      </c>
      <c r="E786" s="11" t="s">
        <v>657</v>
      </c>
      <c r="F786" s="11" t="s">
        <v>26</v>
      </c>
      <c r="G786" s="11">
        <v>751</v>
      </c>
      <c r="H786" s="12" t="s">
        <v>141</v>
      </c>
      <c r="I786" s="12" t="s">
        <v>27</v>
      </c>
      <c r="J786" s="12" t="s">
        <v>33</v>
      </c>
      <c r="K786" s="12" t="s">
        <v>34</v>
      </c>
      <c r="L786" s="13">
        <v>40.58</v>
      </c>
      <c r="M786" s="13">
        <v>28</v>
      </c>
      <c r="N786" s="13">
        <v>1.4492857142857141</v>
      </c>
      <c r="O786" s="13">
        <v>40</v>
      </c>
      <c r="P786" s="13" t="s">
        <v>30</v>
      </c>
      <c r="Q786" s="13">
        <v>0</v>
      </c>
      <c r="R786" s="69">
        <f>L786*O786</f>
        <v>1623.1999999999998</v>
      </c>
      <c r="S786" s="69">
        <v>0</v>
      </c>
      <c r="T786" s="69">
        <f>L786*S786</f>
        <v>0</v>
      </c>
      <c r="U786" s="69">
        <f>R786-T786</f>
        <v>1623.1999999999998</v>
      </c>
      <c r="V786" s="69">
        <f>U786*0</f>
        <v>0</v>
      </c>
      <c r="W786" s="69">
        <f>U786-V786</f>
        <v>1623.1999999999998</v>
      </c>
      <c r="X786" s="69">
        <v>0</v>
      </c>
      <c r="Y786" s="14">
        <f t="shared" si="723"/>
        <v>0</v>
      </c>
      <c r="Z786" s="66" t="s">
        <v>26</v>
      </c>
      <c r="AA786" s="12" t="s">
        <v>31</v>
      </c>
    </row>
    <row r="787" spans="1:27" x14ac:dyDescent="0.25">
      <c r="A787" s="10">
        <v>45670</v>
      </c>
      <c r="B787" s="11" t="s">
        <v>2214</v>
      </c>
      <c r="C787" s="11" t="s">
        <v>2215</v>
      </c>
      <c r="D787" s="11" t="s">
        <v>26</v>
      </c>
      <c r="E787" s="11" t="s">
        <v>245</v>
      </c>
      <c r="F787" s="11" t="s">
        <v>26</v>
      </c>
      <c r="G787" s="11">
        <v>2045</v>
      </c>
      <c r="H787" s="12" t="s">
        <v>41</v>
      </c>
      <c r="I787" s="12" t="s">
        <v>55</v>
      </c>
      <c r="J787" s="12" t="s">
        <v>55</v>
      </c>
      <c r="K787" s="12" t="s">
        <v>56</v>
      </c>
      <c r="L787" s="13">
        <v>40.299999999999997</v>
      </c>
      <c r="M787" s="13">
        <v>25</v>
      </c>
      <c r="N787" s="13">
        <v>1.6120000000000001</v>
      </c>
      <c r="O787" s="13" t="s">
        <v>30</v>
      </c>
      <c r="P787" s="13">
        <v>24</v>
      </c>
      <c r="Q787" s="13">
        <v>0</v>
      </c>
      <c r="R787" s="69">
        <f>+M787*P787</f>
        <v>600</v>
      </c>
      <c r="S787" s="69">
        <v>0</v>
      </c>
      <c r="T787" s="69">
        <f>+M787*S787</f>
        <v>0</v>
      </c>
      <c r="U787" s="69">
        <f>+R787-T787</f>
        <v>600</v>
      </c>
      <c r="V787" s="69">
        <f>+U787*0</f>
        <v>0</v>
      </c>
      <c r="W787" s="69">
        <f>+U787-V787</f>
        <v>600</v>
      </c>
      <c r="X787" s="69">
        <v>0</v>
      </c>
      <c r="Y787" s="14">
        <f t="shared" si="723"/>
        <v>0</v>
      </c>
      <c r="Z787" s="66" t="s">
        <v>26</v>
      </c>
      <c r="AA787" s="12" t="s">
        <v>31</v>
      </c>
    </row>
    <row r="788" spans="1:27" x14ac:dyDescent="0.25">
      <c r="A788" s="10">
        <v>45670</v>
      </c>
      <c r="B788" s="11" t="s">
        <v>2216</v>
      </c>
      <c r="C788" s="11" t="s">
        <v>2217</v>
      </c>
      <c r="D788" s="11" t="s">
        <v>26</v>
      </c>
      <c r="E788" s="11" t="s">
        <v>551</v>
      </c>
      <c r="F788" s="11" t="s">
        <v>26</v>
      </c>
      <c r="G788" s="11">
        <v>69109</v>
      </c>
      <c r="H788" s="12" t="s">
        <v>4422</v>
      </c>
      <c r="I788" s="12" t="s">
        <v>27</v>
      </c>
      <c r="J788" s="12" t="s">
        <v>33</v>
      </c>
      <c r="K788" s="12" t="s">
        <v>34</v>
      </c>
      <c r="L788" s="13">
        <v>33.72</v>
      </c>
      <c r="M788" s="13">
        <v>24</v>
      </c>
      <c r="N788" s="13">
        <v>1.405</v>
      </c>
      <c r="O788" s="13">
        <v>45</v>
      </c>
      <c r="P788" s="13" t="s">
        <v>30</v>
      </c>
      <c r="Q788" s="13">
        <v>0</v>
      </c>
      <c r="R788" s="69">
        <f>+L788*O788</f>
        <v>1517.3999999999999</v>
      </c>
      <c r="S788" s="69">
        <v>0</v>
      </c>
      <c r="T788" s="69">
        <f>+L788*S788</f>
        <v>0</v>
      </c>
      <c r="U788" s="69">
        <f t="shared" ref="U788:U791" si="748">+R788-T788</f>
        <v>1517.3999999999999</v>
      </c>
      <c r="V788" s="69">
        <f>+U788*1</f>
        <v>1517.3999999999999</v>
      </c>
      <c r="W788" s="69">
        <f t="shared" ref="W788:W791" si="749">+U788-V788</f>
        <v>0</v>
      </c>
      <c r="X788" s="69">
        <v>0</v>
      </c>
      <c r="Y788" s="14">
        <f t="shared" si="723"/>
        <v>0</v>
      </c>
      <c r="Z788" s="66" t="s">
        <v>26</v>
      </c>
      <c r="AA788" s="12" t="s">
        <v>31</v>
      </c>
    </row>
    <row r="789" spans="1:27" x14ac:dyDescent="0.25">
      <c r="A789" s="10">
        <v>45670</v>
      </c>
      <c r="B789" s="11" t="s">
        <v>490</v>
      </c>
      <c r="C789" s="11" t="s">
        <v>2218</v>
      </c>
      <c r="D789" s="11" t="s">
        <v>26</v>
      </c>
      <c r="E789" s="11" t="s">
        <v>76</v>
      </c>
      <c r="F789" s="11" t="s">
        <v>26</v>
      </c>
      <c r="G789" s="11">
        <v>2230</v>
      </c>
      <c r="H789" s="12" t="s">
        <v>41</v>
      </c>
      <c r="I789" s="12" t="s">
        <v>27</v>
      </c>
      <c r="J789" s="12" t="s">
        <v>28</v>
      </c>
      <c r="K789" s="12" t="s">
        <v>29</v>
      </c>
      <c r="L789" s="13">
        <v>37.4</v>
      </c>
      <c r="M789" s="13">
        <v>25</v>
      </c>
      <c r="N789" s="13">
        <v>1.496</v>
      </c>
      <c r="O789" s="13" t="s">
        <v>30</v>
      </c>
      <c r="P789" s="13">
        <v>40.5</v>
      </c>
      <c r="Q789" s="13">
        <v>0</v>
      </c>
      <c r="R789" s="69">
        <f>M789*P789</f>
        <v>1012.5</v>
      </c>
      <c r="S789" s="69">
        <v>0</v>
      </c>
      <c r="T789" s="69">
        <f>M789*S789</f>
        <v>0</v>
      </c>
      <c r="U789" s="69">
        <f t="shared" si="748"/>
        <v>1012.5</v>
      </c>
      <c r="V789" s="69">
        <f>+U789*0</f>
        <v>0</v>
      </c>
      <c r="W789" s="69">
        <f t="shared" si="749"/>
        <v>1012.5</v>
      </c>
      <c r="X789" s="69">
        <v>0</v>
      </c>
      <c r="Y789" s="14">
        <f t="shared" si="723"/>
        <v>0</v>
      </c>
      <c r="Z789" s="66" t="s">
        <v>26</v>
      </c>
      <c r="AA789" s="12" t="s">
        <v>31</v>
      </c>
    </row>
    <row r="790" spans="1:27" x14ac:dyDescent="0.25">
      <c r="A790" s="10">
        <v>45670</v>
      </c>
      <c r="B790" s="11" t="s">
        <v>2219</v>
      </c>
      <c r="C790" s="11" t="s">
        <v>2220</v>
      </c>
      <c r="D790" s="11" t="s">
        <v>26</v>
      </c>
      <c r="E790" s="11" t="s">
        <v>57</v>
      </c>
      <c r="F790" s="11" t="s">
        <v>26</v>
      </c>
      <c r="G790" s="11">
        <v>2724</v>
      </c>
      <c r="H790" s="12" t="s">
        <v>41</v>
      </c>
      <c r="I790" s="12" t="s">
        <v>27</v>
      </c>
      <c r="J790" s="12" t="s">
        <v>47</v>
      </c>
      <c r="K790" s="12" t="s">
        <v>48</v>
      </c>
      <c r="L790" s="13">
        <v>36.840000000000003</v>
      </c>
      <c r="M790" s="13">
        <v>25</v>
      </c>
      <c r="N790" s="13">
        <v>1.4736</v>
      </c>
      <c r="O790" s="13" t="s">
        <v>30</v>
      </c>
      <c r="P790" s="13">
        <v>60</v>
      </c>
      <c r="Q790" s="13">
        <v>0</v>
      </c>
      <c r="R790" s="69">
        <f>M790*P790</f>
        <v>1500</v>
      </c>
      <c r="S790" s="69">
        <v>0</v>
      </c>
      <c r="T790" s="69">
        <f>M790*S790</f>
        <v>0</v>
      </c>
      <c r="U790" s="69">
        <f t="shared" si="748"/>
        <v>1500</v>
      </c>
      <c r="V790" s="69">
        <f>+U790*0</f>
        <v>0</v>
      </c>
      <c r="W790" s="69">
        <f t="shared" si="749"/>
        <v>1500</v>
      </c>
      <c r="X790" s="69">
        <v>0</v>
      </c>
      <c r="Y790" s="14">
        <f t="shared" si="723"/>
        <v>0</v>
      </c>
      <c r="Z790" s="66" t="s">
        <v>26</v>
      </c>
      <c r="AA790" s="12" t="s">
        <v>31</v>
      </c>
    </row>
    <row r="791" spans="1:27" x14ac:dyDescent="0.25">
      <c r="A791" s="10">
        <v>45670</v>
      </c>
      <c r="B791" s="11" t="s">
        <v>582</v>
      </c>
      <c r="C791" s="11" t="s">
        <v>2221</v>
      </c>
      <c r="D791" s="11" t="s">
        <v>26</v>
      </c>
      <c r="E791" s="11" t="s">
        <v>324</v>
      </c>
      <c r="F791" s="11" t="s">
        <v>26</v>
      </c>
      <c r="G791" s="11" t="s">
        <v>35</v>
      </c>
      <c r="H791" s="12" t="s">
        <v>36</v>
      </c>
      <c r="I791" s="12" t="s">
        <v>27</v>
      </c>
      <c r="J791" s="12" t="s">
        <v>42</v>
      </c>
      <c r="K791" s="12" t="s">
        <v>43</v>
      </c>
      <c r="L791" s="13">
        <v>8</v>
      </c>
      <c r="M791" s="13">
        <v>5</v>
      </c>
      <c r="N791" s="13">
        <v>1.6</v>
      </c>
      <c r="O791" s="13">
        <v>45</v>
      </c>
      <c r="P791" s="13" t="s">
        <v>30</v>
      </c>
      <c r="Q791" s="13">
        <v>0</v>
      </c>
      <c r="R791" s="69">
        <f>(L791*O791)-Q791</f>
        <v>360</v>
      </c>
      <c r="S791" s="69">
        <v>0</v>
      </c>
      <c r="T791" s="69">
        <f t="shared" ref="T791" si="750">+L791*S791</f>
        <v>0</v>
      </c>
      <c r="U791" s="69">
        <f t="shared" si="748"/>
        <v>360</v>
      </c>
      <c r="V791" s="69">
        <f>+U791*0</f>
        <v>0</v>
      </c>
      <c r="W791" s="69">
        <f t="shared" si="749"/>
        <v>360</v>
      </c>
      <c r="X791" s="69">
        <v>0</v>
      </c>
      <c r="Y791" s="14">
        <f t="shared" si="723"/>
        <v>0</v>
      </c>
      <c r="Z791" s="66" t="s">
        <v>26</v>
      </c>
      <c r="AA791" s="12" t="s">
        <v>31</v>
      </c>
    </row>
    <row r="792" spans="1:27" x14ac:dyDescent="0.25">
      <c r="A792" s="10">
        <v>45670</v>
      </c>
      <c r="B792" s="11" t="s">
        <v>601</v>
      </c>
      <c r="C792" s="11" t="s">
        <v>2222</v>
      </c>
      <c r="D792" s="11" t="s">
        <v>26</v>
      </c>
      <c r="E792" s="11" t="s">
        <v>50</v>
      </c>
      <c r="F792" s="11" t="s">
        <v>26</v>
      </c>
      <c r="G792" s="11">
        <v>625</v>
      </c>
      <c r="H792" s="12" t="s">
        <v>162</v>
      </c>
      <c r="I792" s="12" t="s">
        <v>27</v>
      </c>
      <c r="J792" s="12" t="s">
        <v>33</v>
      </c>
      <c r="K792" s="12" t="s">
        <v>34</v>
      </c>
      <c r="L792" s="13">
        <v>38.18</v>
      </c>
      <c r="M792" s="13">
        <v>25</v>
      </c>
      <c r="N792" s="13">
        <v>1.5271999999999999</v>
      </c>
      <c r="O792" s="13" t="s">
        <v>30</v>
      </c>
      <c r="P792" s="13">
        <v>58</v>
      </c>
      <c r="Q792" s="13">
        <v>0</v>
      </c>
      <c r="R792" s="69">
        <f>M792*P792</f>
        <v>1450</v>
      </c>
      <c r="S792" s="69">
        <v>0</v>
      </c>
      <c r="T792" s="69">
        <f>M792*S792</f>
        <v>0</v>
      </c>
      <c r="U792" s="69">
        <f t="shared" ref="U792" si="751">R792-T792</f>
        <v>1450</v>
      </c>
      <c r="V792" s="69">
        <f>U792*0</f>
        <v>0</v>
      </c>
      <c r="W792" s="69">
        <f t="shared" ref="W792" si="752">U792-V792</f>
        <v>1450</v>
      </c>
      <c r="X792" s="69">
        <v>0</v>
      </c>
      <c r="Y792" s="14">
        <f t="shared" si="723"/>
        <v>0</v>
      </c>
      <c r="Z792" s="66" t="s">
        <v>26</v>
      </c>
      <c r="AA792" s="12" t="s">
        <v>31</v>
      </c>
    </row>
    <row r="793" spans="1:27" x14ac:dyDescent="0.25">
      <c r="A793" s="10">
        <v>45671</v>
      </c>
      <c r="B793" s="11" t="s">
        <v>133</v>
      </c>
      <c r="C793" s="11" t="s">
        <v>2223</v>
      </c>
      <c r="D793" s="11" t="s">
        <v>26</v>
      </c>
      <c r="E793" s="11" t="s">
        <v>100</v>
      </c>
      <c r="F793" s="11" t="s">
        <v>26</v>
      </c>
      <c r="G793" s="11">
        <v>21710</v>
      </c>
      <c r="H793" s="12" t="s">
        <v>4447</v>
      </c>
      <c r="I793" s="12" t="s">
        <v>27</v>
      </c>
      <c r="J793" s="12" t="s">
        <v>47</v>
      </c>
      <c r="K793" s="12" t="s">
        <v>48</v>
      </c>
      <c r="L793" s="13">
        <v>37.200000000000003</v>
      </c>
      <c r="M793" s="13">
        <v>25</v>
      </c>
      <c r="N793" s="13">
        <v>1.488</v>
      </c>
      <c r="O793" s="13">
        <v>46.66</v>
      </c>
      <c r="P793" s="13" t="s">
        <v>30</v>
      </c>
      <c r="Q793" s="13">
        <v>0</v>
      </c>
      <c r="R793" s="69">
        <f>+L793*O793</f>
        <v>1735.752</v>
      </c>
      <c r="S793" s="69">
        <v>0</v>
      </c>
      <c r="T793" s="69">
        <f>+L793*S793</f>
        <v>0</v>
      </c>
      <c r="U793" s="69">
        <f>+R793-T793</f>
        <v>1735.752</v>
      </c>
      <c r="V793" s="69">
        <f>+U793*0.75</f>
        <v>1301.8139999999999</v>
      </c>
      <c r="W793" s="69">
        <f>+U793-V793</f>
        <v>433.9380000000001</v>
      </c>
      <c r="X793" s="69">
        <v>0</v>
      </c>
      <c r="Y793" s="14">
        <f t="shared" si="723"/>
        <v>0</v>
      </c>
      <c r="Z793" s="66" t="s">
        <v>26</v>
      </c>
      <c r="AA793" s="12" t="s">
        <v>31</v>
      </c>
    </row>
    <row r="794" spans="1:27" x14ac:dyDescent="0.25">
      <c r="A794" s="10">
        <v>45671</v>
      </c>
      <c r="B794" s="11" t="s">
        <v>621</v>
      </c>
      <c r="C794" s="11" t="s">
        <v>2224</v>
      </c>
      <c r="D794" s="11" t="s">
        <v>26</v>
      </c>
      <c r="E794" s="11" t="s">
        <v>68</v>
      </c>
      <c r="F794" s="11" t="s">
        <v>26</v>
      </c>
      <c r="G794" s="11">
        <v>76355</v>
      </c>
      <c r="H794" s="12" t="s">
        <v>4447</v>
      </c>
      <c r="I794" s="12" t="s">
        <v>27</v>
      </c>
      <c r="J794" s="12" t="s">
        <v>47</v>
      </c>
      <c r="K794" s="12" t="s">
        <v>48</v>
      </c>
      <c r="L794" s="13">
        <v>38.4</v>
      </c>
      <c r="M794" s="13">
        <v>25</v>
      </c>
      <c r="N794" s="13">
        <v>1.536</v>
      </c>
      <c r="O794" s="13">
        <v>46.66</v>
      </c>
      <c r="P794" s="13" t="s">
        <v>30</v>
      </c>
      <c r="Q794" s="13">
        <v>0</v>
      </c>
      <c r="R794" s="69">
        <f>+L794*O794</f>
        <v>1791.7439999999999</v>
      </c>
      <c r="S794" s="69">
        <v>0</v>
      </c>
      <c r="T794" s="69">
        <f>+L794*S794</f>
        <v>0</v>
      </c>
      <c r="U794" s="69">
        <f>+R794-T794</f>
        <v>1791.7439999999999</v>
      </c>
      <c r="V794" s="69">
        <f>+U794*0.75</f>
        <v>1343.808</v>
      </c>
      <c r="W794" s="69">
        <f>+U794-V794</f>
        <v>447.93599999999992</v>
      </c>
      <c r="X794" s="69">
        <v>0</v>
      </c>
      <c r="Y794" s="14">
        <f t="shared" si="723"/>
        <v>0</v>
      </c>
      <c r="Z794" s="66" t="s">
        <v>26</v>
      </c>
      <c r="AA794" s="12" t="s">
        <v>31</v>
      </c>
    </row>
    <row r="795" spans="1:27" x14ac:dyDescent="0.25">
      <c r="A795" s="10">
        <v>45671</v>
      </c>
      <c r="B795" s="11" t="s">
        <v>2225</v>
      </c>
      <c r="C795" s="11" t="s">
        <v>2226</v>
      </c>
      <c r="D795" s="11" t="s">
        <v>26</v>
      </c>
      <c r="E795" s="11" t="s">
        <v>430</v>
      </c>
      <c r="F795" s="11" t="s">
        <v>26</v>
      </c>
      <c r="G795" s="11">
        <v>139</v>
      </c>
      <c r="H795" s="12" t="s">
        <v>6326</v>
      </c>
      <c r="I795" s="12" t="s">
        <v>37</v>
      </c>
      <c r="J795" s="12" t="s">
        <v>85</v>
      </c>
      <c r="K795" s="12" t="s">
        <v>86</v>
      </c>
      <c r="L795" s="13">
        <v>36.020000000000003</v>
      </c>
      <c r="M795" s="13">
        <v>25</v>
      </c>
      <c r="N795" s="13">
        <v>1.4408000000000001</v>
      </c>
      <c r="O795" s="13">
        <v>30</v>
      </c>
      <c r="P795" s="13"/>
      <c r="Q795" s="13">
        <v>0</v>
      </c>
      <c r="R795" s="69">
        <f>+L795*O795</f>
        <v>1080.6000000000001</v>
      </c>
      <c r="S795" s="69">
        <v>0</v>
      </c>
      <c r="T795" s="69">
        <f>+L795*S795</f>
        <v>0</v>
      </c>
      <c r="U795" s="69">
        <f t="shared" ref="U795:U796" si="753">+R795-T795</f>
        <v>1080.6000000000001</v>
      </c>
      <c r="V795" s="69">
        <f>+U795*0</f>
        <v>0</v>
      </c>
      <c r="W795" s="69">
        <f t="shared" ref="W795:W796" si="754">+U795-V795</f>
        <v>1080.6000000000001</v>
      </c>
      <c r="X795" s="69">
        <v>0</v>
      </c>
      <c r="Y795" s="14">
        <f t="shared" si="723"/>
        <v>0</v>
      </c>
      <c r="Z795" s="66" t="s">
        <v>26</v>
      </c>
      <c r="AA795" s="12" t="s">
        <v>31</v>
      </c>
    </row>
    <row r="796" spans="1:27" x14ac:dyDescent="0.25">
      <c r="A796" s="10">
        <v>45671</v>
      </c>
      <c r="B796" s="11" t="s">
        <v>461</v>
      </c>
      <c r="C796" s="11" t="s">
        <v>2227</v>
      </c>
      <c r="D796" s="11" t="s">
        <v>26</v>
      </c>
      <c r="E796" s="11" t="s">
        <v>551</v>
      </c>
      <c r="F796" s="11" t="s">
        <v>26</v>
      </c>
      <c r="G796" s="11">
        <v>69110</v>
      </c>
      <c r="H796" s="12" t="s">
        <v>4422</v>
      </c>
      <c r="I796" s="12" t="s">
        <v>27</v>
      </c>
      <c r="J796" s="12" t="s">
        <v>33</v>
      </c>
      <c r="K796" s="12" t="s">
        <v>34</v>
      </c>
      <c r="L796" s="13">
        <v>35.58</v>
      </c>
      <c r="M796" s="13">
        <v>25</v>
      </c>
      <c r="N796" s="13">
        <v>1.4232</v>
      </c>
      <c r="O796" s="13">
        <v>45</v>
      </c>
      <c r="P796" s="13" t="s">
        <v>30</v>
      </c>
      <c r="Q796" s="13">
        <v>0</v>
      </c>
      <c r="R796" s="69">
        <f>+L796*O796</f>
        <v>1601.1</v>
      </c>
      <c r="S796" s="69">
        <v>0</v>
      </c>
      <c r="T796" s="69">
        <f>+L796*S796</f>
        <v>0</v>
      </c>
      <c r="U796" s="69">
        <f t="shared" si="753"/>
        <v>1601.1</v>
      </c>
      <c r="V796" s="69">
        <f>+U796*1</f>
        <v>1601.1</v>
      </c>
      <c r="W796" s="69">
        <f t="shared" si="754"/>
        <v>0</v>
      </c>
      <c r="X796" s="69">
        <v>0</v>
      </c>
      <c r="Y796" s="14">
        <f t="shared" si="723"/>
        <v>0</v>
      </c>
      <c r="Z796" s="66" t="s">
        <v>26</v>
      </c>
      <c r="AA796" s="12" t="s">
        <v>31</v>
      </c>
    </row>
    <row r="797" spans="1:27" x14ac:dyDescent="0.25">
      <c r="A797" s="10">
        <v>45671</v>
      </c>
      <c r="B797" s="11" t="s">
        <v>2228</v>
      </c>
      <c r="C797" s="11" t="s">
        <v>2229</v>
      </c>
      <c r="D797" s="11" t="s">
        <v>26</v>
      </c>
      <c r="E797" s="11" t="s">
        <v>500</v>
      </c>
      <c r="F797" s="11" t="s">
        <v>26</v>
      </c>
      <c r="G797" s="11" t="s">
        <v>26</v>
      </c>
      <c r="H797" s="12" t="s">
        <v>4421</v>
      </c>
      <c r="I797" s="12" t="s">
        <v>27</v>
      </c>
      <c r="J797" s="12" t="s">
        <v>47</v>
      </c>
      <c r="K797" s="12" t="s">
        <v>48</v>
      </c>
      <c r="L797" s="13">
        <v>43.26</v>
      </c>
      <c r="M797" s="13">
        <v>30</v>
      </c>
      <c r="N797" s="13">
        <v>1.4419999999999999</v>
      </c>
      <c r="O797" s="13">
        <v>87</v>
      </c>
      <c r="P797" s="13" t="s">
        <v>30</v>
      </c>
      <c r="Q797" s="13">
        <v>0</v>
      </c>
      <c r="R797" s="69">
        <f t="shared" ref="R797" si="755">L797*O797</f>
        <v>3763.62</v>
      </c>
      <c r="S797" s="69">
        <v>38</v>
      </c>
      <c r="T797" s="69">
        <f t="shared" ref="T797" si="756">L797*S797</f>
        <v>1643.8799999999999</v>
      </c>
      <c r="U797" s="69">
        <f t="shared" ref="U797:U799" si="757">R797-T797</f>
        <v>2119.7399999999998</v>
      </c>
      <c r="V797" s="69">
        <f t="shared" ref="V797" si="758">U797*1</f>
        <v>2119.7399999999998</v>
      </c>
      <c r="W797" s="69">
        <f t="shared" ref="W797:W799" si="759">U797-V797</f>
        <v>0</v>
      </c>
      <c r="X797" s="69">
        <f>L797*36</f>
        <v>1557.36</v>
      </c>
      <c r="Y797" s="70">
        <f t="shared" ref="Y797:Y801" si="760">+T797-X797</f>
        <v>86.519999999999982</v>
      </c>
      <c r="Z797" s="66" t="s">
        <v>141</v>
      </c>
      <c r="AA797" s="12" t="s">
        <v>78</v>
      </c>
    </row>
    <row r="798" spans="1:27" x14ac:dyDescent="0.25">
      <c r="A798" s="10">
        <v>45671</v>
      </c>
      <c r="B798" s="11" t="s">
        <v>2230</v>
      </c>
      <c r="C798" s="11" t="s">
        <v>2231</v>
      </c>
      <c r="D798" s="11" t="s">
        <v>26</v>
      </c>
      <c r="E798" s="11" t="s">
        <v>53</v>
      </c>
      <c r="F798" s="11" t="s">
        <v>26</v>
      </c>
      <c r="G798" s="11" t="s">
        <v>26</v>
      </c>
      <c r="H798" s="12" t="s">
        <v>145</v>
      </c>
      <c r="I798" s="12" t="s">
        <v>27</v>
      </c>
      <c r="J798" s="12" t="s">
        <v>33</v>
      </c>
      <c r="K798" s="12" t="s">
        <v>34</v>
      </c>
      <c r="L798" s="13">
        <v>44.78</v>
      </c>
      <c r="M798" s="13">
        <v>30</v>
      </c>
      <c r="N798" s="13">
        <v>1.492666666666667</v>
      </c>
      <c r="O798" s="13">
        <v>91</v>
      </c>
      <c r="P798" s="13" t="s">
        <v>30</v>
      </c>
      <c r="Q798" s="13">
        <v>0</v>
      </c>
      <c r="R798" s="69">
        <f>+L798*O798</f>
        <v>4074.98</v>
      </c>
      <c r="S798" s="69">
        <v>40</v>
      </c>
      <c r="T798" s="69">
        <f>L798*S798</f>
        <v>1791.2</v>
      </c>
      <c r="U798" s="69">
        <f t="shared" si="757"/>
        <v>2283.7799999999997</v>
      </c>
      <c r="V798" s="69">
        <f>U798*1</f>
        <v>2283.7799999999997</v>
      </c>
      <c r="W798" s="69">
        <f t="shared" si="759"/>
        <v>0</v>
      </c>
      <c r="X798" s="69">
        <f>L798*37</f>
        <v>1656.8600000000001</v>
      </c>
      <c r="Y798" s="70">
        <f t="shared" si="760"/>
        <v>134.33999999999992</v>
      </c>
      <c r="Z798" s="66" t="s">
        <v>41</v>
      </c>
      <c r="AA798" s="12" t="s">
        <v>79</v>
      </c>
    </row>
    <row r="799" spans="1:27" x14ac:dyDescent="0.25">
      <c r="A799" s="10">
        <v>45671</v>
      </c>
      <c r="B799" s="11" t="s">
        <v>136</v>
      </c>
      <c r="C799" s="11" t="s">
        <v>2232</v>
      </c>
      <c r="D799" s="11" t="s">
        <v>26</v>
      </c>
      <c r="E799" s="11" t="s">
        <v>482</v>
      </c>
      <c r="F799" s="11" t="s">
        <v>26</v>
      </c>
      <c r="G799" s="11" t="s">
        <v>26</v>
      </c>
      <c r="H799" s="12" t="s">
        <v>145</v>
      </c>
      <c r="I799" s="12" t="s">
        <v>27</v>
      </c>
      <c r="J799" s="12" t="s">
        <v>47</v>
      </c>
      <c r="K799" s="12" t="s">
        <v>48</v>
      </c>
      <c r="L799" s="13">
        <v>42.02</v>
      </c>
      <c r="M799" s="13">
        <v>29</v>
      </c>
      <c r="N799" s="13">
        <v>1.4489655172413789</v>
      </c>
      <c r="O799" s="13">
        <v>91</v>
      </c>
      <c r="P799" s="13" t="s">
        <v>30</v>
      </c>
      <c r="Q799" s="13">
        <v>0</v>
      </c>
      <c r="R799" s="69">
        <f>+L799*O799</f>
        <v>3823.82</v>
      </c>
      <c r="S799" s="69">
        <v>40</v>
      </c>
      <c r="T799" s="69">
        <f>L799*S799</f>
        <v>1680.8000000000002</v>
      </c>
      <c r="U799" s="69">
        <f t="shared" si="757"/>
        <v>2143.02</v>
      </c>
      <c r="V799" s="69">
        <f>U799*1</f>
        <v>2143.02</v>
      </c>
      <c r="W799" s="69">
        <f t="shared" si="759"/>
        <v>0</v>
      </c>
      <c r="X799" s="69">
        <f>L799*37</f>
        <v>1554.74</v>
      </c>
      <c r="Y799" s="70">
        <f t="shared" si="760"/>
        <v>126.06000000000017</v>
      </c>
      <c r="Z799" s="66" t="s">
        <v>41</v>
      </c>
      <c r="AA799" s="12" t="s">
        <v>79</v>
      </c>
    </row>
    <row r="800" spans="1:27" x14ac:dyDescent="0.25">
      <c r="A800" s="10">
        <v>45671</v>
      </c>
      <c r="B800" s="11" t="s">
        <v>172</v>
      </c>
      <c r="C800" s="11" t="s">
        <v>2233</v>
      </c>
      <c r="D800" s="11" t="s">
        <v>26</v>
      </c>
      <c r="E800" s="11" t="s">
        <v>183</v>
      </c>
      <c r="F800" s="11" t="s">
        <v>26</v>
      </c>
      <c r="G800" s="11" t="s">
        <v>26</v>
      </c>
      <c r="H800" s="12" t="s">
        <v>4421</v>
      </c>
      <c r="I800" s="12" t="s">
        <v>27</v>
      </c>
      <c r="J800" s="12" t="s">
        <v>33</v>
      </c>
      <c r="K800" s="12" t="s">
        <v>34</v>
      </c>
      <c r="L800" s="13">
        <v>42.22</v>
      </c>
      <c r="M800" s="13">
        <v>29</v>
      </c>
      <c r="N800" s="13">
        <v>1.4558620689655171</v>
      </c>
      <c r="O800" s="13">
        <v>85</v>
      </c>
      <c r="P800" s="13" t="s">
        <v>30</v>
      </c>
      <c r="Q800" s="13">
        <v>0</v>
      </c>
      <c r="R800" s="69">
        <f>L800*O800</f>
        <v>3588.7</v>
      </c>
      <c r="S800" s="69">
        <v>38</v>
      </c>
      <c r="T800" s="69">
        <f>L800*S800</f>
        <v>1604.36</v>
      </c>
      <c r="U800" s="69">
        <f>R800-T800</f>
        <v>1984.34</v>
      </c>
      <c r="V800" s="69">
        <f>U800*1</f>
        <v>1984.34</v>
      </c>
      <c r="W800" s="69">
        <f>U800-V800</f>
        <v>0</v>
      </c>
      <c r="X800" s="69">
        <f>L800*36</f>
        <v>1519.92</v>
      </c>
      <c r="Y800" s="70">
        <f t="shared" si="760"/>
        <v>84.439999999999827</v>
      </c>
      <c r="Z800" s="66" t="s">
        <v>141</v>
      </c>
      <c r="AA800" s="12" t="s">
        <v>78</v>
      </c>
    </row>
    <row r="801" spans="1:27" x14ac:dyDescent="0.25">
      <c r="A801" s="10">
        <v>45671</v>
      </c>
      <c r="B801" s="11" t="s">
        <v>2234</v>
      </c>
      <c r="C801" s="11" t="s">
        <v>2235</v>
      </c>
      <c r="D801" s="11" t="s">
        <v>26</v>
      </c>
      <c r="E801" s="11" t="s">
        <v>604</v>
      </c>
      <c r="F801" s="11" t="s">
        <v>26</v>
      </c>
      <c r="G801" s="11" t="s">
        <v>26</v>
      </c>
      <c r="H801" s="12" t="s">
        <v>4421</v>
      </c>
      <c r="I801" s="12" t="s">
        <v>27</v>
      </c>
      <c r="J801" s="12" t="s">
        <v>42</v>
      </c>
      <c r="K801" s="12" t="s">
        <v>43</v>
      </c>
      <c r="L801" s="13">
        <v>45.58</v>
      </c>
      <c r="M801" s="13">
        <v>28</v>
      </c>
      <c r="N801" s="13">
        <v>1.6278571428571429</v>
      </c>
      <c r="O801" s="13">
        <v>83</v>
      </c>
      <c r="P801" s="13" t="s">
        <v>30</v>
      </c>
      <c r="Q801" s="13">
        <v>0</v>
      </c>
      <c r="R801" s="69">
        <f>L801*O801</f>
        <v>3783.14</v>
      </c>
      <c r="S801" s="69">
        <v>38</v>
      </c>
      <c r="T801" s="69">
        <f>L801*S801</f>
        <v>1732.04</v>
      </c>
      <c r="U801" s="69">
        <f>R801-T801</f>
        <v>2051.1</v>
      </c>
      <c r="V801" s="69">
        <f>U801*1</f>
        <v>2051.1</v>
      </c>
      <c r="W801" s="69">
        <f>U801-V801</f>
        <v>0</v>
      </c>
      <c r="X801" s="69">
        <f>L801*36</f>
        <v>1640.8799999999999</v>
      </c>
      <c r="Y801" s="70">
        <f t="shared" si="760"/>
        <v>91.160000000000082</v>
      </c>
      <c r="Z801" s="66" t="s">
        <v>141</v>
      </c>
      <c r="AA801" s="12" t="s">
        <v>78</v>
      </c>
    </row>
    <row r="802" spans="1:27" x14ac:dyDescent="0.25">
      <c r="A802" s="10">
        <v>45671</v>
      </c>
      <c r="B802" s="11" t="s">
        <v>2236</v>
      </c>
      <c r="C802" s="11" t="s">
        <v>2237</v>
      </c>
      <c r="D802" s="11" t="s">
        <v>26</v>
      </c>
      <c r="E802" s="11" t="s">
        <v>50</v>
      </c>
      <c r="F802" s="11" t="s">
        <v>26</v>
      </c>
      <c r="G802" s="11">
        <v>626</v>
      </c>
      <c r="H802" s="12" t="s">
        <v>162</v>
      </c>
      <c r="I802" s="12" t="s">
        <v>27</v>
      </c>
      <c r="J802" s="12" t="s">
        <v>33</v>
      </c>
      <c r="K802" s="12" t="s">
        <v>34</v>
      </c>
      <c r="L802" s="13">
        <v>37.76</v>
      </c>
      <c r="M802" s="13">
        <v>25</v>
      </c>
      <c r="N802" s="13">
        <v>1.5104</v>
      </c>
      <c r="O802" s="13" t="s">
        <v>30</v>
      </c>
      <c r="P802" s="13">
        <v>58</v>
      </c>
      <c r="Q802" s="13">
        <v>0</v>
      </c>
      <c r="R802" s="69">
        <f>M802*P802</f>
        <v>1450</v>
      </c>
      <c r="S802" s="69">
        <v>0</v>
      </c>
      <c r="T802" s="69">
        <f>M802*S802</f>
        <v>0</v>
      </c>
      <c r="U802" s="69">
        <f t="shared" ref="U802" si="761">R802-T802</f>
        <v>1450</v>
      </c>
      <c r="V802" s="69">
        <f>U802*0</f>
        <v>0</v>
      </c>
      <c r="W802" s="69">
        <f t="shared" ref="W802" si="762">U802-V802</f>
        <v>1450</v>
      </c>
      <c r="X802" s="69">
        <v>0</v>
      </c>
      <c r="Y802" s="14">
        <f>T802-X802</f>
        <v>0</v>
      </c>
      <c r="Z802" s="66" t="s">
        <v>26</v>
      </c>
      <c r="AA802" s="12" t="s">
        <v>31</v>
      </c>
    </row>
    <row r="803" spans="1:27" x14ac:dyDescent="0.25">
      <c r="A803" s="10">
        <v>45671</v>
      </c>
      <c r="B803" s="11" t="s">
        <v>2238</v>
      </c>
      <c r="C803" s="11" t="s">
        <v>2239</v>
      </c>
      <c r="D803" s="11" t="s">
        <v>26</v>
      </c>
      <c r="E803" s="11" t="s">
        <v>57</v>
      </c>
      <c r="F803" s="11" t="s">
        <v>26</v>
      </c>
      <c r="G803" s="11" t="s">
        <v>26</v>
      </c>
      <c r="H803" s="12" t="s">
        <v>4421</v>
      </c>
      <c r="I803" s="12" t="s">
        <v>27</v>
      </c>
      <c r="J803" s="12" t="s">
        <v>33</v>
      </c>
      <c r="K803" s="12" t="s">
        <v>34</v>
      </c>
      <c r="L803" s="13">
        <v>43.78</v>
      </c>
      <c r="M803" s="13">
        <v>30</v>
      </c>
      <c r="N803" s="13">
        <v>1.4593333333333329</v>
      </c>
      <c r="O803" s="13">
        <v>85</v>
      </c>
      <c r="P803" s="13" t="s">
        <v>30</v>
      </c>
      <c r="Q803" s="13">
        <v>0</v>
      </c>
      <c r="R803" s="69">
        <f>L803*O803</f>
        <v>3721.3</v>
      </c>
      <c r="S803" s="69">
        <v>38</v>
      </c>
      <c r="T803" s="69">
        <f>L803*S803</f>
        <v>1663.64</v>
      </c>
      <c r="U803" s="69">
        <f>R803-T803</f>
        <v>2057.66</v>
      </c>
      <c r="V803" s="69">
        <f>U803*1</f>
        <v>2057.66</v>
      </c>
      <c r="W803" s="69">
        <f>U803-V803</f>
        <v>0</v>
      </c>
      <c r="X803" s="69">
        <f>L803*37</f>
        <v>1619.8600000000001</v>
      </c>
      <c r="Y803" s="70">
        <f>+T803-X803</f>
        <v>43.779999999999973</v>
      </c>
      <c r="Z803" s="66" t="s">
        <v>41</v>
      </c>
      <c r="AA803" s="12" t="s">
        <v>78</v>
      </c>
    </row>
    <row r="804" spans="1:27" x14ac:dyDescent="0.25">
      <c r="A804" s="10">
        <v>45671</v>
      </c>
      <c r="B804" s="11" t="s">
        <v>2240</v>
      </c>
      <c r="C804" s="11" t="s">
        <v>2241</v>
      </c>
      <c r="D804" s="11" t="s">
        <v>26</v>
      </c>
      <c r="E804" s="11" t="s">
        <v>552</v>
      </c>
      <c r="F804" s="11" t="s">
        <v>26</v>
      </c>
      <c r="G804" s="11">
        <v>44139</v>
      </c>
      <c r="H804" s="12" t="s">
        <v>4422</v>
      </c>
      <c r="I804" s="12" t="s">
        <v>27</v>
      </c>
      <c r="J804" s="12" t="s">
        <v>33</v>
      </c>
      <c r="K804" s="12" t="s">
        <v>34</v>
      </c>
      <c r="L804" s="13">
        <v>33.9</v>
      </c>
      <c r="M804" s="13">
        <v>25</v>
      </c>
      <c r="N804" s="13">
        <v>1.3560000000000001</v>
      </c>
      <c r="O804" s="13">
        <v>45</v>
      </c>
      <c r="P804" s="13" t="s">
        <v>30</v>
      </c>
      <c r="Q804" s="13">
        <v>0</v>
      </c>
      <c r="R804" s="69">
        <f>+L804*O804</f>
        <v>1525.5</v>
      </c>
      <c r="S804" s="69">
        <v>0</v>
      </c>
      <c r="T804" s="69">
        <f>+L804*S804</f>
        <v>0</v>
      </c>
      <c r="U804" s="69">
        <f t="shared" ref="U804" si="763">+R804-T804</f>
        <v>1525.5</v>
      </c>
      <c r="V804" s="69">
        <f>+U804*1</f>
        <v>1525.5</v>
      </c>
      <c r="W804" s="69">
        <f t="shared" ref="W804" si="764">+U804-V804</f>
        <v>0</v>
      </c>
      <c r="X804" s="69">
        <v>0</v>
      </c>
      <c r="Y804" s="14">
        <f>T804-X804</f>
        <v>0</v>
      </c>
      <c r="Z804" s="66" t="s">
        <v>26</v>
      </c>
      <c r="AA804" s="12" t="s">
        <v>31</v>
      </c>
    </row>
    <row r="805" spans="1:27" x14ac:dyDescent="0.25">
      <c r="A805" s="10">
        <v>45671</v>
      </c>
      <c r="B805" s="11" t="s">
        <v>1165</v>
      </c>
      <c r="C805" s="11" t="s">
        <v>2242</v>
      </c>
      <c r="D805" s="11" t="s">
        <v>26</v>
      </c>
      <c r="E805" s="11" t="s">
        <v>63</v>
      </c>
      <c r="F805" s="11" t="s">
        <v>26</v>
      </c>
      <c r="G805" s="11" t="s">
        <v>26</v>
      </c>
      <c r="H805" s="12" t="s">
        <v>4421</v>
      </c>
      <c r="I805" s="12" t="s">
        <v>27</v>
      </c>
      <c r="J805" s="12" t="s">
        <v>42</v>
      </c>
      <c r="K805" s="12" t="s">
        <v>43</v>
      </c>
      <c r="L805" s="13">
        <v>43.24</v>
      </c>
      <c r="M805" s="13">
        <v>25</v>
      </c>
      <c r="N805" s="13">
        <v>1.7296</v>
      </c>
      <c r="O805" s="13">
        <v>83</v>
      </c>
      <c r="P805" s="13" t="s">
        <v>30</v>
      </c>
      <c r="Q805" s="13">
        <v>0</v>
      </c>
      <c r="R805" s="69">
        <f>L805*O805</f>
        <v>3588.92</v>
      </c>
      <c r="S805" s="69">
        <v>38</v>
      </c>
      <c r="T805" s="69">
        <f>L805*S805</f>
        <v>1643.1200000000001</v>
      </c>
      <c r="U805" s="69">
        <f>R805-T805</f>
        <v>1945.8</v>
      </c>
      <c r="V805" s="69">
        <f>U805*1</f>
        <v>1945.8</v>
      </c>
      <c r="W805" s="69">
        <f>U805-V805</f>
        <v>0</v>
      </c>
      <c r="X805" s="69">
        <f>L805*36</f>
        <v>1556.64</v>
      </c>
      <c r="Y805" s="70">
        <f>+T805-X805</f>
        <v>86.480000000000018</v>
      </c>
      <c r="Z805" s="66" t="s">
        <v>140</v>
      </c>
      <c r="AA805" s="12" t="s">
        <v>78</v>
      </c>
    </row>
    <row r="806" spans="1:27" x14ac:dyDescent="0.25">
      <c r="A806" s="10">
        <v>45671</v>
      </c>
      <c r="B806" s="11" t="s">
        <v>2243</v>
      </c>
      <c r="C806" s="11" t="s">
        <v>2244</v>
      </c>
      <c r="D806" s="11" t="s">
        <v>26</v>
      </c>
      <c r="E806" s="11" t="s">
        <v>49</v>
      </c>
      <c r="F806" s="11" t="s">
        <v>26</v>
      </c>
      <c r="G806" s="11">
        <v>1551</v>
      </c>
      <c r="H806" s="12" t="s">
        <v>45</v>
      </c>
      <c r="I806" s="12" t="s">
        <v>27</v>
      </c>
      <c r="J806" s="12" t="s">
        <v>33</v>
      </c>
      <c r="K806" s="12" t="s">
        <v>34</v>
      </c>
      <c r="L806" s="13">
        <v>38.14</v>
      </c>
      <c r="M806" s="13">
        <v>25</v>
      </c>
      <c r="N806" s="13">
        <v>1.5256000000000001</v>
      </c>
      <c r="O806" s="13" t="s">
        <v>30</v>
      </c>
      <c r="P806" s="13">
        <v>58</v>
      </c>
      <c r="Q806" s="13">
        <v>0</v>
      </c>
      <c r="R806" s="69">
        <f>M806*P806</f>
        <v>1450</v>
      </c>
      <c r="S806" s="69">
        <v>0</v>
      </c>
      <c r="T806" s="69">
        <f>M806*S806</f>
        <v>0</v>
      </c>
      <c r="U806" s="69">
        <f>R806-T806</f>
        <v>1450</v>
      </c>
      <c r="V806" s="69">
        <f>U806*0</f>
        <v>0</v>
      </c>
      <c r="W806" s="69">
        <f>U806-V806</f>
        <v>1450</v>
      </c>
      <c r="X806" s="69">
        <v>0</v>
      </c>
      <c r="Y806" s="14">
        <f t="shared" ref="Y806:Y814" si="765">T806-X806</f>
        <v>0</v>
      </c>
      <c r="Z806" s="66" t="s">
        <v>26</v>
      </c>
      <c r="AA806" s="12" t="s">
        <v>31</v>
      </c>
    </row>
    <row r="807" spans="1:27" x14ac:dyDescent="0.25">
      <c r="A807" s="10">
        <v>45671</v>
      </c>
      <c r="B807" s="11" t="s">
        <v>2245</v>
      </c>
      <c r="C807" s="11" t="s">
        <v>2246</v>
      </c>
      <c r="D807" s="11" t="s">
        <v>26</v>
      </c>
      <c r="E807" s="11" t="s">
        <v>223</v>
      </c>
      <c r="F807" s="11" t="s">
        <v>26</v>
      </c>
      <c r="G807" s="11">
        <v>57847</v>
      </c>
      <c r="H807" s="12" t="s">
        <v>4422</v>
      </c>
      <c r="I807" s="12" t="s">
        <v>27</v>
      </c>
      <c r="J807" s="12" t="s">
        <v>33</v>
      </c>
      <c r="K807" s="12" t="s">
        <v>34</v>
      </c>
      <c r="L807" s="13">
        <v>35.619999999999997</v>
      </c>
      <c r="M807" s="13">
        <v>25</v>
      </c>
      <c r="N807" s="13">
        <v>1.4248000000000001</v>
      </c>
      <c r="O807" s="13">
        <v>45</v>
      </c>
      <c r="P807" s="13" t="s">
        <v>30</v>
      </c>
      <c r="Q807" s="13">
        <v>0</v>
      </c>
      <c r="R807" s="69">
        <f>+L807*O807</f>
        <v>1602.8999999999999</v>
      </c>
      <c r="S807" s="69">
        <v>0</v>
      </c>
      <c r="T807" s="69">
        <f>+L807*S807</f>
        <v>0</v>
      </c>
      <c r="U807" s="69">
        <f t="shared" ref="U807" si="766">+R807-T807</f>
        <v>1602.8999999999999</v>
      </c>
      <c r="V807" s="69">
        <f>+U807*1</f>
        <v>1602.8999999999999</v>
      </c>
      <c r="W807" s="69">
        <f t="shared" ref="W807" si="767">+U807-V807</f>
        <v>0</v>
      </c>
      <c r="X807" s="69">
        <v>0</v>
      </c>
      <c r="Y807" s="14">
        <f t="shared" si="765"/>
        <v>0</v>
      </c>
      <c r="Z807" s="66" t="s">
        <v>26</v>
      </c>
      <c r="AA807" s="12" t="s">
        <v>31</v>
      </c>
    </row>
    <row r="808" spans="1:27" x14ac:dyDescent="0.25">
      <c r="A808" s="10">
        <v>45671</v>
      </c>
      <c r="B808" s="11" t="s">
        <v>2247</v>
      </c>
      <c r="C808" s="11" t="s">
        <v>2248</v>
      </c>
      <c r="D808" s="11" t="s">
        <v>26</v>
      </c>
      <c r="E808" s="11" t="s">
        <v>603</v>
      </c>
      <c r="F808" s="11" t="s">
        <v>26</v>
      </c>
      <c r="G808" s="11">
        <v>752</v>
      </c>
      <c r="H808" s="12" t="s">
        <v>141</v>
      </c>
      <c r="I808" s="12" t="s">
        <v>27</v>
      </c>
      <c r="J808" s="12" t="s">
        <v>33</v>
      </c>
      <c r="K808" s="12" t="s">
        <v>34</v>
      </c>
      <c r="L808" s="13">
        <v>40.24</v>
      </c>
      <c r="M808" s="13">
        <v>28</v>
      </c>
      <c r="N808" s="13">
        <v>1.4371428571428571</v>
      </c>
      <c r="O808" s="13">
        <v>40</v>
      </c>
      <c r="P808" s="13" t="s">
        <v>30</v>
      </c>
      <c r="Q808" s="13">
        <v>0</v>
      </c>
      <c r="R808" s="69">
        <f>L808*O808</f>
        <v>1609.6000000000001</v>
      </c>
      <c r="S808" s="69">
        <v>0</v>
      </c>
      <c r="T808" s="69">
        <f>L808*S808</f>
        <v>0</v>
      </c>
      <c r="U808" s="69">
        <f>R808-T808</f>
        <v>1609.6000000000001</v>
      </c>
      <c r="V808" s="69">
        <f>U808*0</f>
        <v>0</v>
      </c>
      <c r="W808" s="69">
        <f>U808-V808</f>
        <v>1609.6000000000001</v>
      </c>
      <c r="X808" s="69">
        <v>0</v>
      </c>
      <c r="Y808" s="14">
        <f t="shared" si="765"/>
        <v>0</v>
      </c>
      <c r="Z808" s="66" t="s">
        <v>26</v>
      </c>
      <c r="AA808" s="12" t="s">
        <v>31</v>
      </c>
    </row>
    <row r="809" spans="1:27" x14ac:dyDescent="0.25">
      <c r="A809" s="10">
        <v>45671</v>
      </c>
      <c r="B809" s="11" t="s">
        <v>2249</v>
      </c>
      <c r="C809" s="11" t="s">
        <v>2250</v>
      </c>
      <c r="D809" s="11" t="s">
        <v>26</v>
      </c>
      <c r="E809" s="11" t="s">
        <v>239</v>
      </c>
      <c r="F809" s="11" t="s">
        <v>26</v>
      </c>
      <c r="G809" s="11">
        <v>2915</v>
      </c>
      <c r="H809" s="12" t="s">
        <v>41</v>
      </c>
      <c r="I809" s="12" t="s">
        <v>55</v>
      </c>
      <c r="J809" s="12" t="s">
        <v>55</v>
      </c>
      <c r="K809" s="12" t="s">
        <v>56</v>
      </c>
      <c r="L809" s="13">
        <v>39.06</v>
      </c>
      <c r="M809" s="13">
        <v>25</v>
      </c>
      <c r="N809" s="13">
        <v>1.5624</v>
      </c>
      <c r="O809" s="13" t="s">
        <v>30</v>
      </c>
      <c r="P809" s="13">
        <v>24</v>
      </c>
      <c r="Q809" s="13">
        <v>0</v>
      </c>
      <c r="R809" s="69">
        <f>+M809*P809</f>
        <v>600</v>
      </c>
      <c r="S809" s="69">
        <v>0</v>
      </c>
      <c r="T809" s="69">
        <f>+M809*S809</f>
        <v>0</v>
      </c>
      <c r="U809" s="69">
        <f>+R809-T809</f>
        <v>600</v>
      </c>
      <c r="V809" s="69">
        <f>+U809*0</f>
        <v>0</v>
      </c>
      <c r="W809" s="69">
        <f>+U809-V809</f>
        <v>600</v>
      </c>
      <c r="X809" s="69">
        <v>0</v>
      </c>
      <c r="Y809" s="14">
        <f t="shared" si="765"/>
        <v>0</v>
      </c>
      <c r="Z809" s="66" t="s">
        <v>26</v>
      </c>
      <c r="AA809" s="12" t="s">
        <v>31</v>
      </c>
    </row>
    <row r="810" spans="1:27" x14ac:dyDescent="0.25">
      <c r="A810" s="10">
        <v>45671</v>
      </c>
      <c r="B810" s="11" t="s">
        <v>2041</v>
      </c>
      <c r="C810" s="11" t="s">
        <v>2251</v>
      </c>
      <c r="D810" s="11" t="s">
        <v>26</v>
      </c>
      <c r="E810" s="11" t="s">
        <v>44</v>
      </c>
      <c r="F810" s="11" t="s">
        <v>26</v>
      </c>
      <c r="G810" s="11">
        <v>1561</v>
      </c>
      <c r="H810" s="12" t="s">
        <v>45</v>
      </c>
      <c r="I810" s="12" t="s">
        <v>27</v>
      </c>
      <c r="J810" s="12" t="s">
        <v>33</v>
      </c>
      <c r="K810" s="12" t="s">
        <v>34</v>
      </c>
      <c r="L810" s="13">
        <v>38.54</v>
      </c>
      <c r="M810" s="13">
        <v>25</v>
      </c>
      <c r="N810" s="13">
        <v>1.5416000000000001</v>
      </c>
      <c r="O810" s="13" t="s">
        <v>30</v>
      </c>
      <c r="P810" s="13">
        <v>58</v>
      </c>
      <c r="Q810" s="13">
        <v>0</v>
      </c>
      <c r="R810" s="69">
        <f>M810*P810</f>
        <v>1450</v>
      </c>
      <c r="S810" s="69">
        <v>0</v>
      </c>
      <c r="T810" s="69">
        <f>M810*S810</f>
        <v>0</v>
      </c>
      <c r="U810" s="69">
        <f>R810-T810</f>
        <v>1450</v>
      </c>
      <c r="V810" s="69">
        <f>U810*0</f>
        <v>0</v>
      </c>
      <c r="W810" s="69">
        <f>U810-V810</f>
        <v>1450</v>
      </c>
      <c r="X810" s="69">
        <v>0</v>
      </c>
      <c r="Y810" s="14">
        <f t="shared" si="765"/>
        <v>0</v>
      </c>
      <c r="Z810" s="66" t="s">
        <v>26</v>
      </c>
      <c r="AA810" s="12" t="s">
        <v>31</v>
      </c>
    </row>
    <row r="811" spans="1:27" x14ac:dyDescent="0.25">
      <c r="A811" s="10">
        <v>45671</v>
      </c>
      <c r="B811" s="11" t="s">
        <v>703</v>
      </c>
      <c r="C811" s="11" t="s">
        <v>2252</v>
      </c>
      <c r="D811" s="11" t="s">
        <v>26</v>
      </c>
      <c r="E811" s="11" t="s">
        <v>460</v>
      </c>
      <c r="F811" s="11" t="s">
        <v>26</v>
      </c>
      <c r="G811" s="11" t="s">
        <v>35</v>
      </c>
      <c r="H811" s="12" t="s">
        <v>36</v>
      </c>
      <c r="I811" s="12" t="s">
        <v>55</v>
      </c>
      <c r="J811" s="12" t="s">
        <v>55</v>
      </c>
      <c r="K811" s="12" t="s">
        <v>56</v>
      </c>
      <c r="L811" s="13">
        <v>27.78</v>
      </c>
      <c r="M811" s="13">
        <v>17</v>
      </c>
      <c r="N811" s="13">
        <v>1.6341176470588239</v>
      </c>
      <c r="O811" s="13">
        <v>20</v>
      </c>
      <c r="P811" s="13" t="s">
        <v>30</v>
      </c>
      <c r="Q811" s="13">
        <v>0</v>
      </c>
      <c r="R811" s="69">
        <f>(L811*O811)-Q811</f>
        <v>555.6</v>
      </c>
      <c r="S811" s="69">
        <v>0</v>
      </c>
      <c r="T811" s="69">
        <f t="shared" ref="T811" si="768">+L811*S811</f>
        <v>0</v>
      </c>
      <c r="U811" s="69">
        <f t="shared" ref="U811:U812" si="769">+R811-T811</f>
        <v>555.6</v>
      </c>
      <c r="V811" s="69">
        <f>+U811*0</f>
        <v>0</v>
      </c>
      <c r="W811" s="69">
        <f t="shared" ref="W811:W812" si="770">+U811-V811</f>
        <v>555.6</v>
      </c>
      <c r="X811" s="69">
        <v>0</v>
      </c>
      <c r="Y811" s="14">
        <f t="shared" si="765"/>
        <v>0</v>
      </c>
      <c r="Z811" s="66" t="s">
        <v>26</v>
      </c>
      <c r="AA811" s="12" t="s">
        <v>31</v>
      </c>
    </row>
    <row r="812" spans="1:27" x14ac:dyDescent="0.25">
      <c r="A812" s="10">
        <v>45671</v>
      </c>
      <c r="B812" s="11" t="s">
        <v>2253</v>
      </c>
      <c r="C812" s="11" t="s">
        <v>2254</v>
      </c>
      <c r="D812" s="11" t="s">
        <v>26</v>
      </c>
      <c r="E812" s="11" t="s">
        <v>588</v>
      </c>
      <c r="F812" s="11" t="s">
        <v>26</v>
      </c>
      <c r="G812" s="11">
        <v>4576</v>
      </c>
      <c r="H812" s="12" t="s">
        <v>4422</v>
      </c>
      <c r="I812" s="12" t="s">
        <v>27</v>
      </c>
      <c r="J812" s="12" t="s">
        <v>33</v>
      </c>
      <c r="K812" s="12" t="s">
        <v>34</v>
      </c>
      <c r="L812" s="13">
        <v>30.92</v>
      </c>
      <c r="M812" s="13">
        <v>25</v>
      </c>
      <c r="N812" s="13">
        <v>1.2367999999999999</v>
      </c>
      <c r="O812" s="13">
        <v>45</v>
      </c>
      <c r="P812" s="13" t="s">
        <v>30</v>
      </c>
      <c r="Q812" s="13">
        <v>0</v>
      </c>
      <c r="R812" s="69">
        <f>+L812*O812</f>
        <v>1391.4</v>
      </c>
      <c r="S812" s="69">
        <v>0</v>
      </c>
      <c r="T812" s="69">
        <f>+L812*S812</f>
        <v>0</v>
      </c>
      <c r="U812" s="69">
        <f t="shared" si="769"/>
        <v>1391.4</v>
      </c>
      <c r="V812" s="69">
        <f>+U812*1</f>
        <v>1391.4</v>
      </c>
      <c r="W812" s="69">
        <f t="shared" si="770"/>
        <v>0</v>
      </c>
      <c r="X812" s="69">
        <v>0</v>
      </c>
      <c r="Y812" s="14">
        <f t="shared" si="765"/>
        <v>0</v>
      </c>
      <c r="Z812" s="66" t="s">
        <v>26</v>
      </c>
      <c r="AA812" s="12" t="s">
        <v>31</v>
      </c>
    </row>
    <row r="813" spans="1:27" x14ac:dyDescent="0.25">
      <c r="A813" s="10">
        <v>45671</v>
      </c>
      <c r="B813" s="11" t="s">
        <v>2255</v>
      </c>
      <c r="C813" s="11" t="s">
        <v>2256</v>
      </c>
      <c r="D813" s="11" t="s">
        <v>26</v>
      </c>
      <c r="E813" s="11" t="s">
        <v>569</v>
      </c>
      <c r="F813" s="11" t="s">
        <v>26</v>
      </c>
      <c r="G813" s="11">
        <v>10322</v>
      </c>
      <c r="H813" s="12" t="s">
        <v>140</v>
      </c>
      <c r="I813" s="12" t="s">
        <v>27</v>
      </c>
      <c r="J813" s="12" t="s">
        <v>47</v>
      </c>
      <c r="K813" s="12" t="s">
        <v>48</v>
      </c>
      <c r="L813" s="13">
        <v>43.06</v>
      </c>
      <c r="M813" s="13">
        <v>30</v>
      </c>
      <c r="N813" s="13">
        <v>1.4353333333333329</v>
      </c>
      <c r="O813" s="13">
        <v>40</v>
      </c>
      <c r="P813" s="13"/>
      <c r="Q813" s="13">
        <v>0</v>
      </c>
      <c r="R813" s="69">
        <f>+L813*O813</f>
        <v>1722.4</v>
      </c>
      <c r="S813" s="69">
        <v>0</v>
      </c>
      <c r="T813" s="69">
        <f>+L813*S813</f>
        <v>0</v>
      </c>
      <c r="U813" s="69">
        <f>+R813-T813</f>
        <v>1722.4</v>
      </c>
      <c r="V813" s="69">
        <f>+U813*0</f>
        <v>0</v>
      </c>
      <c r="W813" s="69">
        <f>+U813-V813</f>
        <v>1722.4</v>
      </c>
      <c r="X813" s="69">
        <v>0</v>
      </c>
      <c r="Y813" s="14">
        <f t="shared" si="765"/>
        <v>0</v>
      </c>
      <c r="Z813" s="66" t="s">
        <v>26</v>
      </c>
      <c r="AA813" s="12" t="s">
        <v>31</v>
      </c>
    </row>
    <row r="814" spans="1:27" x14ac:dyDescent="0.25">
      <c r="A814" s="10">
        <v>45671</v>
      </c>
      <c r="B814" s="11" t="s">
        <v>1193</v>
      </c>
      <c r="C814" s="11" t="s">
        <v>2257</v>
      </c>
      <c r="D814" s="11" t="s">
        <v>26</v>
      </c>
      <c r="E814" s="11" t="s">
        <v>75</v>
      </c>
      <c r="F814" s="11" t="s">
        <v>26</v>
      </c>
      <c r="G814" s="11">
        <v>42007</v>
      </c>
      <c r="H814" s="12" t="s">
        <v>564</v>
      </c>
      <c r="I814" s="12" t="s">
        <v>27</v>
      </c>
      <c r="J814" s="12" t="s">
        <v>42</v>
      </c>
      <c r="K814" s="12" t="s">
        <v>43</v>
      </c>
      <c r="L814" s="13">
        <v>43.18</v>
      </c>
      <c r="M814" s="13">
        <v>25</v>
      </c>
      <c r="N814" s="13">
        <v>1.7272000000000001</v>
      </c>
      <c r="O814" s="13"/>
      <c r="P814" s="13">
        <v>64</v>
      </c>
      <c r="Q814" s="13">
        <v>0</v>
      </c>
      <c r="R814" s="69">
        <f>M814*P814</f>
        <v>1600</v>
      </c>
      <c r="S814" s="69">
        <v>0</v>
      </c>
      <c r="T814" s="69">
        <f>M814*S814</f>
        <v>0</v>
      </c>
      <c r="U814" s="69">
        <f>R814-T814</f>
        <v>1600</v>
      </c>
      <c r="V814" s="69">
        <f>U814*0</f>
        <v>0</v>
      </c>
      <c r="W814" s="69">
        <f>+U814-V814</f>
        <v>1600</v>
      </c>
      <c r="X814" s="69">
        <v>0</v>
      </c>
      <c r="Y814" s="14">
        <f t="shared" si="765"/>
        <v>0</v>
      </c>
      <c r="Z814" s="66" t="s">
        <v>26</v>
      </c>
      <c r="AA814" s="12" t="s">
        <v>31</v>
      </c>
    </row>
    <row r="815" spans="1:27" x14ac:dyDescent="0.25">
      <c r="A815" s="10">
        <v>45671</v>
      </c>
      <c r="B815" s="11" t="s">
        <v>2258</v>
      </c>
      <c r="C815" s="11" t="s">
        <v>2259</v>
      </c>
      <c r="D815" s="11" t="s">
        <v>26</v>
      </c>
      <c r="E815" s="11" t="s">
        <v>519</v>
      </c>
      <c r="F815" s="11" t="s">
        <v>26</v>
      </c>
      <c r="G815" s="11" t="s">
        <v>26</v>
      </c>
      <c r="H815" s="12" t="s">
        <v>4421</v>
      </c>
      <c r="I815" s="12" t="s">
        <v>27</v>
      </c>
      <c r="J815" s="12" t="s">
        <v>33</v>
      </c>
      <c r="K815" s="12" t="s">
        <v>34</v>
      </c>
      <c r="L815" s="13">
        <v>40.799999999999997</v>
      </c>
      <c r="M815" s="13">
        <v>28</v>
      </c>
      <c r="N815" s="13">
        <v>1.4571428571428571</v>
      </c>
      <c r="O815" s="13">
        <v>85</v>
      </c>
      <c r="P815" s="13" t="s">
        <v>30</v>
      </c>
      <c r="Q815" s="13">
        <v>0</v>
      </c>
      <c r="R815" s="69">
        <f>L815*O815</f>
        <v>3467.9999999999995</v>
      </c>
      <c r="S815" s="69">
        <v>38</v>
      </c>
      <c r="T815" s="69">
        <f>L815*S815</f>
        <v>1550.3999999999999</v>
      </c>
      <c r="U815" s="69">
        <f>R815-T815</f>
        <v>1917.5999999999997</v>
      </c>
      <c r="V815" s="69">
        <f>U815*1</f>
        <v>1917.5999999999997</v>
      </c>
      <c r="W815" s="69">
        <f>U815-V815</f>
        <v>0</v>
      </c>
      <c r="X815" s="69">
        <f>L815*36</f>
        <v>1468.8</v>
      </c>
      <c r="Y815" s="70">
        <f>+T815-X815</f>
        <v>81.599999999999909</v>
      </c>
      <c r="Z815" s="66" t="s">
        <v>140</v>
      </c>
      <c r="AA815" s="12" t="s">
        <v>78</v>
      </c>
    </row>
    <row r="816" spans="1:27" x14ac:dyDescent="0.25">
      <c r="A816" s="10">
        <v>45671</v>
      </c>
      <c r="B816" s="11" t="s">
        <v>2260</v>
      </c>
      <c r="C816" s="11" t="s">
        <v>2261</v>
      </c>
      <c r="D816" s="11" t="s">
        <v>26</v>
      </c>
      <c r="E816" s="11" t="s">
        <v>508</v>
      </c>
      <c r="F816" s="11" t="s">
        <v>26</v>
      </c>
      <c r="G816" s="11">
        <v>753</v>
      </c>
      <c r="H816" s="12" t="s">
        <v>141</v>
      </c>
      <c r="I816" s="12" t="s">
        <v>27</v>
      </c>
      <c r="J816" s="12" t="s">
        <v>33</v>
      </c>
      <c r="K816" s="12" t="s">
        <v>34</v>
      </c>
      <c r="L816" s="13">
        <v>41.54</v>
      </c>
      <c r="M816" s="13">
        <v>28</v>
      </c>
      <c r="N816" s="13">
        <v>1.483571428571429</v>
      </c>
      <c r="O816" s="13">
        <v>40</v>
      </c>
      <c r="P816" s="13" t="s">
        <v>30</v>
      </c>
      <c r="Q816" s="13">
        <v>0</v>
      </c>
      <c r="R816" s="69">
        <f>L816*O816</f>
        <v>1661.6</v>
      </c>
      <c r="S816" s="69">
        <v>0</v>
      </c>
      <c r="T816" s="69">
        <f>L816*S816</f>
        <v>0</v>
      </c>
      <c r="U816" s="69">
        <f>R816-T816</f>
        <v>1661.6</v>
      </c>
      <c r="V816" s="69">
        <f>U816*0</f>
        <v>0</v>
      </c>
      <c r="W816" s="69">
        <f>U816-V816</f>
        <v>1661.6</v>
      </c>
      <c r="X816" s="69">
        <v>0</v>
      </c>
      <c r="Y816" s="14">
        <f t="shared" ref="Y816:Y817" si="771">T816-X816</f>
        <v>0</v>
      </c>
      <c r="Z816" s="66" t="s">
        <v>26</v>
      </c>
      <c r="AA816" s="12" t="s">
        <v>31</v>
      </c>
    </row>
    <row r="817" spans="1:27" x14ac:dyDescent="0.25">
      <c r="A817" s="10">
        <v>45671</v>
      </c>
      <c r="B817" s="11" t="s">
        <v>454</v>
      </c>
      <c r="C817" s="11" t="s">
        <v>2262</v>
      </c>
      <c r="D817" s="11" t="s">
        <v>26</v>
      </c>
      <c r="E817" s="11" t="s">
        <v>518</v>
      </c>
      <c r="F817" s="11" t="s">
        <v>26</v>
      </c>
      <c r="G817" s="11">
        <v>70253</v>
      </c>
      <c r="H817" s="12" t="s">
        <v>4447</v>
      </c>
      <c r="I817" s="12" t="s">
        <v>27</v>
      </c>
      <c r="J817" s="12" t="s">
        <v>42</v>
      </c>
      <c r="K817" s="12" t="s">
        <v>43</v>
      </c>
      <c r="L817" s="13">
        <v>43.16</v>
      </c>
      <c r="M817" s="13">
        <v>25</v>
      </c>
      <c r="N817" s="13">
        <v>1.7263999999999999</v>
      </c>
      <c r="O817" s="13">
        <v>42.5</v>
      </c>
      <c r="P817" s="13" t="s">
        <v>30</v>
      </c>
      <c r="Q817" s="13">
        <v>0</v>
      </c>
      <c r="R817" s="69">
        <f>+L817*O817</f>
        <v>1834.3</v>
      </c>
      <c r="S817" s="69">
        <v>0</v>
      </c>
      <c r="T817" s="69">
        <f>+L817*S817</f>
        <v>0</v>
      </c>
      <c r="U817" s="69">
        <f>+R817-T817</f>
        <v>1834.3</v>
      </c>
      <c r="V817" s="69">
        <f>+U817*0.75</f>
        <v>1375.7249999999999</v>
      </c>
      <c r="W817" s="69">
        <f>+U817-V817</f>
        <v>458.57500000000005</v>
      </c>
      <c r="X817" s="69">
        <v>0</v>
      </c>
      <c r="Y817" s="14">
        <f t="shared" si="771"/>
        <v>0</v>
      </c>
      <c r="Z817" s="66" t="s">
        <v>26</v>
      </c>
      <c r="AA817" s="12" t="s">
        <v>31</v>
      </c>
    </row>
    <row r="818" spans="1:27" x14ac:dyDescent="0.25">
      <c r="A818" s="10">
        <v>45671</v>
      </c>
      <c r="B818" s="11" t="s">
        <v>2263</v>
      </c>
      <c r="C818" s="11" t="s">
        <v>2264</v>
      </c>
      <c r="D818" s="11" t="s">
        <v>26</v>
      </c>
      <c r="E818" s="11" t="s">
        <v>2108</v>
      </c>
      <c r="F818" s="11" t="s">
        <v>26</v>
      </c>
      <c r="G818" s="11" t="s">
        <v>26</v>
      </c>
      <c r="H818" s="12" t="s">
        <v>4421</v>
      </c>
      <c r="I818" s="12" t="s">
        <v>27</v>
      </c>
      <c r="J818" s="12" t="s">
        <v>47</v>
      </c>
      <c r="K818" s="12" t="s">
        <v>48</v>
      </c>
      <c r="L818" s="13">
        <v>42.38</v>
      </c>
      <c r="M818" s="13">
        <v>29</v>
      </c>
      <c r="N818" s="13">
        <v>1.461379310344828</v>
      </c>
      <c r="O818" s="13">
        <v>87</v>
      </c>
      <c r="P818" s="13" t="s">
        <v>30</v>
      </c>
      <c r="Q818" s="13">
        <v>0</v>
      </c>
      <c r="R818" s="69">
        <f t="shared" ref="R818" si="772">L818*O818</f>
        <v>3687.0600000000004</v>
      </c>
      <c r="S818" s="69">
        <v>38</v>
      </c>
      <c r="T818" s="69">
        <f t="shared" ref="T818" si="773">L818*S818</f>
        <v>1610.44</v>
      </c>
      <c r="U818" s="69">
        <f t="shared" ref="U818" si="774">R818-T818</f>
        <v>2076.6200000000003</v>
      </c>
      <c r="V818" s="69">
        <f t="shared" ref="V818" si="775">U818*1</f>
        <v>2076.6200000000003</v>
      </c>
      <c r="W818" s="69">
        <f t="shared" ref="W818" si="776">U818-V818</f>
        <v>0</v>
      </c>
      <c r="X818" s="69">
        <f>L818*36</f>
        <v>1525.68</v>
      </c>
      <c r="Y818" s="70">
        <f t="shared" ref="Y818:Y819" si="777">+T818-X818</f>
        <v>84.759999999999991</v>
      </c>
      <c r="Z818" s="66" t="s">
        <v>140</v>
      </c>
      <c r="AA818" s="12" t="s">
        <v>78</v>
      </c>
    </row>
    <row r="819" spans="1:27" x14ac:dyDescent="0.25">
      <c r="A819" s="10">
        <v>45671</v>
      </c>
      <c r="B819" s="11" t="s">
        <v>2265</v>
      </c>
      <c r="C819" s="11" t="s">
        <v>2266</v>
      </c>
      <c r="D819" s="11" t="s">
        <v>26</v>
      </c>
      <c r="E819" s="11" t="s">
        <v>76</v>
      </c>
      <c r="F819" s="11" t="s">
        <v>26</v>
      </c>
      <c r="G819" s="11" t="s">
        <v>26</v>
      </c>
      <c r="H819" s="12" t="s">
        <v>4421</v>
      </c>
      <c r="I819" s="12" t="s">
        <v>27</v>
      </c>
      <c r="J819" s="12" t="s">
        <v>33</v>
      </c>
      <c r="K819" s="12" t="s">
        <v>34</v>
      </c>
      <c r="L819" s="13">
        <v>42.26</v>
      </c>
      <c r="M819" s="13">
        <v>29</v>
      </c>
      <c r="N819" s="13">
        <v>1.4572413793103449</v>
      </c>
      <c r="O819" s="13">
        <v>85</v>
      </c>
      <c r="P819" s="13" t="s">
        <v>30</v>
      </c>
      <c r="Q819" s="13">
        <v>0</v>
      </c>
      <c r="R819" s="69">
        <f>L819*O819</f>
        <v>3592.1</v>
      </c>
      <c r="S819" s="69">
        <v>38</v>
      </c>
      <c r="T819" s="69">
        <f>L819*S819</f>
        <v>1605.8799999999999</v>
      </c>
      <c r="U819" s="69">
        <f>R819-T819</f>
        <v>1986.22</v>
      </c>
      <c r="V819" s="69">
        <f>U819*1</f>
        <v>1986.22</v>
      </c>
      <c r="W819" s="69">
        <f>U819-V819</f>
        <v>0</v>
      </c>
      <c r="X819" s="69">
        <f>L819*37</f>
        <v>1563.62</v>
      </c>
      <c r="Y819" s="70">
        <f t="shared" si="777"/>
        <v>42.259999999999991</v>
      </c>
      <c r="Z819" s="66" t="s">
        <v>41</v>
      </c>
      <c r="AA819" s="12" t="s">
        <v>78</v>
      </c>
    </row>
    <row r="820" spans="1:27" x14ac:dyDescent="0.25">
      <c r="A820" s="10">
        <v>45671</v>
      </c>
      <c r="B820" s="11" t="s">
        <v>465</v>
      </c>
      <c r="C820" s="11" t="s">
        <v>2267</v>
      </c>
      <c r="D820" s="11" t="s">
        <v>26</v>
      </c>
      <c r="E820" s="11" t="s">
        <v>46</v>
      </c>
      <c r="F820" s="11" t="s">
        <v>26</v>
      </c>
      <c r="G820" s="11">
        <v>111999</v>
      </c>
      <c r="H820" s="12" t="s">
        <v>4445</v>
      </c>
      <c r="I820" s="12" t="s">
        <v>27</v>
      </c>
      <c r="J820" s="12" t="s">
        <v>42</v>
      </c>
      <c r="K820" s="12" t="s">
        <v>43</v>
      </c>
      <c r="L820" s="13">
        <v>41.68</v>
      </c>
      <c r="M820" s="13">
        <v>25</v>
      </c>
      <c r="N820" s="13">
        <v>1.6672</v>
      </c>
      <c r="O820" s="13">
        <v>42</v>
      </c>
      <c r="P820" s="13" t="s">
        <v>30</v>
      </c>
      <c r="Q820" s="13">
        <v>0</v>
      </c>
      <c r="R820" s="69">
        <f t="shared" ref="R820" si="778">+L820*O820</f>
        <v>1750.56</v>
      </c>
      <c r="S820" s="69">
        <v>0</v>
      </c>
      <c r="T820" s="69">
        <f>+L820*S820</f>
        <v>0</v>
      </c>
      <c r="U820" s="69">
        <f>+R820-T820</f>
        <v>1750.56</v>
      </c>
      <c r="V820" s="69">
        <f>+U820*1</f>
        <v>1750.56</v>
      </c>
      <c r="W820" s="69">
        <f>+U820-V820</f>
        <v>0</v>
      </c>
      <c r="X820" s="69">
        <v>0</v>
      </c>
      <c r="Y820" s="14">
        <f t="shared" ref="Y820:Y834" si="779">T820-X820</f>
        <v>0</v>
      </c>
      <c r="Z820" s="66" t="s">
        <v>26</v>
      </c>
      <c r="AA820" s="12" t="s">
        <v>31</v>
      </c>
    </row>
    <row r="821" spans="1:27" x14ac:dyDescent="0.25">
      <c r="A821" s="10">
        <v>45671</v>
      </c>
      <c r="B821" s="11" t="s">
        <v>2268</v>
      </c>
      <c r="C821" s="11" t="s">
        <v>2269</v>
      </c>
      <c r="D821" s="11" t="s">
        <v>26</v>
      </c>
      <c r="E821" s="11" t="s">
        <v>460</v>
      </c>
      <c r="F821" s="11" t="s">
        <v>26</v>
      </c>
      <c r="G821" s="11" t="s">
        <v>35</v>
      </c>
      <c r="H821" s="12" t="s">
        <v>36</v>
      </c>
      <c r="I821" s="12" t="s">
        <v>55</v>
      </c>
      <c r="J821" s="12" t="s">
        <v>55</v>
      </c>
      <c r="K821" s="12" t="s">
        <v>56</v>
      </c>
      <c r="L821" s="13">
        <v>27.78</v>
      </c>
      <c r="M821" s="13">
        <v>17</v>
      </c>
      <c r="N821" s="13">
        <v>1.6341176470588239</v>
      </c>
      <c r="O821" s="13">
        <v>20</v>
      </c>
      <c r="P821" s="13" t="s">
        <v>30</v>
      </c>
      <c r="Q821" s="13">
        <v>0</v>
      </c>
      <c r="R821" s="69">
        <f>(L821*O821)-Q821</f>
        <v>555.6</v>
      </c>
      <c r="S821" s="69">
        <v>0</v>
      </c>
      <c r="T821" s="69">
        <f t="shared" ref="T821" si="780">+L821*S821</f>
        <v>0</v>
      </c>
      <c r="U821" s="69">
        <f t="shared" ref="U821" si="781">+R821-T821</f>
        <v>555.6</v>
      </c>
      <c r="V821" s="69">
        <f>+U821*0</f>
        <v>0</v>
      </c>
      <c r="W821" s="69">
        <f t="shared" ref="W821" si="782">+U821-V821</f>
        <v>555.6</v>
      </c>
      <c r="X821" s="69">
        <v>0</v>
      </c>
      <c r="Y821" s="14">
        <f t="shared" si="779"/>
        <v>0</v>
      </c>
      <c r="Z821" s="66" t="s">
        <v>26</v>
      </c>
      <c r="AA821" s="12" t="s">
        <v>31</v>
      </c>
    </row>
    <row r="822" spans="1:27" x14ac:dyDescent="0.25">
      <c r="A822" s="10">
        <v>45671</v>
      </c>
      <c r="B822" s="11" t="s">
        <v>1119</v>
      </c>
      <c r="C822" s="11" t="s">
        <v>2270</v>
      </c>
      <c r="D822" s="11" t="s">
        <v>26</v>
      </c>
      <c r="E822" s="11" t="s">
        <v>50</v>
      </c>
      <c r="F822" s="11" t="s">
        <v>26</v>
      </c>
      <c r="G822" s="11">
        <v>627</v>
      </c>
      <c r="H822" s="12" t="s">
        <v>162</v>
      </c>
      <c r="I822" s="12" t="s">
        <v>27</v>
      </c>
      <c r="J822" s="12" t="s">
        <v>42</v>
      </c>
      <c r="K822" s="12" t="s">
        <v>43</v>
      </c>
      <c r="L822" s="13">
        <v>40.72</v>
      </c>
      <c r="M822" s="13">
        <v>25</v>
      </c>
      <c r="N822" s="13">
        <v>1.6288</v>
      </c>
      <c r="O822" s="13" t="s">
        <v>30</v>
      </c>
      <c r="P822" s="13">
        <v>56</v>
      </c>
      <c r="Q822" s="13">
        <v>0</v>
      </c>
      <c r="R822" s="69">
        <f>M822*P822</f>
        <v>1400</v>
      </c>
      <c r="S822" s="69">
        <v>0</v>
      </c>
      <c r="T822" s="69">
        <f>M822*S822</f>
        <v>0</v>
      </c>
      <c r="U822" s="69">
        <f>R822-T822</f>
        <v>1400</v>
      </c>
      <c r="V822" s="69">
        <f>U822*0</f>
        <v>0</v>
      </c>
      <c r="W822" s="69">
        <f>U822-V822</f>
        <v>1400</v>
      </c>
      <c r="X822" s="69">
        <v>0</v>
      </c>
      <c r="Y822" s="14">
        <f t="shared" si="779"/>
        <v>0</v>
      </c>
      <c r="Z822" s="66" t="s">
        <v>26</v>
      </c>
      <c r="AA822" s="12" t="s">
        <v>31</v>
      </c>
    </row>
    <row r="823" spans="1:27" x14ac:dyDescent="0.25">
      <c r="A823" s="10">
        <v>45671</v>
      </c>
      <c r="B823" s="11" t="s">
        <v>2271</v>
      </c>
      <c r="C823" s="11" t="s">
        <v>2272</v>
      </c>
      <c r="D823" s="11" t="s">
        <v>26</v>
      </c>
      <c r="E823" s="11" t="s">
        <v>592</v>
      </c>
      <c r="F823" s="11" t="s">
        <v>26</v>
      </c>
      <c r="G823" s="11">
        <v>59485</v>
      </c>
      <c r="H823" s="12" t="s">
        <v>4422</v>
      </c>
      <c r="I823" s="12" t="s">
        <v>27</v>
      </c>
      <c r="J823" s="12" t="s">
        <v>33</v>
      </c>
      <c r="K823" s="12" t="s">
        <v>34</v>
      </c>
      <c r="L823" s="13">
        <v>35.340000000000003</v>
      </c>
      <c r="M823" s="13">
        <v>25</v>
      </c>
      <c r="N823" s="13">
        <v>1.4136</v>
      </c>
      <c r="O823" s="13">
        <v>45</v>
      </c>
      <c r="P823" s="13" t="s">
        <v>30</v>
      </c>
      <c r="Q823" s="13">
        <v>0</v>
      </c>
      <c r="R823" s="69">
        <f>+L823*O823</f>
        <v>1590.3000000000002</v>
      </c>
      <c r="S823" s="69">
        <v>0</v>
      </c>
      <c r="T823" s="69">
        <f>+L823*S823</f>
        <v>0</v>
      </c>
      <c r="U823" s="69">
        <f t="shared" ref="U823" si="783">+R823-T823</f>
        <v>1590.3000000000002</v>
      </c>
      <c r="V823" s="69">
        <f>+U823*1</f>
        <v>1590.3000000000002</v>
      </c>
      <c r="W823" s="69">
        <f t="shared" ref="W823" si="784">+U823-V823</f>
        <v>0</v>
      </c>
      <c r="X823" s="69">
        <v>0</v>
      </c>
      <c r="Y823" s="14">
        <f t="shared" si="779"/>
        <v>0</v>
      </c>
      <c r="Z823" s="66" t="s">
        <v>26</v>
      </c>
      <c r="AA823" s="12" t="s">
        <v>31</v>
      </c>
    </row>
    <row r="824" spans="1:27" x14ac:dyDescent="0.25">
      <c r="A824" s="10">
        <v>45671</v>
      </c>
      <c r="B824" s="11" t="s">
        <v>2273</v>
      </c>
      <c r="C824" s="11" t="s">
        <v>2274</v>
      </c>
      <c r="D824" s="11" t="s">
        <v>26</v>
      </c>
      <c r="E824" s="11" t="s">
        <v>657</v>
      </c>
      <c r="F824" s="11" t="s">
        <v>26</v>
      </c>
      <c r="G824" s="11">
        <v>754</v>
      </c>
      <c r="H824" s="12" t="s">
        <v>141</v>
      </c>
      <c r="I824" s="12" t="s">
        <v>27</v>
      </c>
      <c r="J824" s="12" t="s">
        <v>33</v>
      </c>
      <c r="K824" s="12" t="s">
        <v>34</v>
      </c>
      <c r="L824" s="13">
        <v>39.340000000000003</v>
      </c>
      <c r="M824" s="13">
        <v>27</v>
      </c>
      <c r="N824" s="13">
        <v>1.4570370370370369</v>
      </c>
      <c r="O824" s="13">
        <v>40</v>
      </c>
      <c r="P824" s="13" t="s">
        <v>30</v>
      </c>
      <c r="Q824" s="13">
        <v>0</v>
      </c>
      <c r="R824" s="69">
        <f>L824*O824</f>
        <v>1573.6000000000001</v>
      </c>
      <c r="S824" s="69">
        <v>0</v>
      </c>
      <c r="T824" s="69">
        <f>L824*S824</f>
        <v>0</v>
      </c>
      <c r="U824" s="69">
        <f>R824-T824</f>
        <v>1573.6000000000001</v>
      </c>
      <c r="V824" s="69">
        <f>U824*0</f>
        <v>0</v>
      </c>
      <c r="W824" s="69">
        <f>U824-V824</f>
        <v>1573.6000000000001</v>
      </c>
      <c r="X824" s="69">
        <v>0</v>
      </c>
      <c r="Y824" s="14">
        <f t="shared" si="779"/>
        <v>0</v>
      </c>
      <c r="Z824" s="66" t="s">
        <v>26</v>
      </c>
      <c r="AA824" s="12" t="s">
        <v>31</v>
      </c>
    </row>
    <row r="825" spans="1:27" x14ac:dyDescent="0.25">
      <c r="A825" s="10">
        <v>45671</v>
      </c>
      <c r="B825" s="11" t="s">
        <v>2275</v>
      </c>
      <c r="C825" s="11" t="s">
        <v>2276</v>
      </c>
      <c r="D825" s="11" t="s">
        <v>26</v>
      </c>
      <c r="E825" s="11" t="s">
        <v>243</v>
      </c>
      <c r="F825" s="11" t="s">
        <v>26</v>
      </c>
      <c r="G825" s="11">
        <v>755</v>
      </c>
      <c r="H825" s="12" t="s">
        <v>141</v>
      </c>
      <c r="I825" s="12" t="s">
        <v>27</v>
      </c>
      <c r="J825" s="12" t="s">
        <v>47</v>
      </c>
      <c r="K825" s="12" t="s">
        <v>48</v>
      </c>
      <c r="L825" s="13">
        <v>39.22</v>
      </c>
      <c r="M825" s="13">
        <v>27</v>
      </c>
      <c r="N825" s="13">
        <v>1.4525925925925931</v>
      </c>
      <c r="O825" s="13">
        <v>40</v>
      </c>
      <c r="P825" s="13" t="s">
        <v>30</v>
      </c>
      <c r="Q825" s="13">
        <v>0</v>
      </c>
      <c r="R825" s="69">
        <f>L825*O825</f>
        <v>1568.8</v>
      </c>
      <c r="S825" s="69">
        <v>0</v>
      </c>
      <c r="T825" s="69">
        <f>L825*S825</f>
        <v>0</v>
      </c>
      <c r="U825" s="69">
        <f>R825-T825</f>
        <v>1568.8</v>
      </c>
      <c r="V825" s="69">
        <f>U825*0</f>
        <v>0</v>
      </c>
      <c r="W825" s="69">
        <f>U825-V825</f>
        <v>1568.8</v>
      </c>
      <c r="X825" s="69">
        <v>0</v>
      </c>
      <c r="Y825" s="14">
        <f t="shared" si="779"/>
        <v>0</v>
      </c>
      <c r="Z825" s="66" t="s">
        <v>26</v>
      </c>
      <c r="AA825" s="12" t="s">
        <v>31</v>
      </c>
    </row>
    <row r="826" spans="1:27" x14ac:dyDescent="0.25">
      <c r="A826" s="10">
        <v>45671</v>
      </c>
      <c r="B826" s="11" t="s">
        <v>2277</v>
      </c>
      <c r="C826" s="11" t="s">
        <v>2278</v>
      </c>
      <c r="D826" s="11" t="s">
        <v>26</v>
      </c>
      <c r="E826" s="11" t="s">
        <v>519</v>
      </c>
      <c r="F826" s="11" t="s">
        <v>26</v>
      </c>
      <c r="G826" s="11">
        <v>4369</v>
      </c>
      <c r="H826" s="12" t="s">
        <v>140</v>
      </c>
      <c r="I826" s="12" t="s">
        <v>27</v>
      </c>
      <c r="J826" s="12" t="s">
        <v>42</v>
      </c>
      <c r="K826" s="12" t="s">
        <v>43</v>
      </c>
      <c r="L826" s="13">
        <v>41.96</v>
      </c>
      <c r="M826" s="13">
        <v>25</v>
      </c>
      <c r="N826" s="13">
        <v>1.6783999999999999</v>
      </c>
      <c r="O826" s="13">
        <v>35</v>
      </c>
      <c r="P826" s="13"/>
      <c r="Q826" s="13">
        <v>0</v>
      </c>
      <c r="R826" s="69">
        <f>+L826*O826</f>
        <v>1468.6000000000001</v>
      </c>
      <c r="S826" s="69">
        <v>0</v>
      </c>
      <c r="T826" s="69">
        <f>+L826*S826</f>
        <v>0</v>
      </c>
      <c r="U826" s="69">
        <f>+R826-T826</f>
        <v>1468.6000000000001</v>
      </c>
      <c r="V826" s="69">
        <f>+U826*0</f>
        <v>0</v>
      </c>
      <c r="W826" s="69">
        <f>+U826-V826</f>
        <v>1468.6000000000001</v>
      </c>
      <c r="X826" s="69">
        <v>0</v>
      </c>
      <c r="Y826" s="14">
        <f t="shared" si="779"/>
        <v>0</v>
      </c>
      <c r="Z826" s="66" t="s">
        <v>26</v>
      </c>
      <c r="AA826" s="12" t="s">
        <v>31</v>
      </c>
    </row>
    <row r="827" spans="1:27" x14ac:dyDescent="0.25">
      <c r="A827" s="10">
        <v>45671</v>
      </c>
      <c r="B827" s="11" t="s">
        <v>2279</v>
      </c>
      <c r="C827" s="11" t="s">
        <v>2280</v>
      </c>
      <c r="D827" s="11" t="s">
        <v>26</v>
      </c>
      <c r="E827" s="11" t="s">
        <v>500</v>
      </c>
      <c r="F827" s="11" t="s">
        <v>26</v>
      </c>
      <c r="G827" s="11">
        <v>756</v>
      </c>
      <c r="H827" s="12" t="s">
        <v>141</v>
      </c>
      <c r="I827" s="12" t="s">
        <v>27</v>
      </c>
      <c r="J827" s="12" t="s">
        <v>42</v>
      </c>
      <c r="K827" s="12" t="s">
        <v>43</v>
      </c>
      <c r="L827" s="13">
        <v>43.3</v>
      </c>
      <c r="M827" s="13">
        <v>25</v>
      </c>
      <c r="N827" s="13">
        <v>1.732</v>
      </c>
      <c r="O827" s="13">
        <v>40</v>
      </c>
      <c r="P827" s="13" t="s">
        <v>30</v>
      </c>
      <c r="Q827" s="13">
        <v>0</v>
      </c>
      <c r="R827" s="69">
        <f>L827*O827</f>
        <v>1732</v>
      </c>
      <c r="S827" s="69">
        <v>0</v>
      </c>
      <c r="T827" s="69">
        <f>L827*S827</f>
        <v>0</v>
      </c>
      <c r="U827" s="69">
        <f>R827-T827</f>
        <v>1732</v>
      </c>
      <c r="V827" s="69">
        <f>U827*0</f>
        <v>0</v>
      </c>
      <c r="W827" s="69">
        <f>U827-V827</f>
        <v>1732</v>
      </c>
      <c r="X827" s="69">
        <v>0</v>
      </c>
      <c r="Y827" s="14">
        <f t="shared" si="779"/>
        <v>0</v>
      </c>
      <c r="Z827" s="66" t="s">
        <v>26</v>
      </c>
      <c r="AA827" s="12" t="s">
        <v>31</v>
      </c>
    </row>
    <row r="828" spans="1:27" x14ac:dyDescent="0.25">
      <c r="A828" s="10">
        <v>45671</v>
      </c>
      <c r="B828" s="11" t="s">
        <v>2281</v>
      </c>
      <c r="C828" s="11" t="s">
        <v>2282</v>
      </c>
      <c r="D828" s="11" t="s">
        <v>26</v>
      </c>
      <c r="E828" s="11" t="s">
        <v>229</v>
      </c>
      <c r="F828" s="11" t="s">
        <v>26</v>
      </c>
      <c r="G828" s="11">
        <v>23128</v>
      </c>
      <c r="H828" s="12" t="s">
        <v>564</v>
      </c>
      <c r="I828" s="12" t="s">
        <v>27</v>
      </c>
      <c r="J828" s="12" t="s">
        <v>33</v>
      </c>
      <c r="K828" s="12" t="s">
        <v>34</v>
      </c>
      <c r="L828" s="13">
        <v>42.38</v>
      </c>
      <c r="M828" s="13">
        <v>29</v>
      </c>
      <c r="N828" s="13">
        <v>1.461379310344828</v>
      </c>
      <c r="O828" s="13"/>
      <c r="P828" s="13">
        <v>60</v>
      </c>
      <c r="Q828" s="13">
        <v>0</v>
      </c>
      <c r="R828" s="69">
        <f>M828*P828</f>
        <v>1740</v>
      </c>
      <c r="S828" s="69">
        <v>0</v>
      </c>
      <c r="T828" s="69">
        <f>M828*S828</f>
        <v>0</v>
      </c>
      <c r="U828" s="69">
        <f>R828-T828</f>
        <v>1740</v>
      </c>
      <c r="V828" s="69">
        <f>U828*0</f>
        <v>0</v>
      </c>
      <c r="W828" s="69">
        <f>+U828-V828</f>
        <v>1740</v>
      </c>
      <c r="X828" s="69">
        <v>0</v>
      </c>
      <c r="Y828" s="14">
        <f t="shared" si="779"/>
        <v>0</v>
      </c>
      <c r="Z828" s="66" t="s">
        <v>26</v>
      </c>
      <c r="AA828" s="12" t="s">
        <v>31</v>
      </c>
    </row>
    <row r="829" spans="1:27" x14ac:dyDescent="0.25">
      <c r="A829" s="10">
        <v>45671</v>
      </c>
      <c r="B829" s="11" t="s">
        <v>476</v>
      </c>
      <c r="C829" s="11" t="s">
        <v>2283</v>
      </c>
      <c r="D829" s="11" t="s">
        <v>26</v>
      </c>
      <c r="E829" s="11" t="s">
        <v>98</v>
      </c>
      <c r="F829" s="11" t="s">
        <v>26</v>
      </c>
      <c r="G829" s="11">
        <v>10137</v>
      </c>
      <c r="H829" s="12" t="s">
        <v>140</v>
      </c>
      <c r="I829" s="12" t="s">
        <v>27</v>
      </c>
      <c r="J829" s="12" t="s">
        <v>42</v>
      </c>
      <c r="K829" s="12" t="s">
        <v>43</v>
      </c>
      <c r="L829" s="13">
        <v>40.92</v>
      </c>
      <c r="M829" s="13">
        <v>25</v>
      </c>
      <c r="N829" s="13">
        <v>1.6368</v>
      </c>
      <c r="O829" s="13">
        <v>35</v>
      </c>
      <c r="P829" s="13"/>
      <c r="Q829" s="13">
        <v>0</v>
      </c>
      <c r="R829" s="69">
        <f>+L829*O829</f>
        <v>1432.2</v>
      </c>
      <c r="S829" s="69">
        <v>0</v>
      </c>
      <c r="T829" s="69">
        <f>+L829*S829</f>
        <v>0</v>
      </c>
      <c r="U829" s="69">
        <f>+R829-T829</f>
        <v>1432.2</v>
      </c>
      <c r="V829" s="69">
        <f>+U829*0</f>
        <v>0</v>
      </c>
      <c r="W829" s="69">
        <f>+U829-V829</f>
        <v>1432.2</v>
      </c>
      <c r="X829" s="69">
        <v>0</v>
      </c>
      <c r="Y829" s="14">
        <f t="shared" si="779"/>
        <v>0</v>
      </c>
      <c r="Z829" s="66" t="s">
        <v>26</v>
      </c>
      <c r="AA829" s="12" t="s">
        <v>31</v>
      </c>
    </row>
    <row r="830" spans="1:27" x14ac:dyDescent="0.25">
      <c r="A830" s="10">
        <v>45671</v>
      </c>
      <c r="B830" s="11" t="s">
        <v>335</v>
      </c>
      <c r="C830" s="11" t="s">
        <v>2284</v>
      </c>
      <c r="D830" s="11" t="s">
        <v>26</v>
      </c>
      <c r="E830" s="11" t="s">
        <v>430</v>
      </c>
      <c r="F830" s="11" t="s">
        <v>26</v>
      </c>
      <c r="G830" s="11">
        <v>140</v>
      </c>
      <c r="H830" s="12" t="s">
        <v>6326</v>
      </c>
      <c r="I830" s="12" t="s">
        <v>37</v>
      </c>
      <c r="J830" s="12" t="s">
        <v>85</v>
      </c>
      <c r="K830" s="12" t="s">
        <v>86</v>
      </c>
      <c r="L830" s="13">
        <v>37.4</v>
      </c>
      <c r="M830" s="13">
        <v>25</v>
      </c>
      <c r="N830" s="13">
        <v>1.496</v>
      </c>
      <c r="O830" s="13">
        <v>30</v>
      </c>
      <c r="P830" s="13"/>
      <c r="Q830" s="13">
        <v>0</v>
      </c>
      <c r="R830" s="69">
        <f>+L830*O830</f>
        <v>1122</v>
      </c>
      <c r="S830" s="69">
        <v>0</v>
      </c>
      <c r="T830" s="69">
        <f>+L830*S830</f>
        <v>0</v>
      </c>
      <c r="U830" s="69">
        <f t="shared" ref="U830" si="785">+R830-T830</f>
        <v>1122</v>
      </c>
      <c r="V830" s="69">
        <f>+U830*0</f>
        <v>0</v>
      </c>
      <c r="W830" s="69">
        <f t="shared" ref="W830" si="786">+U830-V830</f>
        <v>1122</v>
      </c>
      <c r="X830" s="69">
        <v>0</v>
      </c>
      <c r="Y830" s="14">
        <f t="shared" si="779"/>
        <v>0</v>
      </c>
      <c r="Z830" s="66" t="s">
        <v>26</v>
      </c>
      <c r="AA830" s="12" t="s">
        <v>31</v>
      </c>
    </row>
    <row r="831" spans="1:27" x14ac:dyDescent="0.25">
      <c r="A831" s="10">
        <v>45671</v>
      </c>
      <c r="B831" s="11" t="s">
        <v>2285</v>
      </c>
      <c r="C831" s="11" t="s">
        <v>2286</v>
      </c>
      <c r="D831" s="11" t="s">
        <v>26</v>
      </c>
      <c r="E831" s="11" t="s">
        <v>76</v>
      </c>
      <c r="F831" s="11" t="s">
        <v>26</v>
      </c>
      <c r="G831" s="11">
        <v>2231</v>
      </c>
      <c r="H831" s="12" t="s">
        <v>41</v>
      </c>
      <c r="I831" s="12" t="s">
        <v>27</v>
      </c>
      <c r="J831" s="12" t="s">
        <v>42</v>
      </c>
      <c r="K831" s="12" t="s">
        <v>43</v>
      </c>
      <c r="L831" s="13">
        <v>43.36</v>
      </c>
      <c r="M831" s="13">
        <v>25</v>
      </c>
      <c r="N831" s="13">
        <v>1.7343999999999999</v>
      </c>
      <c r="O831" s="13" t="s">
        <v>30</v>
      </c>
      <c r="P831" s="13">
        <v>64</v>
      </c>
      <c r="Q831" s="13">
        <v>0</v>
      </c>
      <c r="R831" s="69">
        <f>M831*P831</f>
        <v>1600</v>
      </c>
      <c r="S831" s="69">
        <v>0</v>
      </c>
      <c r="T831" s="69">
        <f>M831*S831</f>
        <v>0</v>
      </c>
      <c r="U831" s="69">
        <f>+R831-T831</f>
        <v>1600</v>
      </c>
      <c r="V831" s="69">
        <f>+U831*0</f>
        <v>0</v>
      </c>
      <c r="W831" s="69">
        <f>+U831-V831</f>
        <v>1600</v>
      </c>
      <c r="X831" s="69">
        <v>0</v>
      </c>
      <c r="Y831" s="14">
        <f t="shared" si="779"/>
        <v>0</v>
      </c>
      <c r="Z831" s="66" t="s">
        <v>26</v>
      </c>
      <c r="AA831" s="12" t="s">
        <v>31</v>
      </c>
    </row>
    <row r="832" spans="1:27" x14ac:dyDescent="0.25">
      <c r="A832" s="10">
        <v>45671</v>
      </c>
      <c r="B832" s="11" t="s">
        <v>2287</v>
      </c>
      <c r="C832" s="11" t="s">
        <v>2288</v>
      </c>
      <c r="D832" s="11" t="s">
        <v>26</v>
      </c>
      <c r="E832" s="11" t="s">
        <v>183</v>
      </c>
      <c r="F832" s="11" t="s">
        <v>26</v>
      </c>
      <c r="G832" s="11">
        <v>757</v>
      </c>
      <c r="H832" s="12" t="s">
        <v>141</v>
      </c>
      <c r="I832" s="12" t="s">
        <v>27</v>
      </c>
      <c r="J832" s="12" t="s">
        <v>33</v>
      </c>
      <c r="K832" s="12" t="s">
        <v>34</v>
      </c>
      <c r="L832" s="13">
        <v>36.520000000000003</v>
      </c>
      <c r="M832" s="13">
        <v>25</v>
      </c>
      <c r="N832" s="13">
        <v>1.4608000000000001</v>
      </c>
      <c r="O832" s="13">
        <v>40</v>
      </c>
      <c r="P832" s="13" t="s">
        <v>30</v>
      </c>
      <c r="Q832" s="13">
        <v>0</v>
      </c>
      <c r="R832" s="69">
        <f>L832*O832</f>
        <v>1460.8000000000002</v>
      </c>
      <c r="S832" s="69">
        <v>0</v>
      </c>
      <c r="T832" s="69">
        <f>L832*S832</f>
        <v>0</v>
      </c>
      <c r="U832" s="69">
        <f>R832-T832</f>
        <v>1460.8000000000002</v>
      </c>
      <c r="V832" s="69">
        <f>U832*0</f>
        <v>0</v>
      </c>
      <c r="W832" s="69">
        <f>U832-V832</f>
        <v>1460.8000000000002</v>
      </c>
      <c r="X832" s="69">
        <v>0</v>
      </c>
      <c r="Y832" s="14">
        <f t="shared" si="779"/>
        <v>0</v>
      </c>
      <c r="Z832" s="66" t="s">
        <v>26</v>
      </c>
      <c r="AA832" s="12" t="s">
        <v>31</v>
      </c>
    </row>
    <row r="833" spans="1:27" x14ac:dyDescent="0.25">
      <c r="A833" s="10">
        <v>45671</v>
      </c>
      <c r="B833" s="11" t="s">
        <v>400</v>
      </c>
      <c r="C833" s="11" t="s">
        <v>2289</v>
      </c>
      <c r="D833" s="11" t="s">
        <v>26</v>
      </c>
      <c r="E833" s="11" t="s">
        <v>63</v>
      </c>
      <c r="F833" s="11" t="s">
        <v>26</v>
      </c>
      <c r="G833" s="11">
        <v>10164</v>
      </c>
      <c r="H833" s="12" t="s">
        <v>140</v>
      </c>
      <c r="I833" s="12" t="s">
        <v>27</v>
      </c>
      <c r="J833" s="12" t="s">
        <v>42</v>
      </c>
      <c r="K833" s="12" t="s">
        <v>43</v>
      </c>
      <c r="L833" s="13">
        <v>43.44</v>
      </c>
      <c r="M833" s="13">
        <v>25</v>
      </c>
      <c r="N833" s="13">
        <v>1.7376</v>
      </c>
      <c r="O833" s="13">
        <v>35</v>
      </c>
      <c r="P833" s="13"/>
      <c r="Q833" s="13">
        <v>0</v>
      </c>
      <c r="R833" s="69">
        <f>+L833*O833</f>
        <v>1520.3999999999999</v>
      </c>
      <c r="S833" s="69">
        <v>0</v>
      </c>
      <c r="T833" s="69">
        <f>+L833*S833</f>
        <v>0</v>
      </c>
      <c r="U833" s="69">
        <f>+R833-T833</f>
        <v>1520.3999999999999</v>
      </c>
      <c r="V833" s="69">
        <f>+U833*0</f>
        <v>0</v>
      </c>
      <c r="W833" s="69">
        <f>+U833-V833</f>
        <v>1520.3999999999999</v>
      </c>
      <c r="X833" s="69">
        <v>0</v>
      </c>
      <c r="Y833" s="14">
        <f t="shared" si="779"/>
        <v>0</v>
      </c>
      <c r="Z833" s="66" t="s">
        <v>26</v>
      </c>
      <c r="AA833" s="12" t="s">
        <v>31</v>
      </c>
    </row>
    <row r="834" spans="1:27" x14ac:dyDescent="0.25">
      <c r="A834" s="10">
        <v>45671</v>
      </c>
      <c r="B834" s="11" t="s">
        <v>318</v>
      </c>
      <c r="C834" s="11" t="s">
        <v>2290</v>
      </c>
      <c r="D834" s="11" t="s">
        <v>26</v>
      </c>
      <c r="E834" s="11" t="s">
        <v>485</v>
      </c>
      <c r="F834" s="11" t="s">
        <v>26</v>
      </c>
      <c r="G834" s="11">
        <v>72879</v>
      </c>
      <c r="H834" s="12" t="s">
        <v>4447</v>
      </c>
      <c r="I834" s="12" t="s">
        <v>27</v>
      </c>
      <c r="J834" s="12" t="s">
        <v>42</v>
      </c>
      <c r="K834" s="12" t="s">
        <v>43</v>
      </c>
      <c r="L834" s="13">
        <v>44.14</v>
      </c>
      <c r="M834" s="13">
        <v>25</v>
      </c>
      <c r="N834" s="13">
        <v>1.7656000000000001</v>
      </c>
      <c r="O834" s="13">
        <v>42.5</v>
      </c>
      <c r="P834" s="13" t="s">
        <v>30</v>
      </c>
      <c r="Q834" s="13">
        <v>0</v>
      </c>
      <c r="R834" s="69">
        <f>+L834*O834</f>
        <v>1875.95</v>
      </c>
      <c r="S834" s="69">
        <v>0</v>
      </c>
      <c r="T834" s="69">
        <f>+L834*S834</f>
        <v>0</v>
      </c>
      <c r="U834" s="69">
        <f>+R834-T834</f>
        <v>1875.95</v>
      </c>
      <c r="V834" s="69">
        <f>+U834*0.75</f>
        <v>1406.9625000000001</v>
      </c>
      <c r="W834" s="69">
        <f>+U834-V834</f>
        <v>468.98749999999995</v>
      </c>
      <c r="X834" s="69">
        <v>0</v>
      </c>
      <c r="Y834" s="14">
        <f t="shared" si="779"/>
        <v>0</v>
      </c>
      <c r="Z834" s="66" t="s">
        <v>26</v>
      </c>
      <c r="AA834" s="12" t="s">
        <v>31</v>
      </c>
    </row>
    <row r="835" spans="1:27" x14ac:dyDescent="0.25">
      <c r="A835" s="10">
        <v>45671</v>
      </c>
      <c r="B835" s="11" t="s">
        <v>2291</v>
      </c>
      <c r="C835" s="11" t="s">
        <v>2292</v>
      </c>
      <c r="D835" s="11" t="s">
        <v>26</v>
      </c>
      <c r="E835" s="11" t="s">
        <v>482</v>
      </c>
      <c r="F835" s="11" t="s">
        <v>26</v>
      </c>
      <c r="G835" s="11" t="s">
        <v>26</v>
      </c>
      <c r="H835" s="12" t="s">
        <v>4421</v>
      </c>
      <c r="I835" s="12" t="s">
        <v>27</v>
      </c>
      <c r="J835" s="12" t="s">
        <v>33</v>
      </c>
      <c r="K835" s="12" t="s">
        <v>34</v>
      </c>
      <c r="L835" s="13">
        <v>43.4</v>
      </c>
      <c r="M835" s="13">
        <v>30</v>
      </c>
      <c r="N835" s="13">
        <v>1.446666666666667</v>
      </c>
      <c r="O835" s="13">
        <v>85</v>
      </c>
      <c r="P835" s="13" t="s">
        <v>30</v>
      </c>
      <c r="Q835" s="13">
        <v>0</v>
      </c>
      <c r="R835" s="69">
        <f>L835*O835</f>
        <v>3689</v>
      </c>
      <c r="S835" s="69">
        <v>38</v>
      </c>
      <c r="T835" s="69">
        <f>L835*S835</f>
        <v>1649.2</v>
      </c>
      <c r="U835" s="69">
        <f>R835-T835</f>
        <v>2039.8</v>
      </c>
      <c r="V835" s="69">
        <f>U835*1</f>
        <v>2039.8</v>
      </c>
      <c r="W835" s="69">
        <f>U835-V835</f>
        <v>0</v>
      </c>
      <c r="X835" s="69">
        <f>L835*37</f>
        <v>1605.8</v>
      </c>
      <c r="Y835" s="70">
        <f>+T835-X835</f>
        <v>43.400000000000091</v>
      </c>
      <c r="Z835" s="66" t="s">
        <v>41</v>
      </c>
      <c r="AA835" s="12" t="s">
        <v>78</v>
      </c>
    </row>
    <row r="836" spans="1:27" x14ac:dyDescent="0.25">
      <c r="A836" s="10">
        <v>45671</v>
      </c>
      <c r="B836" s="11" t="s">
        <v>2004</v>
      </c>
      <c r="C836" s="11" t="s">
        <v>2293</v>
      </c>
      <c r="D836" s="11" t="s">
        <v>26</v>
      </c>
      <c r="E836" s="11" t="s">
        <v>69</v>
      </c>
      <c r="F836" s="11" t="s">
        <v>26</v>
      </c>
      <c r="G836" s="11">
        <v>4685</v>
      </c>
      <c r="H836" s="12" t="s">
        <v>70</v>
      </c>
      <c r="I836" s="12" t="s">
        <v>27</v>
      </c>
      <c r="J836" s="12" t="s">
        <v>42</v>
      </c>
      <c r="K836" s="12" t="s">
        <v>43</v>
      </c>
      <c r="L836" s="13">
        <v>44.66</v>
      </c>
      <c r="M836" s="13">
        <v>25</v>
      </c>
      <c r="N836" s="13">
        <v>1.7864</v>
      </c>
      <c r="O836" s="13" t="s">
        <v>30</v>
      </c>
      <c r="P836" s="13">
        <v>64</v>
      </c>
      <c r="Q836" s="13">
        <v>0</v>
      </c>
      <c r="R836" s="69">
        <f>+M836*P836</f>
        <v>1600</v>
      </c>
      <c r="S836" s="69">
        <v>0</v>
      </c>
      <c r="T836" s="69">
        <f>+M836*S836</f>
        <v>0</v>
      </c>
      <c r="U836" s="69">
        <f t="shared" ref="U836" si="787">+R836-T836</f>
        <v>1600</v>
      </c>
      <c r="V836" s="69">
        <f>+U836*0</f>
        <v>0</v>
      </c>
      <c r="W836" s="69">
        <f t="shared" ref="W836" si="788">+U836-V836</f>
        <v>1600</v>
      </c>
      <c r="X836" s="69">
        <v>0</v>
      </c>
      <c r="Y836" s="14">
        <f>T836-X836</f>
        <v>0</v>
      </c>
      <c r="Z836" s="66" t="s">
        <v>26</v>
      </c>
      <c r="AA836" s="12" t="s">
        <v>31</v>
      </c>
    </row>
    <row r="837" spans="1:27" x14ac:dyDescent="0.25">
      <c r="A837" s="10">
        <v>45671</v>
      </c>
      <c r="B837" s="11" t="s">
        <v>2294</v>
      </c>
      <c r="C837" s="11" t="s">
        <v>2295</v>
      </c>
      <c r="D837" s="11" t="s">
        <v>26</v>
      </c>
      <c r="E837" s="11" t="s">
        <v>53</v>
      </c>
      <c r="F837" s="11" t="s">
        <v>26</v>
      </c>
      <c r="G837" s="11" t="s">
        <v>26</v>
      </c>
      <c r="H837" s="12" t="s">
        <v>145</v>
      </c>
      <c r="I837" s="12" t="s">
        <v>27</v>
      </c>
      <c r="J837" s="12" t="s">
        <v>47</v>
      </c>
      <c r="K837" s="12" t="s">
        <v>48</v>
      </c>
      <c r="L837" s="13">
        <v>44.68</v>
      </c>
      <c r="M837" s="13">
        <v>30</v>
      </c>
      <c r="N837" s="13">
        <v>1.489333333333333</v>
      </c>
      <c r="O837" s="13">
        <v>91</v>
      </c>
      <c r="P837" s="13" t="s">
        <v>30</v>
      </c>
      <c r="Q837" s="13">
        <v>0</v>
      </c>
      <c r="R837" s="69">
        <f>+L837*O837</f>
        <v>4065.88</v>
      </c>
      <c r="S837" s="69">
        <v>40</v>
      </c>
      <c r="T837" s="69">
        <f>L837*S837</f>
        <v>1787.2</v>
      </c>
      <c r="U837" s="69">
        <f t="shared" ref="U837" si="789">R837-T837</f>
        <v>2278.6800000000003</v>
      </c>
      <c r="V837" s="69">
        <f>U837*1</f>
        <v>2278.6800000000003</v>
      </c>
      <c r="W837" s="69">
        <f t="shared" ref="W837" si="790">U837-V837</f>
        <v>0</v>
      </c>
      <c r="X837" s="69">
        <f>L837*37</f>
        <v>1653.16</v>
      </c>
      <c r="Y837" s="70">
        <f>+T837-X837</f>
        <v>134.03999999999996</v>
      </c>
      <c r="Z837" s="66" t="s">
        <v>41</v>
      </c>
      <c r="AA837" s="12" t="s">
        <v>79</v>
      </c>
    </row>
    <row r="838" spans="1:27" x14ac:dyDescent="0.25">
      <c r="A838" s="10">
        <v>45671</v>
      </c>
      <c r="B838" s="11" t="s">
        <v>2296</v>
      </c>
      <c r="C838" s="11" t="s">
        <v>2297</v>
      </c>
      <c r="D838" s="11" t="s">
        <v>26</v>
      </c>
      <c r="E838" s="11" t="s">
        <v>603</v>
      </c>
      <c r="F838" s="11" t="s">
        <v>26</v>
      </c>
      <c r="G838" s="11">
        <v>758</v>
      </c>
      <c r="H838" s="12" t="s">
        <v>141</v>
      </c>
      <c r="I838" s="12" t="s">
        <v>27</v>
      </c>
      <c r="J838" s="12" t="s">
        <v>33</v>
      </c>
      <c r="K838" s="12" t="s">
        <v>34</v>
      </c>
      <c r="L838" s="13">
        <v>40.26</v>
      </c>
      <c r="M838" s="13">
        <v>28</v>
      </c>
      <c r="N838" s="13">
        <v>1.4378571428571429</v>
      </c>
      <c r="O838" s="13">
        <v>40</v>
      </c>
      <c r="P838" s="13" t="s">
        <v>30</v>
      </c>
      <c r="Q838" s="13">
        <v>0</v>
      </c>
      <c r="R838" s="69">
        <f>L838*O838</f>
        <v>1610.3999999999999</v>
      </c>
      <c r="S838" s="69">
        <v>0</v>
      </c>
      <c r="T838" s="69">
        <f>L838*S838</f>
        <v>0</v>
      </c>
      <c r="U838" s="69">
        <f>R838-T838</f>
        <v>1610.3999999999999</v>
      </c>
      <c r="V838" s="69">
        <f>U838*0</f>
        <v>0</v>
      </c>
      <c r="W838" s="69">
        <f>U838-V838</f>
        <v>1610.3999999999999</v>
      </c>
      <c r="X838" s="69">
        <v>0</v>
      </c>
      <c r="Y838" s="14">
        <f t="shared" ref="Y838:Y856" si="791">T838-X838</f>
        <v>0</v>
      </c>
      <c r="Z838" s="66" t="s">
        <v>26</v>
      </c>
      <c r="AA838" s="12" t="s">
        <v>31</v>
      </c>
    </row>
    <row r="839" spans="1:27" x14ac:dyDescent="0.25">
      <c r="A839" s="10">
        <v>45671</v>
      </c>
      <c r="B839" s="11" t="s">
        <v>322</v>
      </c>
      <c r="C839" s="11" t="s">
        <v>2298</v>
      </c>
      <c r="D839" s="11" t="s">
        <v>26</v>
      </c>
      <c r="E839" s="11" t="s">
        <v>100</v>
      </c>
      <c r="F839" s="11" t="s">
        <v>26</v>
      </c>
      <c r="G839" s="11">
        <v>21712</v>
      </c>
      <c r="H839" s="12" t="s">
        <v>4447</v>
      </c>
      <c r="I839" s="12" t="s">
        <v>27</v>
      </c>
      <c r="J839" s="12" t="s">
        <v>42</v>
      </c>
      <c r="K839" s="12" t="s">
        <v>43</v>
      </c>
      <c r="L839" s="13">
        <v>43.08</v>
      </c>
      <c r="M839" s="13">
        <v>25</v>
      </c>
      <c r="N839" s="13">
        <v>1.7232000000000001</v>
      </c>
      <c r="O839" s="13">
        <v>42.5</v>
      </c>
      <c r="P839" s="13" t="s">
        <v>30</v>
      </c>
      <c r="Q839" s="13">
        <v>0</v>
      </c>
      <c r="R839" s="69">
        <f>+L839*O839</f>
        <v>1830.8999999999999</v>
      </c>
      <c r="S839" s="69">
        <v>0</v>
      </c>
      <c r="T839" s="69">
        <f>+L839*S839</f>
        <v>0</v>
      </c>
      <c r="U839" s="69">
        <f>+R839-T839</f>
        <v>1830.8999999999999</v>
      </c>
      <c r="V839" s="69">
        <f>+U839*0.75</f>
        <v>1373.175</v>
      </c>
      <c r="W839" s="69">
        <f>+U839-V839</f>
        <v>457.72499999999991</v>
      </c>
      <c r="X839" s="69">
        <v>0</v>
      </c>
      <c r="Y839" s="14">
        <f t="shared" si="791"/>
        <v>0</v>
      </c>
      <c r="Z839" s="66" t="s">
        <v>26</v>
      </c>
      <c r="AA839" s="12" t="s">
        <v>31</v>
      </c>
    </row>
    <row r="840" spans="1:27" x14ac:dyDescent="0.25">
      <c r="A840" s="10">
        <v>45671</v>
      </c>
      <c r="B840" s="11" t="s">
        <v>2299</v>
      </c>
      <c r="C840" s="11" t="s">
        <v>2300</v>
      </c>
      <c r="D840" s="11" t="s">
        <v>26</v>
      </c>
      <c r="E840" s="11" t="s">
        <v>505</v>
      </c>
      <c r="F840" s="11" t="s">
        <v>26</v>
      </c>
      <c r="G840" s="11">
        <v>1511</v>
      </c>
      <c r="H840" s="12" t="s">
        <v>45</v>
      </c>
      <c r="I840" s="12" t="s">
        <v>27</v>
      </c>
      <c r="J840" s="12" t="s">
        <v>33</v>
      </c>
      <c r="K840" s="12" t="s">
        <v>34</v>
      </c>
      <c r="L840" s="13">
        <v>39.68</v>
      </c>
      <c r="M840" s="13">
        <v>25</v>
      </c>
      <c r="N840" s="13">
        <v>1.5871999999999999</v>
      </c>
      <c r="O840" s="13" t="s">
        <v>30</v>
      </c>
      <c r="P840" s="13">
        <v>58</v>
      </c>
      <c r="Q840" s="13">
        <v>0</v>
      </c>
      <c r="R840" s="69">
        <f>M840*P840</f>
        <v>1450</v>
      </c>
      <c r="S840" s="69">
        <v>0</v>
      </c>
      <c r="T840" s="69">
        <f>M840*S840</f>
        <v>0</v>
      </c>
      <c r="U840" s="69">
        <f>R840-T840</f>
        <v>1450</v>
      </c>
      <c r="V840" s="69">
        <f>U840*0</f>
        <v>0</v>
      </c>
      <c r="W840" s="69">
        <f>U840-V840</f>
        <v>1450</v>
      </c>
      <c r="X840" s="69">
        <v>0</v>
      </c>
      <c r="Y840" s="14">
        <f t="shared" si="791"/>
        <v>0</v>
      </c>
      <c r="Z840" s="66" t="s">
        <v>26</v>
      </c>
      <c r="AA840" s="12" t="s">
        <v>31</v>
      </c>
    </row>
    <row r="841" spans="1:27" x14ac:dyDescent="0.25">
      <c r="A841" s="10">
        <v>45671</v>
      </c>
      <c r="B841" s="11" t="s">
        <v>2301</v>
      </c>
      <c r="C841" s="11" t="s">
        <v>2302</v>
      </c>
      <c r="D841" s="11" t="s">
        <v>26</v>
      </c>
      <c r="E841" s="11" t="s">
        <v>604</v>
      </c>
      <c r="F841" s="11" t="s">
        <v>26</v>
      </c>
      <c r="G841" s="11">
        <v>759</v>
      </c>
      <c r="H841" s="12" t="s">
        <v>141</v>
      </c>
      <c r="I841" s="12" t="s">
        <v>27</v>
      </c>
      <c r="J841" s="12" t="s">
        <v>47</v>
      </c>
      <c r="K841" s="12" t="s">
        <v>48</v>
      </c>
      <c r="L841" s="13">
        <v>39.880000000000003</v>
      </c>
      <c r="M841" s="13">
        <v>28</v>
      </c>
      <c r="N841" s="13">
        <v>1.4242857142857139</v>
      </c>
      <c r="O841" s="13">
        <v>40</v>
      </c>
      <c r="P841" s="13" t="s">
        <v>30</v>
      </c>
      <c r="Q841" s="13">
        <v>0</v>
      </c>
      <c r="R841" s="69">
        <f>L841*O841</f>
        <v>1595.2</v>
      </c>
      <c r="S841" s="69">
        <v>0</v>
      </c>
      <c r="T841" s="69">
        <f>L841*S841</f>
        <v>0</v>
      </c>
      <c r="U841" s="69">
        <f>R841-T841</f>
        <v>1595.2</v>
      </c>
      <c r="V841" s="69">
        <f>U841*0</f>
        <v>0</v>
      </c>
      <c r="W841" s="69">
        <f>U841-V841</f>
        <v>1595.2</v>
      </c>
      <c r="X841" s="69">
        <v>0</v>
      </c>
      <c r="Y841" s="14">
        <f t="shared" si="791"/>
        <v>0</v>
      </c>
      <c r="Z841" s="66" t="s">
        <v>26</v>
      </c>
      <c r="AA841" s="12" t="s">
        <v>31</v>
      </c>
    </row>
    <row r="842" spans="1:27" x14ac:dyDescent="0.25">
      <c r="A842" s="10">
        <v>45671</v>
      </c>
      <c r="B842" s="11" t="s">
        <v>446</v>
      </c>
      <c r="C842" s="11" t="s">
        <v>2303</v>
      </c>
      <c r="D842" s="11" t="s">
        <v>26</v>
      </c>
      <c r="E842" s="11" t="s">
        <v>75</v>
      </c>
      <c r="F842" s="11" t="s">
        <v>26</v>
      </c>
      <c r="G842" s="11">
        <v>42008</v>
      </c>
      <c r="H842" s="12" t="s">
        <v>564</v>
      </c>
      <c r="I842" s="12" t="s">
        <v>55</v>
      </c>
      <c r="J842" s="12" t="s">
        <v>55</v>
      </c>
      <c r="K842" s="12" t="s">
        <v>56</v>
      </c>
      <c r="L842" s="13">
        <v>40.799999999999997</v>
      </c>
      <c r="M842" s="13">
        <v>25</v>
      </c>
      <c r="N842" s="13">
        <v>1.6319999999999999</v>
      </c>
      <c r="O842" s="13"/>
      <c r="P842" s="13">
        <v>24</v>
      </c>
      <c r="Q842" s="13">
        <v>0</v>
      </c>
      <c r="R842" s="69">
        <f>M842*P842</f>
        <v>600</v>
      </c>
      <c r="S842" s="69">
        <v>0</v>
      </c>
      <c r="T842" s="69">
        <f>M842*S842</f>
        <v>0</v>
      </c>
      <c r="U842" s="69">
        <f>R842-T842</f>
        <v>600</v>
      </c>
      <c r="V842" s="69">
        <f>U842*0</f>
        <v>0</v>
      </c>
      <c r="W842" s="69">
        <f>+U842-V842</f>
        <v>600</v>
      </c>
      <c r="X842" s="69">
        <v>0</v>
      </c>
      <c r="Y842" s="14">
        <f t="shared" si="791"/>
        <v>0</v>
      </c>
      <c r="Z842" s="66" t="s">
        <v>26</v>
      </c>
      <c r="AA842" s="12" t="s">
        <v>31</v>
      </c>
    </row>
    <row r="843" spans="1:27" x14ac:dyDescent="0.25">
      <c r="A843" s="10">
        <v>45671</v>
      </c>
      <c r="B843" s="11" t="s">
        <v>2304</v>
      </c>
      <c r="C843" s="11" t="s">
        <v>2305</v>
      </c>
      <c r="D843" s="11" t="s">
        <v>26</v>
      </c>
      <c r="E843" s="11" t="s">
        <v>588</v>
      </c>
      <c r="F843" s="11" t="s">
        <v>26</v>
      </c>
      <c r="G843" s="11">
        <v>4577</v>
      </c>
      <c r="H843" s="12" t="s">
        <v>4422</v>
      </c>
      <c r="I843" s="12" t="s">
        <v>27</v>
      </c>
      <c r="J843" s="12" t="s">
        <v>33</v>
      </c>
      <c r="K843" s="12" t="s">
        <v>34</v>
      </c>
      <c r="L843" s="13">
        <v>32.04</v>
      </c>
      <c r="M843" s="13">
        <v>25</v>
      </c>
      <c r="N843" s="13">
        <v>1.2816000000000001</v>
      </c>
      <c r="O843" s="13">
        <v>45</v>
      </c>
      <c r="P843" s="13" t="s">
        <v>30</v>
      </c>
      <c r="Q843" s="13">
        <v>0</v>
      </c>
      <c r="R843" s="69">
        <f>+L843*O843</f>
        <v>1441.8</v>
      </c>
      <c r="S843" s="69">
        <v>0</v>
      </c>
      <c r="T843" s="69">
        <f>+L843*S843</f>
        <v>0</v>
      </c>
      <c r="U843" s="69">
        <f t="shared" ref="U843:U844" si="792">+R843-T843</f>
        <v>1441.8</v>
      </c>
      <c r="V843" s="69">
        <f>+U843*1</f>
        <v>1441.8</v>
      </c>
      <c r="W843" s="69">
        <f t="shared" ref="W843:W844" si="793">+U843-V843</f>
        <v>0</v>
      </c>
      <c r="X843" s="69">
        <v>0</v>
      </c>
      <c r="Y843" s="14">
        <f t="shared" si="791"/>
        <v>0</v>
      </c>
      <c r="Z843" s="66" t="s">
        <v>26</v>
      </c>
      <c r="AA843" s="12" t="s">
        <v>31</v>
      </c>
    </row>
    <row r="844" spans="1:27" x14ac:dyDescent="0.25">
      <c r="A844" s="10">
        <v>45671</v>
      </c>
      <c r="B844" s="11" t="s">
        <v>2306</v>
      </c>
      <c r="C844" s="11" t="s">
        <v>2307</v>
      </c>
      <c r="D844" s="11" t="s">
        <v>26</v>
      </c>
      <c r="E844" s="11" t="s">
        <v>223</v>
      </c>
      <c r="F844" s="11" t="s">
        <v>26</v>
      </c>
      <c r="G844" s="11">
        <v>57848</v>
      </c>
      <c r="H844" s="12" t="s">
        <v>4422</v>
      </c>
      <c r="I844" s="12" t="s">
        <v>27</v>
      </c>
      <c r="J844" s="12" t="s">
        <v>33</v>
      </c>
      <c r="K844" s="12" t="s">
        <v>34</v>
      </c>
      <c r="L844" s="13">
        <v>34.659999999999997</v>
      </c>
      <c r="M844" s="13">
        <v>25</v>
      </c>
      <c r="N844" s="13">
        <v>1.3864000000000001</v>
      </c>
      <c r="O844" s="13">
        <v>45</v>
      </c>
      <c r="P844" s="13" t="s">
        <v>30</v>
      </c>
      <c r="Q844" s="13">
        <v>0</v>
      </c>
      <c r="R844" s="69">
        <f>+L844*O844</f>
        <v>1559.6999999999998</v>
      </c>
      <c r="S844" s="69">
        <v>0</v>
      </c>
      <c r="T844" s="69">
        <f>+L844*S844</f>
        <v>0</v>
      </c>
      <c r="U844" s="69">
        <f t="shared" si="792"/>
        <v>1559.6999999999998</v>
      </c>
      <c r="V844" s="69">
        <f>+U844*1</f>
        <v>1559.6999999999998</v>
      </c>
      <c r="W844" s="69">
        <f t="shared" si="793"/>
        <v>0</v>
      </c>
      <c r="X844" s="69">
        <v>0</v>
      </c>
      <c r="Y844" s="14">
        <f t="shared" si="791"/>
        <v>0</v>
      </c>
      <c r="Z844" s="66" t="s">
        <v>26</v>
      </c>
      <c r="AA844" s="12" t="s">
        <v>31</v>
      </c>
    </row>
    <row r="845" spans="1:27" x14ac:dyDescent="0.25">
      <c r="A845" s="10">
        <v>45671</v>
      </c>
      <c r="B845" s="11" t="s">
        <v>2308</v>
      </c>
      <c r="C845" s="11" t="s">
        <v>2309</v>
      </c>
      <c r="D845" s="11" t="s">
        <v>26</v>
      </c>
      <c r="E845" s="11" t="s">
        <v>229</v>
      </c>
      <c r="F845" s="11" t="s">
        <v>26</v>
      </c>
      <c r="G845" s="11">
        <v>23129</v>
      </c>
      <c r="H845" s="12" t="s">
        <v>564</v>
      </c>
      <c r="I845" s="12" t="s">
        <v>55</v>
      </c>
      <c r="J845" s="12" t="s">
        <v>565</v>
      </c>
      <c r="K845" s="12" t="s">
        <v>549</v>
      </c>
      <c r="L845" s="13">
        <v>40.46</v>
      </c>
      <c r="M845" s="13">
        <v>25</v>
      </c>
      <c r="N845" s="13">
        <v>1.6184000000000001</v>
      </c>
      <c r="O845" s="13">
        <v>25</v>
      </c>
      <c r="P845" s="13" t="s">
        <v>30</v>
      </c>
      <c r="Q845" s="13">
        <v>0</v>
      </c>
      <c r="R845" s="69">
        <f t="shared" ref="R845" si="794">L845*O845</f>
        <v>1011.5</v>
      </c>
      <c r="S845" s="69">
        <v>0</v>
      </c>
      <c r="T845" s="69">
        <f t="shared" ref="T845" si="795">L845*S845</f>
        <v>0</v>
      </c>
      <c r="U845" s="69">
        <f t="shared" ref="U845" si="796">R845-T845</f>
        <v>1011.5</v>
      </c>
      <c r="V845" s="69">
        <f>U845*0</f>
        <v>0</v>
      </c>
      <c r="W845" s="69">
        <f t="shared" ref="W845" si="797">U845-V845</f>
        <v>1011.5</v>
      </c>
      <c r="X845" s="69">
        <v>0</v>
      </c>
      <c r="Y845" s="14">
        <f t="shared" si="791"/>
        <v>0</v>
      </c>
      <c r="Z845" s="66" t="s">
        <v>26</v>
      </c>
      <c r="AA845" s="12" t="s">
        <v>31</v>
      </c>
    </row>
    <row r="846" spans="1:27" x14ac:dyDescent="0.25">
      <c r="A846" s="10">
        <v>45671</v>
      </c>
      <c r="B846" s="11" t="s">
        <v>2310</v>
      </c>
      <c r="C846" s="11" t="s">
        <v>2311</v>
      </c>
      <c r="D846" s="11" t="s">
        <v>26</v>
      </c>
      <c r="E846" s="11" t="s">
        <v>569</v>
      </c>
      <c r="F846" s="11" t="s">
        <v>26</v>
      </c>
      <c r="G846" s="11">
        <v>10323</v>
      </c>
      <c r="H846" s="12" t="s">
        <v>140</v>
      </c>
      <c r="I846" s="12" t="s">
        <v>27</v>
      </c>
      <c r="J846" s="12" t="s">
        <v>33</v>
      </c>
      <c r="K846" s="12" t="s">
        <v>34</v>
      </c>
      <c r="L846" s="13">
        <v>41.8</v>
      </c>
      <c r="M846" s="13">
        <v>29</v>
      </c>
      <c r="N846" s="13">
        <v>1.441379310344828</v>
      </c>
      <c r="O846" s="13">
        <v>40</v>
      </c>
      <c r="P846" s="13"/>
      <c r="Q846" s="13">
        <v>0</v>
      </c>
      <c r="R846" s="69">
        <f>+L846*O846</f>
        <v>1672</v>
      </c>
      <c r="S846" s="69">
        <v>0</v>
      </c>
      <c r="T846" s="69">
        <f>+L846*S846</f>
        <v>0</v>
      </c>
      <c r="U846" s="69">
        <f>+R846-T846</f>
        <v>1672</v>
      </c>
      <c r="V846" s="69">
        <f>+U846*0</f>
        <v>0</v>
      </c>
      <c r="W846" s="69">
        <f>+U846-V846</f>
        <v>1672</v>
      </c>
      <c r="X846" s="69">
        <v>0</v>
      </c>
      <c r="Y846" s="14">
        <f t="shared" si="791"/>
        <v>0</v>
      </c>
      <c r="Z846" s="66" t="s">
        <v>26</v>
      </c>
      <c r="AA846" s="12" t="s">
        <v>31</v>
      </c>
    </row>
    <row r="847" spans="1:27" x14ac:dyDescent="0.25">
      <c r="A847" s="10">
        <v>45671</v>
      </c>
      <c r="B847" s="11" t="s">
        <v>2312</v>
      </c>
      <c r="C847" s="11" t="s">
        <v>2313</v>
      </c>
      <c r="D847" s="11" t="s">
        <v>26</v>
      </c>
      <c r="E847" s="11" t="s">
        <v>482</v>
      </c>
      <c r="F847" s="11" t="s">
        <v>26</v>
      </c>
      <c r="G847" s="11">
        <v>2141</v>
      </c>
      <c r="H847" s="12" t="s">
        <v>41</v>
      </c>
      <c r="I847" s="12" t="s">
        <v>55</v>
      </c>
      <c r="J847" s="12" t="s">
        <v>565</v>
      </c>
      <c r="K847" s="12" t="s">
        <v>549</v>
      </c>
      <c r="L847" s="13">
        <v>39.68</v>
      </c>
      <c r="M847" s="13">
        <v>24</v>
      </c>
      <c r="N847" s="13">
        <v>1.6533333333333331</v>
      </c>
      <c r="O847" s="13">
        <v>25</v>
      </c>
      <c r="P847" s="13"/>
      <c r="Q847" s="13">
        <v>0</v>
      </c>
      <c r="R847" s="69">
        <f>L847*O847</f>
        <v>992</v>
      </c>
      <c r="S847" s="69">
        <v>0</v>
      </c>
      <c r="T847" s="69">
        <f>L847*S847</f>
        <v>0</v>
      </c>
      <c r="U847" s="69">
        <f>R847-T847</f>
        <v>992</v>
      </c>
      <c r="V847" s="69">
        <f>U847*0</f>
        <v>0</v>
      </c>
      <c r="W847" s="69">
        <f>U847-V847</f>
        <v>992</v>
      </c>
      <c r="X847" s="69">
        <v>0</v>
      </c>
      <c r="Y847" s="14">
        <f t="shared" si="791"/>
        <v>0</v>
      </c>
      <c r="Z847" s="66" t="s">
        <v>26</v>
      </c>
      <c r="AA847" s="12" t="s">
        <v>31</v>
      </c>
    </row>
    <row r="848" spans="1:27" x14ac:dyDescent="0.25">
      <c r="A848" s="10">
        <v>45671</v>
      </c>
      <c r="B848" s="11" t="s">
        <v>2314</v>
      </c>
      <c r="C848" s="11" t="s">
        <v>2315</v>
      </c>
      <c r="D848" s="11" t="s">
        <v>26</v>
      </c>
      <c r="E848" s="11" t="s">
        <v>50</v>
      </c>
      <c r="F848" s="11" t="s">
        <v>26</v>
      </c>
      <c r="G848" s="11">
        <v>628</v>
      </c>
      <c r="H848" s="12" t="s">
        <v>162</v>
      </c>
      <c r="I848" s="12" t="s">
        <v>27</v>
      </c>
      <c r="J848" s="12" t="s">
        <v>47</v>
      </c>
      <c r="K848" s="12" t="s">
        <v>48</v>
      </c>
      <c r="L848" s="13">
        <v>37.979999999999997</v>
      </c>
      <c r="M848" s="13">
        <v>25</v>
      </c>
      <c r="N848" s="13">
        <v>1.5192000000000001</v>
      </c>
      <c r="O848" s="13" t="s">
        <v>30</v>
      </c>
      <c r="P848" s="13">
        <v>58</v>
      </c>
      <c r="Q848" s="13">
        <v>0</v>
      </c>
      <c r="R848" s="69">
        <f>M848*P848</f>
        <v>1450</v>
      </c>
      <c r="S848" s="69">
        <v>0</v>
      </c>
      <c r="T848" s="69">
        <f>M848*S848</f>
        <v>0</v>
      </c>
      <c r="U848" s="69">
        <f>R848-T848</f>
        <v>1450</v>
      </c>
      <c r="V848" s="69">
        <f>U848*0</f>
        <v>0</v>
      </c>
      <c r="W848" s="69">
        <f>U848-V848</f>
        <v>1450</v>
      </c>
      <c r="X848" s="69">
        <v>0</v>
      </c>
      <c r="Y848" s="14">
        <f t="shared" si="791"/>
        <v>0</v>
      </c>
      <c r="Z848" s="66" t="s">
        <v>26</v>
      </c>
      <c r="AA848" s="12" t="s">
        <v>31</v>
      </c>
    </row>
    <row r="849" spans="1:27" x14ac:dyDescent="0.25">
      <c r="A849" s="10">
        <v>45671</v>
      </c>
      <c r="B849" s="11" t="s">
        <v>2316</v>
      </c>
      <c r="C849" s="11" t="s">
        <v>2317</v>
      </c>
      <c r="D849" s="11" t="s">
        <v>26</v>
      </c>
      <c r="E849" s="11" t="s">
        <v>80</v>
      </c>
      <c r="F849" s="11" t="s">
        <v>26</v>
      </c>
      <c r="G849" s="11">
        <v>10295</v>
      </c>
      <c r="H849" s="12" t="s">
        <v>140</v>
      </c>
      <c r="I849" s="12" t="s">
        <v>27</v>
      </c>
      <c r="J849" s="12" t="s">
        <v>33</v>
      </c>
      <c r="K849" s="12" t="s">
        <v>34</v>
      </c>
      <c r="L849" s="13">
        <v>42.08</v>
      </c>
      <c r="M849" s="13">
        <v>29</v>
      </c>
      <c r="N849" s="13">
        <v>1.451034482758621</v>
      </c>
      <c r="O849" s="13">
        <v>40</v>
      </c>
      <c r="P849" s="13"/>
      <c r="Q849" s="13">
        <v>0</v>
      </c>
      <c r="R849" s="69">
        <f>+L849*O849</f>
        <v>1683.1999999999998</v>
      </c>
      <c r="S849" s="69">
        <v>0</v>
      </c>
      <c r="T849" s="69">
        <f>+L849*S849</f>
        <v>0</v>
      </c>
      <c r="U849" s="69">
        <f>+R849-T849</f>
        <v>1683.1999999999998</v>
      </c>
      <c r="V849" s="69">
        <f>+U849*0</f>
        <v>0</v>
      </c>
      <c r="W849" s="69">
        <f>+U849-V849</f>
        <v>1683.1999999999998</v>
      </c>
      <c r="X849" s="69">
        <v>0</v>
      </c>
      <c r="Y849" s="14">
        <f t="shared" si="791"/>
        <v>0</v>
      </c>
      <c r="Z849" s="66" t="s">
        <v>26</v>
      </c>
      <c r="AA849" s="12" t="s">
        <v>31</v>
      </c>
    </row>
    <row r="850" spans="1:27" x14ac:dyDescent="0.25">
      <c r="A850" s="10">
        <v>45671</v>
      </c>
      <c r="B850" s="11" t="s">
        <v>2318</v>
      </c>
      <c r="C850" s="11" t="s">
        <v>2319</v>
      </c>
      <c r="D850" s="11" t="s">
        <v>26</v>
      </c>
      <c r="E850" s="11" t="s">
        <v>53</v>
      </c>
      <c r="F850" s="11" t="s">
        <v>26</v>
      </c>
      <c r="G850" s="11">
        <v>2399</v>
      </c>
      <c r="H850" s="12" t="s">
        <v>41</v>
      </c>
      <c r="I850" s="12" t="s">
        <v>55</v>
      </c>
      <c r="J850" s="12" t="s">
        <v>55</v>
      </c>
      <c r="K850" s="12" t="s">
        <v>56</v>
      </c>
      <c r="L850" s="13">
        <v>41.24</v>
      </c>
      <c r="M850" s="13">
        <v>25</v>
      </c>
      <c r="N850" s="13">
        <v>1.6496</v>
      </c>
      <c r="O850" s="13" t="s">
        <v>30</v>
      </c>
      <c r="P850" s="13">
        <v>24</v>
      </c>
      <c r="Q850" s="13">
        <v>0</v>
      </c>
      <c r="R850" s="69">
        <f>+M850*P850</f>
        <v>600</v>
      </c>
      <c r="S850" s="69">
        <v>0</v>
      </c>
      <c r="T850" s="69">
        <f>+M850*S850</f>
        <v>0</v>
      </c>
      <c r="U850" s="69">
        <f>+R850-T850</f>
        <v>600</v>
      </c>
      <c r="V850" s="69">
        <f>+U850*0</f>
        <v>0</v>
      </c>
      <c r="W850" s="69">
        <f>+U850-V850</f>
        <v>600</v>
      </c>
      <c r="X850" s="69">
        <v>0</v>
      </c>
      <c r="Y850" s="14">
        <f t="shared" si="791"/>
        <v>0</v>
      </c>
      <c r="Z850" s="66" t="s">
        <v>26</v>
      </c>
      <c r="AA850" s="12" t="s">
        <v>31</v>
      </c>
    </row>
    <row r="851" spans="1:27" x14ac:dyDescent="0.25">
      <c r="A851" s="10">
        <v>45671</v>
      </c>
      <c r="B851" s="11" t="s">
        <v>2320</v>
      </c>
      <c r="C851" s="11" t="s">
        <v>2321</v>
      </c>
      <c r="D851" s="11" t="s">
        <v>26</v>
      </c>
      <c r="E851" s="11" t="s">
        <v>57</v>
      </c>
      <c r="F851" s="11" t="s">
        <v>26</v>
      </c>
      <c r="G851" s="11">
        <v>2726</v>
      </c>
      <c r="H851" s="12" t="s">
        <v>41</v>
      </c>
      <c r="I851" s="12" t="s">
        <v>27</v>
      </c>
      <c r="J851" s="12" t="s">
        <v>33</v>
      </c>
      <c r="K851" s="12" t="s">
        <v>34</v>
      </c>
      <c r="L851" s="13">
        <v>37.700000000000003</v>
      </c>
      <c r="M851" s="13">
        <v>25</v>
      </c>
      <c r="N851" s="13">
        <v>1.508</v>
      </c>
      <c r="O851" s="13" t="s">
        <v>30</v>
      </c>
      <c r="P851" s="13">
        <v>60</v>
      </c>
      <c r="Q851" s="13">
        <v>0</v>
      </c>
      <c r="R851" s="69">
        <f>M851*P851</f>
        <v>1500</v>
      </c>
      <c r="S851" s="69">
        <v>0</v>
      </c>
      <c r="T851" s="69">
        <f>M851*S851</f>
        <v>0</v>
      </c>
      <c r="U851" s="69">
        <f t="shared" ref="U851:U852" si="798">+R851-T851</f>
        <v>1500</v>
      </c>
      <c r="V851" s="69">
        <f>+U851*0</f>
        <v>0</v>
      </c>
      <c r="W851" s="69">
        <f t="shared" ref="W851:W852" si="799">+U851-V851</f>
        <v>1500</v>
      </c>
      <c r="X851" s="69">
        <v>0</v>
      </c>
      <c r="Y851" s="14">
        <f t="shared" si="791"/>
        <v>0</v>
      </c>
      <c r="Z851" s="66" t="s">
        <v>26</v>
      </c>
      <c r="AA851" s="12" t="s">
        <v>31</v>
      </c>
    </row>
    <row r="852" spans="1:27" x14ac:dyDescent="0.25">
      <c r="A852" s="10">
        <v>45672</v>
      </c>
      <c r="B852" s="11" t="s">
        <v>2322</v>
      </c>
      <c r="C852" s="11" t="s">
        <v>2323</v>
      </c>
      <c r="D852" s="11" t="s">
        <v>26</v>
      </c>
      <c r="E852" s="11" t="s">
        <v>99</v>
      </c>
      <c r="F852" s="11" t="s">
        <v>26</v>
      </c>
      <c r="G852" s="11">
        <v>57982</v>
      </c>
      <c r="H852" s="12" t="s">
        <v>4422</v>
      </c>
      <c r="I852" s="12" t="s">
        <v>27</v>
      </c>
      <c r="J852" s="12" t="s">
        <v>47</v>
      </c>
      <c r="K852" s="12" t="s">
        <v>48</v>
      </c>
      <c r="L852" s="13">
        <v>37.82</v>
      </c>
      <c r="M852" s="13">
        <v>25</v>
      </c>
      <c r="N852" s="13">
        <f>+L852/M852</f>
        <v>1.5127999999999999</v>
      </c>
      <c r="O852" s="13">
        <v>46</v>
      </c>
      <c r="P852" s="13" t="s">
        <v>30</v>
      </c>
      <c r="Q852" s="13">
        <v>0</v>
      </c>
      <c r="R852" s="69">
        <f t="shared" ref="R852" si="800">+L852*O852</f>
        <v>1739.72</v>
      </c>
      <c r="S852" s="69">
        <v>0</v>
      </c>
      <c r="T852" s="69">
        <f t="shared" ref="T852" si="801">+L852*S852</f>
        <v>0</v>
      </c>
      <c r="U852" s="69">
        <f t="shared" si="798"/>
        <v>1739.72</v>
      </c>
      <c r="V852" s="69">
        <f>+U852*1</f>
        <v>1739.72</v>
      </c>
      <c r="W852" s="69">
        <f t="shared" si="799"/>
        <v>0</v>
      </c>
      <c r="X852" s="69">
        <v>0</v>
      </c>
      <c r="Y852" s="14">
        <f t="shared" si="791"/>
        <v>0</v>
      </c>
      <c r="Z852" s="66" t="s">
        <v>26</v>
      </c>
      <c r="AA852" s="12" t="s">
        <v>31</v>
      </c>
    </row>
    <row r="853" spans="1:27" x14ac:dyDescent="0.25">
      <c r="A853" s="10">
        <v>45672</v>
      </c>
      <c r="B853" s="11" t="s">
        <v>2324</v>
      </c>
      <c r="C853" s="11" t="s">
        <v>2325</v>
      </c>
      <c r="D853" s="11" t="s">
        <v>26</v>
      </c>
      <c r="E853" s="11" t="s">
        <v>100</v>
      </c>
      <c r="F853" s="11" t="s">
        <v>26</v>
      </c>
      <c r="G853" s="11">
        <v>21714</v>
      </c>
      <c r="H853" s="12" t="s">
        <v>4447</v>
      </c>
      <c r="I853" s="12" t="s">
        <v>27</v>
      </c>
      <c r="J853" s="12" t="s">
        <v>47</v>
      </c>
      <c r="K853" s="12" t="s">
        <v>48</v>
      </c>
      <c r="L853" s="13">
        <v>37.22</v>
      </c>
      <c r="M853" s="13">
        <v>25</v>
      </c>
      <c r="N853" s="13">
        <f t="shared" ref="N853:N916" si="802">+L853/M853</f>
        <v>1.4887999999999999</v>
      </c>
      <c r="O853" s="13">
        <v>46.66</v>
      </c>
      <c r="P853" s="13" t="s">
        <v>30</v>
      </c>
      <c r="Q853" s="13">
        <v>0</v>
      </c>
      <c r="R853" s="69">
        <f>+L853*O853</f>
        <v>1736.6851999999999</v>
      </c>
      <c r="S853" s="69">
        <v>0</v>
      </c>
      <c r="T853" s="69">
        <f>+L853*S853</f>
        <v>0</v>
      </c>
      <c r="U853" s="69">
        <f>+R853-T853</f>
        <v>1736.6851999999999</v>
      </c>
      <c r="V853" s="69">
        <f>+U853*0.75</f>
        <v>1302.5138999999999</v>
      </c>
      <c r="W853" s="69">
        <f>+U853-V853</f>
        <v>434.17129999999997</v>
      </c>
      <c r="X853" s="69">
        <v>0</v>
      </c>
      <c r="Y853" s="14">
        <f t="shared" si="791"/>
        <v>0</v>
      </c>
      <c r="Z853" s="66" t="s">
        <v>26</v>
      </c>
      <c r="AA853" s="12" t="s">
        <v>31</v>
      </c>
    </row>
    <row r="854" spans="1:27" x14ac:dyDescent="0.25">
      <c r="A854" s="10">
        <v>45672</v>
      </c>
      <c r="B854" s="11" t="s">
        <v>548</v>
      </c>
      <c r="C854" s="11" t="s">
        <v>2326</v>
      </c>
      <c r="D854" s="11" t="s">
        <v>26</v>
      </c>
      <c r="E854" s="11" t="s">
        <v>430</v>
      </c>
      <c r="F854" s="11" t="s">
        <v>26</v>
      </c>
      <c r="G854" s="11">
        <v>141</v>
      </c>
      <c r="H854" s="12" t="s">
        <v>6326</v>
      </c>
      <c r="I854" s="12" t="s">
        <v>37</v>
      </c>
      <c r="J854" s="12" t="s">
        <v>85</v>
      </c>
      <c r="K854" s="12" t="s">
        <v>86</v>
      </c>
      <c r="L854" s="13">
        <v>35.22</v>
      </c>
      <c r="M854" s="13">
        <v>25</v>
      </c>
      <c r="N854" s="13">
        <f t="shared" si="802"/>
        <v>1.4088000000000001</v>
      </c>
      <c r="O854" s="13">
        <v>30</v>
      </c>
      <c r="P854" s="13"/>
      <c r="Q854" s="13">
        <v>0</v>
      </c>
      <c r="R854" s="69">
        <f>+L854*O854</f>
        <v>1056.5999999999999</v>
      </c>
      <c r="S854" s="69">
        <v>0</v>
      </c>
      <c r="T854" s="69">
        <f>+L854*S854</f>
        <v>0</v>
      </c>
      <c r="U854" s="69">
        <f t="shared" ref="U854:U855" si="803">+R854-T854</f>
        <v>1056.5999999999999</v>
      </c>
      <c r="V854" s="69">
        <f>+U854*0</f>
        <v>0</v>
      </c>
      <c r="W854" s="69">
        <f t="shared" ref="W854:W855" si="804">+U854-V854</f>
        <v>1056.5999999999999</v>
      </c>
      <c r="X854" s="69">
        <v>0</v>
      </c>
      <c r="Y854" s="14">
        <f t="shared" si="791"/>
        <v>0</v>
      </c>
      <c r="Z854" s="66" t="s">
        <v>26</v>
      </c>
      <c r="AA854" s="12" t="s">
        <v>31</v>
      </c>
    </row>
    <row r="855" spans="1:27" x14ac:dyDescent="0.25">
      <c r="A855" s="10">
        <v>45672</v>
      </c>
      <c r="B855" s="11" t="s">
        <v>553</v>
      </c>
      <c r="C855" s="11" t="s">
        <v>2327</v>
      </c>
      <c r="D855" s="11" t="s">
        <v>26</v>
      </c>
      <c r="E855" s="11" t="s">
        <v>551</v>
      </c>
      <c r="F855" s="11" t="s">
        <v>26</v>
      </c>
      <c r="G855" s="11">
        <v>69112</v>
      </c>
      <c r="H855" s="12" t="s">
        <v>4422</v>
      </c>
      <c r="I855" s="12" t="s">
        <v>27</v>
      </c>
      <c r="J855" s="12" t="s">
        <v>33</v>
      </c>
      <c r="K855" s="12" t="s">
        <v>34</v>
      </c>
      <c r="L855" s="13">
        <v>33.14</v>
      </c>
      <c r="M855" s="13">
        <v>25</v>
      </c>
      <c r="N855" s="13">
        <f t="shared" si="802"/>
        <v>1.3256000000000001</v>
      </c>
      <c r="O855" s="13">
        <v>45</v>
      </c>
      <c r="P855" s="13" t="s">
        <v>30</v>
      </c>
      <c r="Q855" s="13">
        <v>0</v>
      </c>
      <c r="R855" s="69">
        <f>+L855*O855</f>
        <v>1491.3</v>
      </c>
      <c r="S855" s="69">
        <v>0</v>
      </c>
      <c r="T855" s="69">
        <f>+L855*S855</f>
        <v>0</v>
      </c>
      <c r="U855" s="69">
        <f t="shared" si="803"/>
        <v>1491.3</v>
      </c>
      <c r="V855" s="69">
        <f>+U855*1</f>
        <v>1491.3</v>
      </c>
      <c r="W855" s="69">
        <f t="shared" si="804"/>
        <v>0</v>
      </c>
      <c r="X855" s="69">
        <v>0</v>
      </c>
      <c r="Y855" s="14">
        <f t="shared" si="791"/>
        <v>0</v>
      </c>
      <c r="Z855" s="66" t="s">
        <v>26</v>
      </c>
      <c r="AA855" s="12" t="s">
        <v>31</v>
      </c>
    </row>
    <row r="856" spans="1:27" x14ac:dyDescent="0.25">
      <c r="A856" s="10">
        <v>45672</v>
      </c>
      <c r="B856" s="11" t="s">
        <v>2328</v>
      </c>
      <c r="C856" s="11" t="s">
        <v>2329</v>
      </c>
      <c r="D856" s="11" t="s">
        <v>26</v>
      </c>
      <c r="E856" s="11" t="s">
        <v>68</v>
      </c>
      <c r="F856" s="11" t="s">
        <v>26</v>
      </c>
      <c r="G856" s="11">
        <v>76356</v>
      </c>
      <c r="H856" s="12" t="s">
        <v>4447</v>
      </c>
      <c r="I856" s="12" t="s">
        <v>27</v>
      </c>
      <c r="J856" s="12" t="s">
        <v>47</v>
      </c>
      <c r="K856" s="12" t="s">
        <v>48</v>
      </c>
      <c r="L856" s="13">
        <v>38.56</v>
      </c>
      <c r="M856" s="13">
        <v>25</v>
      </c>
      <c r="N856" s="13">
        <f t="shared" si="802"/>
        <v>1.5424</v>
      </c>
      <c r="O856" s="13">
        <v>46.66</v>
      </c>
      <c r="P856" s="13" t="s">
        <v>30</v>
      </c>
      <c r="Q856" s="13">
        <v>0</v>
      </c>
      <c r="R856" s="69">
        <f>+L856*O856</f>
        <v>1799.2095999999999</v>
      </c>
      <c r="S856" s="69">
        <v>0</v>
      </c>
      <c r="T856" s="69">
        <f>+L856*S856</f>
        <v>0</v>
      </c>
      <c r="U856" s="69">
        <f>+R856-T856</f>
        <v>1799.2095999999999</v>
      </c>
      <c r="V856" s="69">
        <f>+U856*0.75</f>
        <v>1349.4071999999999</v>
      </c>
      <c r="W856" s="69">
        <f>+U856-V856</f>
        <v>449.80240000000003</v>
      </c>
      <c r="X856" s="69">
        <v>0</v>
      </c>
      <c r="Y856" s="14">
        <f t="shared" si="791"/>
        <v>0</v>
      </c>
      <c r="Z856" s="66" t="s">
        <v>26</v>
      </c>
      <c r="AA856" s="12" t="s">
        <v>31</v>
      </c>
    </row>
    <row r="857" spans="1:27" x14ac:dyDescent="0.25">
      <c r="A857" s="10">
        <v>45672</v>
      </c>
      <c r="B857" s="11" t="s">
        <v>2330</v>
      </c>
      <c r="C857" s="11" t="s">
        <v>2331</v>
      </c>
      <c r="D857" s="11" t="s">
        <v>26</v>
      </c>
      <c r="E857" s="11" t="s">
        <v>500</v>
      </c>
      <c r="F857" s="11" t="s">
        <v>26</v>
      </c>
      <c r="G857" s="11" t="s">
        <v>26</v>
      </c>
      <c r="H857" s="12" t="s">
        <v>4421</v>
      </c>
      <c r="I857" s="12" t="s">
        <v>27</v>
      </c>
      <c r="J857" s="12" t="s">
        <v>33</v>
      </c>
      <c r="K857" s="12" t="s">
        <v>34</v>
      </c>
      <c r="L857" s="13">
        <v>44.06</v>
      </c>
      <c r="M857" s="13">
        <v>30</v>
      </c>
      <c r="N857" s="13">
        <f t="shared" si="802"/>
        <v>1.4686666666666668</v>
      </c>
      <c r="O857" s="13">
        <v>85</v>
      </c>
      <c r="P857" s="13" t="s">
        <v>30</v>
      </c>
      <c r="Q857" s="13">
        <v>0</v>
      </c>
      <c r="R857" s="69">
        <f>L857*O857</f>
        <v>3745.1000000000004</v>
      </c>
      <c r="S857" s="69">
        <v>38</v>
      </c>
      <c r="T857" s="69">
        <f>L857*S857</f>
        <v>1674.2800000000002</v>
      </c>
      <c r="U857" s="69">
        <f>R857-T857</f>
        <v>2070.8200000000002</v>
      </c>
      <c r="V857" s="69">
        <f>U857*1</f>
        <v>2070.8200000000002</v>
      </c>
      <c r="W857" s="69">
        <f>U857-V857</f>
        <v>0</v>
      </c>
      <c r="X857" s="69">
        <f>L857*36</f>
        <v>1586.16</v>
      </c>
      <c r="Y857" s="70">
        <f>+T857-X857</f>
        <v>88.120000000000118</v>
      </c>
      <c r="Z857" s="66" t="s">
        <v>141</v>
      </c>
      <c r="AA857" s="12" t="s">
        <v>78</v>
      </c>
    </row>
    <row r="858" spans="1:27" x14ac:dyDescent="0.25">
      <c r="A858" s="10">
        <v>45672</v>
      </c>
      <c r="B858" s="11" t="s">
        <v>2332</v>
      </c>
      <c r="C858" s="11" t="s">
        <v>2333</v>
      </c>
      <c r="D858" s="11" t="s">
        <v>26</v>
      </c>
      <c r="E858" s="11" t="s">
        <v>50</v>
      </c>
      <c r="F858" s="11" t="s">
        <v>26</v>
      </c>
      <c r="G858" s="11">
        <v>629</v>
      </c>
      <c r="H858" s="12" t="s">
        <v>162</v>
      </c>
      <c r="I858" s="12" t="s">
        <v>27</v>
      </c>
      <c r="J858" s="12" t="s">
        <v>33</v>
      </c>
      <c r="K858" s="12" t="s">
        <v>34</v>
      </c>
      <c r="L858" s="13">
        <v>36.76</v>
      </c>
      <c r="M858" s="13">
        <v>25</v>
      </c>
      <c r="N858" s="13">
        <f t="shared" si="802"/>
        <v>1.4703999999999999</v>
      </c>
      <c r="O858" s="13" t="s">
        <v>30</v>
      </c>
      <c r="P858" s="13">
        <v>58</v>
      </c>
      <c r="Q858" s="13">
        <v>0</v>
      </c>
      <c r="R858" s="69">
        <f>M858*P858</f>
        <v>1450</v>
      </c>
      <c r="S858" s="69">
        <v>0</v>
      </c>
      <c r="T858" s="69">
        <f>M858*S858</f>
        <v>0</v>
      </c>
      <c r="U858" s="69">
        <f t="shared" ref="U858" si="805">R858-T858</f>
        <v>1450</v>
      </c>
      <c r="V858" s="69">
        <f>U858*0</f>
        <v>0</v>
      </c>
      <c r="W858" s="69">
        <f t="shared" ref="W858" si="806">U858-V858</f>
        <v>1450</v>
      </c>
      <c r="X858" s="69">
        <v>0</v>
      </c>
      <c r="Y858" s="14">
        <f>T858-X858</f>
        <v>0</v>
      </c>
      <c r="Z858" s="66" t="s">
        <v>26</v>
      </c>
      <c r="AA858" s="12" t="s">
        <v>31</v>
      </c>
    </row>
    <row r="859" spans="1:27" x14ac:dyDescent="0.25">
      <c r="A859" s="10">
        <v>45672</v>
      </c>
      <c r="B859" s="11" t="s">
        <v>2334</v>
      </c>
      <c r="C859" s="11" t="s">
        <v>2335</v>
      </c>
      <c r="D859" s="11" t="s">
        <v>26</v>
      </c>
      <c r="E859" s="11" t="s">
        <v>2108</v>
      </c>
      <c r="F859" s="11" t="s">
        <v>26</v>
      </c>
      <c r="G859" s="11" t="s">
        <v>26</v>
      </c>
      <c r="H859" s="12" t="s">
        <v>4421</v>
      </c>
      <c r="I859" s="12" t="s">
        <v>27</v>
      </c>
      <c r="J859" s="12" t="s">
        <v>42</v>
      </c>
      <c r="K859" s="12" t="s">
        <v>43</v>
      </c>
      <c r="L859" s="13">
        <v>44.26</v>
      </c>
      <c r="M859" s="13">
        <v>25</v>
      </c>
      <c r="N859" s="13">
        <f t="shared" si="802"/>
        <v>1.7704</v>
      </c>
      <c r="O859" s="13">
        <v>83</v>
      </c>
      <c r="P859" s="13" t="s">
        <v>30</v>
      </c>
      <c r="Q859" s="13">
        <v>0</v>
      </c>
      <c r="R859" s="69">
        <f>L859*O859</f>
        <v>3673.58</v>
      </c>
      <c r="S859" s="69">
        <v>38</v>
      </c>
      <c r="T859" s="69">
        <f>L859*S859</f>
        <v>1681.8799999999999</v>
      </c>
      <c r="U859" s="69">
        <f>R859-T859</f>
        <v>1991.7</v>
      </c>
      <c r="V859" s="69">
        <f>U859*1</f>
        <v>1991.7</v>
      </c>
      <c r="W859" s="69">
        <f>U859-V859</f>
        <v>0</v>
      </c>
      <c r="X859" s="69">
        <f>L859*36</f>
        <v>1593.36</v>
      </c>
      <c r="Y859" s="70">
        <f>+T859-X859</f>
        <v>88.519999999999982</v>
      </c>
      <c r="Z859" s="66" t="s">
        <v>140</v>
      </c>
      <c r="AA859" s="12" t="s">
        <v>78</v>
      </c>
    </row>
    <row r="860" spans="1:27" x14ac:dyDescent="0.25">
      <c r="A860" s="10">
        <v>45672</v>
      </c>
      <c r="B860" s="11" t="s">
        <v>2336</v>
      </c>
      <c r="C860" s="11" t="s">
        <v>2337</v>
      </c>
      <c r="D860" s="11" t="s">
        <v>26</v>
      </c>
      <c r="E860" s="11" t="s">
        <v>179</v>
      </c>
      <c r="F860" s="11" t="s">
        <v>26</v>
      </c>
      <c r="G860" s="11" t="s">
        <v>35</v>
      </c>
      <c r="H860" s="12" t="s">
        <v>36</v>
      </c>
      <c r="I860" s="12" t="s">
        <v>55</v>
      </c>
      <c r="J860" s="12" t="s">
        <v>55</v>
      </c>
      <c r="K860" s="12" t="s">
        <v>56</v>
      </c>
      <c r="L860" s="13">
        <v>15.04</v>
      </c>
      <c r="M860" s="13">
        <v>10</v>
      </c>
      <c r="N860" s="13">
        <f t="shared" si="802"/>
        <v>1.504</v>
      </c>
      <c r="O860" s="13">
        <v>20</v>
      </c>
      <c r="P860" s="13" t="s">
        <v>30</v>
      </c>
      <c r="Q860" s="13">
        <v>0</v>
      </c>
      <c r="R860" s="69">
        <f>(L860*O860)-Q860</f>
        <v>300.79999999999995</v>
      </c>
      <c r="S860" s="69">
        <v>0</v>
      </c>
      <c r="T860" s="69">
        <f t="shared" ref="T860" si="807">+L860*S860</f>
        <v>0</v>
      </c>
      <c r="U860" s="69">
        <f t="shared" ref="U860" si="808">+R860-T860</f>
        <v>300.79999999999995</v>
      </c>
      <c r="V860" s="69">
        <f>+U860*0</f>
        <v>0</v>
      </c>
      <c r="W860" s="69">
        <f t="shared" ref="W860" si="809">+U860-V860</f>
        <v>300.79999999999995</v>
      </c>
      <c r="X860" s="69">
        <v>0</v>
      </c>
      <c r="Y860" s="14">
        <f>T860-X860</f>
        <v>0</v>
      </c>
      <c r="Z860" s="66" t="s">
        <v>26</v>
      </c>
      <c r="AA860" s="12" t="s">
        <v>31</v>
      </c>
    </row>
    <row r="861" spans="1:27" x14ac:dyDescent="0.25">
      <c r="A861" s="10">
        <v>45672</v>
      </c>
      <c r="B861" s="11" t="s">
        <v>231</v>
      </c>
      <c r="C861" s="11" t="s">
        <v>2338</v>
      </c>
      <c r="D861" s="11" t="s">
        <v>26</v>
      </c>
      <c r="E861" s="11" t="s">
        <v>53</v>
      </c>
      <c r="F861" s="11" t="s">
        <v>26</v>
      </c>
      <c r="G861" s="11" t="s">
        <v>26</v>
      </c>
      <c r="H861" s="12" t="s">
        <v>4421</v>
      </c>
      <c r="I861" s="12" t="s">
        <v>27</v>
      </c>
      <c r="J861" s="12" t="s">
        <v>33</v>
      </c>
      <c r="K861" s="12" t="s">
        <v>34</v>
      </c>
      <c r="L861" s="13">
        <v>42.98</v>
      </c>
      <c r="M861" s="13">
        <v>30</v>
      </c>
      <c r="N861" s="13">
        <f t="shared" si="802"/>
        <v>1.4326666666666665</v>
      </c>
      <c r="O861" s="13">
        <v>85</v>
      </c>
      <c r="P861" s="13" t="s">
        <v>30</v>
      </c>
      <c r="Q861" s="13">
        <v>0</v>
      </c>
      <c r="R861" s="69">
        <f>L861*O861</f>
        <v>3653.2999999999997</v>
      </c>
      <c r="S861" s="69">
        <v>38</v>
      </c>
      <c r="T861" s="69">
        <f>L861*S861</f>
        <v>1633.2399999999998</v>
      </c>
      <c r="U861" s="69">
        <f>R861-T861</f>
        <v>2020.06</v>
      </c>
      <c r="V861" s="69">
        <f>U861*1</f>
        <v>2020.06</v>
      </c>
      <c r="W861" s="69">
        <f>U861-V861</f>
        <v>0</v>
      </c>
      <c r="X861" s="69">
        <f>L861*37</f>
        <v>1590.26</v>
      </c>
      <c r="Y861" s="70">
        <f>+T861-X861</f>
        <v>42.979999999999791</v>
      </c>
      <c r="Z861" s="66" t="s">
        <v>41</v>
      </c>
      <c r="AA861" s="12" t="s">
        <v>78</v>
      </c>
    </row>
    <row r="862" spans="1:27" x14ac:dyDescent="0.25">
      <c r="A862" s="10">
        <v>45672</v>
      </c>
      <c r="B862" s="11" t="s">
        <v>2339</v>
      </c>
      <c r="C862" s="11" t="s">
        <v>2340</v>
      </c>
      <c r="D862" s="11" t="s">
        <v>26</v>
      </c>
      <c r="E862" s="11" t="s">
        <v>370</v>
      </c>
      <c r="F862" s="11" t="s">
        <v>26</v>
      </c>
      <c r="G862" s="11" t="s">
        <v>35</v>
      </c>
      <c r="H862" s="12" t="s">
        <v>36</v>
      </c>
      <c r="I862" s="12" t="s">
        <v>55</v>
      </c>
      <c r="J862" s="12" t="s">
        <v>55</v>
      </c>
      <c r="K862" s="12" t="s">
        <v>56</v>
      </c>
      <c r="L862" s="13">
        <v>13.44</v>
      </c>
      <c r="M862" s="13">
        <v>10</v>
      </c>
      <c r="N862" s="13">
        <f t="shared" si="802"/>
        <v>1.3439999999999999</v>
      </c>
      <c r="O862" s="13">
        <v>20</v>
      </c>
      <c r="P862" s="13" t="s">
        <v>30</v>
      </c>
      <c r="Q862" s="13">
        <v>0</v>
      </c>
      <c r="R862" s="69">
        <f>(L862*O862)-Q862</f>
        <v>268.8</v>
      </c>
      <c r="S862" s="69">
        <v>0</v>
      </c>
      <c r="T862" s="69">
        <f t="shared" ref="T862" si="810">+L862*S862</f>
        <v>0</v>
      </c>
      <c r="U862" s="69">
        <f t="shared" ref="U862" si="811">+R862-T862</f>
        <v>268.8</v>
      </c>
      <c r="V862" s="69">
        <f>+U862*0</f>
        <v>0</v>
      </c>
      <c r="W862" s="69">
        <f t="shared" ref="W862" si="812">+U862-V862</f>
        <v>268.8</v>
      </c>
      <c r="X862" s="69">
        <v>0</v>
      </c>
      <c r="Y862" s="14">
        <f t="shared" ref="Y862:Y864" si="813">T862-X862</f>
        <v>0</v>
      </c>
      <c r="Z862" s="66" t="s">
        <v>26</v>
      </c>
      <c r="AA862" s="12" t="s">
        <v>31</v>
      </c>
    </row>
    <row r="863" spans="1:27" x14ac:dyDescent="0.25">
      <c r="A863" s="10">
        <v>45672</v>
      </c>
      <c r="B863" s="11" t="s">
        <v>440</v>
      </c>
      <c r="C863" s="11" t="s">
        <v>2341</v>
      </c>
      <c r="D863" s="11" t="s">
        <v>26</v>
      </c>
      <c r="E863" s="11" t="s">
        <v>558</v>
      </c>
      <c r="F863" s="11" t="s">
        <v>26</v>
      </c>
      <c r="G863" s="11">
        <v>2564</v>
      </c>
      <c r="H863" s="12" t="s">
        <v>41</v>
      </c>
      <c r="I863" s="12" t="s">
        <v>55</v>
      </c>
      <c r="J863" s="12" t="s">
        <v>55</v>
      </c>
      <c r="K863" s="12" t="s">
        <v>56</v>
      </c>
      <c r="L863" s="13">
        <v>31.62</v>
      </c>
      <c r="M863" s="13">
        <v>20</v>
      </c>
      <c r="N863" s="13">
        <f t="shared" si="802"/>
        <v>1.581</v>
      </c>
      <c r="O863" s="13" t="s">
        <v>30</v>
      </c>
      <c r="P863" s="13">
        <v>24</v>
      </c>
      <c r="Q863" s="13">
        <v>0</v>
      </c>
      <c r="R863" s="69">
        <f>+M863*P863</f>
        <v>480</v>
      </c>
      <c r="S863" s="69">
        <v>0</v>
      </c>
      <c r="T863" s="69">
        <f>+M863*S863</f>
        <v>0</v>
      </c>
      <c r="U863" s="69">
        <f>+R863-T863</f>
        <v>480</v>
      </c>
      <c r="V863" s="69">
        <f>+U863*0</f>
        <v>0</v>
      </c>
      <c r="W863" s="69">
        <f>+U863-V863</f>
        <v>480</v>
      </c>
      <c r="X863" s="69">
        <v>0</v>
      </c>
      <c r="Y863" s="14">
        <f t="shared" si="813"/>
        <v>0</v>
      </c>
      <c r="Z863" s="66" t="s">
        <v>26</v>
      </c>
      <c r="AA863" s="12" t="s">
        <v>31</v>
      </c>
    </row>
    <row r="864" spans="1:27" x14ac:dyDescent="0.25">
      <c r="A864" s="10">
        <v>45672</v>
      </c>
      <c r="B864" s="11" t="s">
        <v>544</v>
      </c>
      <c r="C864" s="11" t="s">
        <v>2342</v>
      </c>
      <c r="D864" s="11" t="s">
        <v>26</v>
      </c>
      <c r="E864" s="11" t="s">
        <v>49</v>
      </c>
      <c r="F864" s="11" t="s">
        <v>26</v>
      </c>
      <c r="G864" s="11">
        <v>1554</v>
      </c>
      <c r="H864" s="12" t="s">
        <v>45</v>
      </c>
      <c r="I864" s="12" t="s">
        <v>27</v>
      </c>
      <c r="J864" s="12" t="s">
        <v>33</v>
      </c>
      <c r="K864" s="12" t="s">
        <v>34</v>
      </c>
      <c r="L864" s="13">
        <v>39.619999999999997</v>
      </c>
      <c r="M864" s="13">
        <v>25</v>
      </c>
      <c r="N864" s="13">
        <f t="shared" si="802"/>
        <v>1.5848</v>
      </c>
      <c r="O864" s="13" t="s">
        <v>30</v>
      </c>
      <c r="P864" s="13">
        <v>58</v>
      </c>
      <c r="Q864" s="13">
        <v>0</v>
      </c>
      <c r="R864" s="69">
        <f>M864*P864</f>
        <v>1450</v>
      </c>
      <c r="S864" s="69">
        <v>0</v>
      </c>
      <c r="T864" s="69">
        <f>M864*S864</f>
        <v>0</v>
      </c>
      <c r="U864" s="69">
        <f>R864-T864</f>
        <v>1450</v>
      </c>
      <c r="V864" s="69">
        <f>U864*0</f>
        <v>0</v>
      </c>
      <c r="W864" s="69">
        <f>U864-V864</f>
        <v>1450</v>
      </c>
      <c r="X864" s="69">
        <v>0</v>
      </c>
      <c r="Y864" s="14">
        <f t="shared" si="813"/>
        <v>0</v>
      </c>
      <c r="Z864" s="66" t="s">
        <v>26</v>
      </c>
      <c r="AA864" s="12" t="s">
        <v>31</v>
      </c>
    </row>
    <row r="865" spans="1:27" x14ac:dyDescent="0.25">
      <c r="A865" s="10">
        <v>45672</v>
      </c>
      <c r="B865" s="11" t="s">
        <v>437</v>
      </c>
      <c r="C865" s="11" t="s">
        <v>2343</v>
      </c>
      <c r="D865" s="11" t="s">
        <v>26</v>
      </c>
      <c r="E865" s="11" t="s">
        <v>603</v>
      </c>
      <c r="F865" s="11" t="s">
        <v>26</v>
      </c>
      <c r="G865" s="11" t="s">
        <v>26</v>
      </c>
      <c r="H865" s="12" t="s">
        <v>4421</v>
      </c>
      <c r="I865" s="12" t="s">
        <v>27</v>
      </c>
      <c r="J865" s="12" t="s">
        <v>42</v>
      </c>
      <c r="K865" s="12" t="s">
        <v>43</v>
      </c>
      <c r="L865" s="13">
        <v>43.14</v>
      </c>
      <c r="M865" s="13">
        <v>25</v>
      </c>
      <c r="N865" s="13">
        <f t="shared" si="802"/>
        <v>1.7256</v>
      </c>
      <c r="O865" s="13">
        <v>83</v>
      </c>
      <c r="P865" s="13" t="s">
        <v>30</v>
      </c>
      <c r="Q865" s="13">
        <v>0</v>
      </c>
      <c r="R865" s="69">
        <f>L865*O865</f>
        <v>3580.62</v>
      </c>
      <c r="S865" s="69">
        <v>38</v>
      </c>
      <c r="T865" s="69">
        <f>L865*S865</f>
        <v>1639.32</v>
      </c>
      <c r="U865" s="69">
        <f>R865-T865</f>
        <v>1941.3</v>
      </c>
      <c r="V865" s="69">
        <f>U865*1</f>
        <v>1941.3</v>
      </c>
      <c r="W865" s="69">
        <f>U865-V865</f>
        <v>0</v>
      </c>
      <c r="X865" s="69">
        <f>L865*36</f>
        <v>1553.04</v>
      </c>
      <c r="Y865" s="70">
        <f>+T865-X865</f>
        <v>86.279999999999973</v>
      </c>
      <c r="Z865" s="66" t="s">
        <v>141</v>
      </c>
      <c r="AA865" s="12" t="s">
        <v>78</v>
      </c>
    </row>
    <row r="866" spans="1:27" x14ac:dyDescent="0.25">
      <c r="A866" s="10">
        <v>45672</v>
      </c>
      <c r="B866" s="11" t="s">
        <v>2344</v>
      </c>
      <c r="C866" s="11" t="s">
        <v>2345</v>
      </c>
      <c r="D866" s="11" t="s">
        <v>26</v>
      </c>
      <c r="E866" s="11" t="s">
        <v>44</v>
      </c>
      <c r="F866" s="11" t="s">
        <v>26</v>
      </c>
      <c r="G866" s="11">
        <v>1560</v>
      </c>
      <c r="H866" s="12" t="s">
        <v>45</v>
      </c>
      <c r="I866" s="12" t="s">
        <v>27</v>
      </c>
      <c r="J866" s="12" t="s">
        <v>42</v>
      </c>
      <c r="K866" s="12" t="s">
        <v>43</v>
      </c>
      <c r="L866" s="13">
        <v>44.22</v>
      </c>
      <c r="M866" s="13">
        <v>25</v>
      </c>
      <c r="N866" s="13">
        <f t="shared" si="802"/>
        <v>1.7687999999999999</v>
      </c>
      <c r="O866" s="13" t="s">
        <v>30</v>
      </c>
      <c r="P866" s="13">
        <v>62</v>
      </c>
      <c r="Q866" s="13">
        <v>0</v>
      </c>
      <c r="R866" s="69">
        <f>+M866*P866</f>
        <v>1550</v>
      </c>
      <c r="S866" s="69">
        <v>0</v>
      </c>
      <c r="T866" s="69">
        <f>+M866*S866</f>
        <v>0</v>
      </c>
      <c r="U866" s="69">
        <f>+R866-T866</f>
        <v>1550</v>
      </c>
      <c r="V866" s="69">
        <f>+U866*0</f>
        <v>0</v>
      </c>
      <c r="W866" s="69">
        <f>+U866-V866</f>
        <v>1550</v>
      </c>
      <c r="X866" s="69">
        <v>0</v>
      </c>
      <c r="Y866" s="14">
        <f>T866-X866</f>
        <v>0</v>
      </c>
      <c r="Z866" s="66" t="s">
        <v>26</v>
      </c>
      <c r="AA866" s="12" t="s">
        <v>31</v>
      </c>
    </row>
    <row r="867" spans="1:27" x14ac:dyDescent="0.25">
      <c r="A867" s="10">
        <v>45672</v>
      </c>
      <c r="B867" s="11" t="s">
        <v>563</v>
      </c>
      <c r="C867" s="11" t="s">
        <v>2346</v>
      </c>
      <c r="D867" s="11" t="s">
        <v>26</v>
      </c>
      <c r="E867" s="11" t="s">
        <v>57</v>
      </c>
      <c r="F867" s="11" t="s">
        <v>26</v>
      </c>
      <c r="G867" s="11" t="s">
        <v>26</v>
      </c>
      <c r="H867" s="12" t="s">
        <v>4421</v>
      </c>
      <c r="I867" s="12" t="s">
        <v>27</v>
      </c>
      <c r="J867" s="12" t="s">
        <v>42</v>
      </c>
      <c r="K867" s="12" t="s">
        <v>43</v>
      </c>
      <c r="L867" s="13">
        <v>43.28</v>
      </c>
      <c r="M867" s="13">
        <v>25</v>
      </c>
      <c r="N867" s="13">
        <f t="shared" si="802"/>
        <v>1.7312000000000001</v>
      </c>
      <c r="O867" s="13">
        <v>83</v>
      </c>
      <c r="P867" s="13" t="s">
        <v>30</v>
      </c>
      <c r="Q867" s="13">
        <v>0</v>
      </c>
      <c r="R867" s="69">
        <f>L867*O867</f>
        <v>3592.2400000000002</v>
      </c>
      <c r="S867" s="69">
        <v>38</v>
      </c>
      <c r="T867" s="69">
        <f>L867*S867</f>
        <v>1644.64</v>
      </c>
      <c r="U867" s="69">
        <f>R867-T867</f>
        <v>1947.6000000000001</v>
      </c>
      <c r="V867" s="69">
        <f>U867*1</f>
        <v>1947.6000000000001</v>
      </c>
      <c r="W867" s="69">
        <f>U867-V867</f>
        <v>0</v>
      </c>
      <c r="X867" s="69">
        <f>L867*37</f>
        <v>1601.3600000000001</v>
      </c>
      <c r="Y867" s="70">
        <f t="shared" ref="Y867:Y869" si="814">+T867-X867</f>
        <v>43.279999999999973</v>
      </c>
      <c r="Z867" s="66" t="s">
        <v>41</v>
      </c>
      <c r="AA867" s="12" t="s">
        <v>78</v>
      </c>
    </row>
    <row r="868" spans="1:27" x14ac:dyDescent="0.25">
      <c r="A868" s="10">
        <v>45672</v>
      </c>
      <c r="B868" s="11" t="s">
        <v>534</v>
      </c>
      <c r="C868" s="11" t="s">
        <v>2347</v>
      </c>
      <c r="D868" s="11" t="s">
        <v>26</v>
      </c>
      <c r="E868" s="11" t="s">
        <v>98</v>
      </c>
      <c r="F868" s="11" t="s">
        <v>26</v>
      </c>
      <c r="G868" s="11" t="s">
        <v>26</v>
      </c>
      <c r="H868" s="12" t="s">
        <v>4421</v>
      </c>
      <c r="I868" s="12" t="s">
        <v>27</v>
      </c>
      <c r="J868" s="12" t="s">
        <v>33</v>
      </c>
      <c r="K868" s="12" t="s">
        <v>34</v>
      </c>
      <c r="L868" s="13">
        <v>43.38</v>
      </c>
      <c r="M868" s="13">
        <v>30</v>
      </c>
      <c r="N868" s="13">
        <f t="shared" si="802"/>
        <v>1.4460000000000002</v>
      </c>
      <c r="O868" s="13">
        <v>85</v>
      </c>
      <c r="P868" s="13" t="s">
        <v>30</v>
      </c>
      <c r="Q868" s="13">
        <v>0</v>
      </c>
      <c r="R868" s="69">
        <f>L868*O868</f>
        <v>3687.3</v>
      </c>
      <c r="S868" s="69">
        <v>38</v>
      </c>
      <c r="T868" s="69">
        <f>L868*S868</f>
        <v>1648.44</v>
      </c>
      <c r="U868" s="69">
        <f>R868-T868</f>
        <v>2038.8600000000001</v>
      </c>
      <c r="V868" s="69">
        <f>U868*1</f>
        <v>2038.8600000000001</v>
      </c>
      <c r="W868" s="69">
        <f>U868-V868</f>
        <v>0</v>
      </c>
      <c r="X868" s="69">
        <f>L868*36</f>
        <v>1561.68</v>
      </c>
      <c r="Y868" s="70">
        <f t="shared" si="814"/>
        <v>86.759999999999991</v>
      </c>
      <c r="Z868" s="66" t="s">
        <v>140</v>
      </c>
      <c r="AA868" s="12" t="s">
        <v>78</v>
      </c>
    </row>
    <row r="869" spans="1:27" x14ac:dyDescent="0.25">
      <c r="A869" s="10">
        <v>45672</v>
      </c>
      <c r="B869" s="11" t="s">
        <v>2348</v>
      </c>
      <c r="C869" s="11" t="s">
        <v>2349</v>
      </c>
      <c r="D869" s="11" t="s">
        <v>26</v>
      </c>
      <c r="E869" s="11" t="s">
        <v>519</v>
      </c>
      <c r="F869" s="11" t="s">
        <v>26</v>
      </c>
      <c r="G869" s="11" t="s">
        <v>26</v>
      </c>
      <c r="H869" s="12" t="s">
        <v>4421</v>
      </c>
      <c r="I869" s="12" t="s">
        <v>27</v>
      </c>
      <c r="J869" s="12" t="s">
        <v>33</v>
      </c>
      <c r="K869" s="12" t="s">
        <v>34</v>
      </c>
      <c r="L869" s="13">
        <v>42.38</v>
      </c>
      <c r="M869" s="13">
        <v>29</v>
      </c>
      <c r="N869" s="13">
        <f t="shared" si="802"/>
        <v>1.4613793103448276</v>
      </c>
      <c r="O869" s="13">
        <v>85</v>
      </c>
      <c r="P869" s="13" t="s">
        <v>30</v>
      </c>
      <c r="Q869" s="13">
        <v>0</v>
      </c>
      <c r="R869" s="69">
        <f>L869*O869</f>
        <v>3602.3</v>
      </c>
      <c r="S869" s="69">
        <v>38</v>
      </c>
      <c r="T869" s="69">
        <f>L869*S869</f>
        <v>1610.44</v>
      </c>
      <c r="U869" s="69">
        <f>R869-T869</f>
        <v>1991.8600000000001</v>
      </c>
      <c r="V869" s="69">
        <f>U869*1</f>
        <v>1991.8600000000001</v>
      </c>
      <c r="W869" s="69">
        <f>U869-V869</f>
        <v>0</v>
      </c>
      <c r="X869" s="69">
        <f>L869*36</f>
        <v>1525.68</v>
      </c>
      <c r="Y869" s="70">
        <f t="shared" si="814"/>
        <v>84.759999999999991</v>
      </c>
      <c r="Z869" s="66" t="s">
        <v>140</v>
      </c>
      <c r="AA869" s="12" t="s">
        <v>78</v>
      </c>
    </row>
    <row r="870" spans="1:27" x14ac:dyDescent="0.25">
      <c r="A870" s="10">
        <v>45672</v>
      </c>
      <c r="B870" s="11" t="s">
        <v>2350</v>
      </c>
      <c r="C870" s="11" t="s">
        <v>2351</v>
      </c>
      <c r="D870" s="11" t="s">
        <v>26</v>
      </c>
      <c r="E870" s="11" t="s">
        <v>46</v>
      </c>
      <c r="F870" s="11" t="s">
        <v>26</v>
      </c>
      <c r="G870" s="11">
        <v>112108</v>
      </c>
      <c r="H870" s="12" t="s">
        <v>4445</v>
      </c>
      <c r="I870" s="12" t="s">
        <v>27</v>
      </c>
      <c r="J870" s="12" t="s">
        <v>42</v>
      </c>
      <c r="K870" s="12" t="s">
        <v>43</v>
      </c>
      <c r="L870" s="13">
        <v>42.6</v>
      </c>
      <c r="M870" s="13">
        <v>25</v>
      </c>
      <c r="N870" s="13">
        <f t="shared" si="802"/>
        <v>1.704</v>
      </c>
      <c r="O870" s="13">
        <v>42</v>
      </c>
      <c r="P870" s="13" t="s">
        <v>30</v>
      </c>
      <c r="Q870" s="13">
        <v>0</v>
      </c>
      <c r="R870" s="69">
        <f t="shared" ref="R870" si="815">+L870*O870</f>
        <v>1789.2</v>
      </c>
      <c r="S870" s="69">
        <v>0</v>
      </c>
      <c r="T870" s="69">
        <f>+L870*S870</f>
        <v>0</v>
      </c>
      <c r="U870" s="69">
        <f>+R870-T870</f>
        <v>1789.2</v>
      </c>
      <c r="V870" s="69">
        <f>+U870*1</f>
        <v>1789.2</v>
      </c>
      <c r="W870" s="69">
        <f>+U870-V870</f>
        <v>0</v>
      </c>
      <c r="X870" s="69">
        <v>0</v>
      </c>
      <c r="Y870" s="14">
        <f>T870-X870</f>
        <v>0</v>
      </c>
      <c r="Z870" s="66" t="s">
        <v>26</v>
      </c>
      <c r="AA870" s="12" t="s">
        <v>31</v>
      </c>
    </row>
    <row r="871" spans="1:27" x14ac:dyDescent="0.25">
      <c r="A871" s="10">
        <v>45672</v>
      </c>
      <c r="B871" s="11" t="s">
        <v>491</v>
      </c>
      <c r="C871" s="11" t="s">
        <v>2352</v>
      </c>
      <c r="D871" s="11" t="s">
        <v>26</v>
      </c>
      <c r="E871" s="11" t="s">
        <v>508</v>
      </c>
      <c r="F871" s="11" t="s">
        <v>26</v>
      </c>
      <c r="G871" s="11" t="s">
        <v>26</v>
      </c>
      <c r="H871" s="12" t="s">
        <v>4421</v>
      </c>
      <c r="I871" s="12" t="s">
        <v>27</v>
      </c>
      <c r="J871" s="12" t="s">
        <v>33</v>
      </c>
      <c r="K871" s="12" t="s">
        <v>34</v>
      </c>
      <c r="L871" s="13">
        <v>43.98</v>
      </c>
      <c r="M871" s="13">
        <v>30</v>
      </c>
      <c r="N871" s="13">
        <f t="shared" si="802"/>
        <v>1.466</v>
      </c>
      <c r="O871" s="13">
        <v>85</v>
      </c>
      <c r="P871" s="13" t="s">
        <v>30</v>
      </c>
      <c r="Q871" s="13">
        <v>0</v>
      </c>
      <c r="R871" s="69">
        <f>L871*O871</f>
        <v>3738.2999999999997</v>
      </c>
      <c r="S871" s="69">
        <v>38</v>
      </c>
      <c r="T871" s="69">
        <f>L871*S871</f>
        <v>1671.2399999999998</v>
      </c>
      <c r="U871" s="69">
        <f>R871-T871</f>
        <v>2067.06</v>
      </c>
      <c r="V871" s="69">
        <f>U871*1</f>
        <v>2067.06</v>
      </c>
      <c r="W871" s="69">
        <f>U871-V871</f>
        <v>0</v>
      </c>
      <c r="X871" s="69">
        <f>L871*36</f>
        <v>1583.28</v>
      </c>
      <c r="Y871" s="70">
        <f>+T871-X871</f>
        <v>87.959999999999809</v>
      </c>
      <c r="Z871" s="66" t="s">
        <v>141</v>
      </c>
      <c r="AA871" s="12" t="s">
        <v>78</v>
      </c>
    </row>
    <row r="872" spans="1:27" x14ac:dyDescent="0.25">
      <c r="A872" s="10">
        <v>45672</v>
      </c>
      <c r="B872" s="11" t="s">
        <v>2353</v>
      </c>
      <c r="C872" s="11" t="s">
        <v>2354</v>
      </c>
      <c r="D872" s="11" t="s">
        <v>26</v>
      </c>
      <c r="E872" s="11" t="s">
        <v>572</v>
      </c>
      <c r="F872" s="11" t="s">
        <v>26</v>
      </c>
      <c r="G872" s="11">
        <v>112061</v>
      </c>
      <c r="H872" s="12" t="s">
        <v>4445</v>
      </c>
      <c r="I872" s="12" t="s">
        <v>27</v>
      </c>
      <c r="J872" s="12" t="s">
        <v>42</v>
      </c>
      <c r="K872" s="12" t="s">
        <v>43</v>
      </c>
      <c r="L872" s="13">
        <v>41.22</v>
      </c>
      <c r="M872" s="13">
        <v>25</v>
      </c>
      <c r="N872" s="13">
        <f t="shared" si="802"/>
        <v>1.6488</v>
      </c>
      <c r="O872" s="13">
        <v>42</v>
      </c>
      <c r="P872" s="13" t="s">
        <v>30</v>
      </c>
      <c r="Q872" s="13">
        <v>0</v>
      </c>
      <c r="R872" s="69">
        <f t="shared" ref="R872" si="816">+L872*O872</f>
        <v>1731.24</v>
      </c>
      <c r="S872" s="69">
        <v>0</v>
      </c>
      <c r="T872" s="69">
        <f>+L872*S872</f>
        <v>0</v>
      </c>
      <c r="U872" s="69">
        <f>+R872-T872</f>
        <v>1731.24</v>
      </c>
      <c r="V872" s="69">
        <f>+U872*1</f>
        <v>1731.24</v>
      </c>
      <c r="W872" s="69">
        <f>+U872-V872</f>
        <v>0</v>
      </c>
      <c r="X872" s="69">
        <v>0</v>
      </c>
      <c r="Y872" s="14">
        <f t="shared" ref="Y872:Y892" si="817">T872-X872</f>
        <v>0</v>
      </c>
      <c r="Z872" s="66" t="s">
        <v>26</v>
      </c>
      <c r="AA872" s="12" t="s">
        <v>31</v>
      </c>
    </row>
    <row r="873" spans="1:27" x14ac:dyDescent="0.25">
      <c r="A873" s="10">
        <v>45672</v>
      </c>
      <c r="B873" s="11" t="s">
        <v>602</v>
      </c>
      <c r="C873" s="11" t="s">
        <v>2355</v>
      </c>
      <c r="D873" s="11" t="s">
        <v>26</v>
      </c>
      <c r="E873" s="11" t="s">
        <v>223</v>
      </c>
      <c r="F873" s="11" t="s">
        <v>26</v>
      </c>
      <c r="G873" s="11">
        <v>57849</v>
      </c>
      <c r="H873" s="12" t="s">
        <v>4422</v>
      </c>
      <c r="I873" s="12" t="s">
        <v>27</v>
      </c>
      <c r="J873" s="12" t="s">
        <v>33</v>
      </c>
      <c r="K873" s="12" t="s">
        <v>34</v>
      </c>
      <c r="L873" s="13">
        <v>34.200000000000003</v>
      </c>
      <c r="M873" s="13">
        <v>25</v>
      </c>
      <c r="N873" s="13">
        <f t="shared" si="802"/>
        <v>1.3680000000000001</v>
      </c>
      <c r="O873" s="13">
        <v>45</v>
      </c>
      <c r="P873" s="13" t="s">
        <v>30</v>
      </c>
      <c r="Q873" s="13">
        <v>0</v>
      </c>
      <c r="R873" s="69">
        <f>+L873*O873</f>
        <v>1539.0000000000002</v>
      </c>
      <c r="S873" s="69">
        <v>0</v>
      </c>
      <c r="T873" s="69">
        <f>+L873*S873</f>
        <v>0</v>
      </c>
      <c r="U873" s="69">
        <f t="shared" ref="U873" si="818">+R873-T873</f>
        <v>1539.0000000000002</v>
      </c>
      <c r="V873" s="69">
        <f>+U873*1</f>
        <v>1539.0000000000002</v>
      </c>
      <c r="W873" s="69">
        <f t="shared" ref="W873" si="819">+U873-V873</f>
        <v>0</v>
      </c>
      <c r="X873" s="69">
        <v>0</v>
      </c>
      <c r="Y873" s="14">
        <f t="shared" si="817"/>
        <v>0</v>
      </c>
      <c r="Z873" s="66" t="s">
        <v>26</v>
      </c>
      <c r="AA873" s="12" t="s">
        <v>31</v>
      </c>
    </row>
    <row r="874" spans="1:27" x14ac:dyDescent="0.25">
      <c r="A874" s="10">
        <v>45672</v>
      </c>
      <c r="B874" s="11" t="s">
        <v>2356</v>
      </c>
      <c r="C874" s="11" t="s">
        <v>2357</v>
      </c>
      <c r="D874" s="11" t="s">
        <v>26</v>
      </c>
      <c r="E874" s="11" t="s">
        <v>75</v>
      </c>
      <c r="F874" s="11" t="s">
        <v>26</v>
      </c>
      <c r="G874" s="11">
        <v>42009</v>
      </c>
      <c r="H874" s="12" t="s">
        <v>564</v>
      </c>
      <c r="I874" s="12" t="s">
        <v>55</v>
      </c>
      <c r="J874" s="12" t="s">
        <v>55</v>
      </c>
      <c r="K874" s="12" t="s">
        <v>56</v>
      </c>
      <c r="L874" s="13">
        <v>39.04</v>
      </c>
      <c r="M874" s="13">
        <v>25</v>
      </c>
      <c r="N874" s="13">
        <f t="shared" si="802"/>
        <v>1.5615999999999999</v>
      </c>
      <c r="O874" s="13"/>
      <c r="P874" s="13">
        <v>24</v>
      </c>
      <c r="Q874" s="13">
        <v>0</v>
      </c>
      <c r="R874" s="69">
        <f>M874*P874</f>
        <v>600</v>
      </c>
      <c r="S874" s="69">
        <v>0</v>
      </c>
      <c r="T874" s="69">
        <f>M874*S874</f>
        <v>0</v>
      </c>
      <c r="U874" s="69">
        <f>R874-T874</f>
        <v>600</v>
      </c>
      <c r="V874" s="69">
        <f>U874*0</f>
        <v>0</v>
      </c>
      <c r="W874" s="69">
        <f>+U874-V874</f>
        <v>600</v>
      </c>
      <c r="X874" s="69">
        <v>0</v>
      </c>
      <c r="Y874" s="14">
        <f t="shared" si="817"/>
        <v>0</v>
      </c>
      <c r="Z874" s="66" t="s">
        <v>26</v>
      </c>
      <c r="AA874" s="12" t="s">
        <v>31</v>
      </c>
    </row>
    <row r="875" spans="1:27" x14ac:dyDescent="0.25">
      <c r="A875" s="10">
        <v>45672</v>
      </c>
      <c r="B875" s="11" t="s">
        <v>2358</v>
      </c>
      <c r="C875" s="11" t="s">
        <v>2359</v>
      </c>
      <c r="D875" s="11" t="s">
        <v>26</v>
      </c>
      <c r="E875" s="11" t="s">
        <v>229</v>
      </c>
      <c r="F875" s="11" t="s">
        <v>26</v>
      </c>
      <c r="G875" s="11">
        <v>23130</v>
      </c>
      <c r="H875" s="12" t="s">
        <v>564</v>
      </c>
      <c r="I875" s="12" t="s">
        <v>55</v>
      </c>
      <c r="J875" s="12" t="s">
        <v>55</v>
      </c>
      <c r="K875" s="12" t="s">
        <v>56</v>
      </c>
      <c r="L875" s="13">
        <v>40.119999999999997</v>
      </c>
      <c r="M875" s="13">
        <v>25</v>
      </c>
      <c r="N875" s="13">
        <f t="shared" si="802"/>
        <v>1.6048</v>
      </c>
      <c r="O875" s="13"/>
      <c r="P875" s="13">
        <v>24</v>
      </c>
      <c r="Q875" s="13">
        <v>0</v>
      </c>
      <c r="R875" s="69">
        <f>M875*P875</f>
        <v>600</v>
      </c>
      <c r="S875" s="69">
        <v>0</v>
      </c>
      <c r="T875" s="69">
        <f>M875*S875</f>
        <v>0</v>
      </c>
      <c r="U875" s="69">
        <f>R875-T875</f>
        <v>600</v>
      </c>
      <c r="V875" s="69">
        <f>U875*0</f>
        <v>0</v>
      </c>
      <c r="W875" s="69">
        <f>+U875-V875</f>
        <v>600</v>
      </c>
      <c r="X875" s="69">
        <v>0</v>
      </c>
      <c r="Y875" s="14">
        <f t="shared" si="817"/>
        <v>0</v>
      </c>
      <c r="Z875" s="66" t="s">
        <v>26</v>
      </c>
      <c r="AA875" s="12" t="s">
        <v>31</v>
      </c>
    </row>
    <row r="876" spans="1:27" x14ac:dyDescent="0.25">
      <c r="A876" s="10">
        <v>45672</v>
      </c>
      <c r="B876" s="11" t="s">
        <v>2360</v>
      </c>
      <c r="C876" s="11" t="s">
        <v>2361</v>
      </c>
      <c r="D876" s="11" t="s">
        <v>26</v>
      </c>
      <c r="E876" s="11" t="s">
        <v>569</v>
      </c>
      <c r="F876" s="11" t="s">
        <v>26</v>
      </c>
      <c r="G876" s="11">
        <v>10324</v>
      </c>
      <c r="H876" s="12" t="s">
        <v>140</v>
      </c>
      <c r="I876" s="12" t="s">
        <v>27</v>
      </c>
      <c r="J876" s="12" t="s">
        <v>47</v>
      </c>
      <c r="K876" s="12" t="s">
        <v>48</v>
      </c>
      <c r="L876" s="13">
        <v>42.92</v>
      </c>
      <c r="M876" s="13">
        <v>30</v>
      </c>
      <c r="N876" s="13">
        <f t="shared" si="802"/>
        <v>1.4306666666666668</v>
      </c>
      <c r="O876" s="13">
        <v>40</v>
      </c>
      <c r="P876" s="13"/>
      <c r="Q876" s="13">
        <v>0</v>
      </c>
      <c r="R876" s="69">
        <f>+L876*O876</f>
        <v>1716.8000000000002</v>
      </c>
      <c r="S876" s="69">
        <v>0</v>
      </c>
      <c r="T876" s="69">
        <f>+L876*S876</f>
        <v>0</v>
      </c>
      <c r="U876" s="69">
        <f>+R876-T876</f>
        <v>1716.8000000000002</v>
      </c>
      <c r="V876" s="69">
        <f>+U876*0</f>
        <v>0</v>
      </c>
      <c r="W876" s="69">
        <f>+U876-V876</f>
        <v>1716.8000000000002</v>
      </c>
      <c r="X876" s="69">
        <v>0</v>
      </c>
      <c r="Y876" s="14">
        <f t="shared" si="817"/>
        <v>0</v>
      </c>
      <c r="Z876" s="66" t="s">
        <v>26</v>
      </c>
      <c r="AA876" s="12" t="s">
        <v>31</v>
      </c>
    </row>
    <row r="877" spans="1:27" x14ac:dyDescent="0.25">
      <c r="A877" s="10">
        <v>45672</v>
      </c>
      <c r="B877" s="11" t="s">
        <v>2362</v>
      </c>
      <c r="C877" s="11" t="s">
        <v>2363</v>
      </c>
      <c r="D877" s="11" t="s">
        <v>26</v>
      </c>
      <c r="E877" s="11" t="s">
        <v>179</v>
      </c>
      <c r="F877" s="11" t="s">
        <v>26</v>
      </c>
      <c r="G877" s="11" t="s">
        <v>35</v>
      </c>
      <c r="H877" s="12" t="s">
        <v>36</v>
      </c>
      <c r="I877" s="12" t="s">
        <v>55</v>
      </c>
      <c r="J877" s="12" t="s">
        <v>55</v>
      </c>
      <c r="K877" s="12" t="s">
        <v>56</v>
      </c>
      <c r="L877" s="13">
        <v>14.72</v>
      </c>
      <c r="M877" s="13">
        <v>10</v>
      </c>
      <c r="N877" s="13">
        <f t="shared" si="802"/>
        <v>1.472</v>
      </c>
      <c r="O877" s="13">
        <v>20</v>
      </c>
      <c r="P877" s="13" t="s">
        <v>30</v>
      </c>
      <c r="Q877" s="13">
        <v>0</v>
      </c>
      <c r="R877" s="69">
        <f>(L877*O877)-Q877</f>
        <v>294.40000000000003</v>
      </c>
      <c r="S877" s="69">
        <v>0</v>
      </c>
      <c r="T877" s="69">
        <f t="shared" ref="T877" si="820">+L877*S877</f>
        <v>0</v>
      </c>
      <c r="U877" s="69">
        <f t="shared" ref="U877" si="821">+R877-T877</f>
        <v>294.40000000000003</v>
      </c>
      <c r="V877" s="69">
        <f>+U877*0</f>
        <v>0</v>
      </c>
      <c r="W877" s="69">
        <f t="shared" ref="W877" si="822">+U877-V877</f>
        <v>294.40000000000003</v>
      </c>
      <c r="X877" s="69">
        <v>0</v>
      </c>
      <c r="Y877" s="14">
        <f t="shared" si="817"/>
        <v>0</v>
      </c>
      <c r="Z877" s="66" t="s">
        <v>26</v>
      </c>
      <c r="AA877" s="12" t="s">
        <v>31</v>
      </c>
    </row>
    <row r="878" spans="1:27" x14ac:dyDescent="0.25">
      <c r="A878" s="10">
        <v>45672</v>
      </c>
      <c r="B878" s="11" t="s">
        <v>2364</v>
      </c>
      <c r="C878" s="11" t="s">
        <v>2365</v>
      </c>
      <c r="D878" s="11" t="s">
        <v>26</v>
      </c>
      <c r="E878" s="11" t="s">
        <v>657</v>
      </c>
      <c r="F878" s="11" t="s">
        <v>26</v>
      </c>
      <c r="G878" s="11">
        <v>760</v>
      </c>
      <c r="H878" s="12" t="s">
        <v>141</v>
      </c>
      <c r="I878" s="12" t="s">
        <v>27</v>
      </c>
      <c r="J878" s="12" t="s">
        <v>33</v>
      </c>
      <c r="K878" s="12" t="s">
        <v>34</v>
      </c>
      <c r="L878" s="13">
        <v>40.26</v>
      </c>
      <c r="M878" s="13">
        <v>28</v>
      </c>
      <c r="N878" s="13">
        <f t="shared" si="802"/>
        <v>1.4378571428571427</v>
      </c>
      <c r="O878" s="13">
        <v>40</v>
      </c>
      <c r="P878" s="13" t="s">
        <v>30</v>
      </c>
      <c r="Q878" s="13">
        <v>0</v>
      </c>
      <c r="R878" s="69">
        <f>L878*O878</f>
        <v>1610.3999999999999</v>
      </c>
      <c r="S878" s="69">
        <v>0</v>
      </c>
      <c r="T878" s="69">
        <f>L878*S878</f>
        <v>0</v>
      </c>
      <c r="U878" s="69">
        <f>R878-T878</f>
        <v>1610.3999999999999</v>
      </c>
      <c r="V878" s="69">
        <f>U878*0</f>
        <v>0</v>
      </c>
      <c r="W878" s="69">
        <f>U878-V878</f>
        <v>1610.3999999999999</v>
      </c>
      <c r="X878" s="69">
        <v>0</v>
      </c>
      <c r="Y878" s="14">
        <f t="shared" si="817"/>
        <v>0</v>
      </c>
      <c r="Z878" s="66" t="s">
        <v>26</v>
      </c>
      <c r="AA878" s="12" t="s">
        <v>31</v>
      </c>
    </row>
    <row r="879" spans="1:27" x14ac:dyDescent="0.25">
      <c r="A879" s="10">
        <v>45672</v>
      </c>
      <c r="B879" s="11" t="s">
        <v>93</v>
      </c>
      <c r="C879" s="11" t="s">
        <v>2366</v>
      </c>
      <c r="D879" s="11" t="s">
        <v>26</v>
      </c>
      <c r="E879" s="11" t="s">
        <v>100</v>
      </c>
      <c r="F879" s="11" t="s">
        <v>26</v>
      </c>
      <c r="G879" s="11">
        <v>21715</v>
      </c>
      <c r="H879" s="12" t="s">
        <v>4447</v>
      </c>
      <c r="I879" s="12" t="s">
        <v>55</v>
      </c>
      <c r="J879" s="12" t="s">
        <v>55</v>
      </c>
      <c r="K879" s="12" t="s">
        <v>56</v>
      </c>
      <c r="L879" s="13">
        <v>38.06</v>
      </c>
      <c r="M879" s="13">
        <v>25</v>
      </c>
      <c r="N879" s="13">
        <f t="shared" si="802"/>
        <v>1.5224000000000002</v>
      </c>
      <c r="O879" s="13">
        <v>15</v>
      </c>
      <c r="P879" s="13" t="s">
        <v>30</v>
      </c>
      <c r="Q879" s="13">
        <v>0</v>
      </c>
      <c r="R879" s="69">
        <f>+L879*O879</f>
        <v>570.90000000000009</v>
      </c>
      <c r="S879" s="69">
        <v>0</v>
      </c>
      <c r="T879" s="69">
        <f>+L879*S879</f>
        <v>0</v>
      </c>
      <c r="U879" s="69">
        <f>+R879-T879</f>
        <v>570.90000000000009</v>
      </c>
      <c r="V879" s="69">
        <f>+U879*0.75</f>
        <v>428.17500000000007</v>
      </c>
      <c r="W879" s="69">
        <f>+U879-V879</f>
        <v>142.72500000000002</v>
      </c>
      <c r="X879" s="69">
        <v>0</v>
      </c>
      <c r="Y879" s="14">
        <f t="shared" si="817"/>
        <v>0</v>
      </c>
      <c r="Z879" s="66" t="s">
        <v>26</v>
      </c>
      <c r="AA879" s="12" t="s">
        <v>31</v>
      </c>
    </row>
    <row r="880" spans="1:27" x14ac:dyDescent="0.25">
      <c r="A880" s="10">
        <v>45672</v>
      </c>
      <c r="B880" s="11" t="s">
        <v>2367</v>
      </c>
      <c r="C880" s="11" t="s">
        <v>2368</v>
      </c>
      <c r="D880" s="11" t="s">
        <v>26</v>
      </c>
      <c r="E880" s="11" t="s">
        <v>59</v>
      </c>
      <c r="F880" s="11" t="s">
        <v>26</v>
      </c>
      <c r="G880" s="11">
        <v>112109</v>
      </c>
      <c r="H880" s="12" t="s">
        <v>4445</v>
      </c>
      <c r="I880" s="12" t="s">
        <v>27</v>
      </c>
      <c r="J880" s="12" t="s">
        <v>33</v>
      </c>
      <c r="K880" s="12" t="s">
        <v>34</v>
      </c>
      <c r="L880" s="13">
        <v>34.619999999999997</v>
      </c>
      <c r="M880" s="13">
        <v>25</v>
      </c>
      <c r="N880" s="13">
        <f t="shared" si="802"/>
        <v>1.3847999999999998</v>
      </c>
      <c r="O880" s="13">
        <v>44</v>
      </c>
      <c r="P880" s="13" t="s">
        <v>30</v>
      </c>
      <c r="Q880" s="13">
        <v>0</v>
      </c>
      <c r="R880" s="69">
        <f t="shared" ref="R880" si="823">+L880*O880</f>
        <v>1523.28</v>
      </c>
      <c r="S880" s="69">
        <v>0</v>
      </c>
      <c r="T880" s="69">
        <f>+L880*S880</f>
        <v>0</v>
      </c>
      <c r="U880" s="69">
        <f>+R880-T880</f>
        <v>1523.28</v>
      </c>
      <c r="V880" s="69">
        <f>+U880*1</f>
        <v>1523.28</v>
      </c>
      <c r="W880" s="69">
        <f>+U880-V880</f>
        <v>0</v>
      </c>
      <c r="X880" s="69">
        <v>0</v>
      </c>
      <c r="Y880" s="14">
        <f t="shared" si="817"/>
        <v>0</v>
      </c>
      <c r="Z880" s="66" t="s">
        <v>26</v>
      </c>
      <c r="AA880" s="12" t="s">
        <v>31</v>
      </c>
    </row>
    <row r="881" spans="1:27" x14ac:dyDescent="0.25">
      <c r="A881" s="10">
        <v>45672</v>
      </c>
      <c r="B881" s="11" t="s">
        <v>2369</v>
      </c>
      <c r="C881" s="11" t="s">
        <v>2370</v>
      </c>
      <c r="D881" s="11" t="s">
        <v>26</v>
      </c>
      <c r="E881" s="11" t="s">
        <v>484</v>
      </c>
      <c r="F881" s="11" t="s">
        <v>26</v>
      </c>
      <c r="G881" s="11">
        <v>72136</v>
      </c>
      <c r="H881" s="12" t="s">
        <v>4447</v>
      </c>
      <c r="I881" s="12" t="s">
        <v>55</v>
      </c>
      <c r="J881" s="12" t="s">
        <v>55</v>
      </c>
      <c r="K881" s="12" t="s">
        <v>56</v>
      </c>
      <c r="L881" s="13">
        <v>39</v>
      </c>
      <c r="M881" s="13">
        <v>25</v>
      </c>
      <c r="N881" s="13">
        <f t="shared" si="802"/>
        <v>1.56</v>
      </c>
      <c r="O881" s="13">
        <v>15</v>
      </c>
      <c r="P881" s="13" t="s">
        <v>30</v>
      </c>
      <c r="Q881" s="13">
        <v>0</v>
      </c>
      <c r="R881" s="69">
        <f>+L881*O881</f>
        <v>585</v>
      </c>
      <c r="S881" s="69">
        <v>0</v>
      </c>
      <c r="T881" s="69">
        <f>+L881*S881</f>
        <v>0</v>
      </c>
      <c r="U881" s="69">
        <f>+R881-T881</f>
        <v>585</v>
      </c>
      <c r="V881" s="69">
        <f>+U881*0.75</f>
        <v>438.75</v>
      </c>
      <c r="W881" s="69">
        <f>+U881-V881</f>
        <v>146.25</v>
      </c>
      <c r="X881" s="69">
        <v>0</v>
      </c>
      <c r="Y881" s="14">
        <f t="shared" si="817"/>
        <v>0</v>
      </c>
      <c r="Z881" s="66" t="s">
        <v>26</v>
      </c>
      <c r="AA881" s="12" t="s">
        <v>31</v>
      </c>
    </row>
    <row r="882" spans="1:27" x14ac:dyDescent="0.25">
      <c r="A882" s="10">
        <v>45672</v>
      </c>
      <c r="B882" s="11" t="s">
        <v>2371</v>
      </c>
      <c r="C882" s="11" t="s">
        <v>2372</v>
      </c>
      <c r="D882" s="11" t="s">
        <v>26</v>
      </c>
      <c r="E882" s="11" t="s">
        <v>50</v>
      </c>
      <c r="F882" s="11" t="s">
        <v>26</v>
      </c>
      <c r="G882" s="11">
        <v>631</v>
      </c>
      <c r="H882" s="12" t="s">
        <v>162</v>
      </c>
      <c r="I882" s="12" t="s">
        <v>27</v>
      </c>
      <c r="J882" s="12" t="s">
        <v>42</v>
      </c>
      <c r="K882" s="12" t="s">
        <v>43</v>
      </c>
      <c r="L882" s="13">
        <v>42.06</v>
      </c>
      <c r="M882" s="13">
        <v>25</v>
      </c>
      <c r="N882" s="13">
        <f t="shared" si="802"/>
        <v>1.6824000000000001</v>
      </c>
      <c r="O882" s="13" t="s">
        <v>30</v>
      </c>
      <c r="P882" s="13">
        <v>56</v>
      </c>
      <c r="Q882" s="13">
        <v>0</v>
      </c>
      <c r="R882" s="69">
        <f>M882*P882</f>
        <v>1400</v>
      </c>
      <c r="S882" s="69">
        <v>0</v>
      </c>
      <c r="T882" s="69">
        <f>M882*S882</f>
        <v>0</v>
      </c>
      <c r="U882" s="69">
        <f>R882-T882</f>
        <v>1400</v>
      </c>
      <c r="V882" s="69">
        <f>U882*0</f>
        <v>0</v>
      </c>
      <c r="W882" s="69">
        <f>U882-V882</f>
        <v>1400</v>
      </c>
      <c r="X882" s="69">
        <v>0</v>
      </c>
      <c r="Y882" s="14">
        <f t="shared" si="817"/>
        <v>0</v>
      </c>
      <c r="Z882" s="66" t="s">
        <v>26</v>
      </c>
      <c r="AA882" s="12" t="s">
        <v>31</v>
      </c>
    </row>
    <row r="883" spans="1:27" x14ac:dyDescent="0.25">
      <c r="A883" s="10">
        <v>45672</v>
      </c>
      <c r="B883" s="11" t="s">
        <v>492</v>
      </c>
      <c r="C883" s="11" t="s">
        <v>2373</v>
      </c>
      <c r="D883" s="11" t="s">
        <v>26</v>
      </c>
      <c r="E883" s="11" t="s">
        <v>485</v>
      </c>
      <c r="F883" s="11" t="s">
        <v>26</v>
      </c>
      <c r="G883" s="11">
        <v>72881</v>
      </c>
      <c r="H883" s="12" t="s">
        <v>4447</v>
      </c>
      <c r="I883" s="12" t="s">
        <v>27</v>
      </c>
      <c r="J883" s="12" t="s">
        <v>42</v>
      </c>
      <c r="K883" s="12" t="s">
        <v>43</v>
      </c>
      <c r="L883" s="13">
        <v>45.22</v>
      </c>
      <c r="M883" s="13">
        <v>28</v>
      </c>
      <c r="N883" s="13">
        <f t="shared" si="802"/>
        <v>1.615</v>
      </c>
      <c r="O883" s="13">
        <v>42.5</v>
      </c>
      <c r="P883" s="13" t="s">
        <v>30</v>
      </c>
      <c r="Q883" s="13">
        <v>0</v>
      </c>
      <c r="R883" s="69">
        <f>+L883*O883</f>
        <v>1921.85</v>
      </c>
      <c r="S883" s="69">
        <v>0</v>
      </c>
      <c r="T883" s="69">
        <f>+L883*S883</f>
        <v>0</v>
      </c>
      <c r="U883" s="69">
        <f>+R883-T883</f>
        <v>1921.85</v>
      </c>
      <c r="V883" s="69">
        <f>+U883*0.75</f>
        <v>1441.3874999999998</v>
      </c>
      <c r="W883" s="69">
        <f>+U883-V883</f>
        <v>480.46250000000009</v>
      </c>
      <c r="X883" s="69">
        <v>0</v>
      </c>
      <c r="Y883" s="14">
        <f t="shared" si="817"/>
        <v>0</v>
      </c>
      <c r="Z883" s="66" t="s">
        <v>26</v>
      </c>
      <c r="AA883" s="12" t="s">
        <v>31</v>
      </c>
    </row>
    <row r="884" spans="1:27" x14ac:dyDescent="0.25">
      <c r="A884" s="10">
        <v>45672</v>
      </c>
      <c r="B884" s="11" t="s">
        <v>536</v>
      </c>
      <c r="C884" s="11" t="s">
        <v>2374</v>
      </c>
      <c r="D884" s="11" t="s">
        <v>26</v>
      </c>
      <c r="E884" s="11" t="s">
        <v>57</v>
      </c>
      <c r="F884" s="11" t="s">
        <v>26</v>
      </c>
      <c r="G884" s="11">
        <v>2727</v>
      </c>
      <c r="H884" s="12" t="s">
        <v>41</v>
      </c>
      <c r="I884" s="12" t="s">
        <v>27</v>
      </c>
      <c r="J884" s="12" t="s">
        <v>556</v>
      </c>
      <c r="K884" s="12" t="s">
        <v>557</v>
      </c>
      <c r="L884" s="13">
        <v>39.159999999999997</v>
      </c>
      <c r="M884" s="13">
        <v>25</v>
      </c>
      <c r="N884" s="13">
        <f t="shared" si="802"/>
        <v>1.5663999999999998</v>
      </c>
      <c r="O884" s="13">
        <v>45</v>
      </c>
      <c r="P884" s="13"/>
      <c r="Q884" s="13">
        <v>0</v>
      </c>
      <c r="R884" s="69">
        <f>L884*O884</f>
        <v>1762.1999999999998</v>
      </c>
      <c r="S884" s="69">
        <v>0</v>
      </c>
      <c r="T884" s="69">
        <f>L884*S884</f>
        <v>0</v>
      </c>
      <c r="U884" s="69">
        <f>R884-T884</f>
        <v>1762.1999999999998</v>
      </c>
      <c r="V884" s="69">
        <f>U884*0</f>
        <v>0</v>
      </c>
      <c r="W884" s="69">
        <f>U884-V884</f>
        <v>1762.1999999999998</v>
      </c>
      <c r="X884" s="69">
        <v>0</v>
      </c>
      <c r="Y884" s="14">
        <f t="shared" si="817"/>
        <v>0</v>
      </c>
      <c r="Z884" s="66" t="s">
        <v>26</v>
      </c>
      <c r="AA884" s="12" t="s">
        <v>31</v>
      </c>
    </row>
    <row r="885" spans="1:27" x14ac:dyDescent="0.25">
      <c r="A885" s="10">
        <v>45672</v>
      </c>
      <c r="B885" s="11" t="s">
        <v>477</v>
      </c>
      <c r="C885" s="11" t="s">
        <v>2375</v>
      </c>
      <c r="D885" s="11" t="s">
        <v>26</v>
      </c>
      <c r="E885" s="11" t="s">
        <v>551</v>
      </c>
      <c r="F885" s="11" t="s">
        <v>26</v>
      </c>
      <c r="G885" s="11">
        <v>69113</v>
      </c>
      <c r="H885" s="12" t="s">
        <v>4422</v>
      </c>
      <c r="I885" s="12" t="s">
        <v>27</v>
      </c>
      <c r="J885" s="12" t="s">
        <v>33</v>
      </c>
      <c r="K885" s="12" t="s">
        <v>34</v>
      </c>
      <c r="L885" s="13">
        <v>32.200000000000003</v>
      </c>
      <c r="M885" s="13">
        <v>25</v>
      </c>
      <c r="N885" s="13">
        <f t="shared" si="802"/>
        <v>1.288</v>
      </c>
      <c r="O885" s="13">
        <v>45</v>
      </c>
      <c r="P885" s="13" t="s">
        <v>30</v>
      </c>
      <c r="Q885" s="13">
        <v>0</v>
      </c>
      <c r="R885" s="69">
        <f>+L885*O885</f>
        <v>1449.0000000000002</v>
      </c>
      <c r="S885" s="69">
        <v>0</v>
      </c>
      <c r="T885" s="69">
        <f>+L885*S885</f>
        <v>0</v>
      </c>
      <c r="U885" s="69">
        <f t="shared" ref="U885" si="824">+R885-T885</f>
        <v>1449.0000000000002</v>
      </c>
      <c r="V885" s="69">
        <f>+U885*1</f>
        <v>1449.0000000000002</v>
      </c>
      <c r="W885" s="69">
        <f t="shared" ref="W885" si="825">+U885-V885</f>
        <v>0</v>
      </c>
      <c r="X885" s="69">
        <v>0</v>
      </c>
      <c r="Y885" s="14">
        <f t="shared" si="817"/>
        <v>0</v>
      </c>
      <c r="Z885" s="66" t="s">
        <v>26</v>
      </c>
      <c r="AA885" s="12" t="s">
        <v>31</v>
      </c>
    </row>
    <row r="886" spans="1:27" x14ac:dyDescent="0.25">
      <c r="A886" s="10">
        <v>45672</v>
      </c>
      <c r="B886" s="11" t="s">
        <v>2376</v>
      </c>
      <c r="C886" s="11" t="s">
        <v>2377</v>
      </c>
      <c r="D886" s="11" t="s">
        <v>26</v>
      </c>
      <c r="E886" s="11" t="s">
        <v>80</v>
      </c>
      <c r="F886" s="11" t="s">
        <v>26</v>
      </c>
      <c r="G886" s="11">
        <v>10296</v>
      </c>
      <c r="H886" s="12" t="s">
        <v>140</v>
      </c>
      <c r="I886" s="12" t="s">
        <v>27</v>
      </c>
      <c r="J886" s="12" t="s">
        <v>47</v>
      </c>
      <c r="K886" s="12" t="s">
        <v>48</v>
      </c>
      <c r="L886" s="13">
        <v>42.98</v>
      </c>
      <c r="M886" s="13">
        <v>30</v>
      </c>
      <c r="N886" s="13">
        <f t="shared" si="802"/>
        <v>1.4326666666666665</v>
      </c>
      <c r="O886" s="13">
        <v>40</v>
      </c>
      <c r="P886" s="13"/>
      <c r="Q886" s="13">
        <v>0</v>
      </c>
      <c r="R886" s="69">
        <f>+L886*O886</f>
        <v>1719.1999999999998</v>
      </c>
      <c r="S886" s="69">
        <v>0</v>
      </c>
      <c r="T886" s="69">
        <f>+L886*S886</f>
        <v>0</v>
      </c>
      <c r="U886" s="69">
        <f>+R886-T886</f>
        <v>1719.1999999999998</v>
      </c>
      <c r="V886" s="69">
        <f>+U886*0</f>
        <v>0</v>
      </c>
      <c r="W886" s="69">
        <f>+U886-V886</f>
        <v>1719.1999999999998</v>
      </c>
      <c r="X886" s="69">
        <v>0</v>
      </c>
      <c r="Y886" s="14">
        <f t="shared" si="817"/>
        <v>0</v>
      </c>
      <c r="Z886" s="66" t="s">
        <v>26</v>
      </c>
      <c r="AA886" s="12" t="s">
        <v>31</v>
      </c>
    </row>
    <row r="887" spans="1:27" x14ac:dyDescent="0.25">
      <c r="A887" s="10">
        <v>45672</v>
      </c>
      <c r="B887" s="11" t="s">
        <v>522</v>
      </c>
      <c r="C887" s="11" t="s">
        <v>2378</v>
      </c>
      <c r="D887" s="11" t="s">
        <v>26</v>
      </c>
      <c r="E887" s="11" t="s">
        <v>239</v>
      </c>
      <c r="F887" s="11" t="s">
        <v>26</v>
      </c>
      <c r="G887" s="11">
        <v>2917</v>
      </c>
      <c r="H887" s="12" t="s">
        <v>41</v>
      </c>
      <c r="I887" s="12" t="s">
        <v>55</v>
      </c>
      <c r="J887" s="12" t="s">
        <v>565</v>
      </c>
      <c r="K887" s="12" t="s">
        <v>549</v>
      </c>
      <c r="L887" s="13">
        <v>38.979999999999997</v>
      </c>
      <c r="M887" s="13">
        <v>25</v>
      </c>
      <c r="N887" s="13">
        <f t="shared" si="802"/>
        <v>1.5591999999999999</v>
      </c>
      <c r="O887" s="13">
        <v>25</v>
      </c>
      <c r="P887" s="13"/>
      <c r="Q887" s="13">
        <v>0</v>
      </c>
      <c r="R887" s="69">
        <f>L887*O887</f>
        <v>974.49999999999989</v>
      </c>
      <c r="S887" s="69">
        <v>0</v>
      </c>
      <c r="T887" s="69">
        <f>L887*S887</f>
        <v>0</v>
      </c>
      <c r="U887" s="69">
        <f>R887-T887</f>
        <v>974.49999999999989</v>
      </c>
      <c r="V887" s="69">
        <f>U887*0</f>
        <v>0</v>
      </c>
      <c r="W887" s="69">
        <f>U887-V887</f>
        <v>974.49999999999989</v>
      </c>
      <c r="X887" s="69">
        <v>0</v>
      </c>
      <c r="Y887" s="14">
        <f t="shared" si="817"/>
        <v>0</v>
      </c>
      <c r="Z887" s="66" t="s">
        <v>26</v>
      </c>
      <c r="AA887" s="12" t="s">
        <v>31</v>
      </c>
    </row>
    <row r="888" spans="1:27" x14ac:dyDescent="0.25">
      <c r="A888" s="10">
        <v>45672</v>
      </c>
      <c r="B888" s="11" t="s">
        <v>527</v>
      </c>
      <c r="C888" s="11" t="s">
        <v>2379</v>
      </c>
      <c r="D888" s="11" t="s">
        <v>26</v>
      </c>
      <c r="E888" s="11" t="s">
        <v>68</v>
      </c>
      <c r="F888" s="11" t="s">
        <v>26</v>
      </c>
      <c r="G888" s="11">
        <v>1513</v>
      </c>
      <c r="H888" s="12" t="s">
        <v>45</v>
      </c>
      <c r="I888" s="12" t="s">
        <v>27</v>
      </c>
      <c r="J888" s="12" t="s">
        <v>33</v>
      </c>
      <c r="K888" s="12" t="s">
        <v>34</v>
      </c>
      <c r="L888" s="13">
        <v>38.68</v>
      </c>
      <c r="M888" s="13">
        <v>25</v>
      </c>
      <c r="N888" s="13">
        <f t="shared" si="802"/>
        <v>1.5471999999999999</v>
      </c>
      <c r="O888" s="13" t="s">
        <v>30</v>
      </c>
      <c r="P888" s="13">
        <v>58</v>
      </c>
      <c r="Q888" s="13">
        <v>0</v>
      </c>
      <c r="R888" s="69">
        <f>M888*P888</f>
        <v>1450</v>
      </c>
      <c r="S888" s="69">
        <v>0</v>
      </c>
      <c r="T888" s="69">
        <f>M888*S888</f>
        <v>0</v>
      </c>
      <c r="U888" s="69">
        <f>R888-T888</f>
        <v>1450</v>
      </c>
      <c r="V888" s="69">
        <f>U888*0</f>
        <v>0</v>
      </c>
      <c r="W888" s="69">
        <f>U888-V888</f>
        <v>1450</v>
      </c>
      <c r="X888" s="69">
        <v>0</v>
      </c>
      <c r="Y888" s="14">
        <f t="shared" si="817"/>
        <v>0</v>
      </c>
      <c r="Z888" s="66" t="s">
        <v>26</v>
      </c>
      <c r="AA888" s="12" t="s">
        <v>31</v>
      </c>
    </row>
    <row r="889" spans="1:27" x14ac:dyDescent="0.25">
      <c r="A889" s="10">
        <v>45672</v>
      </c>
      <c r="B889" s="11" t="s">
        <v>2380</v>
      </c>
      <c r="C889" s="11" t="s">
        <v>2381</v>
      </c>
      <c r="D889" s="11" t="s">
        <v>26</v>
      </c>
      <c r="E889" s="11" t="s">
        <v>588</v>
      </c>
      <c r="F889" s="11" t="s">
        <v>26</v>
      </c>
      <c r="G889" s="11">
        <v>4578</v>
      </c>
      <c r="H889" s="12" t="s">
        <v>4422</v>
      </c>
      <c r="I889" s="12" t="s">
        <v>27</v>
      </c>
      <c r="J889" s="12" t="s">
        <v>33</v>
      </c>
      <c r="K889" s="12" t="s">
        <v>34</v>
      </c>
      <c r="L889" s="13">
        <v>38.28</v>
      </c>
      <c r="M889" s="13">
        <v>25</v>
      </c>
      <c r="N889" s="13">
        <f t="shared" si="802"/>
        <v>1.5312000000000001</v>
      </c>
      <c r="O889" s="13">
        <v>45</v>
      </c>
      <c r="P889" s="13" t="s">
        <v>30</v>
      </c>
      <c r="Q889" s="13">
        <v>0</v>
      </c>
      <c r="R889" s="69">
        <f>+L889*O889</f>
        <v>1722.6000000000001</v>
      </c>
      <c r="S889" s="69">
        <v>0</v>
      </c>
      <c r="T889" s="69">
        <f>+L889*S889</f>
        <v>0</v>
      </c>
      <c r="U889" s="69">
        <f t="shared" ref="U889:U890" si="826">+R889-T889</f>
        <v>1722.6000000000001</v>
      </c>
      <c r="V889" s="69">
        <f>+U889*1</f>
        <v>1722.6000000000001</v>
      </c>
      <c r="W889" s="69">
        <f t="shared" ref="W889:W890" si="827">+U889-V889</f>
        <v>0</v>
      </c>
      <c r="X889" s="69">
        <v>0</v>
      </c>
      <c r="Y889" s="14">
        <f t="shared" si="817"/>
        <v>0</v>
      </c>
      <c r="Z889" s="66" t="s">
        <v>26</v>
      </c>
      <c r="AA889" s="12" t="s">
        <v>31</v>
      </c>
    </row>
    <row r="890" spans="1:27" x14ac:dyDescent="0.25">
      <c r="A890" s="10">
        <v>45672</v>
      </c>
      <c r="B890" s="11" t="s">
        <v>2382</v>
      </c>
      <c r="C890" s="11" t="s">
        <v>2383</v>
      </c>
      <c r="D890" s="11" t="s">
        <v>26</v>
      </c>
      <c r="E890" s="11" t="s">
        <v>113</v>
      </c>
      <c r="F890" s="11" t="s">
        <v>26</v>
      </c>
      <c r="G890" s="11">
        <v>2</v>
      </c>
      <c r="H890" s="12" t="s">
        <v>6326</v>
      </c>
      <c r="I890" s="12" t="s">
        <v>37</v>
      </c>
      <c r="J890" s="12" t="s">
        <v>85</v>
      </c>
      <c r="K890" s="12" t="s">
        <v>86</v>
      </c>
      <c r="L890" s="13">
        <v>26.28</v>
      </c>
      <c r="M890" s="13">
        <v>20</v>
      </c>
      <c r="N890" s="13">
        <f t="shared" si="802"/>
        <v>1.3140000000000001</v>
      </c>
      <c r="O890" s="13">
        <v>30</v>
      </c>
      <c r="P890" s="13"/>
      <c r="Q890" s="13">
        <v>0</v>
      </c>
      <c r="R890" s="69">
        <f>+L890*O890</f>
        <v>788.40000000000009</v>
      </c>
      <c r="S890" s="69">
        <v>0</v>
      </c>
      <c r="T890" s="69">
        <f>+L890*S890</f>
        <v>0</v>
      </c>
      <c r="U890" s="69">
        <f t="shared" si="826"/>
        <v>788.40000000000009</v>
      </c>
      <c r="V890" s="69">
        <f>+U890*0</f>
        <v>0</v>
      </c>
      <c r="W890" s="69">
        <f t="shared" si="827"/>
        <v>788.40000000000009</v>
      </c>
      <c r="X890" s="69">
        <v>0</v>
      </c>
      <c r="Y890" s="14">
        <f t="shared" si="817"/>
        <v>0</v>
      </c>
      <c r="Z890" s="66" t="s">
        <v>26</v>
      </c>
      <c r="AA890" s="12" t="s">
        <v>31</v>
      </c>
    </row>
    <row r="891" spans="1:27" x14ac:dyDescent="0.25">
      <c r="A891" s="10">
        <v>45672</v>
      </c>
      <c r="B891" s="11" t="s">
        <v>2384</v>
      </c>
      <c r="C891" s="11" t="s">
        <v>2385</v>
      </c>
      <c r="D891" s="11" t="s">
        <v>26</v>
      </c>
      <c r="E891" s="11" t="s">
        <v>75</v>
      </c>
      <c r="F891" s="11" t="s">
        <v>26</v>
      </c>
      <c r="G891" s="11">
        <v>42010</v>
      </c>
      <c r="H891" s="12" t="s">
        <v>564</v>
      </c>
      <c r="I891" s="12" t="s">
        <v>55</v>
      </c>
      <c r="J891" s="12" t="s">
        <v>55</v>
      </c>
      <c r="K891" s="12" t="s">
        <v>56</v>
      </c>
      <c r="L891" s="13">
        <v>39.520000000000003</v>
      </c>
      <c r="M891" s="13">
        <v>25</v>
      </c>
      <c r="N891" s="13">
        <f t="shared" si="802"/>
        <v>1.5808000000000002</v>
      </c>
      <c r="O891" s="13"/>
      <c r="P891" s="13">
        <v>24</v>
      </c>
      <c r="Q891" s="13">
        <v>0</v>
      </c>
      <c r="R891" s="69">
        <f>M891*P891</f>
        <v>600</v>
      </c>
      <c r="S891" s="69">
        <v>0</v>
      </c>
      <c r="T891" s="69">
        <f>M891*S891</f>
        <v>0</v>
      </c>
      <c r="U891" s="69">
        <f>R891-T891</f>
        <v>600</v>
      </c>
      <c r="V891" s="69">
        <f>U891*0</f>
        <v>0</v>
      </c>
      <c r="W891" s="69">
        <f>+U891-V891</f>
        <v>600</v>
      </c>
      <c r="X891" s="69">
        <v>0</v>
      </c>
      <c r="Y891" s="14">
        <f t="shared" si="817"/>
        <v>0</v>
      </c>
      <c r="Z891" s="66" t="s">
        <v>26</v>
      </c>
      <c r="AA891" s="12" t="s">
        <v>31</v>
      </c>
    </row>
    <row r="892" spans="1:27" x14ac:dyDescent="0.25">
      <c r="A892" s="10">
        <v>45672</v>
      </c>
      <c r="B892" s="11" t="s">
        <v>487</v>
      </c>
      <c r="C892" s="11" t="s">
        <v>2386</v>
      </c>
      <c r="D892" s="11" t="s">
        <v>26</v>
      </c>
      <c r="E892" s="11" t="s">
        <v>229</v>
      </c>
      <c r="F892" s="11" t="s">
        <v>26</v>
      </c>
      <c r="G892" s="11">
        <v>23131</v>
      </c>
      <c r="H892" s="12" t="s">
        <v>564</v>
      </c>
      <c r="I892" s="12" t="s">
        <v>55</v>
      </c>
      <c r="J892" s="12" t="s">
        <v>55</v>
      </c>
      <c r="K892" s="12" t="s">
        <v>56</v>
      </c>
      <c r="L892" s="13">
        <v>39.979999999999997</v>
      </c>
      <c r="M892" s="13">
        <v>25</v>
      </c>
      <c r="N892" s="13">
        <f t="shared" si="802"/>
        <v>1.5992</v>
      </c>
      <c r="O892" s="13"/>
      <c r="P892" s="13">
        <v>24</v>
      </c>
      <c r="Q892" s="13">
        <v>0</v>
      </c>
      <c r="R892" s="69">
        <f>M892*P892</f>
        <v>600</v>
      </c>
      <c r="S892" s="69">
        <v>0</v>
      </c>
      <c r="T892" s="69">
        <f>M892*S892</f>
        <v>0</v>
      </c>
      <c r="U892" s="69">
        <f>R892-T892</f>
        <v>600</v>
      </c>
      <c r="V892" s="69">
        <f>U892*0</f>
        <v>0</v>
      </c>
      <c r="W892" s="69">
        <f>+U892-V892</f>
        <v>600</v>
      </c>
      <c r="X892" s="69">
        <v>0</v>
      </c>
      <c r="Y892" s="14">
        <f t="shared" si="817"/>
        <v>0</v>
      </c>
      <c r="Z892" s="66" t="s">
        <v>26</v>
      </c>
      <c r="AA892" s="12" t="s">
        <v>31</v>
      </c>
    </row>
    <row r="893" spans="1:27" x14ac:dyDescent="0.25">
      <c r="A893" s="10">
        <v>45672</v>
      </c>
      <c r="B893" s="11" t="s">
        <v>2387</v>
      </c>
      <c r="C893" s="11" t="s">
        <v>2388</v>
      </c>
      <c r="D893" s="11" t="s">
        <v>26</v>
      </c>
      <c r="E893" s="11" t="s">
        <v>500</v>
      </c>
      <c r="F893" s="11" t="s">
        <v>26</v>
      </c>
      <c r="G893" s="11" t="s">
        <v>26</v>
      </c>
      <c r="H893" s="12" t="s">
        <v>4421</v>
      </c>
      <c r="I893" s="12" t="s">
        <v>27</v>
      </c>
      <c r="J893" s="12" t="s">
        <v>47</v>
      </c>
      <c r="K893" s="12" t="s">
        <v>48</v>
      </c>
      <c r="L893" s="13">
        <v>42.6</v>
      </c>
      <c r="M893" s="13">
        <v>29</v>
      </c>
      <c r="N893" s="13">
        <f t="shared" si="802"/>
        <v>1.4689655172413794</v>
      </c>
      <c r="O893" s="13">
        <v>87</v>
      </c>
      <c r="P893" s="13" t="s">
        <v>30</v>
      </c>
      <c r="Q893" s="13">
        <v>0</v>
      </c>
      <c r="R893" s="69">
        <f t="shared" ref="R893" si="828">L893*O893</f>
        <v>3706.2000000000003</v>
      </c>
      <c r="S893" s="69">
        <v>38</v>
      </c>
      <c r="T893" s="69">
        <f t="shared" ref="T893" si="829">L893*S893</f>
        <v>1618.8</v>
      </c>
      <c r="U893" s="69">
        <f t="shared" ref="U893" si="830">R893-T893</f>
        <v>2087.4000000000005</v>
      </c>
      <c r="V893" s="69">
        <f t="shared" ref="V893" si="831">U893*1</f>
        <v>2087.4000000000005</v>
      </c>
      <c r="W893" s="69">
        <f t="shared" ref="W893" si="832">U893-V893</f>
        <v>0</v>
      </c>
      <c r="X893" s="69">
        <f>L893*36</f>
        <v>1533.6000000000001</v>
      </c>
      <c r="Y893" s="70">
        <f>+T893-X893</f>
        <v>85.199999999999818</v>
      </c>
      <c r="Z893" s="66" t="s">
        <v>141</v>
      </c>
      <c r="AA893" s="12" t="s">
        <v>78</v>
      </c>
    </row>
    <row r="894" spans="1:27" x14ac:dyDescent="0.25">
      <c r="A894" s="10">
        <v>45672</v>
      </c>
      <c r="B894" s="11" t="s">
        <v>2389</v>
      </c>
      <c r="C894" s="11" t="s">
        <v>2390</v>
      </c>
      <c r="D894" s="11" t="s">
        <v>26</v>
      </c>
      <c r="E894" s="11" t="s">
        <v>179</v>
      </c>
      <c r="F894" s="11" t="s">
        <v>26</v>
      </c>
      <c r="G894" s="11" t="s">
        <v>35</v>
      </c>
      <c r="H894" s="12" t="s">
        <v>36</v>
      </c>
      <c r="I894" s="12" t="s">
        <v>55</v>
      </c>
      <c r="J894" s="12" t="s">
        <v>55</v>
      </c>
      <c r="K894" s="12" t="s">
        <v>56</v>
      </c>
      <c r="L894" s="13">
        <v>15.54</v>
      </c>
      <c r="M894" s="13">
        <v>10</v>
      </c>
      <c r="N894" s="13">
        <f t="shared" si="802"/>
        <v>1.5539999999999998</v>
      </c>
      <c r="O894" s="13">
        <v>20</v>
      </c>
      <c r="P894" s="13" t="s">
        <v>30</v>
      </c>
      <c r="Q894" s="13">
        <v>0</v>
      </c>
      <c r="R894" s="69">
        <f>(L894*O894)-Q894</f>
        <v>310.79999999999995</v>
      </c>
      <c r="S894" s="69">
        <v>0</v>
      </c>
      <c r="T894" s="69">
        <f t="shared" ref="T894" si="833">+L894*S894</f>
        <v>0</v>
      </c>
      <c r="U894" s="69">
        <f t="shared" ref="U894:U895" si="834">+R894-T894</f>
        <v>310.79999999999995</v>
      </c>
      <c r="V894" s="69">
        <f>+U894*0</f>
        <v>0</v>
      </c>
      <c r="W894" s="69">
        <f t="shared" ref="W894:W895" si="835">+U894-V894</f>
        <v>310.79999999999995</v>
      </c>
      <c r="X894" s="69">
        <v>0</v>
      </c>
      <c r="Y894" s="14">
        <f t="shared" ref="Y894:Y921" si="836">T894-X894</f>
        <v>0</v>
      </c>
      <c r="Z894" s="66" t="s">
        <v>26</v>
      </c>
      <c r="AA894" s="12" t="s">
        <v>31</v>
      </c>
    </row>
    <row r="895" spans="1:27" x14ac:dyDescent="0.25">
      <c r="A895" s="10">
        <v>45672</v>
      </c>
      <c r="B895" s="11" t="s">
        <v>2391</v>
      </c>
      <c r="C895" s="11" t="s">
        <v>2392</v>
      </c>
      <c r="D895" s="11" t="s">
        <v>26</v>
      </c>
      <c r="E895" s="11" t="s">
        <v>430</v>
      </c>
      <c r="F895" s="11" t="s">
        <v>26</v>
      </c>
      <c r="G895" s="11">
        <v>142</v>
      </c>
      <c r="H895" s="12" t="s">
        <v>6326</v>
      </c>
      <c r="I895" s="12" t="s">
        <v>37</v>
      </c>
      <c r="J895" s="12" t="s">
        <v>85</v>
      </c>
      <c r="K895" s="12" t="s">
        <v>86</v>
      </c>
      <c r="L895" s="13">
        <v>36.78</v>
      </c>
      <c r="M895" s="13">
        <v>25</v>
      </c>
      <c r="N895" s="13">
        <f t="shared" si="802"/>
        <v>1.4712000000000001</v>
      </c>
      <c r="O895" s="13">
        <v>30</v>
      </c>
      <c r="P895" s="13"/>
      <c r="Q895" s="13">
        <v>0</v>
      </c>
      <c r="R895" s="69">
        <f>+L895*O895</f>
        <v>1103.4000000000001</v>
      </c>
      <c r="S895" s="69">
        <v>0</v>
      </c>
      <c r="T895" s="69">
        <f>+L895*S895</f>
        <v>0</v>
      </c>
      <c r="U895" s="69">
        <f t="shared" si="834"/>
        <v>1103.4000000000001</v>
      </c>
      <c r="V895" s="69">
        <f>+U895*0</f>
        <v>0</v>
      </c>
      <c r="W895" s="69">
        <f t="shared" si="835"/>
        <v>1103.4000000000001</v>
      </c>
      <c r="X895" s="69">
        <v>0</v>
      </c>
      <c r="Y895" s="14">
        <f t="shared" si="836"/>
        <v>0</v>
      </c>
      <c r="Z895" s="66" t="s">
        <v>26</v>
      </c>
      <c r="AA895" s="12" t="s">
        <v>31</v>
      </c>
    </row>
    <row r="896" spans="1:27" x14ac:dyDescent="0.25">
      <c r="A896" s="10">
        <v>45672</v>
      </c>
      <c r="B896" s="11" t="s">
        <v>2393</v>
      </c>
      <c r="C896" s="11" t="s">
        <v>2394</v>
      </c>
      <c r="D896" s="11" t="s">
        <v>26</v>
      </c>
      <c r="E896" s="11" t="s">
        <v>482</v>
      </c>
      <c r="F896" s="11" t="s">
        <v>26</v>
      </c>
      <c r="G896" s="11">
        <v>3551</v>
      </c>
      <c r="H896" s="12" t="s">
        <v>41</v>
      </c>
      <c r="I896" s="12" t="s">
        <v>55</v>
      </c>
      <c r="J896" s="12" t="s">
        <v>55</v>
      </c>
      <c r="K896" s="12" t="s">
        <v>56</v>
      </c>
      <c r="L896" s="13">
        <v>39.14</v>
      </c>
      <c r="M896" s="13">
        <v>25</v>
      </c>
      <c r="N896" s="13">
        <f t="shared" si="802"/>
        <v>1.5656000000000001</v>
      </c>
      <c r="O896" s="13" t="s">
        <v>30</v>
      </c>
      <c r="P896" s="13">
        <v>24</v>
      </c>
      <c r="Q896" s="13">
        <v>0</v>
      </c>
      <c r="R896" s="69">
        <f>+M896*P896</f>
        <v>600</v>
      </c>
      <c r="S896" s="69">
        <v>0</v>
      </c>
      <c r="T896" s="69">
        <f>+M896*S896</f>
        <v>0</v>
      </c>
      <c r="U896" s="69">
        <f>+R896-T896</f>
        <v>600</v>
      </c>
      <c r="V896" s="69">
        <f>+U896*0</f>
        <v>0</v>
      </c>
      <c r="W896" s="69">
        <f>+U896-V896</f>
        <v>600</v>
      </c>
      <c r="X896" s="69">
        <v>0</v>
      </c>
      <c r="Y896" s="14">
        <f t="shared" si="836"/>
        <v>0</v>
      </c>
      <c r="Z896" s="66" t="s">
        <v>26</v>
      </c>
      <c r="AA896" s="12" t="s">
        <v>31</v>
      </c>
    </row>
    <row r="897" spans="1:27" x14ac:dyDescent="0.25">
      <c r="A897" s="10">
        <v>45672</v>
      </c>
      <c r="B897" s="11" t="s">
        <v>2395</v>
      </c>
      <c r="C897" s="11" t="s">
        <v>2396</v>
      </c>
      <c r="D897" s="11" t="s">
        <v>26</v>
      </c>
      <c r="E897" s="11" t="s">
        <v>245</v>
      </c>
      <c r="F897" s="11" t="s">
        <v>26</v>
      </c>
      <c r="G897" s="11">
        <v>2046</v>
      </c>
      <c r="H897" s="12" t="s">
        <v>41</v>
      </c>
      <c r="I897" s="12" t="s">
        <v>55</v>
      </c>
      <c r="J897" s="12" t="s">
        <v>55</v>
      </c>
      <c r="K897" s="12" t="s">
        <v>56</v>
      </c>
      <c r="L897" s="13">
        <v>38.78</v>
      </c>
      <c r="M897" s="13">
        <v>25</v>
      </c>
      <c r="N897" s="13">
        <f t="shared" si="802"/>
        <v>1.5512000000000001</v>
      </c>
      <c r="O897" s="13" t="s">
        <v>30</v>
      </c>
      <c r="P897" s="13">
        <v>24</v>
      </c>
      <c r="Q897" s="13">
        <v>0</v>
      </c>
      <c r="R897" s="69">
        <f>+M897*P897</f>
        <v>600</v>
      </c>
      <c r="S897" s="69">
        <v>0</v>
      </c>
      <c r="T897" s="69">
        <f>+M897*S897</f>
        <v>0</v>
      </c>
      <c r="U897" s="69">
        <f>+R897-T897</f>
        <v>600</v>
      </c>
      <c r="V897" s="69">
        <f>+U897*0</f>
        <v>0</v>
      </c>
      <c r="W897" s="69">
        <f>+U897-V897</f>
        <v>600</v>
      </c>
      <c r="X897" s="69">
        <v>0</v>
      </c>
      <c r="Y897" s="14">
        <f t="shared" si="836"/>
        <v>0</v>
      </c>
      <c r="Z897" s="66" t="s">
        <v>26</v>
      </c>
      <c r="AA897" s="12" t="s">
        <v>31</v>
      </c>
    </row>
    <row r="898" spans="1:27" x14ac:dyDescent="0.25">
      <c r="A898" s="10">
        <v>45672</v>
      </c>
      <c r="B898" s="11" t="s">
        <v>2397</v>
      </c>
      <c r="C898" s="11" t="s">
        <v>2398</v>
      </c>
      <c r="D898" s="11" t="s">
        <v>26</v>
      </c>
      <c r="E898" s="11" t="s">
        <v>54</v>
      </c>
      <c r="F898" s="11" t="s">
        <v>26</v>
      </c>
      <c r="G898" s="11">
        <v>112106</v>
      </c>
      <c r="H898" s="12" t="s">
        <v>4445</v>
      </c>
      <c r="I898" s="12" t="s">
        <v>27</v>
      </c>
      <c r="J898" s="12" t="s">
        <v>33</v>
      </c>
      <c r="K898" s="12" t="s">
        <v>34</v>
      </c>
      <c r="L898" s="13">
        <v>35.299999999999997</v>
      </c>
      <c r="M898" s="13">
        <v>25</v>
      </c>
      <c r="N898" s="13">
        <f t="shared" si="802"/>
        <v>1.4119999999999999</v>
      </c>
      <c r="O898" s="13">
        <v>44</v>
      </c>
      <c r="P898" s="13" t="s">
        <v>30</v>
      </c>
      <c r="Q898" s="13">
        <v>0</v>
      </c>
      <c r="R898" s="69">
        <f t="shared" ref="R898" si="837">+L898*O898</f>
        <v>1553.1999999999998</v>
      </c>
      <c r="S898" s="69">
        <v>0</v>
      </c>
      <c r="T898" s="69">
        <f>+L898*S898</f>
        <v>0</v>
      </c>
      <c r="U898" s="69">
        <f>+R898-T898</f>
        <v>1553.1999999999998</v>
      </c>
      <c r="V898" s="69">
        <f>+U898*1</f>
        <v>1553.1999999999998</v>
      </c>
      <c r="W898" s="69">
        <f>+U898-V898</f>
        <v>0</v>
      </c>
      <c r="X898" s="69">
        <v>0</v>
      </c>
      <c r="Y898" s="14">
        <f t="shared" si="836"/>
        <v>0</v>
      </c>
      <c r="Z898" s="66" t="s">
        <v>26</v>
      </c>
      <c r="AA898" s="12" t="s">
        <v>31</v>
      </c>
    </row>
    <row r="899" spans="1:27" x14ac:dyDescent="0.25">
      <c r="A899" s="10">
        <v>45672</v>
      </c>
      <c r="B899" s="11" t="s">
        <v>83</v>
      </c>
      <c r="C899" s="11" t="s">
        <v>2399</v>
      </c>
      <c r="D899" s="11" t="s">
        <v>26</v>
      </c>
      <c r="E899" s="11" t="s">
        <v>69</v>
      </c>
      <c r="F899" s="11" t="s">
        <v>26</v>
      </c>
      <c r="G899" s="11">
        <v>4686</v>
      </c>
      <c r="H899" s="12" t="s">
        <v>70</v>
      </c>
      <c r="I899" s="12" t="s">
        <v>27</v>
      </c>
      <c r="J899" s="12" t="s">
        <v>33</v>
      </c>
      <c r="K899" s="12" t="s">
        <v>34</v>
      </c>
      <c r="L899" s="13">
        <v>38.76</v>
      </c>
      <c r="M899" s="13">
        <v>25</v>
      </c>
      <c r="N899" s="13">
        <f t="shared" si="802"/>
        <v>1.5504</v>
      </c>
      <c r="O899" s="13" t="s">
        <v>30</v>
      </c>
      <c r="P899" s="13">
        <v>60</v>
      </c>
      <c r="Q899" s="13">
        <v>0</v>
      </c>
      <c r="R899" s="69">
        <f>+M899*P899</f>
        <v>1500</v>
      </c>
      <c r="S899" s="69">
        <v>0</v>
      </c>
      <c r="T899" s="69">
        <f>+M899*S899</f>
        <v>0</v>
      </c>
      <c r="U899" s="69">
        <f t="shared" ref="U899" si="838">+R899-T899</f>
        <v>1500</v>
      </c>
      <c r="V899" s="69">
        <f>+U899*0</f>
        <v>0</v>
      </c>
      <c r="W899" s="69">
        <f t="shared" ref="W899" si="839">+U899-V899</f>
        <v>1500</v>
      </c>
      <c r="X899" s="69">
        <v>0</v>
      </c>
      <c r="Y899" s="14">
        <f t="shared" si="836"/>
        <v>0</v>
      </c>
      <c r="Z899" s="66" t="s">
        <v>26</v>
      </c>
      <c r="AA899" s="12" t="s">
        <v>31</v>
      </c>
    </row>
    <row r="900" spans="1:27" x14ac:dyDescent="0.25">
      <c r="A900" s="10">
        <v>45672</v>
      </c>
      <c r="B900" s="11" t="s">
        <v>546</v>
      </c>
      <c r="C900" s="11" t="s">
        <v>2400</v>
      </c>
      <c r="D900" s="11" t="s">
        <v>26</v>
      </c>
      <c r="E900" s="11" t="s">
        <v>538</v>
      </c>
      <c r="F900" s="11" t="s">
        <v>26</v>
      </c>
      <c r="G900" s="11">
        <v>3801</v>
      </c>
      <c r="H900" s="12" t="s">
        <v>41</v>
      </c>
      <c r="I900" s="12" t="s">
        <v>55</v>
      </c>
      <c r="J900" s="12" t="s">
        <v>55</v>
      </c>
      <c r="K900" s="12" t="s">
        <v>56</v>
      </c>
      <c r="L900" s="13">
        <v>38.72</v>
      </c>
      <c r="M900" s="13">
        <v>25</v>
      </c>
      <c r="N900" s="13">
        <f t="shared" si="802"/>
        <v>1.5488</v>
      </c>
      <c r="O900" s="13" t="s">
        <v>30</v>
      </c>
      <c r="P900" s="13">
        <v>24</v>
      </c>
      <c r="Q900" s="13">
        <v>0</v>
      </c>
      <c r="R900" s="69">
        <f>+M900*P900</f>
        <v>600</v>
      </c>
      <c r="S900" s="69">
        <v>0</v>
      </c>
      <c r="T900" s="69">
        <f>+M900*S900</f>
        <v>0</v>
      </c>
      <c r="U900" s="69">
        <f>+R900-T900</f>
        <v>600</v>
      </c>
      <c r="V900" s="69">
        <f>+U900*0</f>
        <v>0</v>
      </c>
      <c r="W900" s="69">
        <f>+U900-V900</f>
        <v>600</v>
      </c>
      <c r="X900" s="69">
        <v>0</v>
      </c>
      <c r="Y900" s="14">
        <f t="shared" si="836"/>
        <v>0</v>
      </c>
      <c r="Z900" s="66" t="s">
        <v>26</v>
      </c>
      <c r="AA900" s="12" t="s">
        <v>31</v>
      </c>
    </row>
    <row r="901" spans="1:27" x14ac:dyDescent="0.25">
      <c r="A901" s="10">
        <v>45672</v>
      </c>
      <c r="B901" s="11" t="s">
        <v>2401</v>
      </c>
      <c r="C901" s="11" t="s">
        <v>2402</v>
      </c>
      <c r="D901" s="11" t="s">
        <v>26</v>
      </c>
      <c r="E901" s="11" t="s">
        <v>484</v>
      </c>
      <c r="F901" s="11" t="s">
        <v>26</v>
      </c>
      <c r="G901" s="11">
        <v>72137</v>
      </c>
      <c r="H901" s="12" t="s">
        <v>4447</v>
      </c>
      <c r="I901" s="12" t="s">
        <v>27</v>
      </c>
      <c r="J901" s="12" t="s">
        <v>42</v>
      </c>
      <c r="K901" s="12" t="s">
        <v>43</v>
      </c>
      <c r="L901" s="13">
        <v>45.76</v>
      </c>
      <c r="M901" s="13">
        <v>28</v>
      </c>
      <c r="N901" s="13">
        <f t="shared" si="802"/>
        <v>1.6342857142857141</v>
      </c>
      <c r="O901" s="13">
        <v>42.5</v>
      </c>
      <c r="P901" s="13" t="s">
        <v>30</v>
      </c>
      <c r="Q901" s="13">
        <v>0</v>
      </c>
      <c r="R901" s="69">
        <f>+L901*O901</f>
        <v>1944.8</v>
      </c>
      <c r="S901" s="69">
        <v>0</v>
      </c>
      <c r="T901" s="69">
        <f>+L901*S901</f>
        <v>0</v>
      </c>
      <c r="U901" s="69">
        <f>+R901-T901</f>
        <v>1944.8</v>
      </c>
      <c r="V901" s="69">
        <f>+U901*0.75</f>
        <v>1458.6</v>
      </c>
      <c r="W901" s="69">
        <f>+U901-V901</f>
        <v>486.20000000000005</v>
      </c>
      <c r="X901" s="69">
        <v>0</v>
      </c>
      <c r="Y901" s="14">
        <f t="shared" si="836"/>
        <v>0</v>
      </c>
      <c r="Z901" s="66" t="s">
        <v>26</v>
      </c>
      <c r="AA901" s="12" t="s">
        <v>31</v>
      </c>
    </row>
    <row r="902" spans="1:27" x14ac:dyDescent="0.25">
      <c r="A902" s="10">
        <v>45672</v>
      </c>
      <c r="B902" s="11" t="s">
        <v>554</v>
      </c>
      <c r="C902" s="11" t="s">
        <v>2403</v>
      </c>
      <c r="D902" s="11" t="s">
        <v>26</v>
      </c>
      <c r="E902" s="11" t="s">
        <v>59</v>
      </c>
      <c r="F902" s="11" t="s">
        <v>26</v>
      </c>
      <c r="G902" s="11">
        <v>112115</v>
      </c>
      <c r="H902" s="12" t="s">
        <v>4445</v>
      </c>
      <c r="I902" s="12" t="s">
        <v>27</v>
      </c>
      <c r="J902" s="12" t="s">
        <v>33</v>
      </c>
      <c r="K902" s="12" t="s">
        <v>34</v>
      </c>
      <c r="L902" s="13">
        <v>35.299999999999997</v>
      </c>
      <c r="M902" s="13">
        <v>25</v>
      </c>
      <c r="N902" s="13">
        <f t="shared" si="802"/>
        <v>1.4119999999999999</v>
      </c>
      <c r="O902" s="13">
        <v>44</v>
      </c>
      <c r="P902" s="13" t="s">
        <v>30</v>
      </c>
      <c r="Q902" s="13">
        <v>0</v>
      </c>
      <c r="R902" s="69">
        <f t="shared" ref="R902" si="840">+L902*O902</f>
        <v>1553.1999999999998</v>
      </c>
      <c r="S902" s="69">
        <v>0</v>
      </c>
      <c r="T902" s="69">
        <f>+L902*S902</f>
        <v>0</v>
      </c>
      <c r="U902" s="69">
        <f>+R902-T902</f>
        <v>1553.1999999999998</v>
      </c>
      <c r="V902" s="69">
        <f>+U902*1</f>
        <v>1553.1999999999998</v>
      </c>
      <c r="W902" s="69">
        <f>+U902-V902</f>
        <v>0</v>
      </c>
      <c r="X902" s="69">
        <v>0</v>
      </c>
      <c r="Y902" s="14">
        <f t="shared" si="836"/>
        <v>0</v>
      </c>
      <c r="Z902" s="66" t="s">
        <v>26</v>
      </c>
      <c r="AA902" s="12" t="s">
        <v>31</v>
      </c>
    </row>
    <row r="903" spans="1:27" x14ac:dyDescent="0.25">
      <c r="A903" s="10">
        <v>45672</v>
      </c>
      <c r="B903" s="11" t="s">
        <v>2404</v>
      </c>
      <c r="C903" s="11" t="s">
        <v>2405</v>
      </c>
      <c r="D903" s="11" t="s">
        <v>26</v>
      </c>
      <c r="E903" s="11" t="s">
        <v>528</v>
      </c>
      <c r="F903" s="11" t="s">
        <v>26</v>
      </c>
      <c r="G903" s="11">
        <v>630</v>
      </c>
      <c r="H903" s="12" t="s">
        <v>162</v>
      </c>
      <c r="I903" s="12" t="s">
        <v>27</v>
      </c>
      <c r="J903" s="12" t="s">
        <v>47</v>
      </c>
      <c r="K903" s="12" t="s">
        <v>48</v>
      </c>
      <c r="L903" s="13">
        <v>37.94</v>
      </c>
      <c r="M903" s="13">
        <v>25</v>
      </c>
      <c r="N903" s="13">
        <f t="shared" si="802"/>
        <v>1.5175999999999998</v>
      </c>
      <c r="O903" s="13" t="s">
        <v>30</v>
      </c>
      <c r="P903" s="13">
        <v>58</v>
      </c>
      <c r="Q903" s="13">
        <v>0</v>
      </c>
      <c r="R903" s="69">
        <f>M903*P903</f>
        <v>1450</v>
      </c>
      <c r="S903" s="69">
        <v>0</v>
      </c>
      <c r="T903" s="69">
        <f>M903*S903</f>
        <v>0</v>
      </c>
      <c r="U903" s="69">
        <f>R903-T903</f>
        <v>1450</v>
      </c>
      <c r="V903" s="69">
        <f>U903*0</f>
        <v>0</v>
      </c>
      <c r="W903" s="69">
        <f>U903-V903</f>
        <v>1450</v>
      </c>
      <c r="X903" s="69">
        <v>0</v>
      </c>
      <c r="Y903" s="14">
        <f t="shared" si="836"/>
        <v>0</v>
      </c>
      <c r="Z903" s="66" t="s">
        <v>26</v>
      </c>
      <c r="AA903" s="12" t="s">
        <v>31</v>
      </c>
    </row>
    <row r="904" spans="1:27" x14ac:dyDescent="0.25">
      <c r="A904" s="10">
        <v>45672</v>
      </c>
      <c r="B904" s="11" t="s">
        <v>2406</v>
      </c>
      <c r="C904" s="11" t="s">
        <v>2407</v>
      </c>
      <c r="D904" s="11" t="s">
        <v>26</v>
      </c>
      <c r="E904" s="11" t="s">
        <v>489</v>
      </c>
      <c r="F904" s="11" t="s">
        <v>26</v>
      </c>
      <c r="G904" s="11">
        <v>77543</v>
      </c>
      <c r="H904" s="12" t="s">
        <v>4447</v>
      </c>
      <c r="I904" s="12" t="s">
        <v>27</v>
      </c>
      <c r="J904" s="12" t="s">
        <v>33</v>
      </c>
      <c r="K904" s="12" t="s">
        <v>34</v>
      </c>
      <c r="L904" s="13">
        <v>42.98</v>
      </c>
      <c r="M904" s="13">
        <v>30</v>
      </c>
      <c r="N904" s="13">
        <f t="shared" si="802"/>
        <v>1.4326666666666665</v>
      </c>
      <c r="O904" s="13">
        <v>45.33</v>
      </c>
      <c r="P904" s="13" t="s">
        <v>30</v>
      </c>
      <c r="Q904" s="13">
        <v>0</v>
      </c>
      <c r="R904" s="69">
        <f>+L904*O904</f>
        <v>1948.2833999999998</v>
      </c>
      <c r="S904" s="69">
        <v>0</v>
      </c>
      <c r="T904" s="69">
        <f>+L904*S904</f>
        <v>0</v>
      </c>
      <c r="U904" s="69">
        <f>+R904-T904</f>
        <v>1948.2833999999998</v>
      </c>
      <c r="V904" s="69">
        <f>+U904*0.75</f>
        <v>1461.2125499999997</v>
      </c>
      <c r="W904" s="69">
        <f>+U904-V904</f>
        <v>487.07085000000006</v>
      </c>
      <c r="X904" s="69">
        <v>0</v>
      </c>
      <c r="Y904" s="14">
        <f t="shared" si="836"/>
        <v>0</v>
      </c>
      <c r="Z904" s="66" t="s">
        <v>26</v>
      </c>
      <c r="AA904" s="12" t="s">
        <v>31</v>
      </c>
    </row>
    <row r="905" spans="1:27" x14ac:dyDescent="0.25">
      <c r="A905" s="10">
        <v>45672</v>
      </c>
      <c r="B905" s="11" t="s">
        <v>2408</v>
      </c>
      <c r="C905" s="11" t="s">
        <v>2409</v>
      </c>
      <c r="D905" s="11" t="s">
        <v>26</v>
      </c>
      <c r="E905" s="11" t="s">
        <v>101</v>
      </c>
      <c r="F905" s="11" t="s">
        <v>26</v>
      </c>
      <c r="G905" s="11">
        <v>69211</v>
      </c>
      <c r="H905" s="12" t="s">
        <v>4422</v>
      </c>
      <c r="I905" s="12" t="s">
        <v>27</v>
      </c>
      <c r="J905" s="12" t="s">
        <v>42</v>
      </c>
      <c r="K905" s="12" t="s">
        <v>43</v>
      </c>
      <c r="L905" s="13">
        <v>43.34</v>
      </c>
      <c r="M905" s="13">
        <v>25</v>
      </c>
      <c r="N905" s="13">
        <f t="shared" si="802"/>
        <v>1.7336</v>
      </c>
      <c r="O905" s="13">
        <v>42</v>
      </c>
      <c r="P905" s="13" t="s">
        <v>30</v>
      </c>
      <c r="Q905" s="13">
        <v>0</v>
      </c>
      <c r="R905" s="69">
        <f t="shared" ref="R905:R906" si="841">+L905*O905</f>
        <v>1820.2800000000002</v>
      </c>
      <c r="S905" s="69">
        <v>0</v>
      </c>
      <c r="T905" s="69">
        <f t="shared" ref="T905:T906" si="842">+L905*S905</f>
        <v>0</v>
      </c>
      <c r="U905" s="69">
        <f t="shared" ref="U905:U906" si="843">+R905-T905</f>
        <v>1820.2800000000002</v>
      </c>
      <c r="V905" s="69">
        <f>+U905*1</f>
        <v>1820.2800000000002</v>
      </c>
      <c r="W905" s="69">
        <f t="shared" ref="W905:W906" si="844">+U905-V905</f>
        <v>0</v>
      </c>
      <c r="X905" s="69">
        <v>0</v>
      </c>
      <c r="Y905" s="14">
        <f t="shared" si="836"/>
        <v>0</v>
      </c>
      <c r="Z905" s="66" t="s">
        <v>26</v>
      </c>
      <c r="AA905" s="12" t="s">
        <v>31</v>
      </c>
    </row>
    <row r="906" spans="1:27" x14ac:dyDescent="0.25">
      <c r="A906" s="10">
        <v>45672</v>
      </c>
      <c r="B906" s="11" t="s">
        <v>224</v>
      </c>
      <c r="C906" s="11" t="s">
        <v>2410</v>
      </c>
      <c r="D906" s="11" t="s">
        <v>26</v>
      </c>
      <c r="E906" s="11" t="s">
        <v>552</v>
      </c>
      <c r="F906" s="11" t="s">
        <v>26</v>
      </c>
      <c r="G906" s="11">
        <v>44142</v>
      </c>
      <c r="H906" s="12" t="s">
        <v>4422</v>
      </c>
      <c r="I906" s="12" t="s">
        <v>27</v>
      </c>
      <c r="J906" s="12" t="s">
        <v>42</v>
      </c>
      <c r="K906" s="12" t="s">
        <v>43</v>
      </c>
      <c r="L906" s="13">
        <v>37.799999999999997</v>
      </c>
      <c r="M906" s="13">
        <v>25</v>
      </c>
      <c r="N906" s="13">
        <f t="shared" si="802"/>
        <v>1.5119999999999998</v>
      </c>
      <c r="O906" s="13">
        <v>42</v>
      </c>
      <c r="P906" s="13" t="s">
        <v>30</v>
      </c>
      <c r="Q906" s="13">
        <v>0</v>
      </c>
      <c r="R906" s="69">
        <f t="shared" si="841"/>
        <v>1587.6</v>
      </c>
      <c r="S906" s="69">
        <v>0</v>
      </c>
      <c r="T906" s="69">
        <f t="shared" si="842"/>
        <v>0</v>
      </c>
      <c r="U906" s="69">
        <f t="shared" si="843"/>
        <v>1587.6</v>
      </c>
      <c r="V906" s="69">
        <f>+U906*1</f>
        <v>1587.6</v>
      </c>
      <c r="W906" s="69">
        <f t="shared" si="844"/>
        <v>0</v>
      </c>
      <c r="X906" s="69">
        <v>0</v>
      </c>
      <c r="Y906" s="14">
        <f t="shared" si="836"/>
        <v>0</v>
      </c>
      <c r="Z906" s="66" t="s">
        <v>26</v>
      </c>
      <c r="AA906" s="12" t="s">
        <v>31</v>
      </c>
    </row>
    <row r="907" spans="1:27" x14ac:dyDescent="0.25">
      <c r="A907" s="10">
        <v>45672</v>
      </c>
      <c r="B907" s="11" t="s">
        <v>2411</v>
      </c>
      <c r="C907" s="11" t="s">
        <v>2412</v>
      </c>
      <c r="D907" s="11" t="s">
        <v>26</v>
      </c>
      <c r="E907" s="11" t="s">
        <v>1199</v>
      </c>
      <c r="F907" s="11" t="s">
        <v>26</v>
      </c>
      <c r="G907" s="11">
        <v>985</v>
      </c>
      <c r="H907" s="12" t="s">
        <v>162</v>
      </c>
      <c r="I907" s="12" t="s">
        <v>27</v>
      </c>
      <c r="J907" s="12" t="s">
        <v>33</v>
      </c>
      <c r="K907" s="12" t="s">
        <v>34</v>
      </c>
      <c r="L907" s="13">
        <v>38.68</v>
      </c>
      <c r="M907" s="13">
        <v>25</v>
      </c>
      <c r="N907" s="13">
        <f t="shared" si="802"/>
        <v>1.5471999999999999</v>
      </c>
      <c r="O907" s="13" t="s">
        <v>30</v>
      </c>
      <c r="P907" s="13">
        <v>58</v>
      </c>
      <c r="Q907" s="13">
        <v>0</v>
      </c>
      <c r="R907" s="69">
        <f>M907*P907</f>
        <v>1450</v>
      </c>
      <c r="S907" s="69">
        <v>0</v>
      </c>
      <c r="T907" s="69">
        <f>M907*S907</f>
        <v>0</v>
      </c>
      <c r="U907" s="69">
        <f t="shared" ref="U907" si="845">R907-T907</f>
        <v>1450</v>
      </c>
      <c r="V907" s="69">
        <f>U907*0</f>
        <v>0</v>
      </c>
      <c r="W907" s="69">
        <f t="shared" ref="W907" si="846">U907-V907</f>
        <v>1450</v>
      </c>
      <c r="X907" s="69">
        <v>0</v>
      </c>
      <c r="Y907" s="14">
        <f t="shared" si="836"/>
        <v>0</v>
      </c>
      <c r="Z907" s="66" t="s">
        <v>26</v>
      </c>
      <c r="AA907" s="12" t="s">
        <v>31</v>
      </c>
    </row>
    <row r="908" spans="1:27" x14ac:dyDescent="0.25">
      <c r="A908" s="10">
        <v>45672</v>
      </c>
      <c r="B908" s="11" t="s">
        <v>177</v>
      </c>
      <c r="C908" s="11" t="s">
        <v>2413</v>
      </c>
      <c r="D908" s="11" t="s">
        <v>26</v>
      </c>
      <c r="E908" s="11" t="s">
        <v>566</v>
      </c>
      <c r="F908" s="11" t="s">
        <v>26</v>
      </c>
      <c r="G908" s="11">
        <v>112116</v>
      </c>
      <c r="H908" s="12" t="s">
        <v>4445</v>
      </c>
      <c r="I908" s="12" t="s">
        <v>27</v>
      </c>
      <c r="J908" s="12" t="s">
        <v>42</v>
      </c>
      <c r="K908" s="12" t="s">
        <v>43</v>
      </c>
      <c r="L908" s="13">
        <v>43.04</v>
      </c>
      <c r="M908" s="13">
        <v>25</v>
      </c>
      <c r="N908" s="13">
        <f t="shared" si="802"/>
        <v>1.7216</v>
      </c>
      <c r="O908" s="13">
        <v>42</v>
      </c>
      <c r="P908" s="13" t="s">
        <v>30</v>
      </c>
      <c r="Q908" s="13">
        <v>0</v>
      </c>
      <c r="R908" s="69">
        <f t="shared" ref="R908" si="847">+L908*O908</f>
        <v>1807.68</v>
      </c>
      <c r="S908" s="69">
        <v>0</v>
      </c>
      <c r="T908" s="69">
        <f>+L908*S908</f>
        <v>0</v>
      </c>
      <c r="U908" s="69">
        <f>+R908-T908</f>
        <v>1807.68</v>
      </c>
      <c r="V908" s="69">
        <f>+U908*1</f>
        <v>1807.68</v>
      </c>
      <c r="W908" s="69">
        <f>+U908-V908</f>
        <v>0</v>
      </c>
      <c r="X908" s="69">
        <v>0</v>
      </c>
      <c r="Y908" s="14">
        <f t="shared" si="836"/>
        <v>0</v>
      </c>
      <c r="Z908" s="66" t="s">
        <v>26</v>
      </c>
      <c r="AA908" s="12" t="s">
        <v>31</v>
      </c>
    </row>
    <row r="909" spans="1:27" x14ac:dyDescent="0.25">
      <c r="A909" s="10">
        <v>45672</v>
      </c>
      <c r="B909" s="11" t="s">
        <v>2414</v>
      </c>
      <c r="C909" s="11" t="s">
        <v>2415</v>
      </c>
      <c r="D909" s="11" t="s">
        <v>26</v>
      </c>
      <c r="E909" s="11" t="s">
        <v>57</v>
      </c>
      <c r="F909" s="11" t="s">
        <v>26</v>
      </c>
      <c r="G909" s="11">
        <v>2728</v>
      </c>
      <c r="H909" s="12" t="s">
        <v>41</v>
      </c>
      <c r="I909" s="12" t="s">
        <v>55</v>
      </c>
      <c r="J909" s="12" t="s">
        <v>55</v>
      </c>
      <c r="K909" s="12" t="s">
        <v>56</v>
      </c>
      <c r="L909" s="13">
        <v>38.700000000000003</v>
      </c>
      <c r="M909" s="13">
        <v>25</v>
      </c>
      <c r="N909" s="13">
        <f t="shared" si="802"/>
        <v>1.548</v>
      </c>
      <c r="O909" s="13" t="s">
        <v>30</v>
      </c>
      <c r="P909" s="13">
        <v>24</v>
      </c>
      <c r="Q909" s="13">
        <v>0</v>
      </c>
      <c r="R909" s="69">
        <f>+M909*P909</f>
        <v>600</v>
      </c>
      <c r="S909" s="69">
        <v>0</v>
      </c>
      <c r="T909" s="69">
        <f>+M909*S909</f>
        <v>0</v>
      </c>
      <c r="U909" s="69">
        <f>+R909-T909</f>
        <v>600</v>
      </c>
      <c r="V909" s="69">
        <f>+U909*0</f>
        <v>0</v>
      </c>
      <c r="W909" s="69">
        <f>+U909-V909</f>
        <v>600</v>
      </c>
      <c r="X909" s="69">
        <v>0</v>
      </c>
      <c r="Y909" s="14">
        <f t="shared" si="836"/>
        <v>0</v>
      </c>
      <c r="Z909" s="66" t="s">
        <v>26</v>
      </c>
      <c r="AA909" s="12" t="s">
        <v>31</v>
      </c>
    </row>
    <row r="910" spans="1:27" x14ac:dyDescent="0.25">
      <c r="A910" s="10">
        <v>45672</v>
      </c>
      <c r="B910" s="11" t="s">
        <v>2416</v>
      </c>
      <c r="C910" s="11" t="s">
        <v>2417</v>
      </c>
      <c r="D910" s="11" t="s">
        <v>26</v>
      </c>
      <c r="E910" s="11" t="s">
        <v>73</v>
      </c>
      <c r="F910" s="11" t="s">
        <v>26</v>
      </c>
      <c r="G910" s="11" t="s">
        <v>35</v>
      </c>
      <c r="H910" s="12" t="s">
        <v>36</v>
      </c>
      <c r="I910" s="12" t="s">
        <v>55</v>
      </c>
      <c r="J910" s="12" t="s">
        <v>55</v>
      </c>
      <c r="K910" s="12" t="s">
        <v>56</v>
      </c>
      <c r="L910" s="13">
        <v>7.1</v>
      </c>
      <c r="M910" s="13">
        <v>5</v>
      </c>
      <c r="N910" s="13">
        <f t="shared" si="802"/>
        <v>1.42</v>
      </c>
      <c r="O910" s="13">
        <v>20</v>
      </c>
      <c r="P910" s="13" t="s">
        <v>30</v>
      </c>
      <c r="Q910" s="13">
        <v>0</v>
      </c>
      <c r="R910" s="69">
        <f>(L910*O910)-Q910</f>
        <v>142</v>
      </c>
      <c r="S910" s="69">
        <v>0</v>
      </c>
      <c r="T910" s="69">
        <f t="shared" ref="T910" si="848">+L910*S910</f>
        <v>0</v>
      </c>
      <c r="U910" s="69">
        <f t="shared" ref="U910" si="849">+R910-T910</f>
        <v>142</v>
      </c>
      <c r="V910" s="69">
        <f>+U910*0</f>
        <v>0</v>
      </c>
      <c r="W910" s="69">
        <f t="shared" ref="W910" si="850">+U910-V910</f>
        <v>142</v>
      </c>
      <c r="X910" s="69">
        <v>0</v>
      </c>
      <c r="Y910" s="14">
        <f t="shared" si="836"/>
        <v>0</v>
      </c>
      <c r="Z910" s="66" t="s">
        <v>26</v>
      </c>
      <c r="AA910" s="12" t="s">
        <v>31</v>
      </c>
    </row>
    <row r="911" spans="1:27" x14ac:dyDescent="0.25">
      <c r="A911" s="10">
        <v>45672</v>
      </c>
      <c r="B911" s="11" t="s">
        <v>521</v>
      </c>
      <c r="C911" s="11" t="s">
        <v>2418</v>
      </c>
      <c r="D911" s="11" t="s">
        <v>26</v>
      </c>
      <c r="E911" s="11" t="s">
        <v>53</v>
      </c>
      <c r="F911" s="11" t="s">
        <v>26</v>
      </c>
      <c r="G911" s="11">
        <v>2400</v>
      </c>
      <c r="H911" s="12" t="s">
        <v>41</v>
      </c>
      <c r="I911" s="12" t="s">
        <v>55</v>
      </c>
      <c r="J911" s="12" t="s">
        <v>565</v>
      </c>
      <c r="K911" s="12" t="s">
        <v>549</v>
      </c>
      <c r="L911" s="13">
        <v>41.18</v>
      </c>
      <c r="M911" s="13">
        <v>25</v>
      </c>
      <c r="N911" s="13">
        <f t="shared" si="802"/>
        <v>1.6472</v>
      </c>
      <c r="O911" s="13">
        <v>25</v>
      </c>
      <c r="P911" s="13"/>
      <c r="Q911" s="13">
        <v>0</v>
      </c>
      <c r="R911" s="69">
        <f>L911*O911</f>
        <v>1029.5</v>
      </c>
      <c r="S911" s="69">
        <v>0</v>
      </c>
      <c r="T911" s="69">
        <f>L911*S911</f>
        <v>0</v>
      </c>
      <c r="U911" s="69">
        <f>R911-T911</f>
        <v>1029.5</v>
      </c>
      <c r="V911" s="69">
        <f>U911*0</f>
        <v>0</v>
      </c>
      <c r="W911" s="69">
        <f>U911-V911</f>
        <v>1029.5</v>
      </c>
      <c r="X911" s="69">
        <v>0</v>
      </c>
      <c r="Y911" s="14">
        <f t="shared" si="836"/>
        <v>0</v>
      </c>
      <c r="Z911" s="66" t="s">
        <v>26</v>
      </c>
      <c r="AA911" s="12" t="s">
        <v>31</v>
      </c>
    </row>
    <row r="912" spans="1:27" x14ac:dyDescent="0.25">
      <c r="A912" s="10">
        <v>45672</v>
      </c>
      <c r="B912" s="11" t="s">
        <v>2419</v>
      </c>
      <c r="C912" s="11" t="s">
        <v>2420</v>
      </c>
      <c r="D912" s="11" t="s">
        <v>26</v>
      </c>
      <c r="E912" s="11" t="s">
        <v>551</v>
      </c>
      <c r="F912" s="11" t="s">
        <v>26</v>
      </c>
      <c r="G912" s="11">
        <v>69114</v>
      </c>
      <c r="H912" s="12" t="s">
        <v>4422</v>
      </c>
      <c r="I912" s="12" t="s">
        <v>27</v>
      </c>
      <c r="J912" s="12" t="s">
        <v>42</v>
      </c>
      <c r="K912" s="12" t="s">
        <v>43</v>
      </c>
      <c r="L912" s="13">
        <v>36.840000000000003</v>
      </c>
      <c r="M912" s="13">
        <v>25</v>
      </c>
      <c r="N912" s="13">
        <f t="shared" si="802"/>
        <v>1.4736000000000002</v>
      </c>
      <c r="O912" s="13">
        <v>42</v>
      </c>
      <c r="P912" s="13" t="s">
        <v>30</v>
      </c>
      <c r="Q912" s="13">
        <v>0</v>
      </c>
      <c r="R912" s="69">
        <f t="shared" ref="R912:R913" si="851">+L912*O912</f>
        <v>1547.2800000000002</v>
      </c>
      <c r="S912" s="69">
        <v>0</v>
      </c>
      <c r="T912" s="69">
        <f t="shared" ref="T912:T913" si="852">+L912*S912</f>
        <v>0</v>
      </c>
      <c r="U912" s="69">
        <f t="shared" ref="U912:U913" si="853">+R912-T912</f>
        <v>1547.2800000000002</v>
      </c>
      <c r="V912" s="69">
        <f>+U912*1</f>
        <v>1547.2800000000002</v>
      </c>
      <c r="W912" s="69">
        <f t="shared" ref="W912:W913" si="854">+U912-V912</f>
        <v>0</v>
      </c>
      <c r="X912" s="69">
        <v>0</v>
      </c>
      <c r="Y912" s="14">
        <f t="shared" si="836"/>
        <v>0</v>
      </c>
      <c r="Z912" s="66" t="s">
        <v>26</v>
      </c>
      <c r="AA912" s="12" t="s">
        <v>31</v>
      </c>
    </row>
    <row r="913" spans="1:27" x14ac:dyDescent="0.25">
      <c r="A913" s="10">
        <v>45672</v>
      </c>
      <c r="B913" s="11" t="s">
        <v>2421</v>
      </c>
      <c r="C913" s="11" t="s">
        <v>2422</v>
      </c>
      <c r="D913" s="11" t="s">
        <v>26</v>
      </c>
      <c r="E913" s="11" t="s">
        <v>223</v>
      </c>
      <c r="F913" s="11" t="s">
        <v>26</v>
      </c>
      <c r="G913" s="11">
        <v>57850</v>
      </c>
      <c r="H913" s="12" t="s">
        <v>4422</v>
      </c>
      <c r="I913" s="12" t="s">
        <v>27</v>
      </c>
      <c r="J913" s="12" t="s">
        <v>42</v>
      </c>
      <c r="K913" s="12" t="s">
        <v>43</v>
      </c>
      <c r="L913" s="13">
        <v>39.119999999999997</v>
      </c>
      <c r="M913" s="13">
        <v>25</v>
      </c>
      <c r="N913" s="13">
        <f t="shared" si="802"/>
        <v>1.5648</v>
      </c>
      <c r="O913" s="13">
        <v>42</v>
      </c>
      <c r="P913" s="13" t="s">
        <v>30</v>
      </c>
      <c r="Q913" s="13">
        <v>0</v>
      </c>
      <c r="R913" s="69">
        <f t="shared" si="851"/>
        <v>1643.04</v>
      </c>
      <c r="S913" s="69">
        <v>0</v>
      </c>
      <c r="T913" s="69">
        <f t="shared" si="852"/>
        <v>0</v>
      </c>
      <c r="U913" s="69">
        <f t="shared" si="853"/>
        <v>1643.04</v>
      </c>
      <c r="V913" s="69">
        <f>+U913*1</f>
        <v>1643.04</v>
      </c>
      <c r="W913" s="69">
        <f t="shared" si="854"/>
        <v>0</v>
      </c>
      <c r="X913" s="69">
        <v>0</v>
      </c>
      <c r="Y913" s="14">
        <f t="shared" si="836"/>
        <v>0</v>
      </c>
      <c r="Z913" s="66" t="s">
        <v>26</v>
      </c>
      <c r="AA913" s="12" t="s">
        <v>31</v>
      </c>
    </row>
    <row r="914" spans="1:27" x14ac:dyDescent="0.25">
      <c r="A914" s="10">
        <v>45672</v>
      </c>
      <c r="B914" s="11" t="s">
        <v>2423</v>
      </c>
      <c r="C914" s="11" t="s">
        <v>2424</v>
      </c>
      <c r="D914" s="11" t="s">
        <v>26</v>
      </c>
      <c r="E914" s="11" t="s">
        <v>603</v>
      </c>
      <c r="F914" s="11" t="s">
        <v>26</v>
      </c>
      <c r="G914" s="11">
        <v>761</v>
      </c>
      <c r="H914" s="12" t="s">
        <v>141</v>
      </c>
      <c r="I914" s="12" t="s">
        <v>27</v>
      </c>
      <c r="J914" s="12" t="s">
        <v>47</v>
      </c>
      <c r="K914" s="12" t="s">
        <v>48</v>
      </c>
      <c r="L914" s="13">
        <v>39.840000000000003</v>
      </c>
      <c r="M914" s="13">
        <v>28</v>
      </c>
      <c r="N914" s="13">
        <f t="shared" si="802"/>
        <v>1.422857142857143</v>
      </c>
      <c r="O914" s="13">
        <v>40</v>
      </c>
      <c r="P914" s="13" t="s">
        <v>30</v>
      </c>
      <c r="Q914" s="13">
        <v>0</v>
      </c>
      <c r="R914" s="69">
        <f>L914*O914</f>
        <v>1593.6000000000001</v>
      </c>
      <c r="S914" s="69">
        <v>0</v>
      </c>
      <c r="T914" s="69">
        <f>L914*S914</f>
        <v>0</v>
      </c>
      <c r="U914" s="69">
        <f>R914-T914</f>
        <v>1593.6000000000001</v>
      </c>
      <c r="V914" s="69">
        <f>U914*0</f>
        <v>0</v>
      </c>
      <c r="W914" s="69">
        <f>U914-V914</f>
        <v>1593.6000000000001</v>
      </c>
      <c r="X914" s="69">
        <v>0</v>
      </c>
      <c r="Y914" s="14">
        <f t="shared" si="836"/>
        <v>0</v>
      </c>
      <c r="Z914" s="66" t="s">
        <v>26</v>
      </c>
      <c r="AA914" s="12" t="s">
        <v>31</v>
      </c>
    </row>
    <row r="915" spans="1:27" x14ac:dyDescent="0.25">
      <c r="A915" s="10">
        <v>45672</v>
      </c>
      <c r="B915" s="11" t="s">
        <v>2425</v>
      </c>
      <c r="C915" s="11" t="s">
        <v>2426</v>
      </c>
      <c r="D915" s="11" t="s">
        <v>26</v>
      </c>
      <c r="E915" s="11" t="s">
        <v>60</v>
      </c>
      <c r="F915" s="11" t="s">
        <v>26</v>
      </c>
      <c r="G915" s="11" t="s">
        <v>35</v>
      </c>
      <c r="H915" s="12" t="s">
        <v>36</v>
      </c>
      <c r="I915" s="12" t="s">
        <v>27</v>
      </c>
      <c r="J915" s="12" t="s">
        <v>42</v>
      </c>
      <c r="K915" s="12" t="s">
        <v>43</v>
      </c>
      <c r="L915" s="13">
        <v>9.32</v>
      </c>
      <c r="M915" s="13">
        <v>6</v>
      </c>
      <c r="N915" s="13">
        <f t="shared" si="802"/>
        <v>1.5533333333333335</v>
      </c>
      <c r="O915" s="13">
        <v>45</v>
      </c>
      <c r="P915" s="13" t="s">
        <v>30</v>
      </c>
      <c r="Q915" s="13">
        <v>0</v>
      </c>
      <c r="R915" s="69">
        <f>(L915*O915)-Q915</f>
        <v>419.40000000000003</v>
      </c>
      <c r="S915" s="69">
        <v>0</v>
      </c>
      <c r="T915" s="69">
        <f t="shared" ref="T915:T916" si="855">+L915*S915</f>
        <v>0</v>
      </c>
      <c r="U915" s="69">
        <f t="shared" ref="U915:U916" si="856">+R915-T915</f>
        <v>419.40000000000003</v>
      </c>
      <c r="V915" s="69">
        <f>+U915*0</f>
        <v>0</v>
      </c>
      <c r="W915" s="69">
        <f t="shared" ref="W915:W916" si="857">+U915-V915</f>
        <v>419.40000000000003</v>
      </c>
      <c r="X915" s="69">
        <v>0</v>
      </c>
      <c r="Y915" s="14">
        <f t="shared" si="836"/>
        <v>0</v>
      </c>
      <c r="Z915" s="66" t="s">
        <v>26</v>
      </c>
      <c r="AA915" s="12" t="s">
        <v>31</v>
      </c>
    </row>
    <row r="916" spans="1:27" x14ac:dyDescent="0.25">
      <c r="A916" s="10">
        <v>45672</v>
      </c>
      <c r="B916" s="11" t="s">
        <v>754</v>
      </c>
      <c r="C916" s="11" t="s">
        <v>2427</v>
      </c>
      <c r="D916" s="11" t="s">
        <v>26</v>
      </c>
      <c r="E916" s="11" t="s">
        <v>606</v>
      </c>
      <c r="F916" s="11" t="s">
        <v>26</v>
      </c>
      <c r="G916" s="11" t="s">
        <v>35</v>
      </c>
      <c r="H916" s="12" t="s">
        <v>36</v>
      </c>
      <c r="I916" s="12" t="s">
        <v>27</v>
      </c>
      <c r="J916" s="12" t="s">
        <v>42</v>
      </c>
      <c r="K916" s="12" t="s">
        <v>43</v>
      </c>
      <c r="L916" s="13">
        <v>16.420000000000002</v>
      </c>
      <c r="M916" s="13">
        <v>10</v>
      </c>
      <c r="N916" s="13">
        <f t="shared" si="802"/>
        <v>1.6420000000000001</v>
      </c>
      <c r="O916" s="13">
        <v>45</v>
      </c>
      <c r="P916" s="13" t="s">
        <v>30</v>
      </c>
      <c r="Q916" s="13">
        <v>0</v>
      </c>
      <c r="R916" s="69">
        <f>(L916*O916)-Q916</f>
        <v>738.90000000000009</v>
      </c>
      <c r="S916" s="69">
        <v>0</v>
      </c>
      <c r="T916" s="69">
        <f t="shared" si="855"/>
        <v>0</v>
      </c>
      <c r="U916" s="69">
        <f t="shared" si="856"/>
        <v>738.90000000000009</v>
      </c>
      <c r="V916" s="69">
        <f>+U916*0</f>
        <v>0</v>
      </c>
      <c r="W916" s="69">
        <f t="shared" si="857"/>
        <v>738.90000000000009</v>
      </c>
      <c r="X916" s="69">
        <v>0</v>
      </c>
      <c r="Y916" s="14">
        <f t="shared" si="836"/>
        <v>0</v>
      </c>
      <c r="Z916" s="66" t="s">
        <v>26</v>
      </c>
      <c r="AA916" s="12" t="s">
        <v>31</v>
      </c>
    </row>
    <row r="917" spans="1:27" x14ac:dyDescent="0.25">
      <c r="A917" s="10">
        <v>45672</v>
      </c>
      <c r="B917" s="11" t="s">
        <v>2428</v>
      </c>
      <c r="C917" s="11" t="s">
        <v>2429</v>
      </c>
      <c r="D917" s="11" t="s">
        <v>26</v>
      </c>
      <c r="E917" s="11" t="s">
        <v>239</v>
      </c>
      <c r="F917" s="11" t="s">
        <v>26</v>
      </c>
      <c r="G917" s="11">
        <v>2919</v>
      </c>
      <c r="H917" s="12" t="s">
        <v>41</v>
      </c>
      <c r="I917" s="12" t="s">
        <v>55</v>
      </c>
      <c r="J917" s="12" t="s">
        <v>55</v>
      </c>
      <c r="K917" s="12" t="s">
        <v>56</v>
      </c>
      <c r="L917" s="13">
        <v>40.06</v>
      </c>
      <c r="M917" s="13">
        <v>25</v>
      </c>
      <c r="N917" s="13">
        <f t="shared" ref="N917:N925" si="858">+L917/M917</f>
        <v>1.6024</v>
      </c>
      <c r="O917" s="13" t="s">
        <v>30</v>
      </c>
      <c r="P917" s="13">
        <v>24</v>
      </c>
      <c r="Q917" s="13">
        <v>0</v>
      </c>
      <c r="R917" s="69">
        <f>+M917*P917</f>
        <v>600</v>
      </c>
      <c r="S917" s="69">
        <v>0</v>
      </c>
      <c r="T917" s="69">
        <f>+M917*S917</f>
        <v>0</v>
      </c>
      <c r="U917" s="69">
        <f>+R917-T917</f>
        <v>600</v>
      </c>
      <c r="V917" s="69">
        <f>+U917*0</f>
        <v>0</v>
      </c>
      <c r="W917" s="69">
        <f>+U917-V917</f>
        <v>600</v>
      </c>
      <c r="X917" s="69">
        <v>0</v>
      </c>
      <c r="Y917" s="14">
        <f t="shared" si="836"/>
        <v>0</v>
      </c>
      <c r="Z917" s="66" t="s">
        <v>26</v>
      </c>
      <c r="AA917" s="12" t="s">
        <v>31</v>
      </c>
    </row>
    <row r="918" spans="1:27" x14ac:dyDescent="0.25">
      <c r="A918" s="10">
        <v>45672</v>
      </c>
      <c r="B918" s="11" t="s">
        <v>2430</v>
      </c>
      <c r="C918" s="11" t="s">
        <v>2431</v>
      </c>
      <c r="D918" s="11" t="s">
        <v>26</v>
      </c>
      <c r="E918" s="11" t="s">
        <v>75</v>
      </c>
      <c r="F918" s="11" t="s">
        <v>26</v>
      </c>
      <c r="G918" s="11">
        <v>42011</v>
      </c>
      <c r="H918" s="12" t="s">
        <v>564</v>
      </c>
      <c r="I918" s="12" t="s">
        <v>55</v>
      </c>
      <c r="J918" s="12" t="s">
        <v>55</v>
      </c>
      <c r="K918" s="12" t="s">
        <v>56</v>
      </c>
      <c r="L918" s="13">
        <v>40.28</v>
      </c>
      <c r="M918" s="13">
        <v>25</v>
      </c>
      <c r="N918" s="13">
        <f t="shared" si="858"/>
        <v>1.6112</v>
      </c>
      <c r="O918" s="13"/>
      <c r="P918" s="13">
        <v>24</v>
      </c>
      <c r="Q918" s="13">
        <v>0</v>
      </c>
      <c r="R918" s="69">
        <f>M918*P918</f>
        <v>600</v>
      </c>
      <c r="S918" s="69">
        <v>0</v>
      </c>
      <c r="T918" s="69">
        <f>M918*S918</f>
        <v>0</v>
      </c>
      <c r="U918" s="69">
        <f>R918-T918</f>
        <v>600</v>
      </c>
      <c r="V918" s="69">
        <f>U918*0</f>
        <v>0</v>
      </c>
      <c r="W918" s="69">
        <f>+U918-V918</f>
        <v>600</v>
      </c>
      <c r="X918" s="69">
        <v>0</v>
      </c>
      <c r="Y918" s="14">
        <f t="shared" si="836"/>
        <v>0</v>
      </c>
      <c r="Z918" s="66" t="s">
        <v>26</v>
      </c>
      <c r="AA918" s="12" t="s">
        <v>31</v>
      </c>
    </row>
    <row r="919" spans="1:27" x14ac:dyDescent="0.25">
      <c r="A919" s="10">
        <v>45672</v>
      </c>
      <c r="B919" s="11" t="s">
        <v>2432</v>
      </c>
      <c r="C919" s="11" t="s">
        <v>2433</v>
      </c>
      <c r="D919" s="11" t="s">
        <v>26</v>
      </c>
      <c r="E919" s="11" t="s">
        <v>229</v>
      </c>
      <c r="F919" s="11" t="s">
        <v>26</v>
      </c>
      <c r="G919" s="11">
        <v>23132</v>
      </c>
      <c r="H919" s="12" t="s">
        <v>564</v>
      </c>
      <c r="I919" s="12" t="s">
        <v>55</v>
      </c>
      <c r="J919" s="12" t="s">
        <v>55</v>
      </c>
      <c r="K919" s="12" t="s">
        <v>56</v>
      </c>
      <c r="L919" s="13">
        <v>37.020000000000003</v>
      </c>
      <c r="M919" s="13">
        <v>25</v>
      </c>
      <c r="N919" s="13">
        <f t="shared" si="858"/>
        <v>1.4808000000000001</v>
      </c>
      <c r="O919" s="13"/>
      <c r="P919" s="13">
        <v>24</v>
      </c>
      <c r="Q919" s="13">
        <v>0</v>
      </c>
      <c r="R919" s="69">
        <f>M919*P919</f>
        <v>600</v>
      </c>
      <c r="S919" s="69">
        <v>0</v>
      </c>
      <c r="T919" s="69">
        <f>M919*S919</f>
        <v>0</v>
      </c>
      <c r="U919" s="69">
        <f>R919-T919</f>
        <v>600</v>
      </c>
      <c r="V919" s="69">
        <f>U919*0</f>
        <v>0</v>
      </c>
      <c r="W919" s="69">
        <f>+U919-V919</f>
        <v>600</v>
      </c>
      <c r="X919" s="69">
        <v>0</v>
      </c>
      <c r="Y919" s="14">
        <f t="shared" si="836"/>
        <v>0</v>
      </c>
      <c r="Z919" s="66" t="s">
        <v>26</v>
      </c>
      <c r="AA919" s="12" t="s">
        <v>31</v>
      </c>
    </row>
    <row r="920" spans="1:27" x14ac:dyDescent="0.25">
      <c r="A920" s="10">
        <v>45672</v>
      </c>
      <c r="B920" s="11" t="s">
        <v>2434</v>
      </c>
      <c r="C920" s="11" t="s">
        <v>2435</v>
      </c>
      <c r="D920" s="11" t="s">
        <v>26</v>
      </c>
      <c r="E920" s="11" t="s">
        <v>80</v>
      </c>
      <c r="F920" s="11" t="s">
        <v>26</v>
      </c>
      <c r="G920" s="11">
        <v>10297</v>
      </c>
      <c r="H920" s="12" t="s">
        <v>140</v>
      </c>
      <c r="I920" s="12" t="s">
        <v>27</v>
      </c>
      <c r="J920" s="12" t="s">
        <v>33</v>
      </c>
      <c r="K920" s="12" t="s">
        <v>34</v>
      </c>
      <c r="L920" s="13">
        <v>42.18</v>
      </c>
      <c r="M920" s="13">
        <v>29</v>
      </c>
      <c r="N920" s="13">
        <f t="shared" si="858"/>
        <v>1.4544827586206897</v>
      </c>
      <c r="O920" s="13">
        <v>40</v>
      </c>
      <c r="P920" s="13"/>
      <c r="Q920" s="13">
        <v>0</v>
      </c>
      <c r="R920" s="69">
        <f>+L920*O920</f>
        <v>1687.2</v>
      </c>
      <c r="S920" s="69">
        <v>0</v>
      </c>
      <c r="T920" s="69">
        <f>+L920*S920</f>
        <v>0</v>
      </c>
      <c r="U920" s="69">
        <f>+R920-T920</f>
        <v>1687.2</v>
      </c>
      <c r="V920" s="69">
        <f>+U920*0</f>
        <v>0</v>
      </c>
      <c r="W920" s="69">
        <f>+U920-V920</f>
        <v>1687.2</v>
      </c>
      <c r="X920" s="69">
        <v>0</v>
      </c>
      <c r="Y920" s="14">
        <f t="shared" si="836"/>
        <v>0</v>
      </c>
      <c r="Z920" s="66" t="s">
        <v>26</v>
      </c>
      <c r="AA920" s="12" t="s">
        <v>31</v>
      </c>
    </row>
    <row r="921" spans="1:27" x14ac:dyDescent="0.25">
      <c r="A921" s="10">
        <v>45672</v>
      </c>
      <c r="B921" s="11" t="s">
        <v>2436</v>
      </c>
      <c r="C921" s="11" t="s">
        <v>2437</v>
      </c>
      <c r="D921" s="11" t="s">
        <v>26</v>
      </c>
      <c r="E921" s="11" t="s">
        <v>592</v>
      </c>
      <c r="F921" s="11" t="s">
        <v>26</v>
      </c>
      <c r="G921" s="11">
        <v>59488</v>
      </c>
      <c r="H921" s="12" t="s">
        <v>4422</v>
      </c>
      <c r="I921" s="12" t="s">
        <v>27</v>
      </c>
      <c r="J921" s="12" t="s">
        <v>42</v>
      </c>
      <c r="K921" s="12" t="s">
        <v>43</v>
      </c>
      <c r="L921" s="13">
        <v>34.64</v>
      </c>
      <c r="M921" s="13">
        <v>25</v>
      </c>
      <c r="N921" s="13">
        <f t="shared" si="858"/>
        <v>1.3855999999999999</v>
      </c>
      <c r="O921" s="13">
        <v>42</v>
      </c>
      <c r="P921" s="13" t="s">
        <v>30</v>
      </c>
      <c r="Q921" s="13">
        <v>0</v>
      </c>
      <c r="R921" s="69">
        <f t="shared" ref="R921" si="859">+L921*O921</f>
        <v>1454.88</v>
      </c>
      <c r="S921" s="69">
        <v>0</v>
      </c>
      <c r="T921" s="69">
        <f t="shared" ref="T921" si="860">+L921*S921</f>
        <v>0</v>
      </c>
      <c r="U921" s="69">
        <f t="shared" ref="U921" si="861">+R921-T921</f>
        <v>1454.88</v>
      </c>
      <c r="V921" s="69">
        <f>+U921*1</f>
        <v>1454.88</v>
      </c>
      <c r="W921" s="69">
        <f t="shared" ref="W921" si="862">+U921-V921</f>
        <v>0</v>
      </c>
      <c r="X921" s="69">
        <v>0</v>
      </c>
      <c r="Y921" s="14">
        <f t="shared" si="836"/>
        <v>0</v>
      </c>
      <c r="Z921" s="66" t="s">
        <v>26</v>
      </c>
      <c r="AA921" s="12" t="s">
        <v>31</v>
      </c>
    </row>
    <row r="922" spans="1:27" x14ac:dyDescent="0.25">
      <c r="A922" s="10">
        <v>45672</v>
      </c>
      <c r="B922" s="11" t="s">
        <v>2438</v>
      </c>
      <c r="C922" s="11" t="s">
        <v>2439</v>
      </c>
      <c r="D922" s="11" t="s">
        <v>26</v>
      </c>
      <c r="E922" s="11" t="s">
        <v>76</v>
      </c>
      <c r="F922" s="11" t="s">
        <v>26</v>
      </c>
      <c r="G922" s="11" t="s">
        <v>26</v>
      </c>
      <c r="H922" s="12" t="s">
        <v>4421</v>
      </c>
      <c r="I922" s="12" t="s">
        <v>27</v>
      </c>
      <c r="J922" s="12" t="s">
        <v>47</v>
      </c>
      <c r="K922" s="12" t="s">
        <v>48</v>
      </c>
      <c r="L922" s="13">
        <v>42.98</v>
      </c>
      <c r="M922" s="13">
        <v>29</v>
      </c>
      <c r="N922" s="13">
        <f t="shared" si="858"/>
        <v>1.4820689655172412</v>
      </c>
      <c r="O922" s="13">
        <v>87</v>
      </c>
      <c r="P922" s="13" t="s">
        <v>30</v>
      </c>
      <c r="Q922" s="13">
        <v>0</v>
      </c>
      <c r="R922" s="69">
        <f t="shared" ref="R922" si="863">L922*O922</f>
        <v>3739.2599999999998</v>
      </c>
      <c r="S922" s="69">
        <v>38</v>
      </c>
      <c r="T922" s="69">
        <f t="shared" ref="T922" si="864">L922*S922</f>
        <v>1633.2399999999998</v>
      </c>
      <c r="U922" s="69">
        <f t="shared" ref="U922" si="865">R922-T922</f>
        <v>2106.02</v>
      </c>
      <c r="V922" s="69">
        <f t="shared" ref="V922" si="866">U922*1</f>
        <v>2106.02</v>
      </c>
      <c r="W922" s="69">
        <f t="shared" ref="W922" si="867">U922-V922</f>
        <v>0</v>
      </c>
      <c r="X922" s="69">
        <f>L922*37</f>
        <v>1590.26</v>
      </c>
      <c r="Y922" s="70">
        <f>+T922-X922</f>
        <v>42.979999999999791</v>
      </c>
      <c r="Z922" s="66" t="s">
        <v>41</v>
      </c>
      <c r="AA922" s="12" t="s">
        <v>78</v>
      </c>
    </row>
    <row r="923" spans="1:27" x14ac:dyDescent="0.25">
      <c r="A923" s="10">
        <v>45672</v>
      </c>
      <c r="B923" s="11" t="s">
        <v>2440</v>
      </c>
      <c r="C923" s="11" t="s">
        <v>2441</v>
      </c>
      <c r="D923" s="11" t="s">
        <v>26</v>
      </c>
      <c r="E923" s="11" t="s">
        <v>1199</v>
      </c>
      <c r="F923" s="11" t="s">
        <v>26</v>
      </c>
      <c r="G923" s="11">
        <v>986</v>
      </c>
      <c r="H923" s="12" t="s">
        <v>162</v>
      </c>
      <c r="I923" s="12" t="s">
        <v>27</v>
      </c>
      <c r="J923" s="12" t="s">
        <v>28</v>
      </c>
      <c r="K923" s="12" t="s">
        <v>29</v>
      </c>
      <c r="L923" s="13">
        <v>38.74</v>
      </c>
      <c r="M923" s="13">
        <v>25</v>
      </c>
      <c r="N923" s="13">
        <f t="shared" si="858"/>
        <v>1.5496000000000001</v>
      </c>
      <c r="O923" s="13" t="s">
        <v>30</v>
      </c>
      <c r="P923" s="13">
        <v>40</v>
      </c>
      <c r="Q923" s="13">
        <v>0</v>
      </c>
      <c r="R923" s="69">
        <f>M923*P923</f>
        <v>1000</v>
      </c>
      <c r="S923" s="69">
        <v>0</v>
      </c>
      <c r="T923" s="69">
        <f>M923*S923</f>
        <v>0</v>
      </c>
      <c r="U923" s="69">
        <f>R923-T923</f>
        <v>1000</v>
      </c>
      <c r="V923" s="69">
        <f>U923*0</f>
        <v>0</v>
      </c>
      <c r="W923" s="69">
        <f>U923-V923</f>
        <v>1000</v>
      </c>
      <c r="X923" s="69">
        <v>0</v>
      </c>
      <c r="Y923" s="14">
        <f t="shared" ref="Y923:Y924" si="868">T923-X923</f>
        <v>0</v>
      </c>
      <c r="Z923" s="66" t="s">
        <v>26</v>
      </c>
      <c r="AA923" s="12" t="s">
        <v>31</v>
      </c>
    </row>
    <row r="924" spans="1:27" x14ac:dyDescent="0.25">
      <c r="A924" s="10">
        <v>45672</v>
      </c>
      <c r="B924" s="11" t="s">
        <v>2442</v>
      </c>
      <c r="C924" s="11" t="s">
        <v>2443</v>
      </c>
      <c r="D924" s="11" t="s">
        <v>26</v>
      </c>
      <c r="E924" s="11" t="s">
        <v>50</v>
      </c>
      <c r="F924" s="11" t="s">
        <v>26</v>
      </c>
      <c r="G924" s="11">
        <v>632</v>
      </c>
      <c r="H924" s="12" t="s">
        <v>162</v>
      </c>
      <c r="I924" s="12" t="s">
        <v>27</v>
      </c>
      <c r="J924" s="12" t="s">
        <v>47</v>
      </c>
      <c r="K924" s="12" t="s">
        <v>48</v>
      </c>
      <c r="L924" s="13">
        <v>36.54</v>
      </c>
      <c r="M924" s="13">
        <v>25</v>
      </c>
      <c r="N924" s="13">
        <f t="shared" si="858"/>
        <v>1.4616</v>
      </c>
      <c r="O924" s="13" t="s">
        <v>30</v>
      </c>
      <c r="P924" s="13">
        <v>58</v>
      </c>
      <c r="Q924" s="13">
        <v>0</v>
      </c>
      <c r="R924" s="69">
        <f>M924*P924</f>
        <v>1450</v>
      </c>
      <c r="S924" s="69">
        <v>0</v>
      </c>
      <c r="T924" s="69">
        <f>M924*S924</f>
        <v>0</v>
      </c>
      <c r="U924" s="69">
        <f>R924-T924</f>
        <v>1450</v>
      </c>
      <c r="V924" s="69">
        <f>U924*0</f>
        <v>0</v>
      </c>
      <c r="W924" s="69">
        <f>U924-V924</f>
        <v>1450</v>
      </c>
      <c r="X924" s="69">
        <v>0</v>
      </c>
      <c r="Y924" s="14">
        <f t="shared" si="868"/>
        <v>0</v>
      </c>
      <c r="Z924" s="66" t="s">
        <v>26</v>
      </c>
      <c r="AA924" s="12" t="s">
        <v>31</v>
      </c>
    </row>
    <row r="925" spans="1:27" x14ac:dyDescent="0.25">
      <c r="A925" s="10">
        <v>45672</v>
      </c>
      <c r="B925" s="11" t="s">
        <v>2444</v>
      </c>
      <c r="C925" s="11" t="s">
        <v>2445</v>
      </c>
      <c r="D925" s="11" t="s">
        <v>26</v>
      </c>
      <c r="E925" s="11" t="s">
        <v>569</v>
      </c>
      <c r="F925" s="11" t="s">
        <v>26</v>
      </c>
      <c r="G925" s="11" t="s">
        <v>26</v>
      </c>
      <c r="H925" s="12" t="s">
        <v>4421</v>
      </c>
      <c r="I925" s="12" t="s">
        <v>27</v>
      </c>
      <c r="J925" s="12" t="s">
        <v>47</v>
      </c>
      <c r="K925" s="12" t="s">
        <v>48</v>
      </c>
      <c r="L925" s="13">
        <v>43.28</v>
      </c>
      <c r="M925" s="13">
        <v>29</v>
      </c>
      <c r="N925" s="13">
        <f t="shared" si="858"/>
        <v>1.4924137931034482</v>
      </c>
      <c r="O925" s="13">
        <v>87</v>
      </c>
      <c r="P925" s="13" t="s">
        <v>30</v>
      </c>
      <c r="Q925" s="13">
        <v>0</v>
      </c>
      <c r="R925" s="69">
        <f t="shared" ref="R925" si="869">L925*O925</f>
        <v>3765.36</v>
      </c>
      <c r="S925" s="69">
        <v>38</v>
      </c>
      <c r="T925" s="69">
        <f t="shared" ref="T925" si="870">L925*S925</f>
        <v>1644.64</v>
      </c>
      <c r="U925" s="69">
        <f t="shared" ref="U925" si="871">R925-T925</f>
        <v>2120.7200000000003</v>
      </c>
      <c r="V925" s="69">
        <f t="shared" ref="V925" si="872">U925*1</f>
        <v>2120.7200000000003</v>
      </c>
      <c r="W925" s="69">
        <f t="shared" ref="W925" si="873">U925-V925</f>
        <v>0</v>
      </c>
      <c r="X925" s="69">
        <f>L925*36</f>
        <v>1558.08</v>
      </c>
      <c r="Y925" s="70">
        <f>+T925-X925</f>
        <v>86.560000000000173</v>
      </c>
      <c r="Z925" s="66" t="s">
        <v>140</v>
      </c>
      <c r="AA925" s="12" t="s">
        <v>78</v>
      </c>
    </row>
    <row r="926" spans="1:27" x14ac:dyDescent="0.25">
      <c r="A926" s="10">
        <v>45673</v>
      </c>
      <c r="B926" s="11" t="s">
        <v>694</v>
      </c>
      <c r="C926" s="11" t="s">
        <v>2446</v>
      </c>
      <c r="D926" s="11" t="s">
        <v>26</v>
      </c>
      <c r="E926" s="11" t="s">
        <v>100</v>
      </c>
      <c r="F926" s="11" t="s">
        <v>26</v>
      </c>
      <c r="G926" s="11">
        <v>21717</v>
      </c>
      <c r="H926" s="12" t="s">
        <v>4447</v>
      </c>
      <c r="I926" s="12" t="s">
        <v>27</v>
      </c>
      <c r="J926" s="12" t="s">
        <v>47</v>
      </c>
      <c r="K926" s="12" t="s">
        <v>48</v>
      </c>
      <c r="L926" s="13">
        <v>38.08</v>
      </c>
      <c r="M926" s="13">
        <v>25</v>
      </c>
      <c r="N926" s="13">
        <v>1.5232000000000001</v>
      </c>
      <c r="O926" s="13">
        <v>46.66</v>
      </c>
      <c r="P926" s="13" t="s">
        <v>30</v>
      </c>
      <c r="Q926" s="13">
        <v>0</v>
      </c>
      <c r="R926" s="69">
        <f>+L926*O926</f>
        <v>1776.8127999999997</v>
      </c>
      <c r="S926" s="69">
        <v>0</v>
      </c>
      <c r="T926" s="69">
        <f>+L926*S926</f>
        <v>0</v>
      </c>
      <c r="U926" s="69">
        <f>+R926-T926</f>
        <v>1776.8127999999997</v>
      </c>
      <c r="V926" s="69">
        <f>+U926*0.75</f>
        <v>1332.6095999999998</v>
      </c>
      <c r="W926" s="69">
        <f>+U926-V926</f>
        <v>444.20319999999992</v>
      </c>
      <c r="X926" s="69">
        <v>0</v>
      </c>
      <c r="Y926" s="14">
        <f t="shared" ref="Y926:Y928" si="874">T926-X926</f>
        <v>0</v>
      </c>
      <c r="Z926" s="66" t="s">
        <v>26</v>
      </c>
      <c r="AA926" s="12" t="s">
        <v>31</v>
      </c>
    </row>
    <row r="927" spans="1:27" x14ac:dyDescent="0.25">
      <c r="A927" s="10">
        <v>45673</v>
      </c>
      <c r="B927" s="11" t="s">
        <v>2447</v>
      </c>
      <c r="C927" s="11" t="s">
        <v>2448</v>
      </c>
      <c r="D927" s="11" t="s">
        <v>26</v>
      </c>
      <c r="E927" s="11" t="s">
        <v>543</v>
      </c>
      <c r="F927" s="11" t="s">
        <v>26</v>
      </c>
      <c r="G927" s="11">
        <v>70161</v>
      </c>
      <c r="H927" s="12" t="s">
        <v>4447</v>
      </c>
      <c r="I927" s="12" t="s">
        <v>27</v>
      </c>
      <c r="J927" s="12" t="s">
        <v>33</v>
      </c>
      <c r="K927" s="12" t="s">
        <v>34</v>
      </c>
      <c r="L927" s="13">
        <v>42.54</v>
      </c>
      <c r="M927" s="13">
        <v>29</v>
      </c>
      <c r="N927" s="13">
        <v>1.4668965517241379</v>
      </c>
      <c r="O927" s="13">
        <v>45.33</v>
      </c>
      <c r="P927" s="13" t="s">
        <v>30</v>
      </c>
      <c r="Q927" s="13">
        <v>0</v>
      </c>
      <c r="R927" s="69">
        <f>+L927*O927</f>
        <v>1928.3381999999999</v>
      </c>
      <c r="S927" s="69">
        <v>0</v>
      </c>
      <c r="T927" s="69">
        <f>+L927*S927</f>
        <v>0</v>
      </c>
      <c r="U927" s="69">
        <f>+R927-T927</f>
        <v>1928.3381999999999</v>
      </c>
      <c r="V927" s="69">
        <f>+U927*0.75</f>
        <v>1446.2536499999999</v>
      </c>
      <c r="W927" s="69">
        <f>+U927-V927</f>
        <v>482.08455000000004</v>
      </c>
      <c r="X927" s="69">
        <v>0</v>
      </c>
      <c r="Y927" s="14">
        <f t="shared" si="874"/>
        <v>0</v>
      </c>
      <c r="Z927" s="66" t="s">
        <v>26</v>
      </c>
      <c r="AA927" s="12" t="s">
        <v>31</v>
      </c>
    </row>
    <row r="928" spans="1:27" x14ac:dyDescent="0.25">
      <c r="A928" s="10">
        <v>45673</v>
      </c>
      <c r="B928" s="11" t="s">
        <v>2449</v>
      </c>
      <c r="C928" s="11" t="s">
        <v>2450</v>
      </c>
      <c r="D928" s="11" t="s">
        <v>26</v>
      </c>
      <c r="E928" s="11" t="s">
        <v>99</v>
      </c>
      <c r="F928" s="11" t="s">
        <v>26</v>
      </c>
      <c r="G928" s="11">
        <v>57984</v>
      </c>
      <c r="H928" s="12" t="s">
        <v>4422</v>
      </c>
      <c r="I928" s="12" t="s">
        <v>27</v>
      </c>
      <c r="J928" s="12" t="s">
        <v>47</v>
      </c>
      <c r="K928" s="12" t="s">
        <v>48</v>
      </c>
      <c r="L928" s="13">
        <v>35.159999999999997</v>
      </c>
      <c r="M928" s="13">
        <v>25</v>
      </c>
      <c r="N928" s="13">
        <v>1.4064000000000001</v>
      </c>
      <c r="O928" s="13">
        <v>46</v>
      </c>
      <c r="P928" s="13" t="s">
        <v>30</v>
      </c>
      <c r="Q928" s="13">
        <v>0</v>
      </c>
      <c r="R928" s="69">
        <f t="shared" ref="R928" si="875">+L928*O928</f>
        <v>1617.36</v>
      </c>
      <c r="S928" s="69">
        <v>0</v>
      </c>
      <c r="T928" s="69">
        <f t="shared" ref="T928" si="876">+L928*S928</f>
        <v>0</v>
      </c>
      <c r="U928" s="69">
        <f t="shared" ref="U928" si="877">+R928-T928</f>
        <v>1617.36</v>
      </c>
      <c r="V928" s="69">
        <f>+U928*1</f>
        <v>1617.36</v>
      </c>
      <c r="W928" s="69">
        <f t="shared" ref="W928" si="878">+U928-V928</f>
        <v>0</v>
      </c>
      <c r="X928" s="69">
        <v>0</v>
      </c>
      <c r="Y928" s="14">
        <f t="shared" si="874"/>
        <v>0</v>
      </c>
      <c r="Z928" s="66" t="s">
        <v>26</v>
      </c>
      <c r="AA928" s="12" t="s">
        <v>31</v>
      </c>
    </row>
    <row r="929" spans="1:27" x14ac:dyDescent="0.25">
      <c r="A929" s="10">
        <v>45673</v>
      </c>
      <c r="B929" s="11" t="s">
        <v>265</v>
      </c>
      <c r="C929" s="11" t="s">
        <v>2451</v>
      </c>
      <c r="D929" s="11" t="s">
        <v>26</v>
      </c>
      <c r="E929" s="11" t="s">
        <v>81</v>
      </c>
      <c r="F929" s="11" t="s">
        <v>26</v>
      </c>
      <c r="G929" s="11" t="s">
        <v>26</v>
      </c>
      <c r="H929" s="12" t="s">
        <v>4421</v>
      </c>
      <c r="I929" s="12" t="s">
        <v>27</v>
      </c>
      <c r="J929" s="12" t="s">
        <v>42</v>
      </c>
      <c r="K929" s="12" t="s">
        <v>43</v>
      </c>
      <c r="L929" s="13">
        <v>45.42</v>
      </c>
      <c r="M929" s="13">
        <v>28</v>
      </c>
      <c r="N929" s="13">
        <v>1.6221428571428571</v>
      </c>
      <c r="O929" s="13">
        <v>83</v>
      </c>
      <c r="P929" s="13" t="s">
        <v>30</v>
      </c>
      <c r="Q929" s="13">
        <v>0</v>
      </c>
      <c r="R929" s="69">
        <f>L929*O929</f>
        <v>3769.86</v>
      </c>
      <c r="S929" s="69">
        <v>38</v>
      </c>
      <c r="T929" s="69">
        <f>L929*S929</f>
        <v>1725.96</v>
      </c>
      <c r="U929" s="69">
        <f>R929-T929</f>
        <v>2043.9</v>
      </c>
      <c r="V929" s="69">
        <f>U929*1</f>
        <v>2043.9</v>
      </c>
      <c r="W929" s="69">
        <f>U929-V929</f>
        <v>0</v>
      </c>
      <c r="X929" s="69">
        <f>L929*36</f>
        <v>1635.1200000000001</v>
      </c>
      <c r="Y929" s="70">
        <f t="shared" ref="Y929" si="879">+T929-X929</f>
        <v>90.839999999999918</v>
      </c>
      <c r="Z929" s="66" t="s">
        <v>141</v>
      </c>
      <c r="AA929" s="12" t="s">
        <v>78</v>
      </c>
    </row>
    <row r="930" spans="1:27" x14ac:dyDescent="0.25">
      <c r="A930" s="10">
        <v>45673</v>
      </c>
      <c r="B930" s="11" t="s">
        <v>2452</v>
      </c>
      <c r="C930" s="11" t="s">
        <v>2453</v>
      </c>
      <c r="D930" s="11" t="s">
        <v>26</v>
      </c>
      <c r="E930" s="11" t="s">
        <v>68</v>
      </c>
      <c r="F930" s="11" t="s">
        <v>26</v>
      </c>
      <c r="G930" s="11">
        <v>76357</v>
      </c>
      <c r="H930" s="12" t="s">
        <v>4447</v>
      </c>
      <c r="I930" s="12" t="s">
        <v>27</v>
      </c>
      <c r="J930" s="12" t="s">
        <v>47</v>
      </c>
      <c r="K930" s="12" t="s">
        <v>48</v>
      </c>
      <c r="L930" s="13">
        <v>38.28</v>
      </c>
      <c r="M930" s="13">
        <v>25</v>
      </c>
      <c r="N930" s="13">
        <v>1.5311999999999999</v>
      </c>
      <c r="O930" s="13">
        <v>46.66</v>
      </c>
      <c r="P930" s="13" t="s">
        <v>30</v>
      </c>
      <c r="Q930" s="13">
        <v>0</v>
      </c>
      <c r="R930" s="69">
        <f>+L930*O930</f>
        <v>1786.1448</v>
      </c>
      <c r="S930" s="69">
        <v>0</v>
      </c>
      <c r="T930" s="69">
        <f>+L930*S930</f>
        <v>0</v>
      </c>
      <c r="U930" s="69">
        <f>+R930-T930</f>
        <v>1786.1448</v>
      </c>
      <c r="V930" s="69">
        <f>+U930*0.75</f>
        <v>1339.6086</v>
      </c>
      <c r="W930" s="69">
        <f>+U930-V930</f>
        <v>446.53620000000001</v>
      </c>
      <c r="X930" s="69">
        <v>0</v>
      </c>
      <c r="Y930" s="14">
        <f>T930-X930</f>
        <v>0</v>
      </c>
      <c r="Z930" s="66" t="s">
        <v>26</v>
      </c>
      <c r="AA930" s="12" t="s">
        <v>31</v>
      </c>
    </row>
    <row r="931" spans="1:27" x14ac:dyDescent="0.25">
      <c r="A931" s="10">
        <v>45673</v>
      </c>
      <c r="B931" s="11" t="s">
        <v>2454</v>
      </c>
      <c r="C931" s="11" t="s">
        <v>2455</v>
      </c>
      <c r="D931" s="11" t="s">
        <v>26</v>
      </c>
      <c r="E931" s="11" t="s">
        <v>183</v>
      </c>
      <c r="F931" s="11" t="s">
        <v>26</v>
      </c>
      <c r="G931" s="11" t="s">
        <v>26</v>
      </c>
      <c r="H931" s="12" t="s">
        <v>4421</v>
      </c>
      <c r="I931" s="12" t="s">
        <v>27</v>
      </c>
      <c r="J931" s="12" t="s">
        <v>33</v>
      </c>
      <c r="K931" s="12" t="s">
        <v>34</v>
      </c>
      <c r="L931" s="13">
        <v>42.96</v>
      </c>
      <c r="M931" s="13">
        <v>29</v>
      </c>
      <c r="N931" s="13">
        <v>1.4813793103448281</v>
      </c>
      <c r="O931" s="13">
        <v>85</v>
      </c>
      <c r="P931" s="13" t="s">
        <v>30</v>
      </c>
      <c r="Q931" s="13">
        <v>0</v>
      </c>
      <c r="R931" s="69">
        <f>L931*O931</f>
        <v>3651.6</v>
      </c>
      <c r="S931" s="69">
        <v>38</v>
      </c>
      <c r="T931" s="69">
        <f>L931*S931</f>
        <v>1632.48</v>
      </c>
      <c r="U931" s="69">
        <f>R931-T931</f>
        <v>2019.12</v>
      </c>
      <c r="V931" s="69">
        <f>U931*1</f>
        <v>2019.12</v>
      </c>
      <c r="W931" s="69">
        <f>U931-V931</f>
        <v>0</v>
      </c>
      <c r="X931" s="69">
        <f>L931*36</f>
        <v>1546.56</v>
      </c>
      <c r="Y931" s="70">
        <f t="shared" ref="Y931" si="880">+T931-X931</f>
        <v>85.920000000000073</v>
      </c>
      <c r="Z931" s="66" t="s">
        <v>141</v>
      </c>
      <c r="AA931" s="12" t="s">
        <v>78</v>
      </c>
    </row>
    <row r="932" spans="1:27" x14ac:dyDescent="0.25">
      <c r="A932" s="10">
        <v>45673</v>
      </c>
      <c r="B932" s="11" t="s">
        <v>1359</v>
      </c>
      <c r="C932" s="11" t="s">
        <v>2456</v>
      </c>
      <c r="D932" s="11" t="s">
        <v>26</v>
      </c>
      <c r="E932" s="11" t="s">
        <v>49</v>
      </c>
      <c r="F932" s="11" t="s">
        <v>26</v>
      </c>
      <c r="G932" s="11">
        <v>1553</v>
      </c>
      <c r="H932" s="12" t="s">
        <v>45</v>
      </c>
      <c r="I932" s="12" t="s">
        <v>27</v>
      </c>
      <c r="J932" s="12" t="s">
        <v>42</v>
      </c>
      <c r="K932" s="12" t="s">
        <v>43</v>
      </c>
      <c r="L932" s="13">
        <v>44</v>
      </c>
      <c r="M932" s="13">
        <v>25</v>
      </c>
      <c r="N932" s="13">
        <v>1.76</v>
      </c>
      <c r="O932" s="13" t="s">
        <v>30</v>
      </c>
      <c r="P932" s="13">
        <v>62</v>
      </c>
      <c r="Q932" s="13">
        <v>0</v>
      </c>
      <c r="R932" s="69">
        <f>+M932*P932</f>
        <v>1550</v>
      </c>
      <c r="S932" s="69">
        <v>0</v>
      </c>
      <c r="T932" s="69">
        <f>+M932*S932</f>
        <v>0</v>
      </c>
      <c r="U932" s="69">
        <f>+R932-T932</f>
        <v>1550</v>
      </c>
      <c r="V932" s="69">
        <f>+U932*0</f>
        <v>0</v>
      </c>
      <c r="W932" s="69">
        <f>+U932-V932</f>
        <v>1550</v>
      </c>
      <c r="X932" s="69">
        <v>0</v>
      </c>
      <c r="Y932" s="14">
        <f>T932-X932</f>
        <v>0</v>
      </c>
      <c r="Z932" s="66" t="s">
        <v>26</v>
      </c>
      <c r="AA932" s="12" t="s">
        <v>31</v>
      </c>
    </row>
    <row r="933" spans="1:27" x14ac:dyDescent="0.25">
      <c r="A933" s="10">
        <v>45673</v>
      </c>
      <c r="B933" s="11" t="s">
        <v>2457</v>
      </c>
      <c r="C933" s="11" t="s">
        <v>2458</v>
      </c>
      <c r="D933" s="11" t="s">
        <v>26</v>
      </c>
      <c r="E933" s="11" t="s">
        <v>98</v>
      </c>
      <c r="F933" s="11" t="s">
        <v>26</v>
      </c>
      <c r="G933" s="11" t="s">
        <v>26</v>
      </c>
      <c r="H933" s="12" t="s">
        <v>4421</v>
      </c>
      <c r="I933" s="12" t="s">
        <v>27</v>
      </c>
      <c r="J933" s="12" t="s">
        <v>33</v>
      </c>
      <c r="K933" s="12" t="s">
        <v>34</v>
      </c>
      <c r="L933" s="13">
        <v>43.34</v>
      </c>
      <c r="M933" s="13">
        <v>30</v>
      </c>
      <c r="N933" s="13">
        <v>1.444666666666667</v>
      </c>
      <c r="O933" s="13">
        <v>85</v>
      </c>
      <c r="P933" s="13" t="s">
        <v>30</v>
      </c>
      <c r="Q933" s="13">
        <v>0</v>
      </c>
      <c r="R933" s="69">
        <f>L933*O933</f>
        <v>3683.9</v>
      </c>
      <c r="S933" s="69">
        <v>38</v>
      </c>
      <c r="T933" s="69">
        <f>L933*S933</f>
        <v>1646.92</v>
      </c>
      <c r="U933" s="69">
        <f>R933-T933</f>
        <v>2036.98</v>
      </c>
      <c r="V933" s="69">
        <f>U933*1</f>
        <v>2036.98</v>
      </c>
      <c r="W933" s="69">
        <f>U933-V933</f>
        <v>0</v>
      </c>
      <c r="X933" s="69">
        <f>L933*36</f>
        <v>1560.2400000000002</v>
      </c>
      <c r="Y933" s="70">
        <f t="shared" ref="Y933" si="881">+T933-X933</f>
        <v>86.679999999999836</v>
      </c>
      <c r="Z933" s="66" t="s">
        <v>140</v>
      </c>
      <c r="AA933" s="12" t="s">
        <v>78</v>
      </c>
    </row>
    <row r="934" spans="1:27" x14ac:dyDescent="0.25">
      <c r="A934" s="10">
        <v>45673</v>
      </c>
      <c r="B934" s="11" t="s">
        <v>2459</v>
      </c>
      <c r="C934" s="11" t="s">
        <v>2460</v>
      </c>
      <c r="D934" s="11" t="s">
        <v>26</v>
      </c>
      <c r="E934" s="11" t="s">
        <v>551</v>
      </c>
      <c r="F934" s="11" t="s">
        <v>26</v>
      </c>
      <c r="G934" s="11">
        <v>69115</v>
      </c>
      <c r="H934" s="12" t="s">
        <v>4422</v>
      </c>
      <c r="I934" s="12" t="s">
        <v>27</v>
      </c>
      <c r="J934" s="12" t="s">
        <v>33</v>
      </c>
      <c r="K934" s="12" t="s">
        <v>34</v>
      </c>
      <c r="L934" s="13">
        <v>32.82</v>
      </c>
      <c r="M934" s="13">
        <v>25</v>
      </c>
      <c r="N934" s="13">
        <v>1.3128</v>
      </c>
      <c r="O934" s="13">
        <v>45</v>
      </c>
      <c r="P934" s="13" t="s">
        <v>30</v>
      </c>
      <c r="Q934" s="13">
        <v>0</v>
      </c>
      <c r="R934" s="69">
        <f>+L934*O934</f>
        <v>1476.9</v>
      </c>
      <c r="S934" s="69">
        <v>0</v>
      </c>
      <c r="T934" s="69">
        <f>+L934*S934</f>
        <v>0</v>
      </c>
      <c r="U934" s="69">
        <f t="shared" ref="U934" si="882">+R934-T934</f>
        <v>1476.9</v>
      </c>
      <c r="V934" s="69">
        <f>+U934*1</f>
        <v>1476.9</v>
      </c>
      <c r="W934" s="69">
        <f t="shared" ref="W934" si="883">+U934-V934</f>
        <v>0</v>
      </c>
      <c r="X934" s="69">
        <v>0</v>
      </c>
      <c r="Y934" s="14">
        <f t="shared" ref="Y934:Y941" si="884">T934-X934</f>
        <v>0</v>
      </c>
      <c r="Z934" s="66" t="s">
        <v>26</v>
      </c>
      <c r="AA934" s="12" t="s">
        <v>31</v>
      </c>
    </row>
    <row r="935" spans="1:27" x14ac:dyDescent="0.25">
      <c r="A935" s="10">
        <v>45673</v>
      </c>
      <c r="B935" s="11" t="s">
        <v>2461</v>
      </c>
      <c r="C935" s="11" t="s">
        <v>2462</v>
      </c>
      <c r="D935" s="11" t="s">
        <v>26</v>
      </c>
      <c r="E935" s="11" t="s">
        <v>604</v>
      </c>
      <c r="F935" s="11" t="s">
        <v>26</v>
      </c>
      <c r="G935" s="11">
        <v>762</v>
      </c>
      <c r="H935" s="12" t="s">
        <v>141</v>
      </c>
      <c r="I935" s="12" t="s">
        <v>55</v>
      </c>
      <c r="J935" s="12" t="s">
        <v>55</v>
      </c>
      <c r="K935" s="12" t="s">
        <v>56</v>
      </c>
      <c r="L935" s="13">
        <v>41.06</v>
      </c>
      <c r="M935" s="13">
        <v>25</v>
      </c>
      <c r="N935" s="13">
        <v>1.6424000000000001</v>
      </c>
      <c r="O935" s="13">
        <v>15</v>
      </c>
      <c r="P935" s="13" t="s">
        <v>30</v>
      </c>
      <c r="Q935" s="13">
        <v>0</v>
      </c>
      <c r="R935" s="69">
        <f>L935*O935</f>
        <v>615.90000000000009</v>
      </c>
      <c r="S935" s="69">
        <v>0</v>
      </c>
      <c r="T935" s="69">
        <f>L935*S935</f>
        <v>0</v>
      </c>
      <c r="U935" s="69">
        <f>R935-T935</f>
        <v>615.90000000000009</v>
      </c>
      <c r="V935" s="69">
        <f>U935*0</f>
        <v>0</v>
      </c>
      <c r="W935" s="69">
        <f>U935-V935</f>
        <v>615.90000000000009</v>
      </c>
      <c r="X935" s="69">
        <v>0</v>
      </c>
      <c r="Y935" s="14">
        <f t="shared" si="884"/>
        <v>0</v>
      </c>
      <c r="Z935" s="66" t="s">
        <v>26</v>
      </c>
      <c r="AA935" s="12" t="s">
        <v>31</v>
      </c>
    </row>
    <row r="936" spans="1:27" x14ac:dyDescent="0.25">
      <c r="A936" s="10">
        <v>45673</v>
      </c>
      <c r="B936" s="11" t="s">
        <v>2463</v>
      </c>
      <c r="C936" s="11" t="s">
        <v>2464</v>
      </c>
      <c r="D936" s="11" t="s">
        <v>26</v>
      </c>
      <c r="E936" s="11" t="s">
        <v>50</v>
      </c>
      <c r="F936" s="11" t="s">
        <v>26</v>
      </c>
      <c r="G936" s="11">
        <v>633</v>
      </c>
      <c r="H936" s="12" t="s">
        <v>162</v>
      </c>
      <c r="I936" s="12" t="s">
        <v>27</v>
      </c>
      <c r="J936" s="12" t="s">
        <v>33</v>
      </c>
      <c r="K936" s="12" t="s">
        <v>34</v>
      </c>
      <c r="L936" s="13">
        <v>38.200000000000003</v>
      </c>
      <c r="M936" s="13">
        <v>25</v>
      </c>
      <c r="N936" s="13">
        <v>1.528</v>
      </c>
      <c r="O936" s="13" t="s">
        <v>30</v>
      </c>
      <c r="P936" s="13">
        <v>58</v>
      </c>
      <c r="Q936" s="13">
        <v>0</v>
      </c>
      <c r="R936" s="69">
        <f>M936*P936</f>
        <v>1450</v>
      </c>
      <c r="S936" s="69">
        <v>0</v>
      </c>
      <c r="T936" s="69">
        <f>M936*S936</f>
        <v>0</v>
      </c>
      <c r="U936" s="69">
        <f t="shared" ref="U936" si="885">R936-T936</f>
        <v>1450</v>
      </c>
      <c r="V936" s="69">
        <f>U936*0</f>
        <v>0</v>
      </c>
      <c r="W936" s="69">
        <f t="shared" ref="W936" si="886">U936-V936</f>
        <v>1450</v>
      </c>
      <c r="X936" s="69">
        <v>0</v>
      </c>
      <c r="Y936" s="14">
        <f t="shared" si="884"/>
        <v>0</v>
      </c>
      <c r="Z936" s="66" t="s">
        <v>26</v>
      </c>
      <c r="AA936" s="12" t="s">
        <v>31</v>
      </c>
    </row>
    <row r="937" spans="1:27" x14ac:dyDescent="0.25">
      <c r="A937" s="10">
        <v>45673</v>
      </c>
      <c r="B937" s="11" t="s">
        <v>681</v>
      </c>
      <c r="C937" s="11" t="s">
        <v>2465</v>
      </c>
      <c r="D937" s="11" t="s">
        <v>26</v>
      </c>
      <c r="E937" s="11" t="s">
        <v>445</v>
      </c>
      <c r="F937" s="11" t="s">
        <v>26</v>
      </c>
      <c r="G937" s="11" t="s">
        <v>35</v>
      </c>
      <c r="H937" s="12" t="s">
        <v>36</v>
      </c>
      <c r="I937" s="12" t="s">
        <v>55</v>
      </c>
      <c r="J937" s="12" t="s">
        <v>55</v>
      </c>
      <c r="K937" s="12" t="s">
        <v>56</v>
      </c>
      <c r="L937" s="13">
        <v>31.48</v>
      </c>
      <c r="M937" s="13">
        <v>20</v>
      </c>
      <c r="N937" s="13">
        <v>1.5740000000000001</v>
      </c>
      <c r="O937" s="13">
        <v>20</v>
      </c>
      <c r="P937" s="13" t="s">
        <v>30</v>
      </c>
      <c r="Q937" s="13">
        <v>0</v>
      </c>
      <c r="R937" s="69">
        <f>(L937*O937)-Q937</f>
        <v>629.6</v>
      </c>
      <c r="S937" s="69">
        <v>0</v>
      </c>
      <c r="T937" s="69">
        <f t="shared" ref="T937" si="887">+L937*S937</f>
        <v>0</v>
      </c>
      <c r="U937" s="69">
        <f t="shared" ref="U937" si="888">+R937-T937</f>
        <v>629.6</v>
      </c>
      <c r="V937" s="69">
        <f>+U937*0</f>
        <v>0</v>
      </c>
      <c r="W937" s="69">
        <f t="shared" ref="W937" si="889">+U937-V937</f>
        <v>629.6</v>
      </c>
      <c r="X937" s="69">
        <v>0</v>
      </c>
      <c r="Y937" s="14">
        <f t="shared" si="884"/>
        <v>0</v>
      </c>
      <c r="Z937" s="66" t="s">
        <v>26</v>
      </c>
      <c r="AA937" s="12" t="s">
        <v>31</v>
      </c>
    </row>
    <row r="938" spans="1:27" x14ac:dyDescent="0.25">
      <c r="A938" s="10">
        <v>45673</v>
      </c>
      <c r="B938" s="11" t="s">
        <v>471</v>
      </c>
      <c r="C938" s="11" t="s">
        <v>2466</v>
      </c>
      <c r="D938" s="11" t="s">
        <v>26</v>
      </c>
      <c r="E938" s="11" t="s">
        <v>44</v>
      </c>
      <c r="F938" s="11" t="s">
        <v>26</v>
      </c>
      <c r="G938" s="11">
        <v>1558</v>
      </c>
      <c r="H938" s="12" t="s">
        <v>45</v>
      </c>
      <c r="I938" s="12" t="s">
        <v>27</v>
      </c>
      <c r="J938" s="12" t="s">
        <v>33</v>
      </c>
      <c r="K938" s="12" t="s">
        <v>34</v>
      </c>
      <c r="L938" s="13">
        <v>38.92</v>
      </c>
      <c r="M938" s="13">
        <v>25</v>
      </c>
      <c r="N938" s="13">
        <v>1.5568</v>
      </c>
      <c r="O938" s="13" t="s">
        <v>30</v>
      </c>
      <c r="P938" s="13">
        <v>58</v>
      </c>
      <c r="Q938" s="13">
        <v>0</v>
      </c>
      <c r="R938" s="69">
        <f>M938*P938</f>
        <v>1450</v>
      </c>
      <c r="S938" s="69">
        <v>0</v>
      </c>
      <c r="T938" s="69">
        <f>M938*S938</f>
        <v>0</v>
      </c>
      <c r="U938" s="69">
        <f>R938-T938</f>
        <v>1450</v>
      </c>
      <c r="V938" s="69">
        <f>U938*0</f>
        <v>0</v>
      </c>
      <c r="W938" s="69">
        <f>U938-V938</f>
        <v>1450</v>
      </c>
      <c r="X938" s="69">
        <v>0</v>
      </c>
      <c r="Y938" s="14">
        <f t="shared" si="884"/>
        <v>0</v>
      </c>
      <c r="Z938" s="66" t="s">
        <v>26</v>
      </c>
      <c r="AA938" s="12" t="s">
        <v>31</v>
      </c>
    </row>
    <row r="939" spans="1:27" x14ac:dyDescent="0.25">
      <c r="A939" s="10">
        <v>45673</v>
      </c>
      <c r="B939" s="11" t="s">
        <v>735</v>
      </c>
      <c r="C939" s="11" t="s">
        <v>2467</v>
      </c>
      <c r="D939" s="11" t="s">
        <v>26</v>
      </c>
      <c r="E939" s="11" t="s">
        <v>223</v>
      </c>
      <c r="F939" s="11" t="s">
        <v>26</v>
      </c>
      <c r="G939" s="11">
        <v>55322</v>
      </c>
      <c r="H939" s="12" t="s">
        <v>4422</v>
      </c>
      <c r="I939" s="12" t="s">
        <v>27</v>
      </c>
      <c r="J939" s="12" t="s">
        <v>42</v>
      </c>
      <c r="K939" s="12" t="s">
        <v>43</v>
      </c>
      <c r="L939" s="13">
        <v>37.68</v>
      </c>
      <c r="M939" s="13">
        <v>25</v>
      </c>
      <c r="N939" s="13">
        <v>1.5072000000000001</v>
      </c>
      <c r="O939" s="13">
        <v>42</v>
      </c>
      <c r="P939" s="13" t="s">
        <v>30</v>
      </c>
      <c r="Q939" s="13">
        <v>0</v>
      </c>
      <c r="R939" s="69">
        <f t="shared" ref="R939" si="890">+L939*O939</f>
        <v>1582.56</v>
      </c>
      <c r="S939" s="69">
        <v>0</v>
      </c>
      <c r="T939" s="69">
        <f t="shared" ref="T939" si="891">+L939*S939</f>
        <v>0</v>
      </c>
      <c r="U939" s="69">
        <f t="shared" ref="U939:U940" si="892">+R939-T939</f>
        <v>1582.56</v>
      </c>
      <c r="V939" s="69">
        <f>+U939*1</f>
        <v>1582.56</v>
      </c>
      <c r="W939" s="69">
        <f t="shared" ref="W939:W940" si="893">+U939-V939</f>
        <v>0</v>
      </c>
      <c r="X939" s="69">
        <v>0</v>
      </c>
      <c r="Y939" s="14">
        <f t="shared" si="884"/>
        <v>0</v>
      </c>
      <c r="Z939" s="66" t="s">
        <v>26</v>
      </c>
      <c r="AA939" s="12" t="s">
        <v>31</v>
      </c>
    </row>
    <row r="940" spans="1:27" x14ac:dyDescent="0.25">
      <c r="A940" s="10">
        <v>45673</v>
      </c>
      <c r="B940" s="11" t="s">
        <v>752</v>
      </c>
      <c r="C940" s="11" t="s">
        <v>2468</v>
      </c>
      <c r="D940" s="11" t="s">
        <v>26</v>
      </c>
      <c r="E940" s="11" t="s">
        <v>588</v>
      </c>
      <c r="F940" s="11" t="s">
        <v>26</v>
      </c>
      <c r="G940" s="11">
        <v>4580</v>
      </c>
      <c r="H940" s="12" t="s">
        <v>4422</v>
      </c>
      <c r="I940" s="12" t="s">
        <v>27</v>
      </c>
      <c r="J940" s="12" t="s">
        <v>33</v>
      </c>
      <c r="K940" s="12" t="s">
        <v>34</v>
      </c>
      <c r="L940" s="13">
        <v>33.76</v>
      </c>
      <c r="M940" s="13">
        <v>25</v>
      </c>
      <c r="N940" s="13">
        <v>1.3504</v>
      </c>
      <c r="O940" s="13">
        <v>45</v>
      </c>
      <c r="P940" s="13" t="s">
        <v>30</v>
      </c>
      <c r="Q940" s="13">
        <v>0</v>
      </c>
      <c r="R940" s="69">
        <f>+L940*O940</f>
        <v>1519.1999999999998</v>
      </c>
      <c r="S940" s="69">
        <v>0</v>
      </c>
      <c r="T940" s="69">
        <f>+L940*S940</f>
        <v>0</v>
      </c>
      <c r="U940" s="69">
        <f t="shared" si="892"/>
        <v>1519.1999999999998</v>
      </c>
      <c r="V940" s="69">
        <f>+U940*1</f>
        <v>1519.1999999999998</v>
      </c>
      <c r="W940" s="69">
        <f t="shared" si="893"/>
        <v>0</v>
      </c>
      <c r="X940" s="69">
        <v>0</v>
      </c>
      <c r="Y940" s="14">
        <f t="shared" si="884"/>
        <v>0</v>
      </c>
      <c r="Z940" s="66" t="s">
        <v>26</v>
      </c>
      <c r="AA940" s="12" t="s">
        <v>31</v>
      </c>
    </row>
    <row r="941" spans="1:27" x14ac:dyDescent="0.25">
      <c r="A941" s="10">
        <v>45673</v>
      </c>
      <c r="B941" s="11" t="s">
        <v>2469</v>
      </c>
      <c r="C941" s="11" t="s">
        <v>2470</v>
      </c>
      <c r="D941" s="11" t="s">
        <v>26</v>
      </c>
      <c r="E941" s="11" t="s">
        <v>504</v>
      </c>
      <c r="F941" s="11" t="s">
        <v>26</v>
      </c>
      <c r="G941" s="11">
        <v>763</v>
      </c>
      <c r="H941" s="12" t="s">
        <v>141</v>
      </c>
      <c r="I941" s="12" t="s">
        <v>55</v>
      </c>
      <c r="J941" s="12" t="s">
        <v>55</v>
      </c>
      <c r="K941" s="12" t="s">
        <v>56</v>
      </c>
      <c r="L941" s="13">
        <v>39.64</v>
      </c>
      <c r="M941" s="13">
        <v>25</v>
      </c>
      <c r="N941" s="13">
        <v>1.5855999999999999</v>
      </c>
      <c r="O941" s="13">
        <v>15</v>
      </c>
      <c r="P941" s="13" t="s">
        <v>30</v>
      </c>
      <c r="Q941" s="13">
        <v>0</v>
      </c>
      <c r="R941" s="69">
        <f>L941*O941</f>
        <v>594.6</v>
      </c>
      <c r="S941" s="69">
        <v>0</v>
      </c>
      <c r="T941" s="69">
        <f>L941*S941</f>
        <v>0</v>
      </c>
      <c r="U941" s="69">
        <f>R941-T941</f>
        <v>594.6</v>
      </c>
      <c r="V941" s="69">
        <f>U941*0</f>
        <v>0</v>
      </c>
      <c r="W941" s="69">
        <f>U941-V941</f>
        <v>594.6</v>
      </c>
      <c r="X941" s="69">
        <v>0</v>
      </c>
      <c r="Y941" s="14">
        <f t="shared" si="884"/>
        <v>0</v>
      </c>
      <c r="Z941" s="66" t="s">
        <v>26</v>
      </c>
      <c r="AA941" s="12" t="s">
        <v>31</v>
      </c>
    </row>
    <row r="942" spans="1:27" x14ac:dyDescent="0.25">
      <c r="A942" s="10">
        <v>45673</v>
      </c>
      <c r="B942" s="11" t="s">
        <v>1431</v>
      </c>
      <c r="C942" s="11" t="s">
        <v>2471</v>
      </c>
      <c r="D942" s="11" t="s">
        <v>26</v>
      </c>
      <c r="E942" s="11" t="s">
        <v>519</v>
      </c>
      <c r="F942" s="11" t="s">
        <v>26</v>
      </c>
      <c r="G942" s="11" t="s">
        <v>26</v>
      </c>
      <c r="H942" s="12" t="s">
        <v>4421</v>
      </c>
      <c r="I942" s="12" t="s">
        <v>27</v>
      </c>
      <c r="J942" s="12" t="s">
        <v>42</v>
      </c>
      <c r="K942" s="12" t="s">
        <v>43</v>
      </c>
      <c r="L942" s="13">
        <v>42.64</v>
      </c>
      <c r="M942" s="13">
        <v>25</v>
      </c>
      <c r="N942" s="13">
        <v>1.7056</v>
      </c>
      <c r="O942" s="13">
        <v>83</v>
      </c>
      <c r="P942" s="13" t="s">
        <v>30</v>
      </c>
      <c r="Q942" s="13">
        <v>0</v>
      </c>
      <c r="R942" s="69">
        <f>L942*O942</f>
        <v>3539.12</v>
      </c>
      <c r="S942" s="69">
        <v>38</v>
      </c>
      <c r="T942" s="69">
        <f>L942*S942</f>
        <v>1620.32</v>
      </c>
      <c r="U942" s="69">
        <f>R942-T942</f>
        <v>1918.8</v>
      </c>
      <c r="V942" s="69">
        <f>U942*1</f>
        <v>1918.8</v>
      </c>
      <c r="W942" s="69">
        <f>U942-V942</f>
        <v>0</v>
      </c>
      <c r="X942" s="69">
        <f>L942*36</f>
        <v>1535.04</v>
      </c>
      <c r="Y942" s="70">
        <f t="shared" ref="Y942" si="894">+T942-X942</f>
        <v>85.279999999999973</v>
      </c>
      <c r="Z942" s="66" t="s">
        <v>140</v>
      </c>
      <c r="AA942" s="12" t="s">
        <v>78</v>
      </c>
    </row>
    <row r="943" spans="1:27" x14ac:dyDescent="0.25">
      <c r="A943" s="10">
        <v>45673</v>
      </c>
      <c r="B943" s="11" t="s">
        <v>187</v>
      </c>
      <c r="C943" s="11" t="s">
        <v>2472</v>
      </c>
      <c r="D943" s="11" t="s">
        <v>26</v>
      </c>
      <c r="E943" s="11" t="s">
        <v>434</v>
      </c>
      <c r="F943" s="11" t="s">
        <v>26</v>
      </c>
      <c r="G943" s="11">
        <v>898</v>
      </c>
      <c r="H943" s="12" t="s">
        <v>41</v>
      </c>
      <c r="I943" s="12" t="s">
        <v>55</v>
      </c>
      <c r="J943" s="12" t="s">
        <v>565</v>
      </c>
      <c r="K943" s="12" t="s">
        <v>549</v>
      </c>
      <c r="L943" s="13">
        <v>39.92</v>
      </c>
      <c r="M943" s="13">
        <v>25</v>
      </c>
      <c r="N943" s="13">
        <v>1.5968</v>
      </c>
      <c r="O943" s="13">
        <v>25</v>
      </c>
      <c r="P943" s="13"/>
      <c r="Q943" s="13">
        <v>0</v>
      </c>
      <c r="R943" s="69">
        <f>L943*O943</f>
        <v>998</v>
      </c>
      <c r="S943" s="69">
        <v>0</v>
      </c>
      <c r="T943" s="69">
        <f>L943*S943</f>
        <v>0</v>
      </c>
      <c r="U943" s="69">
        <f>R943-T943</f>
        <v>998</v>
      </c>
      <c r="V943" s="69">
        <f>U943*0</f>
        <v>0</v>
      </c>
      <c r="W943" s="69">
        <f>U943-V943</f>
        <v>998</v>
      </c>
      <c r="X943" s="69">
        <v>0</v>
      </c>
      <c r="Y943" s="14">
        <f>T943-X943</f>
        <v>0</v>
      </c>
      <c r="Z943" s="66" t="s">
        <v>26</v>
      </c>
      <c r="AA943" s="12" t="s">
        <v>31</v>
      </c>
    </row>
    <row r="944" spans="1:27" x14ac:dyDescent="0.25">
      <c r="A944" s="10">
        <v>45673</v>
      </c>
      <c r="B944" s="11" t="s">
        <v>390</v>
      </c>
      <c r="C944" s="11" t="s">
        <v>2473</v>
      </c>
      <c r="D944" s="11" t="s">
        <v>26</v>
      </c>
      <c r="E944" s="11" t="s">
        <v>63</v>
      </c>
      <c r="F944" s="11" t="s">
        <v>26</v>
      </c>
      <c r="G944" s="11" t="s">
        <v>26</v>
      </c>
      <c r="H944" s="12" t="s">
        <v>4421</v>
      </c>
      <c r="I944" s="12" t="s">
        <v>27</v>
      </c>
      <c r="J944" s="12" t="s">
        <v>42</v>
      </c>
      <c r="K944" s="12" t="s">
        <v>43</v>
      </c>
      <c r="L944" s="13">
        <v>43.4</v>
      </c>
      <c r="M944" s="13">
        <v>25</v>
      </c>
      <c r="N944" s="13">
        <v>1.736</v>
      </c>
      <c r="O944" s="13">
        <v>83</v>
      </c>
      <c r="P944" s="13" t="s">
        <v>30</v>
      </c>
      <c r="Q944" s="13">
        <v>0</v>
      </c>
      <c r="R944" s="69">
        <f>L944*O944</f>
        <v>3602.2</v>
      </c>
      <c r="S944" s="69">
        <v>38</v>
      </c>
      <c r="T944" s="69">
        <f>L944*S944</f>
        <v>1649.2</v>
      </c>
      <c r="U944" s="69">
        <f>R944-T944</f>
        <v>1952.9999999999998</v>
      </c>
      <c r="V944" s="69">
        <f>U944*1</f>
        <v>1952.9999999999998</v>
      </c>
      <c r="W944" s="69">
        <f>U944-V944</f>
        <v>0</v>
      </c>
      <c r="X944" s="69">
        <f>L944*36</f>
        <v>1562.3999999999999</v>
      </c>
      <c r="Y944" s="70">
        <f t="shared" ref="Y944" si="895">+T944-X944</f>
        <v>86.800000000000182</v>
      </c>
      <c r="Z944" s="66" t="s">
        <v>140</v>
      </c>
      <c r="AA944" s="12" t="s">
        <v>78</v>
      </c>
    </row>
    <row r="945" spans="1:27" x14ac:dyDescent="0.25">
      <c r="A945" s="10">
        <v>45673</v>
      </c>
      <c r="B945" s="11" t="s">
        <v>2474</v>
      </c>
      <c r="C945" s="11" t="s">
        <v>2475</v>
      </c>
      <c r="D945" s="11" t="s">
        <v>26</v>
      </c>
      <c r="E945" s="11" t="s">
        <v>40</v>
      </c>
      <c r="F945" s="11" t="s">
        <v>26</v>
      </c>
      <c r="G945" s="11">
        <v>2443</v>
      </c>
      <c r="H945" s="12" t="s">
        <v>41</v>
      </c>
      <c r="I945" s="12" t="s">
        <v>55</v>
      </c>
      <c r="J945" s="12" t="s">
        <v>55</v>
      </c>
      <c r="K945" s="12" t="s">
        <v>56</v>
      </c>
      <c r="L945" s="13">
        <v>41.28</v>
      </c>
      <c r="M945" s="13">
        <v>25</v>
      </c>
      <c r="N945" s="13">
        <v>1.6512</v>
      </c>
      <c r="O945" s="13" t="s">
        <v>30</v>
      </c>
      <c r="P945" s="13">
        <v>24</v>
      </c>
      <c r="Q945" s="13">
        <v>0</v>
      </c>
      <c r="R945" s="69">
        <f>+M945*P945</f>
        <v>600</v>
      </c>
      <c r="S945" s="69">
        <v>0</v>
      </c>
      <c r="T945" s="69">
        <f>+M945*S945</f>
        <v>0</v>
      </c>
      <c r="U945" s="69">
        <f>+R945-T945</f>
        <v>600</v>
      </c>
      <c r="V945" s="69">
        <f>+U945*0</f>
        <v>0</v>
      </c>
      <c r="W945" s="69">
        <f>+U945-V945</f>
        <v>600</v>
      </c>
      <c r="X945" s="69">
        <v>0</v>
      </c>
      <c r="Y945" s="14">
        <f>T945-X945</f>
        <v>0</v>
      </c>
      <c r="Z945" s="66" t="s">
        <v>26</v>
      </c>
      <c r="AA945" s="12" t="s">
        <v>31</v>
      </c>
    </row>
    <row r="946" spans="1:27" x14ac:dyDescent="0.25">
      <c r="A946" s="10">
        <v>45673</v>
      </c>
      <c r="B946" s="11" t="s">
        <v>2476</v>
      </c>
      <c r="C946" s="11" t="s">
        <v>2477</v>
      </c>
      <c r="D946" s="11" t="s">
        <v>26</v>
      </c>
      <c r="E946" s="11" t="s">
        <v>239</v>
      </c>
      <c r="F946" s="11" t="s">
        <v>26</v>
      </c>
      <c r="G946" s="11" t="s">
        <v>26</v>
      </c>
      <c r="H946" s="12" t="s">
        <v>145</v>
      </c>
      <c r="I946" s="12" t="s">
        <v>27</v>
      </c>
      <c r="J946" s="12" t="s">
        <v>42</v>
      </c>
      <c r="K946" s="12" t="s">
        <v>43</v>
      </c>
      <c r="L946" s="13">
        <v>44.38</v>
      </c>
      <c r="M946" s="13">
        <v>25</v>
      </c>
      <c r="N946" s="13">
        <v>1.7751999999999999</v>
      </c>
      <c r="O946" s="13">
        <v>91</v>
      </c>
      <c r="P946" s="13" t="s">
        <v>30</v>
      </c>
      <c r="Q946" s="13">
        <v>0</v>
      </c>
      <c r="R946" s="69">
        <f>+L946*O946</f>
        <v>4038.5800000000004</v>
      </c>
      <c r="S946" s="69">
        <v>40</v>
      </c>
      <c r="T946" s="69">
        <f>L946*S946</f>
        <v>1775.2</v>
      </c>
      <c r="U946" s="69">
        <f t="shared" ref="U946" si="896">R946-T946</f>
        <v>2263.38</v>
      </c>
      <c r="V946" s="69">
        <f>U946*1</f>
        <v>2263.38</v>
      </c>
      <c r="W946" s="69">
        <f t="shared" ref="W946" si="897">U946-V946</f>
        <v>0</v>
      </c>
      <c r="X946" s="69">
        <f>L946*37</f>
        <v>1642.0600000000002</v>
      </c>
      <c r="Y946" s="70">
        <f>+T946-X946</f>
        <v>133.13999999999987</v>
      </c>
      <c r="Z946" s="66" t="s">
        <v>41</v>
      </c>
      <c r="AA946" s="12" t="s">
        <v>79</v>
      </c>
    </row>
    <row r="947" spans="1:27" x14ac:dyDescent="0.25">
      <c r="A947" s="10">
        <v>45673</v>
      </c>
      <c r="B947" s="11" t="s">
        <v>2478</v>
      </c>
      <c r="C947" s="11" t="s">
        <v>2479</v>
      </c>
      <c r="D947" s="11" t="s">
        <v>26</v>
      </c>
      <c r="E947" s="11" t="s">
        <v>552</v>
      </c>
      <c r="F947" s="11" t="s">
        <v>26</v>
      </c>
      <c r="G947" s="11">
        <v>59489</v>
      </c>
      <c r="H947" s="12" t="s">
        <v>4422</v>
      </c>
      <c r="I947" s="12" t="s">
        <v>27</v>
      </c>
      <c r="J947" s="12" t="s">
        <v>42</v>
      </c>
      <c r="K947" s="12" t="s">
        <v>43</v>
      </c>
      <c r="L947" s="13">
        <v>37.78</v>
      </c>
      <c r="M947" s="13">
        <v>25</v>
      </c>
      <c r="N947" s="13">
        <v>1.5112000000000001</v>
      </c>
      <c r="O947" s="13">
        <v>42</v>
      </c>
      <c r="P947" s="13" t="s">
        <v>30</v>
      </c>
      <c r="Q947" s="13">
        <v>0</v>
      </c>
      <c r="R947" s="69">
        <f t="shared" ref="R947:R950" si="898">+L947*O947</f>
        <v>1586.76</v>
      </c>
      <c r="S947" s="69">
        <v>0</v>
      </c>
      <c r="T947" s="69">
        <f t="shared" ref="T947" si="899">+L947*S947</f>
        <v>0</v>
      </c>
      <c r="U947" s="69">
        <f t="shared" ref="U947" si="900">+R947-T947</f>
        <v>1586.76</v>
      </c>
      <c r="V947" s="69">
        <f>+U947*1</f>
        <v>1586.76</v>
      </c>
      <c r="W947" s="69">
        <f t="shared" ref="W947" si="901">+U947-V947</f>
        <v>0</v>
      </c>
      <c r="X947" s="69">
        <v>0</v>
      </c>
      <c r="Y947" s="14">
        <f t="shared" ref="Y947:Y952" si="902">T947-X947</f>
        <v>0</v>
      </c>
      <c r="Z947" s="66" t="s">
        <v>26</v>
      </c>
      <c r="AA947" s="12" t="s">
        <v>31</v>
      </c>
    </row>
    <row r="948" spans="1:27" x14ac:dyDescent="0.25">
      <c r="A948" s="10">
        <v>45673</v>
      </c>
      <c r="B948" s="11" t="s">
        <v>467</v>
      </c>
      <c r="C948" s="11" t="s">
        <v>2480</v>
      </c>
      <c r="D948" s="11" t="s">
        <v>26</v>
      </c>
      <c r="E948" s="11" t="s">
        <v>572</v>
      </c>
      <c r="F948" s="11" t="s">
        <v>26</v>
      </c>
      <c r="G948" s="11">
        <v>112064</v>
      </c>
      <c r="H948" s="12" t="s">
        <v>4445</v>
      </c>
      <c r="I948" s="12" t="s">
        <v>27</v>
      </c>
      <c r="J948" s="12" t="s">
        <v>33</v>
      </c>
      <c r="K948" s="12" t="s">
        <v>34</v>
      </c>
      <c r="L948" s="13">
        <v>37.840000000000003</v>
      </c>
      <c r="M948" s="13">
        <v>25</v>
      </c>
      <c r="N948" s="13">
        <v>1.5136000000000001</v>
      </c>
      <c r="O948" s="13">
        <v>44</v>
      </c>
      <c r="P948" s="13" t="s">
        <v>30</v>
      </c>
      <c r="Q948" s="13">
        <v>0</v>
      </c>
      <c r="R948" s="69">
        <f t="shared" si="898"/>
        <v>1664.96</v>
      </c>
      <c r="S948" s="69">
        <v>0</v>
      </c>
      <c r="T948" s="69">
        <f>+L948*S948</f>
        <v>0</v>
      </c>
      <c r="U948" s="69">
        <f>+R948-T948</f>
        <v>1664.96</v>
      </c>
      <c r="V948" s="69">
        <f>+U948*1</f>
        <v>1664.96</v>
      </c>
      <c r="W948" s="69">
        <f>+U948-V948</f>
        <v>0</v>
      </c>
      <c r="X948" s="69">
        <v>0</v>
      </c>
      <c r="Y948" s="14">
        <f t="shared" si="902"/>
        <v>0</v>
      </c>
      <c r="Z948" s="66" t="s">
        <v>26</v>
      </c>
      <c r="AA948" s="12" t="s">
        <v>31</v>
      </c>
    </row>
    <row r="949" spans="1:27" x14ac:dyDescent="0.25">
      <c r="A949" s="10">
        <v>45673</v>
      </c>
      <c r="B949" s="11" t="s">
        <v>386</v>
      </c>
      <c r="C949" s="11" t="s">
        <v>2481</v>
      </c>
      <c r="D949" s="11" t="s">
        <v>26</v>
      </c>
      <c r="E949" s="11" t="s">
        <v>59</v>
      </c>
      <c r="F949" s="11" t="s">
        <v>26</v>
      </c>
      <c r="G949" s="11">
        <v>112118</v>
      </c>
      <c r="H949" s="12" t="s">
        <v>4445</v>
      </c>
      <c r="I949" s="12" t="s">
        <v>27</v>
      </c>
      <c r="J949" s="12" t="s">
        <v>33</v>
      </c>
      <c r="K949" s="12" t="s">
        <v>34</v>
      </c>
      <c r="L949" s="13">
        <v>35.520000000000003</v>
      </c>
      <c r="M949" s="13">
        <v>25</v>
      </c>
      <c r="N949" s="13">
        <v>1.4208000000000001</v>
      </c>
      <c r="O949" s="13">
        <v>44</v>
      </c>
      <c r="P949" s="13" t="s">
        <v>30</v>
      </c>
      <c r="Q949" s="13">
        <v>0</v>
      </c>
      <c r="R949" s="69">
        <f t="shared" si="898"/>
        <v>1562.88</v>
      </c>
      <c r="S949" s="69">
        <v>0</v>
      </c>
      <c r="T949" s="69">
        <f>+L949*S949</f>
        <v>0</v>
      </c>
      <c r="U949" s="69">
        <f>+R949-T949</f>
        <v>1562.88</v>
      </c>
      <c r="V949" s="69">
        <f>+U949*1</f>
        <v>1562.88</v>
      </c>
      <c r="W949" s="69">
        <f>+U949-V949</f>
        <v>0</v>
      </c>
      <c r="X949" s="69">
        <v>0</v>
      </c>
      <c r="Y949" s="14">
        <f t="shared" si="902"/>
        <v>0</v>
      </c>
      <c r="Z949" s="66" t="s">
        <v>26</v>
      </c>
      <c r="AA949" s="12" t="s">
        <v>31</v>
      </c>
    </row>
    <row r="950" spans="1:27" x14ac:dyDescent="0.25">
      <c r="A950" s="10">
        <v>45673</v>
      </c>
      <c r="B950" s="11" t="s">
        <v>1195</v>
      </c>
      <c r="C950" s="11" t="s">
        <v>2482</v>
      </c>
      <c r="D950" s="11" t="s">
        <v>26</v>
      </c>
      <c r="E950" s="11" t="s">
        <v>46</v>
      </c>
      <c r="F950" s="11" t="s">
        <v>26</v>
      </c>
      <c r="G950" s="11">
        <v>112113</v>
      </c>
      <c r="H950" s="12" t="s">
        <v>4445</v>
      </c>
      <c r="I950" s="12" t="s">
        <v>27</v>
      </c>
      <c r="J950" s="12" t="s">
        <v>33</v>
      </c>
      <c r="K950" s="12" t="s">
        <v>34</v>
      </c>
      <c r="L950" s="13">
        <v>35.380000000000003</v>
      </c>
      <c r="M950" s="13">
        <v>25</v>
      </c>
      <c r="N950" s="13">
        <v>1.4152</v>
      </c>
      <c r="O950" s="13">
        <v>44</v>
      </c>
      <c r="P950" s="13" t="s">
        <v>30</v>
      </c>
      <c r="Q950" s="13">
        <v>0</v>
      </c>
      <c r="R950" s="69">
        <f t="shared" si="898"/>
        <v>1556.72</v>
      </c>
      <c r="S950" s="69">
        <v>0</v>
      </c>
      <c r="T950" s="69">
        <f>+L950*S950</f>
        <v>0</v>
      </c>
      <c r="U950" s="69">
        <f>+R950-T950</f>
        <v>1556.72</v>
      </c>
      <c r="V950" s="69">
        <f>+U950*1</f>
        <v>1556.72</v>
      </c>
      <c r="W950" s="69">
        <f>+U950-V950</f>
        <v>0</v>
      </c>
      <c r="X950" s="69">
        <v>0</v>
      </c>
      <c r="Y950" s="14">
        <f t="shared" si="902"/>
        <v>0</v>
      </c>
      <c r="Z950" s="66" t="s">
        <v>26</v>
      </c>
      <c r="AA950" s="12" t="s">
        <v>31</v>
      </c>
    </row>
    <row r="951" spans="1:27" x14ac:dyDescent="0.25">
      <c r="A951" s="10">
        <v>45673</v>
      </c>
      <c r="B951" s="11" t="s">
        <v>463</v>
      </c>
      <c r="C951" s="11" t="s">
        <v>2483</v>
      </c>
      <c r="D951" s="11" t="s">
        <v>26</v>
      </c>
      <c r="E951" s="11" t="s">
        <v>1199</v>
      </c>
      <c r="F951" s="11" t="s">
        <v>26</v>
      </c>
      <c r="G951" s="11">
        <v>987</v>
      </c>
      <c r="H951" s="12" t="s">
        <v>162</v>
      </c>
      <c r="I951" s="12" t="s">
        <v>27</v>
      </c>
      <c r="J951" s="12" t="s">
        <v>33</v>
      </c>
      <c r="K951" s="12" t="s">
        <v>34</v>
      </c>
      <c r="L951" s="13">
        <v>37.42</v>
      </c>
      <c r="M951" s="13">
        <v>25</v>
      </c>
      <c r="N951" s="13">
        <v>1.4967999999999999</v>
      </c>
      <c r="O951" s="13" t="s">
        <v>30</v>
      </c>
      <c r="P951" s="13">
        <v>58</v>
      </c>
      <c r="Q951" s="13">
        <v>0</v>
      </c>
      <c r="R951" s="69">
        <f>M951*P951</f>
        <v>1450</v>
      </c>
      <c r="S951" s="69">
        <v>0</v>
      </c>
      <c r="T951" s="69">
        <f>M951*S951</f>
        <v>0</v>
      </c>
      <c r="U951" s="69">
        <f t="shared" ref="U951" si="903">R951-T951</f>
        <v>1450</v>
      </c>
      <c r="V951" s="69">
        <f>U951*0</f>
        <v>0</v>
      </c>
      <c r="W951" s="69">
        <f t="shared" ref="W951" si="904">U951-V951</f>
        <v>1450</v>
      </c>
      <c r="X951" s="69">
        <v>0</v>
      </c>
      <c r="Y951" s="14">
        <f t="shared" si="902"/>
        <v>0</v>
      </c>
      <c r="Z951" s="66" t="s">
        <v>26</v>
      </c>
      <c r="AA951" s="12" t="s">
        <v>31</v>
      </c>
    </row>
    <row r="952" spans="1:27" x14ac:dyDescent="0.25">
      <c r="A952" s="10">
        <v>45673</v>
      </c>
      <c r="B952" s="11" t="s">
        <v>727</v>
      </c>
      <c r="C952" s="11" t="s">
        <v>2484</v>
      </c>
      <c r="D952" s="11" t="s">
        <v>26</v>
      </c>
      <c r="E952" s="11" t="s">
        <v>75</v>
      </c>
      <c r="F952" s="11" t="s">
        <v>26</v>
      </c>
      <c r="G952" s="11">
        <v>42012</v>
      </c>
      <c r="H952" s="12" t="s">
        <v>564</v>
      </c>
      <c r="I952" s="12" t="s">
        <v>27</v>
      </c>
      <c r="J952" s="12" t="s">
        <v>42</v>
      </c>
      <c r="K952" s="12" t="s">
        <v>43</v>
      </c>
      <c r="L952" s="13">
        <v>44.68</v>
      </c>
      <c r="M952" s="13">
        <v>25</v>
      </c>
      <c r="N952" s="13">
        <v>1.7871999999999999</v>
      </c>
      <c r="O952" s="13"/>
      <c r="P952" s="13">
        <v>64</v>
      </c>
      <c r="Q952" s="13">
        <v>0</v>
      </c>
      <c r="R952" s="69">
        <f>M952*P952</f>
        <v>1600</v>
      </c>
      <c r="S952" s="69">
        <v>0</v>
      </c>
      <c r="T952" s="69">
        <f>M952*S952</f>
        <v>0</v>
      </c>
      <c r="U952" s="69">
        <f>R952-T952</f>
        <v>1600</v>
      </c>
      <c r="V952" s="69">
        <f>U952*0</f>
        <v>0</v>
      </c>
      <c r="W952" s="69">
        <f>+U952-V952</f>
        <v>1600</v>
      </c>
      <c r="X952" s="69">
        <v>0</v>
      </c>
      <c r="Y952" s="14">
        <f t="shared" si="902"/>
        <v>0</v>
      </c>
      <c r="Z952" s="66" t="s">
        <v>26</v>
      </c>
      <c r="AA952" s="12" t="s">
        <v>31</v>
      </c>
    </row>
    <row r="953" spans="1:27" x14ac:dyDescent="0.25">
      <c r="A953" s="10">
        <v>45673</v>
      </c>
      <c r="B953" s="11" t="s">
        <v>701</v>
      </c>
      <c r="C953" s="11" t="s">
        <v>2485</v>
      </c>
      <c r="D953" s="11" t="s">
        <v>26</v>
      </c>
      <c r="E953" s="11" t="s">
        <v>229</v>
      </c>
      <c r="F953" s="11" t="s">
        <v>26</v>
      </c>
      <c r="G953" s="11" t="s">
        <v>26</v>
      </c>
      <c r="H953" s="12" t="s">
        <v>4421</v>
      </c>
      <c r="I953" s="12" t="s">
        <v>27</v>
      </c>
      <c r="J953" s="12" t="s">
        <v>33</v>
      </c>
      <c r="K953" s="12" t="s">
        <v>34</v>
      </c>
      <c r="L953" s="13">
        <v>43.22</v>
      </c>
      <c r="M953" s="13">
        <v>30</v>
      </c>
      <c r="N953" s="13">
        <v>1.440666666666667</v>
      </c>
      <c r="O953" s="13">
        <v>85</v>
      </c>
      <c r="P953" s="13" t="s">
        <v>30</v>
      </c>
      <c r="Q953" s="13">
        <v>0</v>
      </c>
      <c r="R953" s="69">
        <f>L953*O953</f>
        <v>3673.7</v>
      </c>
      <c r="S953" s="69">
        <v>38</v>
      </c>
      <c r="T953" s="69">
        <f>L953*S953</f>
        <v>1642.36</v>
      </c>
      <c r="U953" s="69">
        <f>R953-T953</f>
        <v>2031.34</v>
      </c>
      <c r="V953" s="69">
        <f>U953*1</f>
        <v>2031.34</v>
      </c>
      <c r="W953" s="69">
        <f>U953-V953</f>
        <v>0</v>
      </c>
      <c r="X953" s="69">
        <f>L953*36</f>
        <v>1555.92</v>
      </c>
      <c r="Y953" s="70">
        <f t="shared" ref="Y953" si="905">+T953-X953</f>
        <v>86.439999999999827</v>
      </c>
      <c r="Z953" s="66" t="s">
        <v>564</v>
      </c>
      <c r="AA953" s="12" t="s">
        <v>78</v>
      </c>
    </row>
    <row r="954" spans="1:27" x14ac:dyDescent="0.25">
      <c r="A954" s="10">
        <v>45673</v>
      </c>
      <c r="B954" s="11" t="s">
        <v>427</v>
      </c>
      <c r="C954" s="11" t="s">
        <v>2486</v>
      </c>
      <c r="D954" s="11" t="s">
        <v>26</v>
      </c>
      <c r="E954" s="11" t="s">
        <v>524</v>
      </c>
      <c r="F954" s="11" t="s">
        <v>26</v>
      </c>
      <c r="G954" s="11">
        <v>26313</v>
      </c>
      <c r="H954" s="12" t="s">
        <v>4447</v>
      </c>
      <c r="I954" s="12" t="s">
        <v>27</v>
      </c>
      <c r="J954" s="12" t="s">
        <v>33</v>
      </c>
      <c r="K954" s="12" t="s">
        <v>34</v>
      </c>
      <c r="L954" s="13">
        <v>43.3</v>
      </c>
      <c r="M954" s="13">
        <v>30</v>
      </c>
      <c r="N954" s="13">
        <v>1.4433333333333329</v>
      </c>
      <c r="O954" s="13">
        <v>45.33</v>
      </c>
      <c r="P954" s="13" t="s">
        <v>30</v>
      </c>
      <c r="Q954" s="13">
        <v>0</v>
      </c>
      <c r="R954" s="69">
        <f>+L954*O954</f>
        <v>1962.7889999999998</v>
      </c>
      <c r="S954" s="69">
        <v>0</v>
      </c>
      <c r="T954" s="69">
        <f>+L954*S954</f>
        <v>0</v>
      </c>
      <c r="U954" s="69">
        <f>+R954-T954</f>
        <v>1962.7889999999998</v>
      </c>
      <c r="V954" s="69">
        <f>+U954*0.75</f>
        <v>1472.0917499999998</v>
      </c>
      <c r="W954" s="69">
        <f>+U954-V954</f>
        <v>490.69724999999994</v>
      </c>
      <c r="X954" s="69">
        <v>0</v>
      </c>
      <c r="Y954" s="14">
        <f t="shared" ref="Y954:Y955" si="906">T954-X954</f>
        <v>0</v>
      </c>
      <c r="Z954" s="66" t="s">
        <v>26</v>
      </c>
      <c r="AA954" s="12" t="s">
        <v>31</v>
      </c>
    </row>
    <row r="955" spans="1:27" x14ac:dyDescent="0.25">
      <c r="A955" s="10">
        <v>45673</v>
      </c>
      <c r="B955" s="11" t="s">
        <v>2487</v>
      </c>
      <c r="C955" s="11" t="s">
        <v>2488</v>
      </c>
      <c r="D955" s="11" t="s">
        <v>26</v>
      </c>
      <c r="E955" s="11" t="s">
        <v>543</v>
      </c>
      <c r="F955" s="11" t="s">
        <v>26</v>
      </c>
      <c r="G955" s="11">
        <v>70162</v>
      </c>
      <c r="H955" s="12" t="s">
        <v>4447</v>
      </c>
      <c r="I955" s="12" t="s">
        <v>27</v>
      </c>
      <c r="J955" s="12" t="s">
        <v>42</v>
      </c>
      <c r="K955" s="12" t="s">
        <v>43</v>
      </c>
      <c r="L955" s="13">
        <v>43.64</v>
      </c>
      <c r="M955" s="13">
        <v>25</v>
      </c>
      <c r="N955" s="13">
        <v>1.7456</v>
      </c>
      <c r="O955" s="13">
        <v>42.5</v>
      </c>
      <c r="P955" s="13" t="s">
        <v>30</v>
      </c>
      <c r="Q955" s="13">
        <v>0</v>
      </c>
      <c r="R955" s="69">
        <f>+L955*O955</f>
        <v>1854.7</v>
      </c>
      <c r="S955" s="69">
        <v>0</v>
      </c>
      <c r="T955" s="69">
        <f>+L955*S955</f>
        <v>0</v>
      </c>
      <c r="U955" s="69">
        <f>+R955-T955</f>
        <v>1854.7</v>
      </c>
      <c r="V955" s="69">
        <f>+U955*0.75</f>
        <v>1391.0250000000001</v>
      </c>
      <c r="W955" s="69">
        <f>+U955-V955</f>
        <v>463.67499999999995</v>
      </c>
      <c r="X955" s="69">
        <v>0</v>
      </c>
      <c r="Y955" s="14">
        <f t="shared" si="906"/>
        <v>0</v>
      </c>
      <c r="Z955" s="66" t="s">
        <v>26</v>
      </c>
      <c r="AA955" s="12" t="s">
        <v>31</v>
      </c>
    </row>
    <row r="956" spans="1:27" x14ac:dyDescent="0.25">
      <c r="A956" s="10">
        <v>45673</v>
      </c>
      <c r="B956" s="11" t="s">
        <v>451</v>
      </c>
      <c r="C956" s="11" t="s">
        <v>2489</v>
      </c>
      <c r="D956" s="11" t="s">
        <v>26</v>
      </c>
      <c r="E956" s="11" t="s">
        <v>81</v>
      </c>
      <c r="F956" s="11" t="s">
        <v>26</v>
      </c>
      <c r="G956" s="11" t="s">
        <v>26</v>
      </c>
      <c r="H956" s="12" t="s">
        <v>4421</v>
      </c>
      <c r="I956" s="12" t="s">
        <v>27</v>
      </c>
      <c r="J956" s="12" t="s">
        <v>42</v>
      </c>
      <c r="K956" s="12" t="s">
        <v>43</v>
      </c>
      <c r="L956" s="13">
        <v>42.82</v>
      </c>
      <c r="M956" s="13">
        <v>25</v>
      </c>
      <c r="N956" s="13">
        <v>1.7128000000000001</v>
      </c>
      <c r="O956" s="13">
        <v>83</v>
      </c>
      <c r="P956" s="13" t="s">
        <v>30</v>
      </c>
      <c r="Q956" s="13">
        <v>0</v>
      </c>
      <c r="R956" s="69">
        <f>L956*O956</f>
        <v>3554.06</v>
      </c>
      <c r="S956" s="69">
        <v>38</v>
      </c>
      <c r="T956" s="69">
        <f>L956*S956</f>
        <v>1627.16</v>
      </c>
      <c r="U956" s="69">
        <f>R956-T956</f>
        <v>1926.8999999999999</v>
      </c>
      <c r="V956" s="69">
        <f>U956*1</f>
        <v>1926.8999999999999</v>
      </c>
      <c r="W956" s="69">
        <f>U956-V956</f>
        <v>0</v>
      </c>
      <c r="X956" s="69">
        <f>L956*36</f>
        <v>1541.52</v>
      </c>
      <c r="Y956" s="70">
        <f t="shared" ref="Y956" si="907">+T956-X956</f>
        <v>85.6400000000001</v>
      </c>
      <c r="Z956" s="66" t="s">
        <v>141</v>
      </c>
      <c r="AA956" s="12" t="s">
        <v>78</v>
      </c>
    </row>
    <row r="957" spans="1:27" x14ac:dyDescent="0.25">
      <c r="A957" s="10">
        <v>45673</v>
      </c>
      <c r="B957" s="11" t="s">
        <v>422</v>
      </c>
      <c r="C957" s="11" t="s">
        <v>2490</v>
      </c>
      <c r="D957" s="11" t="s">
        <v>26</v>
      </c>
      <c r="E957" s="11" t="s">
        <v>68</v>
      </c>
      <c r="F957" s="11" t="s">
        <v>26</v>
      </c>
      <c r="G957" s="11">
        <v>1518</v>
      </c>
      <c r="H957" s="12" t="s">
        <v>45</v>
      </c>
      <c r="I957" s="12" t="s">
        <v>27</v>
      </c>
      <c r="J957" s="12" t="s">
        <v>42</v>
      </c>
      <c r="K957" s="12" t="s">
        <v>43</v>
      </c>
      <c r="L957" s="13">
        <v>43.4</v>
      </c>
      <c r="M957" s="13">
        <v>25</v>
      </c>
      <c r="N957" s="13">
        <v>1.736</v>
      </c>
      <c r="O957" s="13" t="s">
        <v>30</v>
      </c>
      <c r="P957" s="13">
        <v>62</v>
      </c>
      <c r="Q957" s="13">
        <v>0</v>
      </c>
      <c r="R957" s="69">
        <f>+M957*P957</f>
        <v>1550</v>
      </c>
      <c r="S957" s="69">
        <v>0</v>
      </c>
      <c r="T957" s="69">
        <f>+M957*S957</f>
        <v>0</v>
      </c>
      <c r="U957" s="69">
        <f>+R957-T957</f>
        <v>1550</v>
      </c>
      <c r="V957" s="69">
        <f>+U957*0</f>
        <v>0</v>
      </c>
      <c r="W957" s="69">
        <f>+U957-V957</f>
        <v>1550</v>
      </c>
      <c r="X957" s="69">
        <v>0</v>
      </c>
      <c r="Y957" s="14">
        <f t="shared" ref="Y957:Y971" si="908">T957-X957</f>
        <v>0</v>
      </c>
      <c r="Z957" s="66" t="s">
        <v>26</v>
      </c>
      <c r="AA957" s="12" t="s">
        <v>31</v>
      </c>
    </row>
    <row r="958" spans="1:27" x14ac:dyDescent="0.25">
      <c r="A958" s="10">
        <v>45673</v>
      </c>
      <c r="B958" s="11" t="s">
        <v>273</v>
      </c>
      <c r="C958" s="11" t="s">
        <v>2491</v>
      </c>
      <c r="D958" s="11" t="s">
        <v>26</v>
      </c>
      <c r="E958" s="11" t="s">
        <v>98</v>
      </c>
      <c r="F958" s="11" t="s">
        <v>26</v>
      </c>
      <c r="G958" s="11">
        <v>10139</v>
      </c>
      <c r="H958" s="12" t="s">
        <v>140</v>
      </c>
      <c r="I958" s="12" t="s">
        <v>27</v>
      </c>
      <c r="J958" s="12" t="s">
        <v>42</v>
      </c>
      <c r="K958" s="12" t="s">
        <v>43</v>
      </c>
      <c r="L958" s="13">
        <v>43.32</v>
      </c>
      <c r="M958" s="13">
        <v>25</v>
      </c>
      <c r="N958" s="13">
        <v>1.7327999999999999</v>
      </c>
      <c r="O958" s="13">
        <v>35</v>
      </c>
      <c r="P958" s="13"/>
      <c r="Q958" s="13">
        <v>0</v>
      </c>
      <c r="R958" s="69">
        <f>+L958*O958</f>
        <v>1516.2</v>
      </c>
      <c r="S958" s="69">
        <v>0</v>
      </c>
      <c r="T958" s="69">
        <f>+L958*S958</f>
        <v>0</v>
      </c>
      <c r="U958" s="69">
        <f>+R958-T958</f>
        <v>1516.2</v>
      </c>
      <c r="V958" s="69">
        <f>+U958*0</f>
        <v>0</v>
      </c>
      <c r="W958" s="69">
        <f>+U958-V958</f>
        <v>1516.2</v>
      </c>
      <c r="X958" s="69">
        <v>0</v>
      </c>
      <c r="Y958" s="14">
        <f t="shared" si="908"/>
        <v>0</v>
      </c>
      <c r="Z958" s="66" t="s">
        <v>26</v>
      </c>
      <c r="AA958" s="12" t="s">
        <v>31</v>
      </c>
    </row>
    <row r="959" spans="1:27" x14ac:dyDescent="0.25">
      <c r="A959" s="10">
        <v>45673</v>
      </c>
      <c r="B959" s="11" t="s">
        <v>2492</v>
      </c>
      <c r="C959" s="11" t="s">
        <v>2493</v>
      </c>
      <c r="D959" s="11" t="s">
        <v>26</v>
      </c>
      <c r="E959" s="11" t="s">
        <v>183</v>
      </c>
      <c r="F959" s="11" t="s">
        <v>26</v>
      </c>
      <c r="G959" s="11">
        <v>764</v>
      </c>
      <c r="H959" s="12" t="s">
        <v>141</v>
      </c>
      <c r="I959" s="12" t="s">
        <v>55</v>
      </c>
      <c r="J959" s="12" t="s">
        <v>55</v>
      </c>
      <c r="K959" s="12" t="s">
        <v>56</v>
      </c>
      <c r="L959" s="13">
        <v>38.340000000000003</v>
      </c>
      <c r="M959" s="13">
        <v>25</v>
      </c>
      <c r="N959" s="13">
        <v>1.5336000000000001</v>
      </c>
      <c r="O959" s="13">
        <v>15</v>
      </c>
      <c r="P959" s="13" t="s">
        <v>30</v>
      </c>
      <c r="Q959" s="13">
        <v>0</v>
      </c>
      <c r="R959" s="69">
        <f>L959*O959</f>
        <v>575.1</v>
      </c>
      <c r="S959" s="69">
        <v>0</v>
      </c>
      <c r="T959" s="69">
        <f>L959*S959</f>
        <v>0</v>
      </c>
      <c r="U959" s="69">
        <f>R959-T959</f>
        <v>575.1</v>
      </c>
      <c r="V959" s="69">
        <f>U959*0</f>
        <v>0</v>
      </c>
      <c r="W959" s="69">
        <f>U959-V959</f>
        <v>575.1</v>
      </c>
      <c r="X959" s="69">
        <v>0</v>
      </c>
      <c r="Y959" s="14">
        <f t="shared" si="908"/>
        <v>0</v>
      </c>
      <c r="Z959" s="66" t="s">
        <v>26</v>
      </c>
      <c r="AA959" s="12" t="s">
        <v>31</v>
      </c>
    </row>
    <row r="960" spans="1:27" x14ac:dyDescent="0.25">
      <c r="A960" s="10">
        <v>45673</v>
      </c>
      <c r="B960" s="11" t="s">
        <v>2494</v>
      </c>
      <c r="C960" s="11" t="s">
        <v>2495</v>
      </c>
      <c r="D960" s="11" t="s">
        <v>26</v>
      </c>
      <c r="E960" s="11" t="s">
        <v>551</v>
      </c>
      <c r="F960" s="11" t="s">
        <v>26</v>
      </c>
      <c r="G960" s="11">
        <v>69116</v>
      </c>
      <c r="H960" s="12" t="s">
        <v>4422</v>
      </c>
      <c r="I960" s="12" t="s">
        <v>27</v>
      </c>
      <c r="J960" s="12" t="s">
        <v>42</v>
      </c>
      <c r="K960" s="12" t="s">
        <v>43</v>
      </c>
      <c r="L960" s="13">
        <v>34.22</v>
      </c>
      <c r="M960" s="13">
        <v>25</v>
      </c>
      <c r="N960" s="13">
        <v>1.3688</v>
      </c>
      <c r="O960" s="13">
        <v>42</v>
      </c>
      <c r="P960" s="13" t="s">
        <v>30</v>
      </c>
      <c r="Q960" s="13">
        <v>0</v>
      </c>
      <c r="R960" s="69">
        <f t="shared" ref="R960" si="909">+L960*O960</f>
        <v>1437.24</v>
      </c>
      <c r="S960" s="69">
        <v>0</v>
      </c>
      <c r="T960" s="69">
        <f t="shared" ref="T960:T961" si="910">+L960*S960</f>
        <v>0</v>
      </c>
      <c r="U960" s="69">
        <f t="shared" ref="U960:U961" si="911">+R960-T960</f>
        <v>1437.24</v>
      </c>
      <c r="V960" s="69">
        <f>+U960*1</f>
        <v>1437.24</v>
      </c>
      <c r="W960" s="69">
        <f t="shared" ref="W960:W961" si="912">+U960-V960</f>
        <v>0</v>
      </c>
      <c r="X960" s="69">
        <v>0</v>
      </c>
      <c r="Y960" s="14">
        <f t="shared" si="908"/>
        <v>0</v>
      </c>
      <c r="Z960" s="66" t="s">
        <v>26</v>
      </c>
      <c r="AA960" s="12" t="s">
        <v>31</v>
      </c>
    </row>
    <row r="961" spans="1:27" x14ac:dyDescent="0.25">
      <c r="A961" s="10">
        <v>45673</v>
      </c>
      <c r="B961" s="11" t="s">
        <v>2496</v>
      </c>
      <c r="C961" s="11" t="s">
        <v>2497</v>
      </c>
      <c r="D961" s="11" t="s">
        <v>26</v>
      </c>
      <c r="E961" s="11" t="s">
        <v>60</v>
      </c>
      <c r="F961" s="11" t="s">
        <v>26</v>
      </c>
      <c r="G961" s="11" t="s">
        <v>35</v>
      </c>
      <c r="H961" s="12" t="s">
        <v>36</v>
      </c>
      <c r="I961" s="12" t="s">
        <v>27</v>
      </c>
      <c r="J961" s="12" t="s">
        <v>42</v>
      </c>
      <c r="K961" s="12" t="s">
        <v>43</v>
      </c>
      <c r="L961" s="13">
        <v>6.14</v>
      </c>
      <c r="M961" s="13">
        <v>4</v>
      </c>
      <c r="N961" s="13">
        <v>1.5349999999999999</v>
      </c>
      <c r="O961" s="13">
        <v>45</v>
      </c>
      <c r="P961" s="13" t="s">
        <v>30</v>
      </c>
      <c r="Q961" s="13">
        <v>0</v>
      </c>
      <c r="R961" s="69">
        <f>(L961*O961)-Q961</f>
        <v>276.3</v>
      </c>
      <c r="S961" s="69">
        <v>0</v>
      </c>
      <c r="T961" s="69">
        <f t="shared" si="910"/>
        <v>0</v>
      </c>
      <c r="U961" s="69">
        <f t="shared" si="911"/>
        <v>276.3</v>
      </c>
      <c r="V961" s="69">
        <f>+U961*0</f>
        <v>0</v>
      </c>
      <c r="W961" s="69">
        <f t="shared" si="912"/>
        <v>276.3</v>
      </c>
      <c r="X961" s="69">
        <v>0</v>
      </c>
      <c r="Y961" s="14">
        <f t="shared" si="908"/>
        <v>0</v>
      </c>
      <c r="Z961" s="66" t="s">
        <v>26</v>
      </c>
      <c r="AA961" s="12" t="s">
        <v>31</v>
      </c>
    </row>
    <row r="962" spans="1:27" x14ac:dyDescent="0.25">
      <c r="A962" s="10">
        <v>45673</v>
      </c>
      <c r="B962" s="11" t="s">
        <v>626</v>
      </c>
      <c r="C962" s="11" t="s">
        <v>2498</v>
      </c>
      <c r="D962" s="11" t="s">
        <v>26</v>
      </c>
      <c r="E962" s="11" t="s">
        <v>604</v>
      </c>
      <c r="F962" s="11" t="s">
        <v>26</v>
      </c>
      <c r="G962" s="11">
        <v>765</v>
      </c>
      <c r="H962" s="12" t="s">
        <v>141</v>
      </c>
      <c r="I962" s="12" t="s">
        <v>55</v>
      </c>
      <c r="J962" s="12" t="s">
        <v>55</v>
      </c>
      <c r="K962" s="12" t="s">
        <v>56</v>
      </c>
      <c r="L962" s="13">
        <v>39.08</v>
      </c>
      <c r="M962" s="13">
        <v>25</v>
      </c>
      <c r="N962" s="13">
        <v>1.5631999999999999</v>
      </c>
      <c r="O962" s="13">
        <v>15</v>
      </c>
      <c r="P962" s="13" t="s">
        <v>30</v>
      </c>
      <c r="Q962" s="13">
        <v>0</v>
      </c>
      <c r="R962" s="69">
        <f>L962*O962</f>
        <v>586.19999999999993</v>
      </c>
      <c r="S962" s="69">
        <v>0</v>
      </c>
      <c r="T962" s="69">
        <f>L962*S962</f>
        <v>0</v>
      </c>
      <c r="U962" s="69">
        <f>R962-T962</f>
        <v>586.19999999999993</v>
      </c>
      <c r="V962" s="69">
        <f>U962*0</f>
        <v>0</v>
      </c>
      <c r="W962" s="69">
        <f>U962-V962</f>
        <v>586.19999999999993</v>
      </c>
      <c r="X962" s="69">
        <v>0</v>
      </c>
      <c r="Y962" s="14">
        <f t="shared" si="908"/>
        <v>0</v>
      </c>
      <c r="Z962" s="66" t="s">
        <v>26</v>
      </c>
      <c r="AA962" s="12" t="s">
        <v>31</v>
      </c>
    </row>
    <row r="963" spans="1:27" x14ac:dyDescent="0.25">
      <c r="A963" s="10">
        <v>45673</v>
      </c>
      <c r="B963" s="11" t="s">
        <v>385</v>
      </c>
      <c r="C963" s="11" t="s">
        <v>2499</v>
      </c>
      <c r="D963" s="11" t="s">
        <v>26</v>
      </c>
      <c r="E963" s="11" t="s">
        <v>504</v>
      </c>
      <c r="F963" s="11" t="s">
        <v>26</v>
      </c>
      <c r="G963" s="11">
        <v>766</v>
      </c>
      <c r="H963" s="12" t="s">
        <v>141</v>
      </c>
      <c r="I963" s="12" t="s">
        <v>55</v>
      </c>
      <c r="J963" s="12" t="s">
        <v>55</v>
      </c>
      <c r="K963" s="12" t="s">
        <v>56</v>
      </c>
      <c r="L963" s="13">
        <v>38.1</v>
      </c>
      <c r="M963" s="13">
        <v>25</v>
      </c>
      <c r="N963" s="13">
        <v>1.524</v>
      </c>
      <c r="O963" s="13">
        <v>15</v>
      </c>
      <c r="P963" s="13" t="s">
        <v>30</v>
      </c>
      <c r="Q963" s="13">
        <v>0</v>
      </c>
      <c r="R963" s="69">
        <f>L963*O963</f>
        <v>571.5</v>
      </c>
      <c r="S963" s="69">
        <v>0</v>
      </c>
      <c r="T963" s="69">
        <f>L963*S963</f>
        <v>0</v>
      </c>
      <c r="U963" s="69">
        <f>R963-T963</f>
        <v>571.5</v>
      </c>
      <c r="V963" s="69">
        <f>U963*0</f>
        <v>0</v>
      </c>
      <c r="W963" s="69">
        <f>U963-V963</f>
        <v>571.5</v>
      </c>
      <c r="X963" s="69">
        <v>0</v>
      </c>
      <c r="Y963" s="14">
        <f t="shared" si="908"/>
        <v>0</v>
      </c>
      <c r="Z963" s="66" t="s">
        <v>26</v>
      </c>
      <c r="AA963" s="12" t="s">
        <v>31</v>
      </c>
    </row>
    <row r="964" spans="1:27" x14ac:dyDescent="0.25">
      <c r="A964" s="10">
        <v>45673</v>
      </c>
      <c r="B964" s="11" t="s">
        <v>2469</v>
      </c>
      <c r="C964" s="11" t="s">
        <v>2500</v>
      </c>
      <c r="D964" s="11" t="s">
        <v>26</v>
      </c>
      <c r="E964" s="11" t="s">
        <v>53</v>
      </c>
      <c r="F964" s="11" t="s">
        <v>26</v>
      </c>
      <c r="G964" s="11">
        <v>3753</v>
      </c>
      <c r="H964" s="12" t="s">
        <v>41</v>
      </c>
      <c r="I964" s="12" t="s">
        <v>27</v>
      </c>
      <c r="J964" s="12" t="s">
        <v>42</v>
      </c>
      <c r="K964" s="12" t="s">
        <v>43</v>
      </c>
      <c r="L964" s="13">
        <v>42.66</v>
      </c>
      <c r="M964" s="13">
        <v>25</v>
      </c>
      <c r="N964" s="13">
        <v>1.7063999999999999</v>
      </c>
      <c r="O964" s="13" t="s">
        <v>30</v>
      </c>
      <c r="P964" s="13">
        <v>64</v>
      </c>
      <c r="Q964" s="13">
        <v>0</v>
      </c>
      <c r="R964" s="69">
        <f>M964*P964</f>
        <v>1600</v>
      </c>
      <c r="S964" s="69">
        <v>0</v>
      </c>
      <c r="T964" s="69">
        <f>M964*S964</f>
        <v>0</v>
      </c>
      <c r="U964" s="69">
        <f>+R964-T964</f>
        <v>1600</v>
      </c>
      <c r="V964" s="69">
        <f>+U964*0</f>
        <v>0</v>
      </c>
      <c r="W964" s="69">
        <f>+U964-V964</f>
        <v>1600</v>
      </c>
      <c r="X964" s="69">
        <v>0</v>
      </c>
      <c r="Y964" s="14">
        <f t="shared" si="908"/>
        <v>0</v>
      </c>
      <c r="Z964" s="66" t="s">
        <v>26</v>
      </c>
      <c r="AA964" s="12" t="s">
        <v>31</v>
      </c>
    </row>
    <row r="965" spans="1:27" x14ac:dyDescent="0.25">
      <c r="A965" s="10">
        <v>45673</v>
      </c>
      <c r="B965" s="11" t="s">
        <v>2501</v>
      </c>
      <c r="C965" s="11" t="s">
        <v>2502</v>
      </c>
      <c r="D965" s="11" t="s">
        <v>26</v>
      </c>
      <c r="E965" s="11" t="s">
        <v>505</v>
      </c>
      <c r="F965" s="11" t="s">
        <v>26</v>
      </c>
      <c r="G965" s="11">
        <v>1515</v>
      </c>
      <c r="H965" s="12" t="s">
        <v>45</v>
      </c>
      <c r="I965" s="12" t="s">
        <v>27</v>
      </c>
      <c r="J965" s="12" t="s">
        <v>33</v>
      </c>
      <c r="K965" s="12" t="s">
        <v>34</v>
      </c>
      <c r="L965" s="13">
        <v>36.880000000000003</v>
      </c>
      <c r="M965" s="13">
        <v>25</v>
      </c>
      <c r="N965" s="13">
        <v>1.4752000000000001</v>
      </c>
      <c r="O965" s="13" t="s">
        <v>30</v>
      </c>
      <c r="P965" s="13">
        <v>58</v>
      </c>
      <c r="Q965" s="13">
        <v>0</v>
      </c>
      <c r="R965" s="69">
        <f>M965*P965</f>
        <v>1450</v>
      </c>
      <c r="S965" s="69">
        <v>0</v>
      </c>
      <c r="T965" s="69">
        <f>M965*S965</f>
        <v>0</v>
      </c>
      <c r="U965" s="69">
        <f>R965-T965</f>
        <v>1450</v>
      </c>
      <c r="V965" s="69">
        <f>U965*0</f>
        <v>0</v>
      </c>
      <c r="W965" s="69">
        <f>U965-V965</f>
        <v>1450</v>
      </c>
      <c r="X965" s="69">
        <v>0</v>
      </c>
      <c r="Y965" s="14">
        <f t="shared" si="908"/>
        <v>0</v>
      </c>
      <c r="Z965" s="66" t="s">
        <v>26</v>
      </c>
      <c r="AA965" s="12" t="s">
        <v>31</v>
      </c>
    </row>
    <row r="966" spans="1:27" x14ac:dyDescent="0.25">
      <c r="A966" s="10">
        <v>45673</v>
      </c>
      <c r="B966" s="11" t="s">
        <v>364</v>
      </c>
      <c r="C966" s="11" t="s">
        <v>2503</v>
      </c>
      <c r="D966" s="11" t="s">
        <v>26</v>
      </c>
      <c r="E966" s="11" t="s">
        <v>57</v>
      </c>
      <c r="F966" s="11" t="s">
        <v>26</v>
      </c>
      <c r="G966" s="11">
        <v>2733</v>
      </c>
      <c r="H966" s="12" t="s">
        <v>41</v>
      </c>
      <c r="I966" s="12" t="s">
        <v>55</v>
      </c>
      <c r="J966" s="12" t="s">
        <v>55</v>
      </c>
      <c r="K966" s="12" t="s">
        <v>56</v>
      </c>
      <c r="L966" s="13">
        <v>39.479999999999997</v>
      </c>
      <c r="M966" s="13">
        <v>25</v>
      </c>
      <c r="N966" s="13">
        <v>1.5791999999999999</v>
      </c>
      <c r="O966" s="13" t="s">
        <v>30</v>
      </c>
      <c r="P966" s="13">
        <v>24</v>
      </c>
      <c r="Q966" s="13">
        <v>0</v>
      </c>
      <c r="R966" s="69">
        <f>+M966*P966</f>
        <v>600</v>
      </c>
      <c r="S966" s="69">
        <v>0</v>
      </c>
      <c r="T966" s="69">
        <f>+M966*S966</f>
        <v>0</v>
      </c>
      <c r="U966" s="69">
        <f>+R966-T966</f>
        <v>600</v>
      </c>
      <c r="V966" s="69">
        <f>+U966*0</f>
        <v>0</v>
      </c>
      <c r="W966" s="69">
        <f>+U966-V966</f>
        <v>600</v>
      </c>
      <c r="X966" s="69">
        <v>0</v>
      </c>
      <c r="Y966" s="14">
        <f t="shared" si="908"/>
        <v>0</v>
      </c>
      <c r="Z966" s="66" t="s">
        <v>26</v>
      </c>
      <c r="AA966" s="12" t="s">
        <v>31</v>
      </c>
    </row>
    <row r="967" spans="1:27" x14ac:dyDescent="0.25">
      <c r="A967" s="10">
        <v>45673</v>
      </c>
      <c r="B967" s="11" t="s">
        <v>129</v>
      </c>
      <c r="C967" s="11" t="s">
        <v>2504</v>
      </c>
      <c r="D967" s="11" t="s">
        <v>26</v>
      </c>
      <c r="E967" s="11" t="s">
        <v>243</v>
      </c>
      <c r="F967" s="11" t="s">
        <v>26</v>
      </c>
      <c r="G967" s="11">
        <v>951</v>
      </c>
      <c r="H967" s="12" t="s">
        <v>141</v>
      </c>
      <c r="I967" s="12" t="s">
        <v>55</v>
      </c>
      <c r="J967" s="12" t="s">
        <v>55</v>
      </c>
      <c r="K967" s="12" t="s">
        <v>56</v>
      </c>
      <c r="L967" s="13">
        <v>36.54</v>
      </c>
      <c r="M967" s="13">
        <v>25</v>
      </c>
      <c r="N967" s="13">
        <v>1.4616</v>
      </c>
      <c r="O967" s="13">
        <v>15</v>
      </c>
      <c r="P967" s="13" t="s">
        <v>30</v>
      </c>
      <c r="Q967" s="13">
        <v>0</v>
      </c>
      <c r="R967" s="69">
        <f>L967*O967</f>
        <v>548.1</v>
      </c>
      <c r="S967" s="69">
        <v>0</v>
      </c>
      <c r="T967" s="69">
        <f>L967*S967</f>
        <v>0</v>
      </c>
      <c r="U967" s="69">
        <f>R967-T967</f>
        <v>548.1</v>
      </c>
      <c r="V967" s="69">
        <f>U967*0</f>
        <v>0</v>
      </c>
      <c r="W967" s="69">
        <f>U967-V967</f>
        <v>548.1</v>
      </c>
      <c r="X967" s="69">
        <v>0</v>
      </c>
      <c r="Y967" s="14">
        <f t="shared" si="908"/>
        <v>0</v>
      </c>
      <c r="Z967" s="66" t="s">
        <v>26</v>
      </c>
      <c r="AA967" s="12" t="s">
        <v>31</v>
      </c>
    </row>
    <row r="968" spans="1:27" x14ac:dyDescent="0.25">
      <c r="A968" s="10">
        <v>45673</v>
      </c>
      <c r="B968" s="11" t="s">
        <v>2505</v>
      </c>
      <c r="C968" s="11" t="s">
        <v>2506</v>
      </c>
      <c r="D968" s="11" t="s">
        <v>26</v>
      </c>
      <c r="E968" s="11" t="s">
        <v>236</v>
      </c>
      <c r="F968" s="11" t="s">
        <v>26</v>
      </c>
      <c r="G968" s="11">
        <v>44291</v>
      </c>
      <c r="H968" s="12" t="s">
        <v>4422</v>
      </c>
      <c r="I968" s="12" t="s">
        <v>27</v>
      </c>
      <c r="J968" s="12" t="s">
        <v>33</v>
      </c>
      <c r="K968" s="12" t="s">
        <v>34</v>
      </c>
      <c r="L968" s="13">
        <v>34.54</v>
      </c>
      <c r="M968" s="13">
        <v>25</v>
      </c>
      <c r="N968" s="13">
        <v>1.3815999999999999</v>
      </c>
      <c r="O968" s="13">
        <v>45</v>
      </c>
      <c r="P968" s="13" t="s">
        <v>30</v>
      </c>
      <c r="Q968" s="13">
        <v>0</v>
      </c>
      <c r="R968" s="69">
        <f>+L968*O968</f>
        <v>1554.3</v>
      </c>
      <c r="S968" s="69">
        <v>0</v>
      </c>
      <c r="T968" s="69">
        <f>+L968*S968</f>
        <v>0</v>
      </c>
      <c r="U968" s="69">
        <f t="shared" ref="U968" si="913">+R968-T968</f>
        <v>1554.3</v>
      </c>
      <c r="V968" s="69">
        <f>+U968*1</f>
        <v>1554.3</v>
      </c>
      <c r="W968" s="69">
        <f t="shared" ref="W968" si="914">+U968-V968</f>
        <v>0</v>
      </c>
      <c r="X968" s="69">
        <v>0</v>
      </c>
      <c r="Y968" s="14">
        <f t="shared" si="908"/>
        <v>0</v>
      </c>
      <c r="Z968" s="66" t="s">
        <v>26</v>
      </c>
      <c r="AA968" s="12" t="s">
        <v>31</v>
      </c>
    </row>
    <row r="969" spans="1:27" x14ac:dyDescent="0.25">
      <c r="A969" s="10">
        <v>45673</v>
      </c>
      <c r="B969" s="11" t="s">
        <v>2004</v>
      </c>
      <c r="C969" s="11" t="s">
        <v>2507</v>
      </c>
      <c r="D969" s="11" t="s">
        <v>26</v>
      </c>
      <c r="E969" s="11" t="s">
        <v>76</v>
      </c>
      <c r="F969" s="11" t="s">
        <v>26</v>
      </c>
      <c r="G969" s="11">
        <v>2235</v>
      </c>
      <c r="H969" s="12" t="s">
        <v>41</v>
      </c>
      <c r="I969" s="12" t="s">
        <v>55</v>
      </c>
      <c r="J969" s="12" t="s">
        <v>55</v>
      </c>
      <c r="K969" s="12" t="s">
        <v>56</v>
      </c>
      <c r="L969" s="13">
        <v>39.24</v>
      </c>
      <c r="M969" s="13">
        <v>25</v>
      </c>
      <c r="N969" s="13">
        <v>1.5696000000000001</v>
      </c>
      <c r="O969" s="13" t="s">
        <v>30</v>
      </c>
      <c r="P969" s="13">
        <v>24</v>
      </c>
      <c r="Q969" s="13">
        <v>0</v>
      </c>
      <c r="R969" s="69">
        <f>+M969*P969</f>
        <v>600</v>
      </c>
      <c r="S969" s="69">
        <v>0</v>
      </c>
      <c r="T969" s="69">
        <f>+M969*S969</f>
        <v>0</v>
      </c>
      <c r="U969" s="69">
        <f>+R969-T969</f>
        <v>600</v>
      </c>
      <c r="V969" s="69">
        <f>+U969*0</f>
        <v>0</v>
      </c>
      <c r="W969" s="69">
        <f>+U969-V969</f>
        <v>600</v>
      </c>
      <c r="X969" s="69">
        <v>0</v>
      </c>
      <c r="Y969" s="14">
        <f t="shared" si="908"/>
        <v>0</v>
      </c>
      <c r="Z969" s="66" t="s">
        <v>26</v>
      </c>
      <c r="AA969" s="12" t="s">
        <v>31</v>
      </c>
    </row>
    <row r="970" spans="1:27" x14ac:dyDescent="0.25">
      <c r="A970" s="10">
        <v>45673</v>
      </c>
      <c r="B970" s="11" t="s">
        <v>1314</v>
      </c>
      <c r="C970" s="11" t="s">
        <v>2508</v>
      </c>
      <c r="D970" s="11" t="s">
        <v>26</v>
      </c>
      <c r="E970" s="11" t="s">
        <v>59</v>
      </c>
      <c r="F970" s="11" t="s">
        <v>26</v>
      </c>
      <c r="G970" s="11">
        <v>112124</v>
      </c>
      <c r="H970" s="12" t="s">
        <v>4445</v>
      </c>
      <c r="I970" s="12" t="s">
        <v>27</v>
      </c>
      <c r="J970" s="12" t="s">
        <v>33</v>
      </c>
      <c r="K970" s="12" t="s">
        <v>34</v>
      </c>
      <c r="L970" s="13">
        <v>34.96</v>
      </c>
      <c r="M970" s="13">
        <v>25</v>
      </c>
      <c r="N970" s="13">
        <v>1.3984000000000001</v>
      </c>
      <c r="O970" s="13">
        <v>44</v>
      </c>
      <c r="P970" s="13" t="s">
        <v>30</v>
      </c>
      <c r="Q970" s="13">
        <v>0</v>
      </c>
      <c r="R970" s="69">
        <f t="shared" ref="R970" si="915">+L970*O970</f>
        <v>1538.24</v>
      </c>
      <c r="S970" s="69">
        <v>0</v>
      </c>
      <c r="T970" s="69">
        <f>+L970*S970</f>
        <v>0</v>
      </c>
      <c r="U970" s="69">
        <f>+R970-T970</f>
        <v>1538.24</v>
      </c>
      <c r="V970" s="69">
        <f>+U970*1</f>
        <v>1538.24</v>
      </c>
      <c r="W970" s="69">
        <f>+U970-V970</f>
        <v>0</v>
      </c>
      <c r="X970" s="69">
        <v>0</v>
      </c>
      <c r="Y970" s="14">
        <f t="shared" si="908"/>
        <v>0</v>
      </c>
      <c r="Z970" s="66" t="s">
        <v>26</v>
      </c>
      <c r="AA970" s="12" t="s">
        <v>31</v>
      </c>
    </row>
    <row r="971" spans="1:27" x14ac:dyDescent="0.25">
      <c r="A971" s="10">
        <v>45673</v>
      </c>
      <c r="B971" s="11" t="s">
        <v>2509</v>
      </c>
      <c r="C971" s="11" t="s">
        <v>2510</v>
      </c>
      <c r="D971" s="11" t="s">
        <v>26</v>
      </c>
      <c r="E971" s="11" t="s">
        <v>569</v>
      </c>
      <c r="F971" s="11" t="s">
        <v>26</v>
      </c>
      <c r="G971" s="11">
        <v>10325</v>
      </c>
      <c r="H971" s="12" t="s">
        <v>140</v>
      </c>
      <c r="I971" s="12" t="s">
        <v>27</v>
      </c>
      <c r="J971" s="12" t="s">
        <v>47</v>
      </c>
      <c r="K971" s="12" t="s">
        <v>48</v>
      </c>
      <c r="L971" s="13">
        <v>41.08</v>
      </c>
      <c r="M971" s="13">
        <v>28</v>
      </c>
      <c r="N971" s="13">
        <v>1.4671428571428571</v>
      </c>
      <c r="O971" s="13">
        <v>40</v>
      </c>
      <c r="P971" s="13"/>
      <c r="Q971" s="13">
        <v>0</v>
      </c>
      <c r="R971" s="69">
        <f>+L971*O971</f>
        <v>1643.1999999999998</v>
      </c>
      <c r="S971" s="69">
        <v>0</v>
      </c>
      <c r="T971" s="69">
        <f>+L971*S971</f>
        <v>0</v>
      </c>
      <c r="U971" s="69">
        <f>+R971-T971</f>
        <v>1643.1999999999998</v>
      </c>
      <c r="V971" s="69">
        <f>+U971*0</f>
        <v>0</v>
      </c>
      <c r="W971" s="69">
        <f>+U971-V971</f>
        <v>1643.1999999999998</v>
      </c>
      <c r="X971" s="69">
        <v>0</v>
      </c>
      <c r="Y971" s="14">
        <f t="shared" si="908"/>
        <v>0</v>
      </c>
      <c r="Z971" s="66" t="s">
        <v>26</v>
      </c>
      <c r="AA971" s="12" t="s">
        <v>31</v>
      </c>
    </row>
    <row r="972" spans="1:27" x14ac:dyDescent="0.25">
      <c r="A972" s="10">
        <v>45673</v>
      </c>
      <c r="B972" s="11" t="s">
        <v>1300</v>
      </c>
      <c r="C972" s="11" t="s">
        <v>2511</v>
      </c>
      <c r="D972" s="11" t="s">
        <v>26</v>
      </c>
      <c r="E972" s="11" t="s">
        <v>229</v>
      </c>
      <c r="F972" s="11" t="s">
        <v>26</v>
      </c>
      <c r="G972" s="11" t="s">
        <v>26</v>
      </c>
      <c r="H972" s="12" t="s">
        <v>4421</v>
      </c>
      <c r="I972" s="12" t="s">
        <v>27</v>
      </c>
      <c r="J972" s="12" t="s">
        <v>33</v>
      </c>
      <c r="K972" s="12" t="s">
        <v>34</v>
      </c>
      <c r="L972" s="13">
        <v>42.22</v>
      </c>
      <c r="M972" s="13">
        <v>29</v>
      </c>
      <c r="N972" s="13">
        <v>1.4558620689655171</v>
      </c>
      <c r="O972" s="13">
        <v>85</v>
      </c>
      <c r="P972" s="13" t="s">
        <v>30</v>
      </c>
      <c r="Q972" s="13">
        <v>0</v>
      </c>
      <c r="R972" s="69">
        <f>L972*O972</f>
        <v>3588.7</v>
      </c>
      <c r="S972" s="69">
        <v>38</v>
      </c>
      <c r="T972" s="69">
        <f>L972*S972</f>
        <v>1604.36</v>
      </c>
      <c r="U972" s="69">
        <f>R972-T972</f>
        <v>1984.34</v>
      </c>
      <c r="V972" s="69">
        <f>U972*1</f>
        <v>1984.34</v>
      </c>
      <c r="W972" s="69">
        <f>U972-V972</f>
        <v>0</v>
      </c>
      <c r="X972" s="69">
        <f>L972*36</f>
        <v>1519.92</v>
      </c>
      <c r="Y972" s="70">
        <f t="shared" ref="Y972" si="916">+T972-X972</f>
        <v>84.439999999999827</v>
      </c>
      <c r="Z972" s="66" t="s">
        <v>564</v>
      </c>
      <c r="AA972" s="12" t="s">
        <v>78</v>
      </c>
    </row>
    <row r="973" spans="1:27" x14ac:dyDescent="0.25">
      <c r="A973" s="10">
        <v>45673</v>
      </c>
      <c r="B973" s="11" t="s">
        <v>2512</v>
      </c>
      <c r="C973" s="11" t="s">
        <v>2513</v>
      </c>
      <c r="D973" s="11" t="s">
        <v>26</v>
      </c>
      <c r="E973" s="11" t="s">
        <v>100</v>
      </c>
      <c r="F973" s="11" t="s">
        <v>26</v>
      </c>
      <c r="G973" s="11">
        <v>21718</v>
      </c>
      <c r="H973" s="12" t="s">
        <v>4447</v>
      </c>
      <c r="I973" s="12" t="s">
        <v>27</v>
      </c>
      <c r="J973" s="12" t="s">
        <v>42</v>
      </c>
      <c r="K973" s="12" t="s">
        <v>43</v>
      </c>
      <c r="L973" s="13">
        <v>43.02</v>
      </c>
      <c r="M973" s="13">
        <v>25</v>
      </c>
      <c r="N973" s="13">
        <v>1.7208000000000001</v>
      </c>
      <c r="O973" s="13">
        <v>42.5</v>
      </c>
      <c r="P973" s="13" t="s">
        <v>30</v>
      </c>
      <c r="Q973" s="13">
        <v>0</v>
      </c>
      <c r="R973" s="69">
        <f>+L973*O973</f>
        <v>1828.3500000000001</v>
      </c>
      <c r="S973" s="69">
        <v>0</v>
      </c>
      <c r="T973" s="69">
        <f>+L973*S973</f>
        <v>0</v>
      </c>
      <c r="U973" s="69">
        <f>+R973-T973</f>
        <v>1828.3500000000001</v>
      </c>
      <c r="V973" s="69">
        <f>+U973*0.75</f>
        <v>1371.2625</v>
      </c>
      <c r="W973" s="69">
        <f>+U973-V973</f>
        <v>457.08750000000009</v>
      </c>
      <c r="X973" s="69">
        <v>0</v>
      </c>
      <c r="Y973" s="14">
        <f t="shared" ref="Y973:Y977" si="917">T973-X973</f>
        <v>0</v>
      </c>
      <c r="Z973" s="66" t="s">
        <v>26</v>
      </c>
      <c r="AA973" s="12" t="s">
        <v>31</v>
      </c>
    </row>
    <row r="974" spans="1:27" x14ac:dyDescent="0.25">
      <c r="A974" s="10">
        <v>45673</v>
      </c>
      <c r="B974" s="11" t="s">
        <v>2514</v>
      </c>
      <c r="C974" s="11" t="s">
        <v>2515</v>
      </c>
      <c r="D974" s="11" t="s">
        <v>26</v>
      </c>
      <c r="E974" s="11" t="s">
        <v>75</v>
      </c>
      <c r="F974" s="11" t="s">
        <v>26</v>
      </c>
      <c r="G974" s="11">
        <v>42013</v>
      </c>
      <c r="H974" s="12" t="s">
        <v>564</v>
      </c>
      <c r="I974" s="12" t="s">
        <v>55</v>
      </c>
      <c r="J974" s="12" t="s">
        <v>55</v>
      </c>
      <c r="K974" s="12" t="s">
        <v>56</v>
      </c>
      <c r="L974" s="13">
        <v>39.700000000000003</v>
      </c>
      <c r="M974" s="13">
        <v>25</v>
      </c>
      <c r="N974" s="13">
        <v>1.5880000000000001</v>
      </c>
      <c r="O974" s="13"/>
      <c r="P974" s="13">
        <v>24</v>
      </c>
      <c r="Q974" s="13">
        <v>0</v>
      </c>
      <c r="R974" s="69">
        <f>M974*P974</f>
        <v>600</v>
      </c>
      <c r="S974" s="69">
        <v>0</v>
      </c>
      <c r="T974" s="69">
        <f>M974*S974</f>
        <v>0</v>
      </c>
      <c r="U974" s="69">
        <f>R974-T974</f>
        <v>600</v>
      </c>
      <c r="V974" s="69">
        <f>U974*0</f>
        <v>0</v>
      </c>
      <c r="W974" s="69">
        <f>+U974-V974</f>
        <v>600</v>
      </c>
      <c r="X974" s="69">
        <v>0</v>
      </c>
      <c r="Y974" s="14">
        <f t="shared" si="917"/>
        <v>0</v>
      </c>
      <c r="Z974" s="66" t="s">
        <v>26</v>
      </c>
      <c r="AA974" s="12" t="s">
        <v>31</v>
      </c>
    </row>
    <row r="975" spans="1:27" x14ac:dyDescent="0.25">
      <c r="A975" s="10">
        <v>45673</v>
      </c>
      <c r="B975" s="11" t="s">
        <v>713</v>
      </c>
      <c r="C975" s="11" t="s">
        <v>2516</v>
      </c>
      <c r="D975" s="11" t="s">
        <v>26</v>
      </c>
      <c r="E975" s="11" t="s">
        <v>74</v>
      </c>
      <c r="F975" s="11" t="s">
        <v>26</v>
      </c>
      <c r="G975" s="11">
        <v>1314</v>
      </c>
      <c r="H975" s="12" t="s">
        <v>70</v>
      </c>
      <c r="I975" s="12" t="s">
        <v>27</v>
      </c>
      <c r="J975" s="12" t="s">
        <v>33</v>
      </c>
      <c r="K975" s="12" t="s">
        <v>34</v>
      </c>
      <c r="L975" s="13">
        <v>37.299999999999997</v>
      </c>
      <c r="M975" s="13">
        <v>25</v>
      </c>
      <c r="N975" s="13">
        <v>1.492</v>
      </c>
      <c r="O975" s="13" t="s">
        <v>30</v>
      </c>
      <c r="P975" s="13">
        <v>60</v>
      </c>
      <c r="Q975" s="13">
        <v>0</v>
      </c>
      <c r="R975" s="69">
        <f>+M975*P975</f>
        <v>1500</v>
      </c>
      <c r="S975" s="69">
        <v>0</v>
      </c>
      <c r="T975" s="69">
        <f>+M975*S975</f>
        <v>0</v>
      </c>
      <c r="U975" s="69">
        <f t="shared" ref="U975:U976" si="918">+R975-T975</f>
        <v>1500</v>
      </c>
      <c r="V975" s="69">
        <f>+U975*0</f>
        <v>0</v>
      </c>
      <c r="W975" s="69">
        <f t="shared" ref="W975:W976" si="919">+U975-V975</f>
        <v>1500</v>
      </c>
      <c r="X975" s="69">
        <v>0</v>
      </c>
      <c r="Y975" s="14">
        <f t="shared" si="917"/>
        <v>0</v>
      </c>
      <c r="Z975" s="66" t="s">
        <v>26</v>
      </c>
      <c r="AA975" s="12" t="s">
        <v>31</v>
      </c>
    </row>
    <row r="976" spans="1:27" x14ac:dyDescent="0.25">
      <c r="A976" s="10">
        <v>45673</v>
      </c>
      <c r="B976" s="11" t="s">
        <v>2517</v>
      </c>
      <c r="C976" s="11" t="s">
        <v>2518</v>
      </c>
      <c r="D976" s="11" t="s">
        <v>26</v>
      </c>
      <c r="E976" s="11" t="s">
        <v>69</v>
      </c>
      <c r="F976" s="11" t="s">
        <v>26</v>
      </c>
      <c r="G976" s="11">
        <v>4687</v>
      </c>
      <c r="H976" s="12" t="s">
        <v>70</v>
      </c>
      <c r="I976" s="12" t="s">
        <v>27</v>
      </c>
      <c r="J976" s="12" t="s">
        <v>33</v>
      </c>
      <c r="K976" s="12" t="s">
        <v>34</v>
      </c>
      <c r="L976" s="13">
        <v>37.1</v>
      </c>
      <c r="M976" s="13">
        <v>25</v>
      </c>
      <c r="N976" s="13">
        <v>1.484</v>
      </c>
      <c r="O976" s="13" t="s">
        <v>30</v>
      </c>
      <c r="P976" s="13">
        <v>60</v>
      </c>
      <c r="Q976" s="13">
        <v>0</v>
      </c>
      <c r="R976" s="69">
        <f>+M976*P976</f>
        <v>1500</v>
      </c>
      <c r="S976" s="69">
        <v>0</v>
      </c>
      <c r="T976" s="69">
        <f>+M976*S976</f>
        <v>0</v>
      </c>
      <c r="U976" s="69">
        <f t="shared" si="918"/>
        <v>1500</v>
      </c>
      <c r="V976" s="69">
        <f>+U976*0</f>
        <v>0</v>
      </c>
      <c r="W976" s="69">
        <f t="shared" si="919"/>
        <v>1500</v>
      </c>
      <c r="X976" s="69">
        <v>0</v>
      </c>
      <c r="Y976" s="14">
        <f t="shared" si="917"/>
        <v>0</v>
      </c>
      <c r="Z976" s="66" t="s">
        <v>26</v>
      </c>
      <c r="AA976" s="12" t="s">
        <v>31</v>
      </c>
    </row>
    <row r="977" spans="1:27" x14ac:dyDescent="0.25">
      <c r="A977" s="10">
        <v>45673</v>
      </c>
      <c r="B977" s="11" t="s">
        <v>2463</v>
      </c>
      <c r="C977" s="11" t="s">
        <v>2519</v>
      </c>
      <c r="D977" s="11" t="s">
        <v>26</v>
      </c>
      <c r="E977" s="11" t="s">
        <v>68</v>
      </c>
      <c r="F977" s="11" t="s">
        <v>26</v>
      </c>
      <c r="G977" s="11">
        <v>1516</v>
      </c>
      <c r="H977" s="12" t="s">
        <v>45</v>
      </c>
      <c r="I977" s="12" t="s">
        <v>27</v>
      </c>
      <c r="J977" s="12" t="s">
        <v>42</v>
      </c>
      <c r="K977" s="12" t="s">
        <v>43</v>
      </c>
      <c r="L977" s="13">
        <v>44.9</v>
      </c>
      <c r="M977" s="13">
        <v>25</v>
      </c>
      <c r="N977" s="13">
        <v>1.796</v>
      </c>
      <c r="O977" s="13" t="s">
        <v>30</v>
      </c>
      <c r="P977" s="13">
        <v>62</v>
      </c>
      <c r="Q977" s="13">
        <v>0</v>
      </c>
      <c r="R977" s="69">
        <f>+M977*P977</f>
        <v>1550</v>
      </c>
      <c r="S977" s="69">
        <v>0</v>
      </c>
      <c r="T977" s="69">
        <f>+M977*S977</f>
        <v>0</v>
      </c>
      <c r="U977" s="69">
        <f>+R977-T977</f>
        <v>1550</v>
      </c>
      <c r="V977" s="69">
        <f>+U977*0</f>
        <v>0</v>
      </c>
      <c r="W977" s="69">
        <f>+U977-V977</f>
        <v>1550</v>
      </c>
      <c r="X977" s="69">
        <v>0</v>
      </c>
      <c r="Y977" s="14">
        <f t="shared" si="917"/>
        <v>0</v>
      </c>
      <c r="Z977" s="66" t="s">
        <v>26</v>
      </c>
      <c r="AA977" s="12" t="s">
        <v>31</v>
      </c>
    </row>
    <row r="978" spans="1:27" x14ac:dyDescent="0.25">
      <c r="A978" s="10">
        <v>45673</v>
      </c>
      <c r="B978" s="11" t="s">
        <v>233</v>
      </c>
      <c r="C978" s="11" t="s">
        <v>2520</v>
      </c>
      <c r="D978" s="11" t="s">
        <v>26</v>
      </c>
      <c r="E978" s="11" t="s">
        <v>80</v>
      </c>
      <c r="F978" s="11" t="s">
        <v>26</v>
      </c>
      <c r="G978" s="11" t="s">
        <v>26</v>
      </c>
      <c r="H978" s="12" t="s">
        <v>4421</v>
      </c>
      <c r="I978" s="12" t="s">
        <v>27</v>
      </c>
      <c r="J978" s="12" t="s">
        <v>47</v>
      </c>
      <c r="K978" s="12" t="s">
        <v>48</v>
      </c>
      <c r="L978" s="13">
        <v>41.9</v>
      </c>
      <c r="M978" s="13">
        <v>29</v>
      </c>
      <c r="N978" s="13">
        <v>1.444827586206896</v>
      </c>
      <c r="O978" s="13">
        <v>87</v>
      </c>
      <c r="P978" s="13" t="s">
        <v>30</v>
      </c>
      <c r="Q978" s="13">
        <v>0</v>
      </c>
      <c r="R978" s="69">
        <f>L978*O978</f>
        <v>3645.2999999999997</v>
      </c>
      <c r="S978" s="69">
        <v>38</v>
      </c>
      <c r="T978" s="69">
        <f>L978*S978</f>
        <v>1592.2</v>
      </c>
      <c r="U978" s="69">
        <f>R978-T978</f>
        <v>2053.0999999999995</v>
      </c>
      <c r="V978" s="69">
        <f>U978*1</f>
        <v>2053.0999999999995</v>
      </c>
      <c r="W978" s="69">
        <f>U978-V978</f>
        <v>0</v>
      </c>
      <c r="X978" s="69">
        <f>L978*36</f>
        <v>1508.3999999999999</v>
      </c>
      <c r="Y978" s="70">
        <f t="shared" ref="Y978" si="920">+T978-X978</f>
        <v>83.800000000000182</v>
      </c>
      <c r="Z978" s="66" t="s">
        <v>140</v>
      </c>
      <c r="AA978" s="12" t="s">
        <v>78</v>
      </c>
    </row>
    <row r="979" spans="1:27" x14ac:dyDescent="0.25">
      <c r="A979" s="10">
        <v>45673</v>
      </c>
      <c r="B979" s="11" t="s">
        <v>233</v>
      </c>
      <c r="C979" s="11" t="s">
        <v>2521</v>
      </c>
      <c r="D979" s="11" t="s">
        <v>26</v>
      </c>
      <c r="E979" s="11" t="s">
        <v>101</v>
      </c>
      <c r="F979" s="11" t="s">
        <v>26</v>
      </c>
      <c r="G979" s="11">
        <v>69214</v>
      </c>
      <c r="H979" s="12" t="s">
        <v>4422</v>
      </c>
      <c r="I979" s="12" t="s">
        <v>27</v>
      </c>
      <c r="J979" s="12" t="s">
        <v>42</v>
      </c>
      <c r="K979" s="12" t="s">
        <v>43</v>
      </c>
      <c r="L979" s="13">
        <v>39.880000000000003</v>
      </c>
      <c r="M979" s="13">
        <v>25</v>
      </c>
      <c r="N979" s="13">
        <v>1.5952</v>
      </c>
      <c r="O979" s="13">
        <v>42</v>
      </c>
      <c r="P979" s="13" t="s">
        <v>30</v>
      </c>
      <c r="Q979" s="13">
        <v>0</v>
      </c>
      <c r="R979" s="69">
        <f t="shared" ref="R979" si="921">+L979*O979</f>
        <v>1674.96</v>
      </c>
      <c r="S979" s="69">
        <v>0</v>
      </c>
      <c r="T979" s="69">
        <f t="shared" ref="T979" si="922">+L979*S979</f>
        <v>0</v>
      </c>
      <c r="U979" s="69">
        <f t="shared" ref="U979" si="923">+R979-T979</f>
        <v>1674.96</v>
      </c>
      <c r="V979" s="69">
        <f>+U979*1</f>
        <v>1674.96</v>
      </c>
      <c r="W979" s="69">
        <f t="shared" ref="W979" si="924">+U979-V979</f>
        <v>0</v>
      </c>
      <c r="X979" s="69">
        <v>0</v>
      </c>
      <c r="Y979" s="14">
        <f t="shared" ref="Y979:Y984" si="925">T979-X979</f>
        <v>0</v>
      </c>
      <c r="Z979" s="66" t="s">
        <v>26</v>
      </c>
      <c r="AA979" s="12" t="s">
        <v>31</v>
      </c>
    </row>
    <row r="980" spans="1:27" x14ac:dyDescent="0.25">
      <c r="A980" s="10">
        <v>45673</v>
      </c>
      <c r="B980" s="11" t="s">
        <v>233</v>
      </c>
      <c r="C980" s="11" t="s">
        <v>2522</v>
      </c>
      <c r="D980" s="11" t="s">
        <v>26</v>
      </c>
      <c r="E980" s="11" t="s">
        <v>98</v>
      </c>
      <c r="F980" s="11" t="s">
        <v>26</v>
      </c>
      <c r="G980" s="11">
        <v>10140</v>
      </c>
      <c r="H980" s="12" t="s">
        <v>140</v>
      </c>
      <c r="I980" s="12" t="s">
        <v>27</v>
      </c>
      <c r="J980" s="12" t="s">
        <v>33</v>
      </c>
      <c r="K980" s="12" t="s">
        <v>34</v>
      </c>
      <c r="L980" s="13">
        <v>35.94</v>
      </c>
      <c r="M980" s="13">
        <v>25</v>
      </c>
      <c r="N980" s="13">
        <v>1.4376</v>
      </c>
      <c r="O980" s="13">
        <v>40</v>
      </c>
      <c r="P980" s="13"/>
      <c r="Q980" s="13">
        <v>0</v>
      </c>
      <c r="R980" s="69">
        <f>+L980*O980</f>
        <v>1437.6</v>
      </c>
      <c r="S980" s="69">
        <v>0</v>
      </c>
      <c r="T980" s="69">
        <f>+L980*S980</f>
        <v>0</v>
      </c>
      <c r="U980" s="69">
        <f>+R980-T980</f>
        <v>1437.6</v>
      </c>
      <c r="V980" s="69">
        <f>+U980*0</f>
        <v>0</v>
      </c>
      <c r="W980" s="69">
        <f>+U980-V980</f>
        <v>1437.6</v>
      </c>
      <c r="X980" s="69">
        <v>0</v>
      </c>
      <c r="Y980" s="14">
        <f t="shared" si="925"/>
        <v>0</v>
      </c>
      <c r="Z980" s="66" t="s">
        <v>26</v>
      </c>
      <c r="AA980" s="12" t="s">
        <v>31</v>
      </c>
    </row>
    <row r="981" spans="1:27" x14ac:dyDescent="0.25">
      <c r="A981" s="10">
        <v>45673</v>
      </c>
      <c r="B981" s="11" t="s">
        <v>2009</v>
      </c>
      <c r="C981" s="11" t="s">
        <v>2523</v>
      </c>
      <c r="D981" s="11" t="s">
        <v>26</v>
      </c>
      <c r="E981" s="11" t="s">
        <v>50</v>
      </c>
      <c r="F981" s="11" t="s">
        <v>26</v>
      </c>
      <c r="G981" s="11">
        <v>634</v>
      </c>
      <c r="H981" s="12" t="s">
        <v>162</v>
      </c>
      <c r="I981" s="12" t="s">
        <v>27</v>
      </c>
      <c r="J981" s="12" t="s">
        <v>42</v>
      </c>
      <c r="K981" s="12" t="s">
        <v>43</v>
      </c>
      <c r="L981" s="13">
        <v>44</v>
      </c>
      <c r="M981" s="13">
        <v>25</v>
      </c>
      <c r="N981" s="13">
        <v>1.76</v>
      </c>
      <c r="O981" s="13" t="s">
        <v>30</v>
      </c>
      <c r="P981" s="13">
        <v>56</v>
      </c>
      <c r="Q981" s="13">
        <v>0</v>
      </c>
      <c r="R981" s="69">
        <f>M981*P981</f>
        <v>1400</v>
      </c>
      <c r="S981" s="69">
        <v>0</v>
      </c>
      <c r="T981" s="69">
        <f>M981*S981</f>
        <v>0</v>
      </c>
      <c r="U981" s="69">
        <f>R981-T981</f>
        <v>1400</v>
      </c>
      <c r="V981" s="69">
        <f>U981*0</f>
        <v>0</v>
      </c>
      <c r="W981" s="69">
        <f>U981-V981</f>
        <v>1400</v>
      </c>
      <c r="X981" s="69">
        <v>0</v>
      </c>
      <c r="Y981" s="14">
        <f t="shared" si="925"/>
        <v>0</v>
      </c>
      <c r="Z981" s="66" t="s">
        <v>26</v>
      </c>
      <c r="AA981" s="12" t="s">
        <v>31</v>
      </c>
    </row>
    <row r="982" spans="1:27" x14ac:dyDescent="0.25">
      <c r="A982" s="10">
        <v>45673</v>
      </c>
      <c r="B982" s="11" t="s">
        <v>2524</v>
      </c>
      <c r="C982" s="11" t="s">
        <v>2525</v>
      </c>
      <c r="D982" s="11" t="s">
        <v>26</v>
      </c>
      <c r="E982" s="11" t="s">
        <v>551</v>
      </c>
      <c r="F982" s="11" t="s">
        <v>26</v>
      </c>
      <c r="G982" s="11">
        <v>69117</v>
      </c>
      <c r="H982" s="12" t="s">
        <v>4422</v>
      </c>
      <c r="I982" s="12" t="s">
        <v>27</v>
      </c>
      <c r="J982" s="12" t="s">
        <v>42</v>
      </c>
      <c r="K982" s="12" t="s">
        <v>43</v>
      </c>
      <c r="L982" s="13">
        <v>32.799999999999997</v>
      </c>
      <c r="M982" s="13">
        <v>25</v>
      </c>
      <c r="N982" s="13">
        <v>1.3120000000000001</v>
      </c>
      <c r="O982" s="13">
        <v>42</v>
      </c>
      <c r="P982" s="13" t="s">
        <v>30</v>
      </c>
      <c r="Q982" s="13">
        <v>0</v>
      </c>
      <c r="R982" s="69">
        <f t="shared" ref="R982" si="926">+L982*O982</f>
        <v>1377.6</v>
      </c>
      <c r="S982" s="69">
        <v>0</v>
      </c>
      <c r="T982" s="69">
        <f t="shared" ref="T982" si="927">+L982*S982</f>
        <v>0</v>
      </c>
      <c r="U982" s="69">
        <f t="shared" ref="U982" si="928">+R982-T982</f>
        <v>1377.6</v>
      </c>
      <c r="V982" s="69">
        <f>+U982*1</f>
        <v>1377.6</v>
      </c>
      <c r="W982" s="69">
        <f t="shared" ref="W982" si="929">+U982-V982</f>
        <v>0</v>
      </c>
      <c r="X982" s="69">
        <v>0</v>
      </c>
      <c r="Y982" s="14">
        <f t="shared" si="925"/>
        <v>0</v>
      </c>
      <c r="Z982" s="66" t="s">
        <v>26</v>
      </c>
      <c r="AA982" s="12" t="s">
        <v>31</v>
      </c>
    </row>
    <row r="983" spans="1:27" x14ac:dyDescent="0.25">
      <c r="A983" s="10">
        <v>45673</v>
      </c>
      <c r="B983" s="11" t="s">
        <v>338</v>
      </c>
      <c r="C983" s="11" t="s">
        <v>2526</v>
      </c>
      <c r="D983" s="11" t="s">
        <v>26</v>
      </c>
      <c r="E983" s="11" t="s">
        <v>57</v>
      </c>
      <c r="F983" s="11" t="s">
        <v>26</v>
      </c>
      <c r="G983" s="11">
        <v>2735</v>
      </c>
      <c r="H983" s="12" t="s">
        <v>41</v>
      </c>
      <c r="I983" s="12" t="s">
        <v>27</v>
      </c>
      <c r="J983" s="12" t="s">
        <v>42</v>
      </c>
      <c r="K983" s="12" t="s">
        <v>43</v>
      </c>
      <c r="L983" s="13">
        <v>43.52</v>
      </c>
      <c r="M983" s="13">
        <v>25</v>
      </c>
      <c r="N983" s="13">
        <v>1.7407999999999999</v>
      </c>
      <c r="O983" s="13" t="s">
        <v>30</v>
      </c>
      <c r="P983" s="13">
        <v>64</v>
      </c>
      <c r="Q983" s="13">
        <v>0</v>
      </c>
      <c r="R983" s="69">
        <f>M983*P983</f>
        <v>1600</v>
      </c>
      <c r="S983" s="69">
        <v>0</v>
      </c>
      <c r="T983" s="69">
        <f>M983*S983</f>
        <v>0</v>
      </c>
      <c r="U983" s="69">
        <f>+R983-T983</f>
        <v>1600</v>
      </c>
      <c r="V983" s="69">
        <f>+U983*0</f>
        <v>0</v>
      </c>
      <c r="W983" s="69">
        <f>+U983-V983</f>
        <v>1600</v>
      </c>
      <c r="X983" s="69">
        <v>0</v>
      </c>
      <c r="Y983" s="14">
        <f t="shared" si="925"/>
        <v>0</v>
      </c>
      <c r="Z983" s="66" t="s">
        <v>26</v>
      </c>
      <c r="AA983" s="12" t="s">
        <v>31</v>
      </c>
    </row>
    <row r="984" spans="1:27" x14ac:dyDescent="0.25">
      <c r="A984" s="10">
        <v>45673</v>
      </c>
      <c r="B984" s="11" t="s">
        <v>363</v>
      </c>
      <c r="C984" s="11" t="s">
        <v>2527</v>
      </c>
      <c r="D984" s="11" t="s">
        <v>26</v>
      </c>
      <c r="E984" s="11" t="s">
        <v>97</v>
      </c>
      <c r="F984" s="11" t="s">
        <v>26</v>
      </c>
      <c r="G984" s="11">
        <v>5447</v>
      </c>
      <c r="H984" s="12" t="s">
        <v>4446</v>
      </c>
      <c r="I984" s="12" t="s">
        <v>27</v>
      </c>
      <c r="J984" s="12" t="s">
        <v>42</v>
      </c>
      <c r="K984" s="12" t="s">
        <v>43</v>
      </c>
      <c r="L984" s="13">
        <v>20.66</v>
      </c>
      <c r="M984" s="13">
        <v>13</v>
      </c>
      <c r="N984" s="13">
        <v>1.589230769230769</v>
      </c>
      <c r="O984" s="13" t="s">
        <v>30</v>
      </c>
      <c r="P984" s="13">
        <v>65.599999999999994</v>
      </c>
      <c r="Q984" s="13">
        <v>0</v>
      </c>
      <c r="R984" s="69">
        <f>+M984*P984</f>
        <v>852.8</v>
      </c>
      <c r="S984" s="69">
        <v>0</v>
      </c>
      <c r="T984" s="69">
        <f>+M984*S984</f>
        <v>0</v>
      </c>
      <c r="U984" s="69">
        <f t="shared" ref="U984" si="930">+R984-T984</f>
        <v>852.8</v>
      </c>
      <c r="V984" s="69">
        <f>+U984*1</f>
        <v>852.8</v>
      </c>
      <c r="W984" s="69">
        <f t="shared" ref="W984" si="931">+U984-V984</f>
        <v>0</v>
      </c>
      <c r="X984" s="69">
        <v>0</v>
      </c>
      <c r="Y984" s="14">
        <f t="shared" si="925"/>
        <v>0</v>
      </c>
      <c r="Z984" s="66" t="s">
        <v>26</v>
      </c>
      <c r="AA984" s="12" t="s">
        <v>31</v>
      </c>
    </row>
    <row r="985" spans="1:27" x14ac:dyDescent="0.25">
      <c r="A985" s="10">
        <v>45673</v>
      </c>
      <c r="B985" s="11" t="s">
        <v>2528</v>
      </c>
      <c r="C985" s="11" t="s">
        <v>2529</v>
      </c>
      <c r="D985" s="11" t="s">
        <v>26</v>
      </c>
      <c r="E985" s="11" t="s">
        <v>508</v>
      </c>
      <c r="F985" s="11" t="s">
        <v>26</v>
      </c>
      <c r="G985" s="11" t="s">
        <v>26</v>
      </c>
      <c r="H985" s="12" t="s">
        <v>4421</v>
      </c>
      <c r="I985" s="12" t="s">
        <v>27</v>
      </c>
      <c r="J985" s="12" t="s">
        <v>47</v>
      </c>
      <c r="K985" s="12" t="s">
        <v>48</v>
      </c>
      <c r="L985" s="13">
        <v>43.82</v>
      </c>
      <c r="M985" s="13">
        <v>29</v>
      </c>
      <c r="N985" s="13">
        <v>1.5110344827586211</v>
      </c>
      <c r="O985" s="13">
        <v>87</v>
      </c>
      <c r="P985" s="13" t="s">
        <v>30</v>
      </c>
      <c r="Q985" s="13">
        <v>0</v>
      </c>
      <c r="R985" s="69">
        <f>L985*O985</f>
        <v>3812.34</v>
      </c>
      <c r="S985" s="69">
        <v>38</v>
      </c>
      <c r="T985" s="69">
        <f>L985*S985</f>
        <v>1665.16</v>
      </c>
      <c r="U985" s="69">
        <f>R985-T985</f>
        <v>2147.1800000000003</v>
      </c>
      <c r="V985" s="69">
        <f>U985*1</f>
        <v>2147.1800000000003</v>
      </c>
      <c r="W985" s="69">
        <f>U985-V985</f>
        <v>0</v>
      </c>
      <c r="X985" s="69">
        <f>L985*36</f>
        <v>1577.52</v>
      </c>
      <c r="Y985" s="70">
        <f t="shared" ref="Y985" si="932">+T985-X985</f>
        <v>87.6400000000001</v>
      </c>
      <c r="Z985" s="66" t="s">
        <v>141</v>
      </c>
      <c r="AA985" s="12" t="s">
        <v>78</v>
      </c>
    </row>
    <row r="986" spans="1:27" x14ac:dyDescent="0.25">
      <c r="A986" s="10">
        <v>45673</v>
      </c>
      <c r="B986" s="11" t="s">
        <v>2530</v>
      </c>
      <c r="C986" s="11" t="s">
        <v>2531</v>
      </c>
      <c r="D986" s="11" t="s">
        <v>26</v>
      </c>
      <c r="E986" s="11" t="s">
        <v>69</v>
      </c>
      <c r="F986" s="11" t="s">
        <v>26</v>
      </c>
      <c r="G986" s="11">
        <v>4688</v>
      </c>
      <c r="H986" s="12" t="s">
        <v>70</v>
      </c>
      <c r="I986" s="12" t="s">
        <v>27</v>
      </c>
      <c r="J986" s="12" t="s">
        <v>42</v>
      </c>
      <c r="K986" s="12" t="s">
        <v>43</v>
      </c>
      <c r="L986" s="13">
        <v>44</v>
      </c>
      <c r="M986" s="13">
        <v>25</v>
      </c>
      <c r="N986" s="13">
        <v>1.76</v>
      </c>
      <c r="O986" s="13" t="s">
        <v>30</v>
      </c>
      <c r="P986" s="13">
        <v>64</v>
      </c>
      <c r="Q986" s="13">
        <v>0</v>
      </c>
      <c r="R986" s="69">
        <f>+M986*P986</f>
        <v>1600</v>
      </c>
      <c r="S986" s="69">
        <v>0</v>
      </c>
      <c r="T986" s="69">
        <f>+M986*S986</f>
        <v>0</v>
      </c>
      <c r="U986" s="69">
        <f t="shared" ref="U986:U988" si="933">+R986-T986</f>
        <v>1600</v>
      </c>
      <c r="V986" s="69">
        <f>+U986*0</f>
        <v>0</v>
      </c>
      <c r="W986" s="69">
        <f t="shared" ref="W986:W988" si="934">+U986-V986</f>
        <v>1600</v>
      </c>
      <c r="X986" s="69">
        <v>0</v>
      </c>
      <c r="Y986" s="14">
        <f t="shared" ref="Y986:Y996" si="935">T986-X986</f>
        <v>0</v>
      </c>
      <c r="Z986" s="66" t="s">
        <v>26</v>
      </c>
      <c r="AA986" s="12" t="s">
        <v>31</v>
      </c>
    </row>
    <row r="987" spans="1:27" x14ac:dyDescent="0.25">
      <c r="A987" s="10">
        <v>45673</v>
      </c>
      <c r="B987" s="11" t="s">
        <v>2532</v>
      </c>
      <c r="C987" s="11" t="s">
        <v>2533</v>
      </c>
      <c r="D987" s="11" t="s">
        <v>26</v>
      </c>
      <c r="E987" s="11" t="s">
        <v>245</v>
      </c>
      <c r="F987" s="11" t="s">
        <v>26</v>
      </c>
      <c r="G987" s="11">
        <v>2050</v>
      </c>
      <c r="H987" s="12" t="s">
        <v>41</v>
      </c>
      <c r="I987" s="12" t="s">
        <v>27</v>
      </c>
      <c r="J987" s="12" t="s">
        <v>33</v>
      </c>
      <c r="K987" s="12" t="s">
        <v>34</v>
      </c>
      <c r="L987" s="13">
        <v>37.42</v>
      </c>
      <c r="M987" s="13">
        <v>25</v>
      </c>
      <c r="N987" s="13">
        <v>1.4967999999999999</v>
      </c>
      <c r="O987" s="13" t="s">
        <v>30</v>
      </c>
      <c r="P987" s="13">
        <v>60</v>
      </c>
      <c r="Q987" s="13">
        <v>0</v>
      </c>
      <c r="R987" s="69">
        <f>M987*P987</f>
        <v>1500</v>
      </c>
      <c r="S987" s="69">
        <v>0</v>
      </c>
      <c r="T987" s="69">
        <f>M987*S987</f>
        <v>0</v>
      </c>
      <c r="U987" s="69">
        <f t="shared" si="933"/>
        <v>1500</v>
      </c>
      <c r="V987" s="69">
        <f>+U987*0</f>
        <v>0</v>
      </c>
      <c r="W987" s="69">
        <f t="shared" si="934"/>
        <v>1500</v>
      </c>
      <c r="X987" s="69">
        <v>0</v>
      </c>
      <c r="Y987" s="14">
        <f t="shared" si="935"/>
        <v>0</v>
      </c>
      <c r="Z987" s="66" t="s">
        <v>26</v>
      </c>
      <c r="AA987" s="12" t="s">
        <v>31</v>
      </c>
    </row>
    <row r="988" spans="1:27" x14ac:dyDescent="0.25">
      <c r="A988" s="10">
        <v>45673</v>
      </c>
      <c r="B988" s="11" t="s">
        <v>2534</v>
      </c>
      <c r="C988" s="11" t="s">
        <v>2535</v>
      </c>
      <c r="D988" s="11" t="s">
        <v>26</v>
      </c>
      <c r="E988" s="11" t="s">
        <v>433</v>
      </c>
      <c r="F988" s="11" t="s">
        <v>26</v>
      </c>
      <c r="G988" s="11" t="s">
        <v>35</v>
      </c>
      <c r="H988" s="12" t="s">
        <v>36</v>
      </c>
      <c r="I988" s="12" t="s">
        <v>27</v>
      </c>
      <c r="J988" s="12" t="s">
        <v>33</v>
      </c>
      <c r="K988" s="12" t="s">
        <v>34</v>
      </c>
      <c r="L988" s="13">
        <v>10.96</v>
      </c>
      <c r="M988" s="13">
        <v>7</v>
      </c>
      <c r="N988" s="13">
        <v>1.5657142857142861</v>
      </c>
      <c r="O988" s="13">
        <v>50</v>
      </c>
      <c r="P988" s="13" t="s">
        <v>30</v>
      </c>
      <c r="Q988" s="13">
        <v>0</v>
      </c>
      <c r="R988" s="69">
        <f>(L988*O988)-Q988</f>
        <v>548</v>
      </c>
      <c r="S988" s="69">
        <v>0</v>
      </c>
      <c r="T988" s="69">
        <f t="shared" ref="T988" si="936">+L988*S988</f>
        <v>0</v>
      </c>
      <c r="U988" s="69">
        <f t="shared" si="933"/>
        <v>548</v>
      </c>
      <c r="V988" s="69">
        <f>+U988*0</f>
        <v>0</v>
      </c>
      <c r="W988" s="69">
        <f t="shared" si="934"/>
        <v>548</v>
      </c>
      <c r="X988" s="69">
        <v>0</v>
      </c>
      <c r="Y988" s="14">
        <f t="shared" si="935"/>
        <v>0</v>
      </c>
      <c r="Z988" s="66" t="s">
        <v>26</v>
      </c>
      <c r="AA988" s="12" t="s">
        <v>31</v>
      </c>
    </row>
    <row r="989" spans="1:27" x14ac:dyDescent="0.25">
      <c r="A989" s="10">
        <v>45673</v>
      </c>
      <c r="B989" s="11" t="s">
        <v>687</v>
      </c>
      <c r="C989" s="11" t="s">
        <v>2536</v>
      </c>
      <c r="D989" s="11" t="s">
        <v>26</v>
      </c>
      <c r="E989" s="11" t="s">
        <v>75</v>
      </c>
      <c r="F989" s="11" t="s">
        <v>26</v>
      </c>
      <c r="G989" s="11">
        <v>42014</v>
      </c>
      <c r="H989" s="12" t="s">
        <v>564</v>
      </c>
      <c r="I989" s="12" t="s">
        <v>27</v>
      </c>
      <c r="J989" s="12" t="s">
        <v>33</v>
      </c>
      <c r="K989" s="12" t="s">
        <v>34</v>
      </c>
      <c r="L989" s="13">
        <v>38.58</v>
      </c>
      <c r="M989" s="13">
        <v>25</v>
      </c>
      <c r="N989" s="13">
        <v>1.5431999999999999</v>
      </c>
      <c r="O989" s="13"/>
      <c r="P989" s="13">
        <v>60</v>
      </c>
      <c r="Q989" s="13">
        <v>0</v>
      </c>
      <c r="R989" s="69">
        <f>M989*P989</f>
        <v>1500</v>
      </c>
      <c r="S989" s="69">
        <v>0</v>
      </c>
      <c r="T989" s="69">
        <f>M989*S989</f>
        <v>0</v>
      </c>
      <c r="U989" s="69">
        <f>R989-T989</f>
        <v>1500</v>
      </c>
      <c r="V989" s="69">
        <f>U989*0</f>
        <v>0</v>
      </c>
      <c r="W989" s="69">
        <f>+U989-V989</f>
        <v>1500</v>
      </c>
      <c r="X989" s="69">
        <v>0</v>
      </c>
      <c r="Y989" s="14">
        <f t="shared" si="935"/>
        <v>0</v>
      </c>
      <c r="Z989" s="66" t="s">
        <v>26</v>
      </c>
      <c r="AA989" s="12" t="s">
        <v>31</v>
      </c>
    </row>
    <row r="990" spans="1:27" x14ac:dyDescent="0.25">
      <c r="A990" s="10">
        <v>45673</v>
      </c>
      <c r="B990" s="11" t="s">
        <v>2537</v>
      </c>
      <c r="C990" s="11" t="s">
        <v>2538</v>
      </c>
      <c r="D990" s="11" t="s">
        <v>26</v>
      </c>
      <c r="E990" s="11" t="s">
        <v>229</v>
      </c>
      <c r="F990" s="11" t="s">
        <v>26</v>
      </c>
      <c r="G990" s="11">
        <v>23133</v>
      </c>
      <c r="H990" s="12" t="s">
        <v>564</v>
      </c>
      <c r="I990" s="12" t="s">
        <v>55</v>
      </c>
      <c r="J990" s="12" t="s">
        <v>565</v>
      </c>
      <c r="K990" s="12" t="s">
        <v>549</v>
      </c>
      <c r="L990" s="13">
        <v>40.92</v>
      </c>
      <c r="M990" s="13">
        <v>25</v>
      </c>
      <c r="N990" s="13">
        <v>1.6368</v>
      </c>
      <c r="O990" s="13">
        <v>25</v>
      </c>
      <c r="P990" s="13" t="s">
        <v>30</v>
      </c>
      <c r="Q990" s="13">
        <v>0</v>
      </c>
      <c r="R990" s="69">
        <f t="shared" ref="R990" si="937">L990*O990</f>
        <v>1023</v>
      </c>
      <c r="S990" s="69">
        <v>0</v>
      </c>
      <c r="T990" s="69">
        <f t="shared" ref="T990" si="938">L990*S990</f>
        <v>0</v>
      </c>
      <c r="U990" s="69">
        <f t="shared" ref="U990" si="939">R990-T990</f>
        <v>1023</v>
      </c>
      <c r="V990" s="69">
        <f>U990*0</f>
        <v>0</v>
      </c>
      <c r="W990" s="69">
        <f t="shared" ref="W990" si="940">U990-V990</f>
        <v>1023</v>
      </c>
      <c r="X990" s="69">
        <v>0</v>
      </c>
      <c r="Y990" s="14">
        <f t="shared" si="935"/>
        <v>0</v>
      </c>
      <c r="Z990" s="66" t="s">
        <v>26</v>
      </c>
      <c r="AA990" s="12" t="s">
        <v>31</v>
      </c>
    </row>
    <row r="991" spans="1:27" x14ac:dyDescent="0.25">
      <c r="A991" s="10">
        <v>45673</v>
      </c>
      <c r="B991" s="11" t="s">
        <v>2539</v>
      </c>
      <c r="C991" s="11" t="s">
        <v>2540</v>
      </c>
      <c r="D991" s="11" t="s">
        <v>26</v>
      </c>
      <c r="E991" s="11" t="s">
        <v>53</v>
      </c>
      <c r="F991" s="11" t="s">
        <v>26</v>
      </c>
      <c r="G991" s="11">
        <v>3754</v>
      </c>
      <c r="H991" s="12" t="s">
        <v>41</v>
      </c>
      <c r="I991" s="12" t="s">
        <v>27</v>
      </c>
      <c r="J991" s="12" t="s">
        <v>33</v>
      </c>
      <c r="K991" s="12" t="s">
        <v>34</v>
      </c>
      <c r="L991" s="13">
        <v>38.799999999999997</v>
      </c>
      <c r="M991" s="13">
        <v>25</v>
      </c>
      <c r="N991" s="13">
        <v>1.552</v>
      </c>
      <c r="O991" s="13" t="s">
        <v>30</v>
      </c>
      <c r="P991" s="13">
        <v>60</v>
      </c>
      <c r="Q991" s="13">
        <v>0</v>
      </c>
      <c r="R991" s="69">
        <f>M991*P991</f>
        <v>1500</v>
      </c>
      <c r="S991" s="69">
        <v>0</v>
      </c>
      <c r="T991" s="69">
        <f>M991*S991</f>
        <v>0</v>
      </c>
      <c r="U991" s="69">
        <f t="shared" ref="U991" si="941">+R991-T991</f>
        <v>1500</v>
      </c>
      <c r="V991" s="69">
        <f>+U991*0</f>
        <v>0</v>
      </c>
      <c r="W991" s="69">
        <f t="shared" ref="W991" si="942">+U991-V991</f>
        <v>1500</v>
      </c>
      <c r="X991" s="69">
        <v>0</v>
      </c>
      <c r="Y991" s="14">
        <f t="shared" si="935"/>
        <v>0</v>
      </c>
      <c r="Z991" s="66" t="s">
        <v>26</v>
      </c>
      <c r="AA991" s="12" t="s">
        <v>31</v>
      </c>
    </row>
    <row r="992" spans="1:27" x14ac:dyDescent="0.25">
      <c r="A992" s="10">
        <v>45673</v>
      </c>
      <c r="B992" s="11" t="s">
        <v>2541</v>
      </c>
      <c r="C992" s="11" t="s">
        <v>2542</v>
      </c>
      <c r="D992" s="11" t="s">
        <v>26</v>
      </c>
      <c r="E992" s="11" t="s">
        <v>657</v>
      </c>
      <c r="F992" s="11" t="s">
        <v>26</v>
      </c>
      <c r="G992" s="11">
        <v>767</v>
      </c>
      <c r="H992" s="12" t="s">
        <v>141</v>
      </c>
      <c r="I992" s="12" t="s">
        <v>27</v>
      </c>
      <c r="J992" s="12" t="s">
        <v>47</v>
      </c>
      <c r="K992" s="12" t="s">
        <v>48</v>
      </c>
      <c r="L992" s="13">
        <v>38.520000000000003</v>
      </c>
      <c r="M992" s="13">
        <v>25</v>
      </c>
      <c r="N992" s="13">
        <v>1.5407999999999999</v>
      </c>
      <c r="O992" s="13">
        <v>40</v>
      </c>
      <c r="P992" s="13" t="s">
        <v>30</v>
      </c>
      <c r="Q992" s="13">
        <v>0</v>
      </c>
      <c r="R992" s="69">
        <f>L992*O992</f>
        <v>1540.8000000000002</v>
      </c>
      <c r="S992" s="69">
        <v>0</v>
      </c>
      <c r="T992" s="69">
        <f>L992*S992</f>
        <v>0</v>
      </c>
      <c r="U992" s="69">
        <f>R992-T992</f>
        <v>1540.8000000000002</v>
      </c>
      <c r="V992" s="69">
        <f>U992*0</f>
        <v>0</v>
      </c>
      <c r="W992" s="69">
        <f>U992-V992</f>
        <v>1540.8000000000002</v>
      </c>
      <c r="X992" s="69">
        <v>0</v>
      </c>
      <c r="Y992" s="14">
        <f t="shared" si="935"/>
        <v>0</v>
      </c>
      <c r="Z992" s="66" t="s">
        <v>26</v>
      </c>
      <c r="AA992" s="12" t="s">
        <v>31</v>
      </c>
    </row>
    <row r="993" spans="1:27" x14ac:dyDescent="0.25">
      <c r="A993" s="10">
        <v>45673</v>
      </c>
      <c r="B993" s="11" t="s">
        <v>2543</v>
      </c>
      <c r="C993" s="11" t="s">
        <v>2544</v>
      </c>
      <c r="D993" s="11" t="s">
        <v>26</v>
      </c>
      <c r="E993" s="11" t="s">
        <v>46</v>
      </c>
      <c r="F993" s="11" t="s">
        <v>26</v>
      </c>
      <c r="G993" s="11">
        <v>112126</v>
      </c>
      <c r="H993" s="12" t="s">
        <v>4445</v>
      </c>
      <c r="I993" s="12" t="s">
        <v>27</v>
      </c>
      <c r="J993" s="12" t="s">
        <v>33</v>
      </c>
      <c r="K993" s="12" t="s">
        <v>34</v>
      </c>
      <c r="L993" s="13">
        <v>36.68</v>
      </c>
      <c r="M993" s="13">
        <v>25</v>
      </c>
      <c r="N993" s="13">
        <v>1.4672000000000001</v>
      </c>
      <c r="O993" s="13">
        <v>44</v>
      </c>
      <c r="P993" s="13" t="s">
        <v>30</v>
      </c>
      <c r="Q993" s="13">
        <v>0</v>
      </c>
      <c r="R993" s="69">
        <f t="shared" ref="R993" si="943">+L993*O993</f>
        <v>1613.92</v>
      </c>
      <c r="S993" s="69">
        <v>0</v>
      </c>
      <c r="T993" s="69">
        <f>+L993*S993</f>
        <v>0</v>
      </c>
      <c r="U993" s="69">
        <f>+R993-T993</f>
        <v>1613.92</v>
      </c>
      <c r="V993" s="69">
        <f>+U993*1</f>
        <v>1613.92</v>
      </c>
      <c r="W993" s="69">
        <f>+U993-V993</f>
        <v>0</v>
      </c>
      <c r="X993" s="69">
        <v>0</v>
      </c>
      <c r="Y993" s="14">
        <f t="shared" si="935"/>
        <v>0</v>
      </c>
      <c r="Z993" s="66" t="s">
        <v>26</v>
      </c>
      <c r="AA993" s="12" t="s">
        <v>31</v>
      </c>
    </row>
    <row r="994" spans="1:27" x14ac:dyDescent="0.25">
      <c r="A994" s="10">
        <v>45673</v>
      </c>
      <c r="B994" s="11" t="s">
        <v>717</v>
      </c>
      <c r="C994" s="11" t="s">
        <v>2545</v>
      </c>
      <c r="D994" s="11" t="s">
        <v>26</v>
      </c>
      <c r="E994" s="11" t="s">
        <v>500</v>
      </c>
      <c r="F994" s="11" t="s">
        <v>26</v>
      </c>
      <c r="G994" s="11">
        <v>768</v>
      </c>
      <c r="H994" s="12" t="s">
        <v>141</v>
      </c>
      <c r="I994" s="12" t="s">
        <v>27</v>
      </c>
      <c r="J994" s="12" t="s">
        <v>42</v>
      </c>
      <c r="K994" s="12" t="s">
        <v>43</v>
      </c>
      <c r="L994" s="13">
        <v>44.34</v>
      </c>
      <c r="M994" s="13">
        <v>25</v>
      </c>
      <c r="N994" s="13">
        <v>1.7736000000000001</v>
      </c>
      <c r="O994" s="13">
        <v>40</v>
      </c>
      <c r="P994" s="13" t="s">
        <v>30</v>
      </c>
      <c r="Q994" s="13">
        <v>0</v>
      </c>
      <c r="R994" s="69">
        <f>L994*O994</f>
        <v>1773.6000000000001</v>
      </c>
      <c r="S994" s="69">
        <v>0</v>
      </c>
      <c r="T994" s="69">
        <f>L994*S994</f>
        <v>0</v>
      </c>
      <c r="U994" s="69">
        <f>R994-T994</f>
        <v>1773.6000000000001</v>
      </c>
      <c r="V994" s="69">
        <f>U994*0</f>
        <v>0</v>
      </c>
      <c r="W994" s="69">
        <f>U994-V994</f>
        <v>1773.6000000000001</v>
      </c>
      <c r="X994" s="69">
        <v>0</v>
      </c>
      <c r="Y994" s="14">
        <f t="shared" si="935"/>
        <v>0</v>
      </c>
      <c r="Z994" s="66" t="s">
        <v>26</v>
      </c>
      <c r="AA994" s="12" t="s">
        <v>31</v>
      </c>
    </row>
    <row r="995" spans="1:27" x14ac:dyDescent="0.25">
      <c r="A995" s="10">
        <v>45673</v>
      </c>
      <c r="B995" s="11" t="s">
        <v>415</v>
      </c>
      <c r="C995" s="11" t="s">
        <v>2546</v>
      </c>
      <c r="D995" s="11" t="s">
        <v>26</v>
      </c>
      <c r="E995" s="11" t="s">
        <v>603</v>
      </c>
      <c r="F995" s="11" t="s">
        <v>26</v>
      </c>
      <c r="G995" s="11">
        <v>769</v>
      </c>
      <c r="H995" s="12" t="s">
        <v>141</v>
      </c>
      <c r="I995" s="12" t="s">
        <v>27</v>
      </c>
      <c r="J995" s="12" t="s">
        <v>42</v>
      </c>
      <c r="K995" s="12" t="s">
        <v>43</v>
      </c>
      <c r="L995" s="13">
        <v>41.9</v>
      </c>
      <c r="M995" s="13">
        <v>25</v>
      </c>
      <c r="N995" s="13">
        <v>1.6759999999999999</v>
      </c>
      <c r="O995" s="13">
        <v>40</v>
      </c>
      <c r="P995" s="13" t="s">
        <v>30</v>
      </c>
      <c r="Q995" s="13">
        <v>0</v>
      </c>
      <c r="R995" s="69">
        <f>L995*O995</f>
        <v>1676</v>
      </c>
      <c r="S995" s="69">
        <v>0</v>
      </c>
      <c r="T995" s="69">
        <f>L995*S995</f>
        <v>0</v>
      </c>
      <c r="U995" s="69">
        <f>R995-T995</f>
        <v>1676</v>
      </c>
      <c r="V995" s="69">
        <f>U995*0</f>
        <v>0</v>
      </c>
      <c r="W995" s="69">
        <f>U995-V995</f>
        <v>1676</v>
      </c>
      <c r="X995" s="69">
        <v>0</v>
      </c>
      <c r="Y995" s="14">
        <f t="shared" si="935"/>
        <v>0</v>
      </c>
      <c r="Z995" s="66" t="s">
        <v>26</v>
      </c>
      <c r="AA995" s="12" t="s">
        <v>31</v>
      </c>
    </row>
    <row r="996" spans="1:27" x14ac:dyDescent="0.25">
      <c r="A996" s="10">
        <v>45674</v>
      </c>
      <c r="B996" s="11" t="s">
        <v>451</v>
      </c>
      <c r="C996" s="11" t="s">
        <v>2547</v>
      </c>
      <c r="D996" s="11" t="s">
        <v>26</v>
      </c>
      <c r="E996" s="11" t="s">
        <v>100</v>
      </c>
      <c r="F996" s="11" t="s">
        <v>26</v>
      </c>
      <c r="G996" s="11">
        <v>21719</v>
      </c>
      <c r="H996" s="12" t="s">
        <v>4447</v>
      </c>
      <c r="I996" s="12" t="s">
        <v>27</v>
      </c>
      <c r="J996" s="12" t="s">
        <v>47</v>
      </c>
      <c r="K996" s="12" t="s">
        <v>48</v>
      </c>
      <c r="L996" s="13">
        <v>37.74</v>
      </c>
      <c r="M996" s="13">
        <v>25</v>
      </c>
      <c r="N996" s="13">
        <v>1.5096000000000001</v>
      </c>
      <c r="O996" s="13">
        <v>46.66</v>
      </c>
      <c r="P996" s="13" t="s">
        <v>30</v>
      </c>
      <c r="Q996" s="13">
        <v>0</v>
      </c>
      <c r="R996" s="69">
        <f>+L996*O996</f>
        <v>1760.9484</v>
      </c>
      <c r="S996" s="69">
        <v>0</v>
      </c>
      <c r="T996" s="69">
        <f>+L996*S996</f>
        <v>0</v>
      </c>
      <c r="U996" s="69">
        <f>+R996-T996</f>
        <v>1760.9484</v>
      </c>
      <c r="V996" s="69">
        <f>+U996*0.75</f>
        <v>1320.7112999999999</v>
      </c>
      <c r="W996" s="69">
        <f>+U996-V996</f>
        <v>440.23710000000005</v>
      </c>
      <c r="X996" s="69">
        <v>0</v>
      </c>
      <c r="Y996" s="14">
        <f t="shared" si="935"/>
        <v>0</v>
      </c>
      <c r="Z996" s="66" t="s">
        <v>26</v>
      </c>
      <c r="AA996" s="12" t="s">
        <v>31</v>
      </c>
    </row>
    <row r="997" spans="1:27" x14ac:dyDescent="0.25">
      <c r="A997" s="10">
        <v>45674</v>
      </c>
      <c r="B997" s="11" t="s">
        <v>2548</v>
      </c>
      <c r="C997" s="11" t="s">
        <v>2549</v>
      </c>
      <c r="D997" s="11" t="s">
        <v>26</v>
      </c>
      <c r="E997" s="11" t="s">
        <v>81</v>
      </c>
      <c r="F997" s="11" t="s">
        <v>26</v>
      </c>
      <c r="G997" s="11" t="s">
        <v>26</v>
      </c>
      <c r="H997" s="12" t="s">
        <v>4421</v>
      </c>
      <c r="I997" s="12" t="s">
        <v>27</v>
      </c>
      <c r="J997" s="12" t="s">
        <v>42</v>
      </c>
      <c r="K997" s="12" t="s">
        <v>43</v>
      </c>
      <c r="L997" s="13">
        <v>42.84</v>
      </c>
      <c r="M997" s="13">
        <v>25</v>
      </c>
      <c r="N997" s="13">
        <v>1.7136</v>
      </c>
      <c r="O997" s="13">
        <v>83</v>
      </c>
      <c r="P997" s="13" t="s">
        <v>30</v>
      </c>
      <c r="Q997" s="13">
        <v>0</v>
      </c>
      <c r="R997" s="69">
        <f>L997*O997</f>
        <v>3555.7200000000003</v>
      </c>
      <c r="S997" s="69">
        <v>38</v>
      </c>
      <c r="T997" s="69">
        <f>L997*S997</f>
        <v>1627.92</v>
      </c>
      <c r="U997" s="69">
        <f>R997-T997</f>
        <v>1927.8000000000002</v>
      </c>
      <c r="V997" s="69">
        <f>U997*1</f>
        <v>1927.8000000000002</v>
      </c>
      <c r="W997" s="69">
        <f>U997-V997</f>
        <v>0</v>
      </c>
      <c r="X997" s="69">
        <f>L997*36</f>
        <v>1542.2400000000002</v>
      </c>
      <c r="Y997" s="70">
        <f t="shared" ref="Y997:Y998" si="944">+T997-X997</f>
        <v>85.679999999999836</v>
      </c>
      <c r="Z997" s="66" t="s">
        <v>141</v>
      </c>
      <c r="AA997" s="12" t="s">
        <v>78</v>
      </c>
    </row>
    <row r="998" spans="1:27" x14ac:dyDescent="0.25">
      <c r="A998" s="10">
        <v>45674</v>
      </c>
      <c r="B998" s="11" t="s">
        <v>1050</v>
      </c>
      <c r="C998" s="11" t="s">
        <v>2550</v>
      </c>
      <c r="D998" s="11" t="s">
        <v>26</v>
      </c>
      <c r="E998" s="11" t="s">
        <v>183</v>
      </c>
      <c r="F998" s="11" t="s">
        <v>26</v>
      </c>
      <c r="G998" s="11" t="s">
        <v>26</v>
      </c>
      <c r="H998" s="12" t="s">
        <v>4421</v>
      </c>
      <c r="I998" s="12" t="s">
        <v>27</v>
      </c>
      <c r="J998" s="12" t="s">
        <v>47</v>
      </c>
      <c r="K998" s="12" t="s">
        <v>48</v>
      </c>
      <c r="L998" s="13">
        <v>39.86</v>
      </c>
      <c r="M998" s="13">
        <v>28</v>
      </c>
      <c r="N998" s="13">
        <v>1.423571428571428</v>
      </c>
      <c r="O998" s="13">
        <v>87</v>
      </c>
      <c r="P998" s="13" t="s">
        <v>30</v>
      </c>
      <c r="Q998" s="13">
        <v>0</v>
      </c>
      <c r="R998" s="69">
        <f>L998*O998</f>
        <v>3467.82</v>
      </c>
      <c r="S998" s="69">
        <v>38</v>
      </c>
      <c r="T998" s="69">
        <f>L998*S998</f>
        <v>1514.68</v>
      </c>
      <c r="U998" s="69">
        <f>R998-T998</f>
        <v>1953.14</v>
      </c>
      <c r="V998" s="69">
        <f>U998*1</f>
        <v>1953.14</v>
      </c>
      <c r="W998" s="69">
        <f>U998-V998</f>
        <v>0</v>
      </c>
      <c r="X998" s="69">
        <f>L998*36</f>
        <v>1434.96</v>
      </c>
      <c r="Y998" s="70">
        <f t="shared" si="944"/>
        <v>79.720000000000027</v>
      </c>
      <c r="Z998" s="66" t="s">
        <v>141</v>
      </c>
      <c r="AA998" s="12" t="s">
        <v>78</v>
      </c>
    </row>
    <row r="999" spans="1:27" x14ac:dyDescent="0.25">
      <c r="A999" s="10">
        <v>45674</v>
      </c>
      <c r="B999" s="11" t="s">
        <v>2551</v>
      </c>
      <c r="C999" s="11" t="s">
        <v>2552</v>
      </c>
      <c r="D999" s="11" t="s">
        <v>26</v>
      </c>
      <c r="E999" s="11" t="s">
        <v>99</v>
      </c>
      <c r="F999" s="11" t="s">
        <v>26</v>
      </c>
      <c r="G999" s="11">
        <v>57987</v>
      </c>
      <c r="H999" s="12" t="s">
        <v>4422</v>
      </c>
      <c r="I999" s="12" t="s">
        <v>27</v>
      </c>
      <c r="J999" s="12" t="s">
        <v>33</v>
      </c>
      <c r="K999" s="12" t="s">
        <v>34</v>
      </c>
      <c r="L999" s="13">
        <v>37.9</v>
      </c>
      <c r="M999" s="13">
        <v>25</v>
      </c>
      <c r="N999" s="13">
        <v>1.516</v>
      </c>
      <c r="O999" s="13">
        <v>45</v>
      </c>
      <c r="P999" s="13" t="s">
        <v>30</v>
      </c>
      <c r="Q999" s="13">
        <v>0</v>
      </c>
      <c r="R999" s="69">
        <f>+L999*O999</f>
        <v>1705.5</v>
      </c>
      <c r="S999" s="69">
        <v>0</v>
      </c>
      <c r="T999" s="69">
        <f>+L999*S999</f>
        <v>0</v>
      </c>
      <c r="U999" s="69">
        <f t="shared" ref="U999:U1000" si="945">+R999-T999</f>
        <v>1705.5</v>
      </c>
      <c r="V999" s="69">
        <f>+U999*1</f>
        <v>1705.5</v>
      </c>
      <c r="W999" s="69">
        <f t="shared" ref="W999:W1000" si="946">+U999-V999</f>
        <v>0</v>
      </c>
      <c r="X999" s="69">
        <v>0</v>
      </c>
      <c r="Y999" s="14">
        <f t="shared" ref="Y999:Y1000" si="947">T999-X999</f>
        <v>0</v>
      </c>
      <c r="Z999" s="66" t="s">
        <v>26</v>
      </c>
      <c r="AA999" s="12" t="s">
        <v>31</v>
      </c>
    </row>
    <row r="1000" spans="1:27" x14ac:dyDescent="0.25">
      <c r="A1000" s="10">
        <v>45674</v>
      </c>
      <c r="B1000" s="11" t="s">
        <v>742</v>
      </c>
      <c r="C1000" s="11" t="s">
        <v>2553</v>
      </c>
      <c r="D1000" s="11" t="s">
        <v>26</v>
      </c>
      <c r="E1000" s="11" t="s">
        <v>552</v>
      </c>
      <c r="F1000" s="11" t="s">
        <v>26</v>
      </c>
      <c r="G1000" s="11">
        <v>44145</v>
      </c>
      <c r="H1000" s="12" t="s">
        <v>4422</v>
      </c>
      <c r="I1000" s="12" t="s">
        <v>27</v>
      </c>
      <c r="J1000" s="12" t="s">
        <v>33</v>
      </c>
      <c r="K1000" s="12" t="s">
        <v>34</v>
      </c>
      <c r="L1000" s="13">
        <v>37.22</v>
      </c>
      <c r="M1000" s="13">
        <v>25</v>
      </c>
      <c r="N1000" s="13">
        <v>1.4887999999999999</v>
      </c>
      <c r="O1000" s="13">
        <v>45</v>
      </c>
      <c r="P1000" s="13" t="s">
        <v>30</v>
      </c>
      <c r="Q1000" s="13">
        <v>0</v>
      </c>
      <c r="R1000" s="69">
        <f>+L1000*O1000</f>
        <v>1674.8999999999999</v>
      </c>
      <c r="S1000" s="69">
        <v>0</v>
      </c>
      <c r="T1000" s="69">
        <f>+L1000*S1000</f>
        <v>0</v>
      </c>
      <c r="U1000" s="69">
        <f t="shared" si="945"/>
        <v>1674.8999999999999</v>
      </c>
      <c r="V1000" s="69">
        <f>+U1000*1</f>
        <v>1674.8999999999999</v>
      </c>
      <c r="W1000" s="69">
        <f t="shared" si="946"/>
        <v>0</v>
      </c>
      <c r="X1000" s="69">
        <v>0</v>
      </c>
      <c r="Y1000" s="14">
        <f t="shared" si="947"/>
        <v>0</v>
      </c>
      <c r="Z1000" s="66" t="s">
        <v>26</v>
      </c>
      <c r="AA1000" s="12" t="s">
        <v>31</v>
      </c>
    </row>
    <row r="1001" spans="1:27" x14ac:dyDescent="0.25">
      <c r="A1001" s="10">
        <v>45674</v>
      </c>
      <c r="B1001" s="11" t="s">
        <v>681</v>
      </c>
      <c r="C1001" s="11" t="s">
        <v>2554</v>
      </c>
      <c r="D1001" s="11" t="s">
        <v>26</v>
      </c>
      <c r="E1001" s="11" t="s">
        <v>604</v>
      </c>
      <c r="F1001" s="11" t="s">
        <v>26</v>
      </c>
      <c r="G1001" s="11" t="s">
        <v>26</v>
      </c>
      <c r="H1001" s="12" t="s">
        <v>4421</v>
      </c>
      <c r="I1001" s="12" t="s">
        <v>27</v>
      </c>
      <c r="J1001" s="12" t="s">
        <v>42</v>
      </c>
      <c r="K1001" s="12" t="s">
        <v>43</v>
      </c>
      <c r="L1001" s="13">
        <v>44.84</v>
      </c>
      <c r="M1001" s="13">
        <v>25</v>
      </c>
      <c r="N1001" s="13">
        <v>1.7936000000000001</v>
      </c>
      <c r="O1001" s="13">
        <v>83</v>
      </c>
      <c r="P1001" s="13" t="s">
        <v>30</v>
      </c>
      <c r="Q1001" s="13">
        <v>0</v>
      </c>
      <c r="R1001" s="69">
        <f>L1001*O1001</f>
        <v>3721.7200000000003</v>
      </c>
      <c r="S1001" s="69">
        <v>38</v>
      </c>
      <c r="T1001" s="69">
        <f>L1001*S1001</f>
        <v>1703.92</v>
      </c>
      <c r="U1001" s="69">
        <f>R1001-T1001</f>
        <v>2017.8000000000002</v>
      </c>
      <c r="V1001" s="69">
        <f>U1001*1</f>
        <v>2017.8000000000002</v>
      </c>
      <c r="W1001" s="69">
        <f>U1001-V1001</f>
        <v>0</v>
      </c>
      <c r="X1001" s="69">
        <f>L1001*36</f>
        <v>1614.2400000000002</v>
      </c>
      <c r="Y1001" s="70">
        <f t="shared" ref="Y1001" si="948">+T1001-X1001</f>
        <v>89.679999999999836</v>
      </c>
      <c r="Z1001" s="66" t="s">
        <v>141</v>
      </c>
      <c r="AA1001" s="12" t="s">
        <v>78</v>
      </c>
    </row>
    <row r="1002" spans="1:27" x14ac:dyDescent="0.25">
      <c r="A1002" s="10">
        <v>45674</v>
      </c>
      <c r="B1002" s="11" t="s">
        <v>2555</v>
      </c>
      <c r="C1002" s="11" t="s">
        <v>2556</v>
      </c>
      <c r="D1002" s="11" t="s">
        <v>26</v>
      </c>
      <c r="E1002" s="11" t="s">
        <v>551</v>
      </c>
      <c r="F1002" s="11" t="s">
        <v>26</v>
      </c>
      <c r="G1002" s="11">
        <v>69118</v>
      </c>
      <c r="H1002" s="12" t="s">
        <v>4422</v>
      </c>
      <c r="I1002" s="12" t="s">
        <v>27</v>
      </c>
      <c r="J1002" s="12" t="s">
        <v>33</v>
      </c>
      <c r="K1002" s="12" t="s">
        <v>34</v>
      </c>
      <c r="L1002" s="13">
        <v>33.340000000000003</v>
      </c>
      <c r="M1002" s="13">
        <v>25</v>
      </c>
      <c r="N1002" s="13">
        <v>1.3335999999999999</v>
      </c>
      <c r="O1002" s="13">
        <v>45</v>
      </c>
      <c r="P1002" s="13" t="s">
        <v>30</v>
      </c>
      <c r="Q1002" s="13">
        <v>0</v>
      </c>
      <c r="R1002" s="69">
        <f>+L1002*O1002</f>
        <v>1500.3000000000002</v>
      </c>
      <c r="S1002" s="69">
        <v>0</v>
      </c>
      <c r="T1002" s="69">
        <f>+L1002*S1002</f>
        <v>0</v>
      </c>
      <c r="U1002" s="69">
        <f t="shared" ref="U1002:U1003" si="949">+R1002-T1002</f>
        <v>1500.3000000000002</v>
      </c>
      <c r="V1002" s="69">
        <f>+U1002*1</f>
        <v>1500.3000000000002</v>
      </c>
      <c r="W1002" s="69">
        <f t="shared" ref="W1002:W1003" si="950">+U1002-V1002</f>
        <v>0</v>
      </c>
      <c r="X1002" s="69">
        <v>0</v>
      </c>
      <c r="Y1002" s="14">
        <f t="shared" ref="Y1002:Y1003" si="951">T1002-X1002</f>
        <v>0</v>
      </c>
      <c r="Z1002" s="66" t="s">
        <v>26</v>
      </c>
      <c r="AA1002" s="12" t="s">
        <v>31</v>
      </c>
    </row>
    <row r="1003" spans="1:27" x14ac:dyDescent="0.25">
      <c r="A1003" s="10">
        <v>45674</v>
      </c>
      <c r="B1003" s="11" t="s">
        <v>199</v>
      </c>
      <c r="C1003" s="11" t="s">
        <v>2557</v>
      </c>
      <c r="D1003" s="11" t="s">
        <v>26</v>
      </c>
      <c r="E1003" s="11" t="s">
        <v>505</v>
      </c>
      <c r="F1003" s="11" t="s">
        <v>26</v>
      </c>
      <c r="G1003" s="11" t="s">
        <v>35</v>
      </c>
      <c r="H1003" s="12" t="s">
        <v>36</v>
      </c>
      <c r="I1003" s="12" t="s">
        <v>55</v>
      </c>
      <c r="J1003" s="12" t="s">
        <v>55</v>
      </c>
      <c r="K1003" s="12" t="s">
        <v>56</v>
      </c>
      <c r="L1003" s="13">
        <v>28.1</v>
      </c>
      <c r="M1003" s="13">
        <v>20</v>
      </c>
      <c r="N1003" s="13">
        <v>1.405</v>
      </c>
      <c r="O1003" s="13">
        <v>20</v>
      </c>
      <c r="P1003" s="13" t="s">
        <v>30</v>
      </c>
      <c r="Q1003" s="13">
        <v>0</v>
      </c>
      <c r="R1003" s="69">
        <f>(L1003*O1003)-Q1003</f>
        <v>562</v>
      </c>
      <c r="S1003" s="69">
        <v>0</v>
      </c>
      <c r="T1003" s="69">
        <f t="shared" ref="T1003" si="952">+L1003*S1003</f>
        <v>0</v>
      </c>
      <c r="U1003" s="69">
        <f t="shared" si="949"/>
        <v>562</v>
      </c>
      <c r="V1003" s="69">
        <f>+U1003*0</f>
        <v>0</v>
      </c>
      <c r="W1003" s="69">
        <f t="shared" si="950"/>
        <v>562</v>
      </c>
      <c r="X1003" s="69">
        <v>0</v>
      </c>
      <c r="Y1003" s="14">
        <f t="shared" si="951"/>
        <v>0</v>
      </c>
      <c r="Z1003" s="66" t="s">
        <v>26</v>
      </c>
      <c r="AA1003" s="12" t="s">
        <v>31</v>
      </c>
    </row>
    <row r="1004" spans="1:27" x14ac:dyDescent="0.25">
      <c r="A1004" s="10">
        <v>45674</v>
      </c>
      <c r="B1004" s="11" t="s">
        <v>2558</v>
      </c>
      <c r="C1004" s="11" t="s">
        <v>2559</v>
      </c>
      <c r="D1004" s="11" t="s">
        <v>26</v>
      </c>
      <c r="E1004" s="11" t="s">
        <v>2108</v>
      </c>
      <c r="F1004" s="11" t="s">
        <v>26</v>
      </c>
      <c r="G1004" s="11" t="s">
        <v>26</v>
      </c>
      <c r="H1004" s="12" t="s">
        <v>4421</v>
      </c>
      <c r="I1004" s="12" t="s">
        <v>27</v>
      </c>
      <c r="J1004" s="12" t="s">
        <v>33</v>
      </c>
      <c r="K1004" s="12" t="s">
        <v>34</v>
      </c>
      <c r="L1004" s="13">
        <v>43.16</v>
      </c>
      <c r="M1004" s="13">
        <v>30</v>
      </c>
      <c r="N1004" s="13">
        <v>1.438666666666667</v>
      </c>
      <c r="O1004" s="13">
        <v>85</v>
      </c>
      <c r="P1004" s="13" t="s">
        <v>30</v>
      </c>
      <c r="Q1004" s="13">
        <v>0</v>
      </c>
      <c r="R1004" s="69">
        <f>L1004*O1004</f>
        <v>3668.6</v>
      </c>
      <c r="S1004" s="69">
        <v>38</v>
      </c>
      <c r="T1004" s="69">
        <f>L1004*S1004</f>
        <v>1640.08</v>
      </c>
      <c r="U1004" s="69">
        <f>R1004-T1004</f>
        <v>2028.52</v>
      </c>
      <c r="V1004" s="69">
        <f>U1004*1</f>
        <v>2028.52</v>
      </c>
      <c r="W1004" s="69">
        <f>U1004-V1004</f>
        <v>0</v>
      </c>
      <c r="X1004" s="69">
        <f>L1004*36</f>
        <v>1553.7599999999998</v>
      </c>
      <c r="Y1004" s="70">
        <f t="shared" ref="Y1004" si="953">+T1004-X1004</f>
        <v>86.320000000000164</v>
      </c>
      <c r="Z1004" s="66" t="s">
        <v>140</v>
      </c>
      <c r="AA1004" s="12" t="s">
        <v>78</v>
      </c>
    </row>
    <row r="1005" spans="1:27" x14ac:dyDescent="0.25">
      <c r="A1005" s="10">
        <v>45674</v>
      </c>
      <c r="B1005" s="11" t="s">
        <v>1855</v>
      </c>
      <c r="C1005" s="11" t="s">
        <v>2560</v>
      </c>
      <c r="D1005" s="11" t="s">
        <v>26</v>
      </c>
      <c r="E1005" s="11" t="s">
        <v>223</v>
      </c>
      <c r="F1005" s="11" t="s">
        <v>26</v>
      </c>
      <c r="G1005" s="11">
        <v>55324</v>
      </c>
      <c r="H1005" s="12" t="s">
        <v>4422</v>
      </c>
      <c r="I1005" s="12" t="s">
        <v>27</v>
      </c>
      <c r="J1005" s="12" t="s">
        <v>33</v>
      </c>
      <c r="K1005" s="12" t="s">
        <v>34</v>
      </c>
      <c r="L1005" s="13">
        <v>35.020000000000003</v>
      </c>
      <c r="M1005" s="13">
        <v>25</v>
      </c>
      <c r="N1005" s="13">
        <v>1.4008</v>
      </c>
      <c r="O1005" s="13">
        <v>45</v>
      </c>
      <c r="P1005" s="13" t="s">
        <v>30</v>
      </c>
      <c r="Q1005" s="13">
        <v>0</v>
      </c>
      <c r="R1005" s="69">
        <f>+L1005*O1005</f>
        <v>1575.9</v>
      </c>
      <c r="S1005" s="69">
        <v>0</v>
      </c>
      <c r="T1005" s="69">
        <f>+L1005*S1005</f>
        <v>0</v>
      </c>
      <c r="U1005" s="69">
        <f t="shared" ref="U1005" si="954">+R1005-T1005</f>
        <v>1575.9</v>
      </c>
      <c r="V1005" s="69">
        <f>+U1005*1</f>
        <v>1575.9</v>
      </c>
      <c r="W1005" s="69">
        <f t="shared" ref="W1005" si="955">+U1005-V1005</f>
        <v>0</v>
      </c>
      <c r="X1005" s="69">
        <v>0</v>
      </c>
      <c r="Y1005" s="14">
        <f t="shared" ref="Y1005:Y1010" si="956">T1005-X1005</f>
        <v>0</v>
      </c>
      <c r="Z1005" s="66" t="s">
        <v>26</v>
      </c>
      <c r="AA1005" s="12" t="s">
        <v>31</v>
      </c>
    </row>
    <row r="1006" spans="1:27" x14ac:dyDescent="0.25">
      <c r="A1006" s="10">
        <v>45674</v>
      </c>
      <c r="B1006" s="11" t="s">
        <v>462</v>
      </c>
      <c r="C1006" s="11" t="s">
        <v>2561</v>
      </c>
      <c r="D1006" s="11" t="s">
        <v>26</v>
      </c>
      <c r="E1006" s="11" t="s">
        <v>57</v>
      </c>
      <c r="F1006" s="11" t="s">
        <v>26</v>
      </c>
      <c r="G1006" s="11">
        <v>2736</v>
      </c>
      <c r="H1006" s="12" t="s">
        <v>41</v>
      </c>
      <c r="I1006" s="12" t="s">
        <v>55</v>
      </c>
      <c r="J1006" s="12" t="s">
        <v>55</v>
      </c>
      <c r="K1006" s="12" t="s">
        <v>56</v>
      </c>
      <c r="L1006" s="13">
        <v>38.380000000000003</v>
      </c>
      <c r="M1006" s="13">
        <v>25</v>
      </c>
      <c r="N1006" s="13">
        <v>1.5351999999999999</v>
      </c>
      <c r="O1006" s="13" t="s">
        <v>30</v>
      </c>
      <c r="P1006" s="13">
        <v>24</v>
      </c>
      <c r="Q1006" s="13">
        <v>0</v>
      </c>
      <c r="R1006" s="69">
        <f>+M1006*P1006</f>
        <v>600</v>
      </c>
      <c r="S1006" s="69">
        <v>0</v>
      </c>
      <c r="T1006" s="69">
        <f>+M1006*S1006</f>
        <v>0</v>
      </c>
      <c r="U1006" s="69">
        <f>+R1006-T1006</f>
        <v>600</v>
      </c>
      <c r="V1006" s="69">
        <f>+U1006*0</f>
        <v>0</v>
      </c>
      <c r="W1006" s="69">
        <f>+U1006-V1006</f>
        <v>600</v>
      </c>
      <c r="X1006" s="69">
        <v>0</v>
      </c>
      <c r="Y1006" s="14">
        <f t="shared" si="956"/>
        <v>0</v>
      </c>
      <c r="Z1006" s="66" t="s">
        <v>26</v>
      </c>
      <c r="AA1006" s="12" t="s">
        <v>31</v>
      </c>
    </row>
    <row r="1007" spans="1:27" x14ac:dyDescent="0.25">
      <c r="A1007" s="10">
        <v>45674</v>
      </c>
      <c r="B1007" s="11" t="s">
        <v>704</v>
      </c>
      <c r="C1007" s="11" t="s">
        <v>2562</v>
      </c>
      <c r="D1007" s="11" t="s">
        <v>26</v>
      </c>
      <c r="E1007" s="11" t="s">
        <v>482</v>
      </c>
      <c r="F1007" s="11" t="s">
        <v>26</v>
      </c>
      <c r="G1007" s="11">
        <v>2143</v>
      </c>
      <c r="H1007" s="12" t="s">
        <v>41</v>
      </c>
      <c r="I1007" s="12" t="s">
        <v>55</v>
      </c>
      <c r="J1007" s="12" t="s">
        <v>55</v>
      </c>
      <c r="K1007" s="12" t="s">
        <v>56</v>
      </c>
      <c r="L1007" s="13">
        <v>38.86</v>
      </c>
      <c r="M1007" s="13">
        <v>25</v>
      </c>
      <c r="N1007" s="13">
        <v>1.5544</v>
      </c>
      <c r="O1007" s="13" t="s">
        <v>30</v>
      </c>
      <c r="P1007" s="13">
        <v>24</v>
      </c>
      <c r="Q1007" s="13">
        <v>0</v>
      </c>
      <c r="R1007" s="69">
        <f>+M1007*P1007</f>
        <v>600</v>
      </c>
      <c r="S1007" s="69">
        <v>0</v>
      </c>
      <c r="T1007" s="69">
        <f>+M1007*S1007</f>
        <v>0</v>
      </c>
      <c r="U1007" s="69">
        <f>+R1007-T1007</f>
        <v>600</v>
      </c>
      <c r="V1007" s="69">
        <f>+U1007*0</f>
        <v>0</v>
      </c>
      <c r="W1007" s="69">
        <f>+U1007-V1007</f>
        <v>600</v>
      </c>
      <c r="X1007" s="69">
        <v>0</v>
      </c>
      <c r="Y1007" s="14">
        <f t="shared" si="956"/>
        <v>0</v>
      </c>
      <c r="Z1007" s="66" t="s">
        <v>26</v>
      </c>
      <c r="AA1007" s="12" t="s">
        <v>31</v>
      </c>
    </row>
    <row r="1008" spans="1:27" x14ac:dyDescent="0.25">
      <c r="A1008" s="10">
        <v>45674</v>
      </c>
      <c r="B1008" s="11" t="s">
        <v>2563</v>
      </c>
      <c r="C1008" s="11" t="s">
        <v>2564</v>
      </c>
      <c r="D1008" s="11" t="s">
        <v>26</v>
      </c>
      <c r="E1008" s="11" t="s">
        <v>44</v>
      </c>
      <c r="F1008" s="11" t="s">
        <v>26</v>
      </c>
      <c r="G1008" s="11">
        <v>1559</v>
      </c>
      <c r="H1008" s="12" t="s">
        <v>45</v>
      </c>
      <c r="I1008" s="12" t="s">
        <v>27</v>
      </c>
      <c r="J1008" s="12" t="s">
        <v>33</v>
      </c>
      <c r="K1008" s="12" t="s">
        <v>34</v>
      </c>
      <c r="L1008" s="13">
        <v>38.979999999999997</v>
      </c>
      <c r="M1008" s="13">
        <v>25</v>
      </c>
      <c r="N1008" s="13">
        <v>1.5591999999999999</v>
      </c>
      <c r="O1008" s="13" t="s">
        <v>30</v>
      </c>
      <c r="P1008" s="13">
        <v>58</v>
      </c>
      <c r="Q1008" s="13">
        <v>0</v>
      </c>
      <c r="R1008" s="69">
        <f>M1008*P1008</f>
        <v>1450</v>
      </c>
      <c r="S1008" s="69">
        <v>0</v>
      </c>
      <c r="T1008" s="69">
        <f>M1008*S1008</f>
        <v>0</v>
      </c>
      <c r="U1008" s="69">
        <f>R1008-T1008</f>
        <v>1450</v>
      </c>
      <c r="V1008" s="69">
        <f>U1008*0</f>
        <v>0</v>
      </c>
      <c r="W1008" s="69">
        <f>U1008-V1008</f>
        <v>1450</v>
      </c>
      <c r="X1008" s="69">
        <v>0</v>
      </c>
      <c r="Y1008" s="14">
        <f t="shared" si="956"/>
        <v>0</v>
      </c>
      <c r="Z1008" s="66" t="s">
        <v>26</v>
      </c>
      <c r="AA1008" s="12" t="s">
        <v>31</v>
      </c>
    </row>
    <row r="1009" spans="1:27" x14ac:dyDescent="0.25">
      <c r="A1009" s="10">
        <v>45674</v>
      </c>
      <c r="B1009" s="11" t="s">
        <v>134</v>
      </c>
      <c r="C1009" s="11" t="s">
        <v>2565</v>
      </c>
      <c r="D1009" s="11" t="s">
        <v>26</v>
      </c>
      <c r="E1009" s="11" t="s">
        <v>49</v>
      </c>
      <c r="F1009" s="11" t="s">
        <v>26</v>
      </c>
      <c r="G1009" s="11">
        <v>1552</v>
      </c>
      <c r="H1009" s="12" t="s">
        <v>45</v>
      </c>
      <c r="I1009" s="12" t="s">
        <v>27</v>
      </c>
      <c r="J1009" s="12" t="s">
        <v>28</v>
      </c>
      <c r="K1009" s="12" t="s">
        <v>29</v>
      </c>
      <c r="L1009" s="13">
        <v>38.76</v>
      </c>
      <c r="M1009" s="13">
        <v>25</v>
      </c>
      <c r="N1009" s="13">
        <v>1.5504</v>
      </c>
      <c r="O1009" s="13" t="s">
        <v>30</v>
      </c>
      <c r="P1009" s="13">
        <v>40</v>
      </c>
      <c r="Q1009" s="13">
        <v>0</v>
      </c>
      <c r="R1009" s="69">
        <f>M1009*P1009</f>
        <v>1000</v>
      </c>
      <c r="S1009" s="69">
        <v>0</v>
      </c>
      <c r="T1009" s="69">
        <f>M1009*S1009</f>
        <v>0</v>
      </c>
      <c r="U1009" s="69">
        <f>R1009-T1009</f>
        <v>1000</v>
      </c>
      <c r="V1009" s="69">
        <f>U1009*0</f>
        <v>0</v>
      </c>
      <c r="W1009" s="69">
        <f>U1009-V1009</f>
        <v>1000</v>
      </c>
      <c r="X1009" s="69">
        <v>0</v>
      </c>
      <c r="Y1009" s="14">
        <f t="shared" si="956"/>
        <v>0</v>
      </c>
      <c r="Z1009" s="66" t="s">
        <v>26</v>
      </c>
      <c r="AA1009" s="12" t="s">
        <v>31</v>
      </c>
    </row>
    <row r="1010" spans="1:27" x14ac:dyDescent="0.25">
      <c r="A1010" s="10">
        <v>45674</v>
      </c>
      <c r="B1010" s="11" t="s">
        <v>716</v>
      </c>
      <c r="C1010" s="11" t="s">
        <v>2566</v>
      </c>
      <c r="D1010" s="11" t="s">
        <v>26</v>
      </c>
      <c r="E1010" s="11" t="s">
        <v>560</v>
      </c>
      <c r="F1010" s="11" t="s">
        <v>26</v>
      </c>
      <c r="G1010" s="11">
        <v>112131</v>
      </c>
      <c r="H1010" s="12" t="s">
        <v>4445</v>
      </c>
      <c r="I1010" s="12" t="s">
        <v>27</v>
      </c>
      <c r="J1010" s="12" t="s">
        <v>42</v>
      </c>
      <c r="K1010" s="12" t="s">
        <v>43</v>
      </c>
      <c r="L1010" s="13">
        <v>40.44</v>
      </c>
      <c r="M1010" s="13">
        <v>25</v>
      </c>
      <c r="N1010" s="13">
        <v>1.6175999999999999</v>
      </c>
      <c r="O1010" s="13">
        <v>42</v>
      </c>
      <c r="P1010" s="13" t="s">
        <v>30</v>
      </c>
      <c r="Q1010" s="13">
        <v>0</v>
      </c>
      <c r="R1010" s="69">
        <f t="shared" ref="R1010" si="957">+L1010*O1010</f>
        <v>1698.48</v>
      </c>
      <c r="S1010" s="69">
        <v>0</v>
      </c>
      <c r="T1010" s="69">
        <f>+L1010*S1010</f>
        <v>0</v>
      </c>
      <c r="U1010" s="69">
        <f>+R1010-T1010</f>
        <v>1698.48</v>
      </c>
      <c r="V1010" s="69">
        <f>+U1010*1</f>
        <v>1698.48</v>
      </c>
      <c r="W1010" s="69">
        <f>+U1010-V1010</f>
        <v>0</v>
      </c>
      <c r="X1010" s="69">
        <v>0</v>
      </c>
      <c r="Y1010" s="14">
        <f t="shared" si="956"/>
        <v>0</v>
      </c>
      <c r="Z1010" s="66" t="s">
        <v>26</v>
      </c>
      <c r="AA1010" s="12" t="s">
        <v>31</v>
      </c>
    </row>
    <row r="1011" spans="1:27" x14ac:dyDescent="0.25">
      <c r="A1011" s="10">
        <v>45674</v>
      </c>
      <c r="B1011" s="11" t="s">
        <v>2567</v>
      </c>
      <c r="C1011" s="11" t="s">
        <v>2568</v>
      </c>
      <c r="D1011" s="11" t="s">
        <v>26</v>
      </c>
      <c r="E1011" s="11" t="s">
        <v>603</v>
      </c>
      <c r="F1011" s="11" t="s">
        <v>26</v>
      </c>
      <c r="G1011" s="11" t="s">
        <v>26</v>
      </c>
      <c r="H1011" s="12" t="s">
        <v>4423</v>
      </c>
      <c r="I1011" s="12" t="s">
        <v>27</v>
      </c>
      <c r="J1011" s="12" t="s">
        <v>47</v>
      </c>
      <c r="K1011" s="12" t="s">
        <v>48</v>
      </c>
      <c r="L1011" s="13">
        <v>40.56</v>
      </c>
      <c r="M1011" s="13">
        <v>28</v>
      </c>
      <c r="N1011" s="13">
        <v>1.4485714285714291</v>
      </c>
      <c r="O1011" s="13">
        <v>90</v>
      </c>
      <c r="P1011" s="13" t="s">
        <v>30</v>
      </c>
      <c r="Q1011" s="13">
        <v>0</v>
      </c>
      <c r="R1011" s="69">
        <f>L1011*O1011</f>
        <v>3650.4</v>
      </c>
      <c r="S1011" s="69">
        <v>38</v>
      </c>
      <c r="T1011" s="69">
        <f>+L1011*S1011</f>
        <v>1541.2800000000002</v>
      </c>
      <c r="U1011" s="69">
        <f>R1011-T1011</f>
        <v>2109.12</v>
      </c>
      <c r="V1011" s="69">
        <f>U1011*1</f>
        <v>2109.12</v>
      </c>
      <c r="W1011" s="69">
        <f>U1011-V1011</f>
        <v>0</v>
      </c>
      <c r="X1011" s="15">
        <f>L1011*37</f>
        <v>1500.72</v>
      </c>
      <c r="Y1011" s="70">
        <f t="shared" ref="Y1011" si="958">+T1011-X1011</f>
        <v>40.560000000000173</v>
      </c>
      <c r="Z1011" s="66" t="s">
        <v>141</v>
      </c>
      <c r="AA1011" s="12" t="s">
        <v>656</v>
      </c>
    </row>
    <row r="1012" spans="1:27" x14ac:dyDescent="0.25">
      <c r="A1012" s="10">
        <v>45674</v>
      </c>
      <c r="B1012" s="11" t="s">
        <v>2569</v>
      </c>
      <c r="C1012" s="11" t="s">
        <v>2570</v>
      </c>
      <c r="D1012" s="11" t="s">
        <v>26</v>
      </c>
      <c r="E1012" s="11" t="s">
        <v>588</v>
      </c>
      <c r="F1012" s="11" t="s">
        <v>26</v>
      </c>
      <c r="G1012" s="11">
        <v>4582</v>
      </c>
      <c r="H1012" s="12" t="s">
        <v>4422</v>
      </c>
      <c r="I1012" s="12" t="s">
        <v>27</v>
      </c>
      <c r="J1012" s="12" t="s">
        <v>42</v>
      </c>
      <c r="K1012" s="12" t="s">
        <v>43</v>
      </c>
      <c r="L1012" s="13">
        <v>34.08</v>
      </c>
      <c r="M1012" s="13">
        <v>25</v>
      </c>
      <c r="N1012" s="13">
        <v>1.3632</v>
      </c>
      <c r="O1012" s="13">
        <v>42</v>
      </c>
      <c r="P1012" s="13" t="s">
        <v>30</v>
      </c>
      <c r="Q1012" s="13">
        <v>0</v>
      </c>
      <c r="R1012" s="69">
        <f t="shared" ref="R1012" si="959">+L1012*O1012</f>
        <v>1431.36</v>
      </c>
      <c r="S1012" s="69">
        <v>0</v>
      </c>
      <c r="T1012" s="69">
        <f t="shared" ref="T1012" si="960">+L1012*S1012</f>
        <v>0</v>
      </c>
      <c r="U1012" s="69">
        <f t="shared" ref="U1012" si="961">+R1012-T1012</f>
        <v>1431.36</v>
      </c>
      <c r="V1012" s="69">
        <f>+U1012*1</f>
        <v>1431.36</v>
      </c>
      <c r="W1012" s="69">
        <f t="shared" ref="W1012" si="962">+U1012-V1012</f>
        <v>0</v>
      </c>
      <c r="X1012" s="69">
        <v>0</v>
      </c>
      <c r="Y1012" s="14">
        <f t="shared" ref="Y1012:Y1013" si="963">T1012-X1012</f>
        <v>0</v>
      </c>
      <c r="Z1012" s="66" t="s">
        <v>26</v>
      </c>
      <c r="AA1012" s="12" t="s">
        <v>31</v>
      </c>
    </row>
    <row r="1013" spans="1:27" x14ac:dyDescent="0.25">
      <c r="A1013" s="10">
        <v>45674</v>
      </c>
      <c r="B1013" s="11" t="s">
        <v>404</v>
      </c>
      <c r="C1013" s="11" t="s">
        <v>2571</v>
      </c>
      <c r="D1013" s="11" t="s">
        <v>26</v>
      </c>
      <c r="E1013" s="11" t="s">
        <v>239</v>
      </c>
      <c r="F1013" s="11" t="s">
        <v>26</v>
      </c>
      <c r="G1013" s="11">
        <v>2923</v>
      </c>
      <c r="H1013" s="12" t="s">
        <v>41</v>
      </c>
      <c r="I1013" s="12" t="s">
        <v>55</v>
      </c>
      <c r="J1013" s="12" t="s">
        <v>55</v>
      </c>
      <c r="K1013" s="12" t="s">
        <v>56</v>
      </c>
      <c r="L1013" s="13">
        <v>37.700000000000003</v>
      </c>
      <c r="M1013" s="13">
        <v>25</v>
      </c>
      <c r="N1013" s="13">
        <v>1.508</v>
      </c>
      <c r="O1013" s="13" t="s">
        <v>30</v>
      </c>
      <c r="P1013" s="13">
        <v>24</v>
      </c>
      <c r="Q1013" s="13">
        <v>0</v>
      </c>
      <c r="R1013" s="69">
        <f>+M1013*P1013</f>
        <v>600</v>
      </c>
      <c r="S1013" s="69">
        <v>0</v>
      </c>
      <c r="T1013" s="69">
        <f>+M1013*S1013</f>
        <v>0</v>
      </c>
      <c r="U1013" s="69">
        <f>+R1013-T1013</f>
        <v>600</v>
      </c>
      <c r="V1013" s="69">
        <f>+U1013*0</f>
        <v>0</v>
      </c>
      <c r="W1013" s="69">
        <f>+U1013-V1013</f>
        <v>600</v>
      </c>
      <c r="X1013" s="69">
        <v>0</v>
      </c>
      <c r="Y1013" s="14">
        <f t="shared" si="963"/>
        <v>0</v>
      </c>
      <c r="Z1013" s="66" t="s">
        <v>26</v>
      </c>
      <c r="AA1013" s="12" t="s">
        <v>31</v>
      </c>
    </row>
    <row r="1014" spans="1:27" x14ac:dyDescent="0.25">
      <c r="A1014" s="10">
        <v>45674</v>
      </c>
      <c r="B1014" s="11" t="s">
        <v>2572</v>
      </c>
      <c r="C1014" s="11" t="s">
        <v>2573</v>
      </c>
      <c r="D1014" s="11" t="s">
        <v>26</v>
      </c>
      <c r="E1014" s="11" t="s">
        <v>98</v>
      </c>
      <c r="F1014" s="11" t="s">
        <v>26</v>
      </c>
      <c r="G1014" s="11" t="s">
        <v>26</v>
      </c>
      <c r="H1014" s="12" t="s">
        <v>4421</v>
      </c>
      <c r="I1014" s="12" t="s">
        <v>27</v>
      </c>
      <c r="J1014" s="12" t="s">
        <v>42</v>
      </c>
      <c r="K1014" s="12" t="s">
        <v>43</v>
      </c>
      <c r="L1014" s="13">
        <v>41.8</v>
      </c>
      <c r="M1014" s="13">
        <v>25</v>
      </c>
      <c r="N1014" s="13">
        <v>1.6719999999999999</v>
      </c>
      <c r="O1014" s="13">
        <v>83</v>
      </c>
      <c r="P1014" s="13" t="s">
        <v>30</v>
      </c>
      <c r="Q1014" s="13">
        <v>0</v>
      </c>
      <c r="R1014" s="69">
        <f>L1014*O1014</f>
        <v>3469.3999999999996</v>
      </c>
      <c r="S1014" s="69">
        <v>38</v>
      </c>
      <c r="T1014" s="69">
        <f>L1014*S1014</f>
        <v>1588.3999999999999</v>
      </c>
      <c r="U1014" s="69">
        <f>R1014-T1014</f>
        <v>1880.9999999999998</v>
      </c>
      <c r="V1014" s="69">
        <f>U1014*1</f>
        <v>1880.9999999999998</v>
      </c>
      <c r="W1014" s="69">
        <f>U1014-V1014</f>
        <v>0</v>
      </c>
      <c r="X1014" s="69">
        <f>L1014*36</f>
        <v>1504.8</v>
      </c>
      <c r="Y1014" s="70">
        <f t="shared" ref="Y1014" si="964">+T1014-X1014</f>
        <v>83.599999999999909</v>
      </c>
      <c r="Z1014" s="66" t="s">
        <v>140</v>
      </c>
      <c r="AA1014" s="12" t="s">
        <v>78</v>
      </c>
    </row>
    <row r="1015" spans="1:27" x14ac:dyDescent="0.25">
      <c r="A1015" s="10">
        <v>45674</v>
      </c>
      <c r="B1015" s="11" t="s">
        <v>2574</v>
      </c>
      <c r="C1015" s="11" t="s">
        <v>2575</v>
      </c>
      <c r="D1015" s="11" t="s">
        <v>26</v>
      </c>
      <c r="E1015" s="11" t="s">
        <v>87</v>
      </c>
      <c r="F1015" s="11" t="s">
        <v>26</v>
      </c>
      <c r="G1015" s="11">
        <v>32371</v>
      </c>
      <c r="H1015" s="12" t="s">
        <v>4422</v>
      </c>
      <c r="I1015" s="12" t="s">
        <v>27</v>
      </c>
      <c r="J1015" s="12" t="s">
        <v>42</v>
      </c>
      <c r="K1015" s="12" t="s">
        <v>43</v>
      </c>
      <c r="L1015" s="13">
        <v>38.979999999999997</v>
      </c>
      <c r="M1015" s="13">
        <v>25</v>
      </c>
      <c r="N1015" s="13">
        <v>1.5591999999999999</v>
      </c>
      <c r="O1015" s="13">
        <v>42</v>
      </c>
      <c r="P1015" s="13" t="s">
        <v>30</v>
      </c>
      <c r="Q1015" s="13">
        <v>0</v>
      </c>
      <c r="R1015" s="69">
        <f t="shared" ref="R1015:R1016" si="965">+L1015*O1015</f>
        <v>1637.1599999999999</v>
      </c>
      <c r="S1015" s="69">
        <v>0</v>
      </c>
      <c r="T1015" s="69">
        <f t="shared" ref="T1015:T1016" si="966">+L1015*S1015</f>
        <v>0</v>
      </c>
      <c r="U1015" s="69">
        <f t="shared" ref="U1015:U1016" si="967">+R1015-T1015</f>
        <v>1637.1599999999999</v>
      </c>
      <c r="V1015" s="69">
        <f>+U1015*1</f>
        <v>1637.1599999999999</v>
      </c>
      <c r="W1015" s="69">
        <f t="shared" ref="W1015:W1016" si="968">+U1015-V1015</f>
        <v>0</v>
      </c>
      <c r="X1015" s="69">
        <v>0</v>
      </c>
      <c r="Y1015" s="14">
        <f t="shared" ref="Y1015:Y1023" si="969">T1015-X1015</f>
        <v>0</v>
      </c>
      <c r="Z1015" s="66" t="s">
        <v>26</v>
      </c>
      <c r="AA1015" s="12" t="s">
        <v>31</v>
      </c>
    </row>
    <row r="1016" spans="1:27" x14ac:dyDescent="0.25">
      <c r="A1016" s="10">
        <v>45674</v>
      </c>
      <c r="B1016" s="11" t="s">
        <v>261</v>
      </c>
      <c r="C1016" s="11" t="s">
        <v>2576</v>
      </c>
      <c r="D1016" s="11" t="s">
        <v>26</v>
      </c>
      <c r="E1016" s="11" t="s">
        <v>236</v>
      </c>
      <c r="F1016" s="11" t="s">
        <v>26</v>
      </c>
      <c r="G1016" s="11">
        <v>44293</v>
      </c>
      <c r="H1016" s="12" t="s">
        <v>4422</v>
      </c>
      <c r="I1016" s="12" t="s">
        <v>27</v>
      </c>
      <c r="J1016" s="12" t="s">
        <v>42</v>
      </c>
      <c r="K1016" s="12" t="s">
        <v>43</v>
      </c>
      <c r="L1016" s="13">
        <v>39.380000000000003</v>
      </c>
      <c r="M1016" s="13">
        <v>25</v>
      </c>
      <c r="N1016" s="13">
        <v>1.5751999999999999</v>
      </c>
      <c r="O1016" s="13">
        <v>42</v>
      </c>
      <c r="P1016" s="13" t="s">
        <v>30</v>
      </c>
      <c r="Q1016" s="13">
        <v>0</v>
      </c>
      <c r="R1016" s="69">
        <f t="shared" si="965"/>
        <v>1653.96</v>
      </c>
      <c r="S1016" s="69">
        <v>0</v>
      </c>
      <c r="T1016" s="69">
        <f t="shared" si="966"/>
        <v>0</v>
      </c>
      <c r="U1016" s="69">
        <f t="shared" si="967"/>
        <v>1653.96</v>
      </c>
      <c r="V1016" s="69">
        <f>+U1016*1</f>
        <v>1653.96</v>
      </c>
      <c r="W1016" s="69">
        <f t="shared" si="968"/>
        <v>0</v>
      </c>
      <c r="X1016" s="69">
        <v>0</v>
      </c>
      <c r="Y1016" s="14">
        <f t="shared" si="969"/>
        <v>0</v>
      </c>
      <c r="Z1016" s="66" t="s">
        <v>26</v>
      </c>
      <c r="AA1016" s="12" t="s">
        <v>31</v>
      </c>
    </row>
    <row r="1017" spans="1:27" x14ac:dyDescent="0.25">
      <c r="A1017" s="10">
        <v>45674</v>
      </c>
      <c r="B1017" s="11" t="s">
        <v>2577</v>
      </c>
      <c r="C1017" s="11" t="s">
        <v>2578</v>
      </c>
      <c r="D1017" s="11" t="s">
        <v>26</v>
      </c>
      <c r="E1017" s="11" t="s">
        <v>657</v>
      </c>
      <c r="F1017" s="11" t="s">
        <v>26</v>
      </c>
      <c r="G1017" s="11">
        <v>851</v>
      </c>
      <c r="H1017" s="12" t="s">
        <v>141</v>
      </c>
      <c r="I1017" s="12" t="s">
        <v>27</v>
      </c>
      <c r="J1017" s="12" t="s">
        <v>42</v>
      </c>
      <c r="K1017" s="12" t="s">
        <v>43</v>
      </c>
      <c r="L1017" s="13">
        <v>43.16</v>
      </c>
      <c r="M1017" s="13">
        <v>25</v>
      </c>
      <c r="N1017" s="13">
        <v>1.7263999999999999</v>
      </c>
      <c r="O1017" s="13">
        <v>40</v>
      </c>
      <c r="P1017" s="13" t="s">
        <v>30</v>
      </c>
      <c r="Q1017" s="13">
        <v>0</v>
      </c>
      <c r="R1017" s="69">
        <f>L1017*O1017</f>
        <v>1726.3999999999999</v>
      </c>
      <c r="S1017" s="69">
        <v>0</v>
      </c>
      <c r="T1017" s="69">
        <f>L1017*S1017</f>
        <v>0</v>
      </c>
      <c r="U1017" s="69">
        <f>R1017-T1017</f>
        <v>1726.3999999999999</v>
      </c>
      <c r="V1017" s="69">
        <f>U1017*0</f>
        <v>0</v>
      </c>
      <c r="W1017" s="69">
        <f>U1017-V1017</f>
        <v>1726.3999999999999</v>
      </c>
      <c r="X1017" s="69">
        <v>0</v>
      </c>
      <c r="Y1017" s="14">
        <f t="shared" si="969"/>
        <v>0</v>
      </c>
      <c r="Z1017" s="66" t="s">
        <v>26</v>
      </c>
      <c r="AA1017" s="12" t="s">
        <v>31</v>
      </c>
    </row>
    <row r="1018" spans="1:27" x14ac:dyDescent="0.25">
      <c r="A1018" s="10">
        <v>45674</v>
      </c>
      <c r="B1018" s="11" t="s">
        <v>309</v>
      </c>
      <c r="C1018" s="11" t="s">
        <v>2579</v>
      </c>
      <c r="D1018" s="11" t="s">
        <v>26</v>
      </c>
      <c r="E1018" s="11" t="s">
        <v>508</v>
      </c>
      <c r="F1018" s="11" t="s">
        <v>26</v>
      </c>
      <c r="G1018" s="11">
        <v>1301</v>
      </c>
      <c r="H1018" s="12" t="s">
        <v>141</v>
      </c>
      <c r="I1018" s="12" t="s">
        <v>55</v>
      </c>
      <c r="J1018" s="12" t="s">
        <v>55</v>
      </c>
      <c r="K1018" s="12" t="s">
        <v>56</v>
      </c>
      <c r="L1018" s="13">
        <v>40.299999999999997</v>
      </c>
      <c r="M1018" s="13">
        <v>25</v>
      </c>
      <c r="N1018" s="13">
        <v>1.6120000000000001</v>
      </c>
      <c r="O1018" s="13">
        <v>15</v>
      </c>
      <c r="P1018" s="13" t="s">
        <v>30</v>
      </c>
      <c r="Q1018" s="13">
        <v>0</v>
      </c>
      <c r="R1018" s="69">
        <f>L1018*O1018</f>
        <v>604.5</v>
      </c>
      <c r="S1018" s="69">
        <v>0</v>
      </c>
      <c r="T1018" s="69">
        <f>L1018*S1018</f>
        <v>0</v>
      </c>
      <c r="U1018" s="69">
        <f>R1018-T1018</f>
        <v>604.5</v>
      </c>
      <c r="V1018" s="69">
        <f>U1018*0</f>
        <v>0</v>
      </c>
      <c r="W1018" s="69">
        <f>U1018-V1018</f>
        <v>604.5</v>
      </c>
      <c r="X1018" s="69">
        <v>0</v>
      </c>
      <c r="Y1018" s="14">
        <f t="shared" si="969"/>
        <v>0</v>
      </c>
      <c r="Z1018" s="66" t="s">
        <v>26</v>
      </c>
      <c r="AA1018" s="12" t="s">
        <v>31</v>
      </c>
    </row>
    <row r="1019" spans="1:27" x14ac:dyDescent="0.25">
      <c r="A1019" s="10">
        <v>45674</v>
      </c>
      <c r="B1019" s="11" t="s">
        <v>643</v>
      </c>
      <c r="C1019" s="11" t="s">
        <v>2580</v>
      </c>
      <c r="D1019" s="11" t="s">
        <v>26</v>
      </c>
      <c r="E1019" s="11" t="s">
        <v>592</v>
      </c>
      <c r="F1019" s="11" t="s">
        <v>26</v>
      </c>
      <c r="G1019" s="11">
        <v>59490</v>
      </c>
      <c r="H1019" s="12" t="s">
        <v>4422</v>
      </c>
      <c r="I1019" s="12" t="s">
        <v>27</v>
      </c>
      <c r="J1019" s="12" t="s">
        <v>42</v>
      </c>
      <c r="K1019" s="12" t="s">
        <v>43</v>
      </c>
      <c r="L1019" s="13">
        <v>35.58</v>
      </c>
      <c r="M1019" s="13">
        <v>25</v>
      </c>
      <c r="N1019" s="13">
        <v>1.4232</v>
      </c>
      <c r="O1019" s="13">
        <v>42</v>
      </c>
      <c r="P1019" s="13" t="s">
        <v>30</v>
      </c>
      <c r="Q1019" s="13">
        <v>0</v>
      </c>
      <c r="R1019" s="69">
        <f t="shared" ref="R1019:R1021" si="970">+L1019*O1019</f>
        <v>1494.36</v>
      </c>
      <c r="S1019" s="69">
        <v>0</v>
      </c>
      <c r="T1019" s="69">
        <f t="shared" ref="T1019" si="971">+L1019*S1019</f>
        <v>0</v>
      </c>
      <c r="U1019" s="69">
        <f t="shared" ref="U1019" si="972">+R1019-T1019</f>
        <v>1494.36</v>
      </c>
      <c r="V1019" s="69">
        <f>+U1019*1</f>
        <v>1494.36</v>
      </c>
      <c r="W1019" s="69">
        <f t="shared" ref="W1019" si="973">+U1019-V1019</f>
        <v>0</v>
      </c>
      <c r="X1019" s="69">
        <v>0</v>
      </c>
      <c r="Y1019" s="14">
        <f t="shared" si="969"/>
        <v>0</v>
      </c>
      <c r="Z1019" s="66" t="s">
        <v>26</v>
      </c>
      <c r="AA1019" s="12" t="s">
        <v>31</v>
      </c>
    </row>
    <row r="1020" spans="1:27" x14ac:dyDescent="0.25">
      <c r="A1020" s="10">
        <v>45674</v>
      </c>
      <c r="B1020" s="11" t="s">
        <v>2581</v>
      </c>
      <c r="C1020" s="11" t="s">
        <v>2582</v>
      </c>
      <c r="D1020" s="11" t="s">
        <v>26</v>
      </c>
      <c r="E1020" s="11" t="s">
        <v>2125</v>
      </c>
      <c r="F1020" s="11" t="s">
        <v>26</v>
      </c>
      <c r="G1020" s="11">
        <v>112132</v>
      </c>
      <c r="H1020" s="12" t="s">
        <v>4445</v>
      </c>
      <c r="I1020" s="12" t="s">
        <v>27</v>
      </c>
      <c r="J1020" s="12" t="s">
        <v>33</v>
      </c>
      <c r="K1020" s="12" t="s">
        <v>34</v>
      </c>
      <c r="L1020" s="13">
        <v>35.74</v>
      </c>
      <c r="M1020" s="13">
        <v>25</v>
      </c>
      <c r="N1020" s="13">
        <v>1.4296</v>
      </c>
      <c r="O1020" s="13">
        <v>44</v>
      </c>
      <c r="P1020" s="13" t="s">
        <v>30</v>
      </c>
      <c r="Q1020" s="13">
        <v>0</v>
      </c>
      <c r="R1020" s="69">
        <f t="shared" si="970"/>
        <v>1572.5600000000002</v>
      </c>
      <c r="S1020" s="69">
        <v>0</v>
      </c>
      <c r="T1020" s="69">
        <f>+L1020*S1020</f>
        <v>0</v>
      </c>
      <c r="U1020" s="69">
        <f>+R1020-T1020</f>
        <v>1572.5600000000002</v>
      </c>
      <c r="V1020" s="69">
        <f>+U1020*1</f>
        <v>1572.5600000000002</v>
      </c>
      <c r="W1020" s="69">
        <f>+U1020-V1020</f>
        <v>0</v>
      </c>
      <c r="X1020" s="69">
        <v>0</v>
      </c>
      <c r="Y1020" s="14">
        <f t="shared" si="969"/>
        <v>0</v>
      </c>
      <c r="Z1020" s="66" t="s">
        <v>26</v>
      </c>
      <c r="AA1020" s="12" t="s">
        <v>31</v>
      </c>
    </row>
    <row r="1021" spans="1:27" x14ac:dyDescent="0.25">
      <c r="A1021" s="10">
        <v>45674</v>
      </c>
      <c r="B1021" s="11" t="s">
        <v>1704</v>
      </c>
      <c r="C1021" s="11" t="s">
        <v>2583</v>
      </c>
      <c r="D1021" s="11" t="s">
        <v>26</v>
      </c>
      <c r="E1021" s="11" t="s">
        <v>571</v>
      </c>
      <c r="F1021" s="11" t="s">
        <v>26</v>
      </c>
      <c r="G1021" s="11">
        <v>112205</v>
      </c>
      <c r="H1021" s="12" t="s">
        <v>4445</v>
      </c>
      <c r="I1021" s="12" t="s">
        <v>27</v>
      </c>
      <c r="J1021" s="12" t="s">
        <v>42</v>
      </c>
      <c r="K1021" s="12" t="s">
        <v>43</v>
      </c>
      <c r="L1021" s="13">
        <v>38.520000000000003</v>
      </c>
      <c r="M1021" s="13">
        <v>25</v>
      </c>
      <c r="N1021" s="13">
        <v>1.5407999999999999</v>
      </c>
      <c r="O1021" s="13">
        <v>42</v>
      </c>
      <c r="P1021" s="13" t="s">
        <v>30</v>
      </c>
      <c r="Q1021" s="13">
        <v>0</v>
      </c>
      <c r="R1021" s="69">
        <f t="shared" si="970"/>
        <v>1617.8400000000001</v>
      </c>
      <c r="S1021" s="69">
        <v>0</v>
      </c>
      <c r="T1021" s="69">
        <f>+L1021*S1021</f>
        <v>0</v>
      </c>
      <c r="U1021" s="69">
        <f>+R1021-T1021</f>
        <v>1617.8400000000001</v>
      </c>
      <c r="V1021" s="69">
        <f>+U1021*1</f>
        <v>1617.8400000000001</v>
      </c>
      <c r="W1021" s="69">
        <f>+U1021-V1021</f>
        <v>0</v>
      </c>
      <c r="X1021" s="69">
        <v>0</v>
      </c>
      <c r="Y1021" s="14">
        <f t="shared" si="969"/>
        <v>0</v>
      </c>
      <c r="Z1021" s="66" t="s">
        <v>26</v>
      </c>
      <c r="AA1021" s="12" t="s">
        <v>31</v>
      </c>
    </row>
    <row r="1022" spans="1:27" x14ac:dyDescent="0.25">
      <c r="A1022" s="10">
        <v>45674</v>
      </c>
      <c r="B1022" s="11" t="s">
        <v>707</v>
      </c>
      <c r="C1022" s="11" t="s">
        <v>2584</v>
      </c>
      <c r="D1022" s="11" t="s">
        <v>26</v>
      </c>
      <c r="E1022" s="11" t="s">
        <v>75</v>
      </c>
      <c r="F1022" s="11" t="s">
        <v>26</v>
      </c>
      <c r="G1022" s="11">
        <v>42015</v>
      </c>
      <c r="H1022" s="12" t="s">
        <v>564</v>
      </c>
      <c r="I1022" s="12" t="s">
        <v>55</v>
      </c>
      <c r="J1022" s="12" t="s">
        <v>565</v>
      </c>
      <c r="K1022" s="12" t="s">
        <v>549</v>
      </c>
      <c r="L1022" s="13">
        <v>44.34</v>
      </c>
      <c r="M1022" s="13">
        <v>25</v>
      </c>
      <c r="N1022" s="13">
        <v>1.7736000000000001</v>
      </c>
      <c r="O1022" s="13">
        <v>25</v>
      </c>
      <c r="P1022" s="13" t="s">
        <v>30</v>
      </c>
      <c r="Q1022" s="13">
        <v>0</v>
      </c>
      <c r="R1022" s="69">
        <f t="shared" ref="R1022:R1023" si="974">L1022*O1022</f>
        <v>1108.5</v>
      </c>
      <c r="S1022" s="69">
        <v>0</v>
      </c>
      <c r="T1022" s="69">
        <f t="shared" ref="T1022:T1023" si="975">L1022*S1022</f>
        <v>0</v>
      </c>
      <c r="U1022" s="69">
        <f t="shared" ref="U1022:U1023" si="976">R1022-T1022</f>
        <v>1108.5</v>
      </c>
      <c r="V1022" s="69">
        <f>U1022*0</f>
        <v>0</v>
      </c>
      <c r="W1022" s="69">
        <f t="shared" ref="W1022:W1023" si="977">U1022-V1022</f>
        <v>1108.5</v>
      </c>
      <c r="X1022" s="69">
        <v>0</v>
      </c>
      <c r="Y1022" s="14">
        <f t="shared" si="969"/>
        <v>0</v>
      </c>
      <c r="Z1022" s="66" t="s">
        <v>26</v>
      </c>
      <c r="AA1022" s="12" t="s">
        <v>31</v>
      </c>
    </row>
    <row r="1023" spans="1:27" x14ac:dyDescent="0.25">
      <c r="A1023" s="10">
        <v>45674</v>
      </c>
      <c r="B1023" s="11" t="s">
        <v>729</v>
      </c>
      <c r="C1023" s="11" t="s">
        <v>2585</v>
      </c>
      <c r="D1023" s="11" t="s">
        <v>26</v>
      </c>
      <c r="E1023" s="11" t="s">
        <v>229</v>
      </c>
      <c r="F1023" s="11" t="s">
        <v>26</v>
      </c>
      <c r="G1023" s="11">
        <v>23134</v>
      </c>
      <c r="H1023" s="12" t="s">
        <v>564</v>
      </c>
      <c r="I1023" s="12" t="s">
        <v>55</v>
      </c>
      <c r="J1023" s="12" t="s">
        <v>565</v>
      </c>
      <c r="K1023" s="12" t="s">
        <v>549</v>
      </c>
      <c r="L1023" s="13">
        <v>45.14</v>
      </c>
      <c r="M1023" s="13">
        <v>28</v>
      </c>
      <c r="N1023" s="13">
        <v>1.6121428571428571</v>
      </c>
      <c r="O1023" s="13">
        <v>25</v>
      </c>
      <c r="P1023" s="13" t="s">
        <v>30</v>
      </c>
      <c r="Q1023" s="13">
        <v>0</v>
      </c>
      <c r="R1023" s="69">
        <f t="shared" si="974"/>
        <v>1128.5</v>
      </c>
      <c r="S1023" s="69">
        <v>0</v>
      </c>
      <c r="T1023" s="69">
        <f t="shared" si="975"/>
        <v>0</v>
      </c>
      <c r="U1023" s="69">
        <f t="shared" si="976"/>
        <v>1128.5</v>
      </c>
      <c r="V1023" s="69">
        <f>U1023*0</f>
        <v>0</v>
      </c>
      <c r="W1023" s="69">
        <f t="shared" si="977"/>
        <v>1128.5</v>
      </c>
      <c r="X1023" s="69">
        <v>0</v>
      </c>
      <c r="Y1023" s="14">
        <f t="shared" si="969"/>
        <v>0</v>
      </c>
      <c r="Z1023" s="66" t="s">
        <v>26</v>
      </c>
      <c r="AA1023" s="12" t="s">
        <v>31</v>
      </c>
    </row>
    <row r="1024" spans="1:27" x14ac:dyDescent="0.25">
      <c r="A1024" s="10">
        <v>45674</v>
      </c>
      <c r="B1024" s="11" t="s">
        <v>2586</v>
      </c>
      <c r="C1024" s="11" t="s">
        <v>2587</v>
      </c>
      <c r="D1024" s="11" t="s">
        <v>26</v>
      </c>
      <c r="E1024" s="11" t="s">
        <v>63</v>
      </c>
      <c r="F1024" s="11" t="s">
        <v>26</v>
      </c>
      <c r="G1024" s="11" t="s">
        <v>26</v>
      </c>
      <c r="H1024" s="12" t="s">
        <v>4421</v>
      </c>
      <c r="I1024" s="12" t="s">
        <v>27</v>
      </c>
      <c r="J1024" s="12" t="s">
        <v>33</v>
      </c>
      <c r="K1024" s="12" t="s">
        <v>34</v>
      </c>
      <c r="L1024" s="13">
        <v>42.26</v>
      </c>
      <c r="M1024" s="13">
        <v>29</v>
      </c>
      <c r="N1024" s="13">
        <v>1.4572413793103449</v>
      </c>
      <c r="O1024" s="13">
        <v>85</v>
      </c>
      <c r="P1024" s="13" t="s">
        <v>30</v>
      </c>
      <c r="Q1024" s="13">
        <v>0</v>
      </c>
      <c r="R1024" s="69">
        <f>L1024*O1024</f>
        <v>3592.1</v>
      </c>
      <c r="S1024" s="69">
        <v>38</v>
      </c>
      <c r="T1024" s="69">
        <f>L1024*S1024</f>
        <v>1605.8799999999999</v>
      </c>
      <c r="U1024" s="69">
        <f>R1024-T1024</f>
        <v>1986.22</v>
      </c>
      <c r="V1024" s="69">
        <f>U1024*1</f>
        <v>1986.22</v>
      </c>
      <c r="W1024" s="69">
        <f>U1024-V1024</f>
        <v>0</v>
      </c>
      <c r="X1024" s="69">
        <f>L1024*36</f>
        <v>1521.36</v>
      </c>
      <c r="Y1024" s="70">
        <f t="shared" ref="Y1024" si="978">+T1024-X1024</f>
        <v>84.519999999999982</v>
      </c>
      <c r="Z1024" s="66" t="s">
        <v>140</v>
      </c>
      <c r="AA1024" s="12" t="s">
        <v>78</v>
      </c>
    </row>
    <row r="1025" spans="1:27" x14ac:dyDescent="0.25">
      <c r="A1025" s="10">
        <v>45674</v>
      </c>
      <c r="B1025" s="11" t="s">
        <v>282</v>
      </c>
      <c r="C1025" s="11" t="s">
        <v>2588</v>
      </c>
      <c r="D1025" s="11" t="s">
        <v>26</v>
      </c>
      <c r="E1025" s="11" t="s">
        <v>84</v>
      </c>
      <c r="F1025" s="11" t="s">
        <v>26</v>
      </c>
      <c r="G1025" s="11">
        <v>44099</v>
      </c>
      <c r="H1025" s="12" t="s">
        <v>4422</v>
      </c>
      <c r="I1025" s="12" t="s">
        <v>27</v>
      </c>
      <c r="J1025" s="12" t="s">
        <v>42</v>
      </c>
      <c r="K1025" s="12" t="s">
        <v>43</v>
      </c>
      <c r="L1025" s="13">
        <v>36.08</v>
      </c>
      <c r="M1025" s="13">
        <v>25</v>
      </c>
      <c r="N1025" s="13">
        <v>1.4432</v>
      </c>
      <c r="O1025" s="13">
        <v>42</v>
      </c>
      <c r="P1025" s="13" t="s">
        <v>30</v>
      </c>
      <c r="Q1025" s="13">
        <v>0</v>
      </c>
      <c r="R1025" s="69">
        <f t="shared" ref="R1025" si="979">+L1025*O1025</f>
        <v>1515.36</v>
      </c>
      <c r="S1025" s="69">
        <v>0</v>
      </c>
      <c r="T1025" s="69">
        <f t="shared" ref="T1025" si="980">+L1025*S1025</f>
        <v>0</v>
      </c>
      <c r="U1025" s="69">
        <f t="shared" ref="U1025" si="981">+R1025-T1025</f>
        <v>1515.36</v>
      </c>
      <c r="V1025" s="69">
        <f>+U1025*1</f>
        <v>1515.36</v>
      </c>
      <c r="W1025" s="69">
        <f t="shared" ref="W1025" si="982">+U1025-V1025</f>
        <v>0</v>
      </c>
      <c r="X1025" s="69">
        <v>0</v>
      </c>
      <c r="Y1025" s="14">
        <f t="shared" ref="Y1025:Y1037" si="983">T1025-X1025</f>
        <v>0</v>
      </c>
      <c r="Z1025" s="66" t="s">
        <v>26</v>
      </c>
      <c r="AA1025" s="12" t="s">
        <v>31</v>
      </c>
    </row>
    <row r="1026" spans="1:27" x14ac:dyDescent="0.25">
      <c r="A1026" s="10">
        <v>45674</v>
      </c>
      <c r="B1026" s="11" t="s">
        <v>2589</v>
      </c>
      <c r="C1026" s="11" t="s">
        <v>2590</v>
      </c>
      <c r="D1026" s="11" t="s">
        <v>26</v>
      </c>
      <c r="E1026" s="11" t="s">
        <v>100</v>
      </c>
      <c r="F1026" s="11" t="s">
        <v>26</v>
      </c>
      <c r="G1026" s="11">
        <v>21720</v>
      </c>
      <c r="H1026" s="12" t="s">
        <v>4447</v>
      </c>
      <c r="I1026" s="12" t="s">
        <v>27</v>
      </c>
      <c r="J1026" s="12" t="s">
        <v>42</v>
      </c>
      <c r="K1026" s="12" t="s">
        <v>43</v>
      </c>
      <c r="L1026" s="13">
        <v>42.4</v>
      </c>
      <c r="M1026" s="13">
        <v>25</v>
      </c>
      <c r="N1026" s="13">
        <v>1.696</v>
      </c>
      <c r="O1026" s="13">
        <v>42.5</v>
      </c>
      <c r="P1026" s="13" t="s">
        <v>30</v>
      </c>
      <c r="Q1026" s="13">
        <v>0</v>
      </c>
      <c r="R1026" s="69">
        <f>+L1026*O1026</f>
        <v>1802</v>
      </c>
      <c r="S1026" s="69">
        <v>0</v>
      </c>
      <c r="T1026" s="69">
        <f>+L1026*S1026</f>
        <v>0</v>
      </c>
      <c r="U1026" s="69">
        <f>+R1026-T1026</f>
        <v>1802</v>
      </c>
      <c r="V1026" s="69">
        <f>+U1026*0.75</f>
        <v>1351.5</v>
      </c>
      <c r="W1026" s="69">
        <f>+U1026-V1026</f>
        <v>450.5</v>
      </c>
      <c r="X1026" s="69">
        <v>0</v>
      </c>
      <c r="Y1026" s="14">
        <f t="shared" si="983"/>
        <v>0</v>
      </c>
      <c r="Z1026" s="66" t="s">
        <v>26</v>
      </c>
      <c r="AA1026" s="12" t="s">
        <v>31</v>
      </c>
    </row>
    <row r="1027" spans="1:27" x14ac:dyDescent="0.25">
      <c r="A1027" s="10">
        <v>45674</v>
      </c>
      <c r="B1027" s="11" t="s">
        <v>2591</v>
      </c>
      <c r="C1027" s="11" t="s">
        <v>2592</v>
      </c>
      <c r="D1027" s="11" t="s">
        <v>26</v>
      </c>
      <c r="E1027" s="11" t="s">
        <v>519</v>
      </c>
      <c r="F1027" s="11" t="s">
        <v>26</v>
      </c>
      <c r="G1027" s="11">
        <v>4371</v>
      </c>
      <c r="H1027" s="12" t="s">
        <v>140</v>
      </c>
      <c r="I1027" s="12" t="s">
        <v>27</v>
      </c>
      <c r="J1027" s="12" t="s">
        <v>33</v>
      </c>
      <c r="K1027" s="12" t="s">
        <v>34</v>
      </c>
      <c r="L1027" s="13">
        <v>42.52</v>
      </c>
      <c r="M1027" s="13">
        <v>29</v>
      </c>
      <c r="N1027" s="13">
        <v>1.4662068965517241</v>
      </c>
      <c r="O1027" s="13">
        <v>40</v>
      </c>
      <c r="P1027" s="13"/>
      <c r="Q1027" s="13">
        <v>0</v>
      </c>
      <c r="R1027" s="69">
        <f>+L1027*O1027</f>
        <v>1700.8000000000002</v>
      </c>
      <c r="S1027" s="69">
        <v>0</v>
      </c>
      <c r="T1027" s="69">
        <f>+L1027*S1027</f>
        <v>0</v>
      </c>
      <c r="U1027" s="69">
        <f>+R1027-T1027</f>
        <v>1700.8000000000002</v>
      </c>
      <c r="V1027" s="69">
        <f>+U1027*0</f>
        <v>0</v>
      </c>
      <c r="W1027" s="69">
        <f>+U1027-V1027</f>
        <v>1700.8000000000002</v>
      </c>
      <c r="X1027" s="69">
        <v>0</v>
      </c>
      <c r="Y1027" s="14">
        <f t="shared" si="983"/>
        <v>0</v>
      </c>
      <c r="Z1027" s="66" t="s">
        <v>26</v>
      </c>
      <c r="AA1027" s="12" t="s">
        <v>31</v>
      </c>
    </row>
    <row r="1028" spans="1:27" x14ac:dyDescent="0.25">
      <c r="A1028" s="10">
        <v>45674</v>
      </c>
      <c r="B1028" s="11" t="s">
        <v>2593</v>
      </c>
      <c r="C1028" s="11" t="s">
        <v>2594</v>
      </c>
      <c r="D1028" s="11" t="s">
        <v>26</v>
      </c>
      <c r="E1028" s="11" t="s">
        <v>178</v>
      </c>
      <c r="F1028" s="11" t="s">
        <v>26</v>
      </c>
      <c r="G1028" s="11">
        <v>57725</v>
      </c>
      <c r="H1028" s="12" t="s">
        <v>4422</v>
      </c>
      <c r="I1028" s="12" t="s">
        <v>27</v>
      </c>
      <c r="J1028" s="12" t="s">
        <v>42</v>
      </c>
      <c r="K1028" s="12" t="s">
        <v>43</v>
      </c>
      <c r="L1028" s="13">
        <v>41.32</v>
      </c>
      <c r="M1028" s="13">
        <v>25</v>
      </c>
      <c r="N1028" s="13">
        <v>1.6528</v>
      </c>
      <c r="O1028" s="13">
        <v>42</v>
      </c>
      <c r="P1028" s="13" t="s">
        <v>30</v>
      </c>
      <c r="Q1028" s="13">
        <v>0</v>
      </c>
      <c r="R1028" s="69">
        <f t="shared" ref="R1028" si="984">+L1028*O1028</f>
        <v>1735.44</v>
      </c>
      <c r="S1028" s="69">
        <v>0</v>
      </c>
      <c r="T1028" s="69">
        <f t="shared" ref="T1028" si="985">+L1028*S1028</f>
        <v>0</v>
      </c>
      <c r="U1028" s="69">
        <f t="shared" ref="U1028" si="986">+R1028-T1028</f>
        <v>1735.44</v>
      </c>
      <c r="V1028" s="69">
        <f>+U1028*1</f>
        <v>1735.44</v>
      </c>
      <c r="W1028" s="69">
        <f t="shared" ref="W1028" si="987">+U1028-V1028</f>
        <v>0</v>
      </c>
      <c r="X1028" s="69">
        <v>0</v>
      </c>
      <c r="Y1028" s="14">
        <f t="shared" si="983"/>
        <v>0</v>
      </c>
      <c r="Z1028" s="66" t="s">
        <v>26</v>
      </c>
      <c r="AA1028" s="12" t="s">
        <v>31</v>
      </c>
    </row>
    <row r="1029" spans="1:27" x14ac:dyDescent="0.25">
      <c r="A1029" s="10">
        <v>45674</v>
      </c>
      <c r="B1029" s="11" t="s">
        <v>233</v>
      </c>
      <c r="C1029" s="11" t="s">
        <v>2595</v>
      </c>
      <c r="D1029" s="11" t="s">
        <v>26</v>
      </c>
      <c r="E1029" s="11" t="s">
        <v>569</v>
      </c>
      <c r="F1029" s="11" t="s">
        <v>26</v>
      </c>
      <c r="G1029" s="11">
        <v>10326</v>
      </c>
      <c r="H1029" s="12" t="s">
        <v>140</v>
      </c>
      <c r="I1029" s="12" t="s">
        <v>27</v>
      </c>
      <c r="J1029" s="12" t="s">
        <v>47</v>
      </c>
      <c r="K1029" s="12" t="s">
        <v>48</v>
      </c>
      <c r="L1029" s="13">
        <v>42.22</v>
      </c>
      <c r="M1029" s="13">
        <v>29</v>
      </c>
      <c r="N1029" s="13">
        <v>1.4558620689655171</v>
      </c>
      <c r="O1029" s="13">
        <v>40</v>
      </c>
      <c r="P1029" s="13"/>
      <c r="Q1029" s="13">
        <v>0</v>
      </c>
      <c r="R1029" s="69">
        <f>+L1029*O1029</f>
        <v>1688.8</v>
      </c>
      <c r="S1029" s="69">
        <v>0</v>
      </c>
      <c r="T1029" s="69">
        <f>+L1029*S1029</f>
        <v>0</v>
      </c>
      <c r="U1029" s="69">
        <f>+R1029-T1029</f>
        <v>1688.8</v>
      </c>
      <c r="V1029" s="69">
        <f>+U1029*0</f>
        <v>0</v>
      </c>
      <c r="W1029" s="69">
        <f>+U1029-V1029</f>
        <v>1688.8</v>
      </c>
      <c r="X1029" s="69">
        <v>0</v>
      </c>
      <c r="Y1029" s="14">
        <f t="shared" si="983"/>
        <v>0</v>
      </c>
      <c r="Z1029" s="66" t="s">
        <v>26</v>
      </c>
      <c r="AA1029" s="12" t="s">
        <v>31</v>
      </c>
    </row>
    <row r="1030" spans="1:27" x14ac:dyDescent="0.25">
      <c r="A1030" s="10">
        <v>45674</v>
      </c>
      <c r="B1030" s="11" t="s">
        <v>273</v>
      </c>
      <c r="C1030" s="11" t="s">
        <v>2596</v>
      </c>
      <c r="D1030" s="11" t="s">
        <v>26</v>
      </c>
      <c r="E1030" s="11" t="s">
        <v>551</v>
      </c>
      <c r="F1030" s="11" t="s">
        <v>26</v>
      </c>
      <c r="G1030" s="11">
        <v>69119</v>
      </c>
      <c r="H1030" s="12" t="s">
        <v>4422</v>
      </c>
      <c r="I1030" s="12" t="s">
        <v>27</v>
      </c>
      <c r="J1030" s="12" t="s">
        <v>42</v>
      </c>
      <c r="K1030" s="12" t="s">
        <v>43</v>
      </c>
      <c r="L1030" s="13">
        <v>34.1</v>
      </c>
      <c r="M1030" s="13">
        <v>25</v>
      </c>
      <c r="N1030" s="13">
        <v>1.3640000000000001</v>
      </c>
      <c r="O1030" s="13">
        <v>42</v>
      </c>
      <c r="P1030" s="13" t="s">
        <v>30</v>
      </c>
      <c r="Q1030" s="13">
        <v>0</v>
      </c>
      <c r="R1030" s="69">
        <f t="shared" ref="R1030" si="988">+L1030*O1030</f>
        <v>1432.2</v>
      </c>
      <c r="S1030" s="69">
        <v>0</v>
      </c>
      <c r="T1030" s="69">
        <f t="shared" ref="T1030" si="989">+L1030*S1030</f>
        <v>0</v>
      </c>
      <c r="U1030" s="69">
        <f t="shared" ref="U1030" si="990">+R1030-T1030</f>
        <v>1432.2</v>
      </c>
      <c r="V1030" s="69">
        <f>+U1030*1</f>
        <v>1432.2</v>
      </c>
      <c r="W1030" s="69">
        <f t="shared" ref="W1030" si="991">+U1030-V1030</f>
        <v>0</v>
      </c>
      <c r="X1030" s="69">
        <v>0</v>
      </c>
      <c r="Y1030" s="14">
        <f t="shared" si="983"/>
        <v>0</v>
      </c>
      <c r="Z1030" s="66" t="s">
        <v>26</v>
      </c>
      <c r="AA1030" s="12" t="s">
        <v>31</v>
      </c>
    </row>
    <row r="1031" spans="1:27" x14ac:dyDescent="0.25">
      <c r="A1031" s="10">
        <v>45674</v>
      </c>
      <c r="B1031" s="11" t="s">
        <v>391</v>
      </c>
      <c r="C1031" s="11" t="s">
        <v>2597</v>
      </c>
      <c r="D1031" s="11" t="s">
        <v>26</v>
      </c>
      <c r="E1031" s="11" t="s">
        <v>603</v>
      </c>
      <c r="F1031" s="11" t="s">
        <v>26</v>
      </c>
      <c r="G1031" s="11">
        <v>1101</v>
      </c>
      <c r="H1031" s="12" t="s">
        <v>141</v>
      </c>
      <c r="I1031" s="12" t="s">
        <v>27</v>
      </c>
      <c r="J1031" s="12" t="s">
        <v>42</v>
      </c>
      <c r="K1031" s="12" t="s">
        <v>43</v>
      </c>
      <c r="L1031" s="13">
        <v>43.24</v>
      </c>
      <c r="M1031" s="13">
        <v>25</v>
      </c>
      <c r="N1031" s="13">
        <v>1.7296</v>
      </c>
      <c r="O1031" s="13">
        <v>40</v>
      </c>
      <c r="P1031" s="13" t="s">
        <v>30</v>
      </c>
      <c r="Q1031" s="13">
        <v>0</v>
      </c>
      <c r="R1031" s="69">
        <f>L1031*O1031</f>
        <v>1729.6000000000001</v>
      </c>
      <c r="S1031" s="69">
        <v>0</v>
      </c>
      <c r="T1031" s="69">
        <f>L1031*S1031</f>
        <v>0</v>
      </c>
      <c r="U1031" s="69">
        <f>R1031-T1031</f>
        <v>1729.6000000000001</v>
      </c>
      <c r="V1031" s="69">
        <f>U1031*0</f>
        <v>0</v>
      </c>
      <c r="W1031" s="69">
        <f>U1031-V1031</f>
        <v>1729.6000000000001</v>
      </c>
      <c r="X1031" s="69">
        <v>0</v>
      </c>
      <c r="Y1031" s="14">
        <f t="shared" si="983"/>
        <v>0</v>
      </c>
      <c r="Z1031" s="66" t="s">
        <v>26</v>
      </c>
      <c r="AA1031" s="12" t="s">
        <v>31</v>
      </c>
    </row>
    <row r="1032" spans="1:27" x14ac:dyDescent="0.25">
      <c r="A1032" s="10">
        <v>45674</v>
      </c>
      <c r="B1032" s="11">
        <v>-7.1875000000000022E-2</v>
      </c>
      <c r="C1032" s="11" t="s">
        <v>2598</v>
      </c>
      <c r="D1032" s="11" t="s">
        <v>26</v>
      </c>
      <c r="E1032" s="11" t="s">
        <v>568</v>
      </c>
      <c r="F1032" s="11" t="s">
        <v>26</v>
      </c>
      <c r="G1032" s="11">
        <v>112160</v>
      </c>
      <c r="H1032" s="12" t="s">
        <v>4445</v>
      </c>
      <c r="I1032" s="12" t="s">
        <v>27</v>
      </c>
      <c r="J1032" s="12" t="s">
        <v>33</v>
      </c>
      <c r="K1032" s="12" t="s">
        <v>34</v>
      </c>
      <c r="L1032" s="13">
        <v>34.96</v>
      </c>
      <c r="M1032" s="13">
        <v>24</v>
      </c>
      <c r="N1032" s="13">
        <v>1.456666666666667</v>
      </c>
      <c r="O1032" s="13">
        <v>44</v>
      </c>
      <c r="P1032" s="13" t="s">
        <v>30</v>
      </c>
      <c r="Q1032" s="13">
        <v>0</v>
      </c>
      <c r="R1032" s="69">
        <f t="shared" ref="R1032" si="992">+L1032*O1032</f>
        <v>1538.24</v>
      </c>
      <c r="S1032" s="69">
        <v>0</v>
      </c>
      <c r="T1032" s="69">
        <f>+L1032*S1032</f>
        <v>0</v>
      </c>
      <c r="U1032" s="69">
        <f>+R1032-T1032</f>
        <v>1538.24</v>
      </c>
      <c r="V1032" s="69">
        <f>+U1032*1</f>
        <v>1538.24</v>
      </c>
      <c r="W1032" s="69">
        <f>+U1032-V1032</f>
        <v>0</v>
      </c>
      <c r="X1032" s="69">
        <v>0</v>
      </c>
      <c r="Y1032" s="14">
        <f t="shared" si="983"/>
        <v>0</v>
      </c>
      <c r="Z1032" s="66" t="s">
        <v>26</v>
      </c>
      <c r="AA1032" s="12" t="s">
        <v>31</v>
      </c>
    </row>
    <row r="1033" spans="1:27" x14ac:dyDescent="0.25">
      <c r="A1033" s="10">
        <v>45674</v>
      </c>
      <c r="B1033" s="11" t="s">
        <v>2599</v>
      </c>
      <c r="C1033" s="11" t="s">
        <v>2600</v>
      </c>
      <c r="D1033" s="11" t="s">
        <v>26</v>
      </c>
      <c r="E1033" s="11" t="s">
        <v>2108</v>
      </c>
      <c r="F1033" s="11" t="s">
        <v>26</v>
      </c>
      <c r="G1033" s="11">
        <v>10601</v>
      </c>
      <c r="H1033" s="12" t="s">
        <v>140</v>
      </c>
      <c r="I1033" s="12" t="s">
        <v>27</v>
      </c>
      <c r="J1033" s="12" t="s">
        <v>42</v>
      </c>
      <c r="K1033" s="12" t="s">
        <v>43</v>
      </c>
      <c r="L1033" s="13">
        <v>42.92</v>
      </c>
      <c r="M1033" s="13">
        <v>25</v>
      </c>
      <c r="N1033" s="13">
        <v>1.7168000000000001</v>
      </c>
      <c r="O1033" s="13">
        <v>35</v>
      </c>
      <c r="P1033" s="13"/>
      <c r="Q1033" s="13">
        <v>0</v>
      </c>
      <c r="R1033" s="69">
        <f>+L1033*O1033</f>
        <v>1502.2</v>
      </c>
      <c r="S1033" s="69">
        <v>0</v>
      </c>
      <c r="T1033" s="69">
        <f>+L1033*S1033</f>
        <v>0</v>
      </c>
      <c r="U1033" s="69">
        <f>+R1033-T1033</f>
        <v>1502.2</v>
      </c>
      <c r="V1033" s="69">
        <f>+U1033*0</f>
        <v>0</v>
      </c>
      <c r="W1033" s="69">
        <f>+U1033-V1033</f>
        <v>1502.2</v>
      </c>
      <c r="X1033" s="69">
        <v>0</v>
      </c>
      <c r="Y1033" s="14">
        <f t="shared" si="983"/>
        <v>0</v>
      </c>
      <c r="Z1033" s="66" t="s">
        <v>26</v>
      </c>
      <c r="AA1033" s="12" t="s">
        <v>31</v>
      </c>
    </row>
    <row r="1034" spans="1:27" x14ac:dyDescent="0.25">
      <c r="A1034" s="10">
        <v>45674</v>
      </c>
      <c r="B1034" s="11" t="s">
        <v>2601</v>
      </c>
      <c r="C1034" s="11" t="s">
        <v>2602</v>
      </c>
      <c r="D1034" s="11" t="s">
        <v>26</v>
      </c>
      <c r="E1034" s="11" t="s">
        <v>482</v>
      </c>
      <c r="F1034" s="11" t="s">
        <v>26</v>
      </c>
      <c r="G1034" s="11">
        <v>2145</v>
      </c>
      <c r="H1034" s="12" t="s">
        <v>41</v>
      </c>
      <c r="I1034" s="12" t="s">
        <v>27</v>
      </c>
      <c r="J1034" s="12" t="s">
        <v>33</v>
      </c>
      <c r="K1034" s="12" t="s">
        <v>34</v>
      </c>
      <c r="L1034" s="13">
        <v>35.659999999999997</v>
      </c>
      <c r="M1034" s="13">
        <v>25</v>
      </c>
      <c r="N1034" s="13">
        <v>1.4263999999999999</v>
      </c>
      <c r="O1034" s="13" t="s">
        <v>30</v>
      </c>
      <c r="P1034" s="13">
        <v>60</v>
      </c>
      <c r="Q1034" s="13">
        <v>0</v>
      </c>
      <c r="R1034" s="69">
        <f>M1034*P1034</f>
        <v>1500</v>
      </c>
      <c r="S1034" s="69">
        <v>0</v>
      </c>
      <c r="T1034" s="69">
        <f>M1034*S1034</f>
        <v>0</v>
      </c>
      <c r="U1034" s="69">
        <f t="shared" ref="U1034:U1036" si="993">+R1034-T1034</f>
        <v>1500</v>
      </c>
      <c r="V1034" s="69">
        <f>+U1034*0</f>
        <v>0</v>
      </c>
      <c r="W1034" s="69">
        <f t="shared" ref="W1034:W1036" si="994">+U1034-V1034</f>
        <v>1500</v>
      </c>
      <c r="X1034" s="69">
        <v>0</v>
      </c>
      <c r="Y1034" s="14">
        <f t="shared" si="983"/>
        <v>0</v>
      </c>
      <c r="Z1034" s="66" t="s">
        <v>26</v>
      </c>
      <c r="AA1034" s="12" t="s">
        <v>31</v>
      </c>
    </row>
    <row r="1035" spans="1:27" x14ac:dyDescent="0.25">
      <c r="A1035" s="10">
        <v>45674</v>
      </c>
      <c r="B1035" s="11" t="s">
        <v>720</v>
      </c>
      <c r="C1035" s="11" t="s">
        <v>2603</v>
      </c>
      <c r="D1035" s="11" t="s">
        <v>26</v>
      </c>
      <c r="E1035" s="11" t="s">
        <v>69</v>
      </c>
      <c r="F1035" s="11" t="s">
        <v>26</v>
      </c>
      <c r="G1035" s="11">
        <v>4689</v>
      </c>
      <c r="H1035" s="12" t="s">
        <v>70</v>
      </c>
      <c r="I1035" s="12" t="s">
        <v>27</v>
      </c>
      <c r="J1035" s="12" t="s">
        <v>42</v>
      </c>
      <c r="K1035" s="12" t="s">
        <v>43</v>
      </c>
      <c r="L1035" s="13">
        <v>43.1</v>
      </c>
      <c r="M1035" s="13">
        <v>25</v>
      </c>
      <c r="N1035" s="13">
        <v>1.724</v>
      </c>
      <c r="O1035" s="13" t="s">
        <v>30</v>
      </c>
      <c r="P1035" s="13">
        <v>64</v>
      </c>
      <c r="Q1035" s="13">
        <v>0</v>
      </c>
      <c r="R1035" s="69">
        <f>+M1035*P1035</f>
        <v>1600</v>
      </c>
      <c r="S1035" s="69">
        <v>0</v>
      </c>
      <c r="T1035" s="69">
        <f>+M1035*S1035</f>
        <v>0</v>
      </c>
      <c r="U1035" s="69">
        <f t="shared" si="993"/>
        <v>1600</v>
      </c>
      <c r="V1035" s="69">
        <f>+U1035*0</f>
        <v>0</v>
      </c>
      <c r="W1035" s="69">
        <f t="shared" si="994"/>
        <v>1600</v>
      </c>
      <c r="X1035" s="69">
        <v>0</v>
      </c>
      <c r="Y1035" s="14">
        <f t="shared" si="983"/>
        <v>0</v>
      </c>
      <c r="Z1035" s="66" t="s">
        <v>26</v>
      </c>
      <c r="AA1035" s="12" t="s">
        <v>31</v>
      </c>
    </row>
    <row r="1036" spans="1:27" x14ac:dyDescent="0.25">
      <c r="A1036" s="10">
        <v>45674</v>
      </c>
      <c r="B1036" s="11" t="s">
        <v>327</v>
      </c>
      <c r="C1036" s="11" t="s">
        <v>2604</v>
      </c>
      <c r="D1036" s="11" t="s">
        <v>26</v>
      </c>
      <c r="E1036" s="11" t="s">
        <v>223</v>
      </c>
      <c r="F1036" s="11" t="s">
        <v>26</v>
      </c>
      <c r="G1036" s="11">
        <v>55325</v>
      </c>
      <c r="H1036" s="12" t="s">
        <v>4422</v>
      </c>
      <c r="I1036" s="12" t="s">
        <v>27</v>
      </c>
      <c r="J1036" s="12" t="s">
        <v>42</v>
      </c>
      <c r="K1036" s="12" t="s">
        <v>43</v>
      </c>
      <c r="L1036" s="13">
        <v>35.9</v>
      </c>
      <c r="M1036" s="13">
        <v>25</v>
      </c>
      <c r="N1036" s="13">
        <v>1.4359999999999999</v>
      </c>
      <c r="O1036" s="13">
        <v>42</v>
      </c>
      <c r="P1036" s="13" t="s">
        <v>30</v>
      </c>
      <c r="Q1036" s="13">
        <v>0</v>
      </c>
      <c r="R1036" s="69">
        <f t="shared" ref="R1036" si="995">+L1036*O1036</f>
        <v>1507.8</v>
      </c>
      <c r="S1036" s="69">
        <v>0</v>
      </c>
      <c r="T1036" s="69">
        <f t="shared" ref="T1036" si="996">+L1036*S1036</f>
        <v>0</v>
      </c>
      <c r="U1036" s="69">
        <f t="shared" si="993"/>
        <v>1507.8</v>
      </c>
      <c r="V1036" s="69">
        <f>+U1036*1</f>
        <v>1507.8</v>
      </c>
      <c r="W1036" s="69">
        <f t="shared" si="994"/>
        <v>0</v>
      </c>
      <c r="X1036" s="69">
        <v>0</v>
      </c>
      <c r="Y1036" s="14">
        <f t="shared" si="983"/>
        <v>0</v>
      </c>
      <c r="Z1036" s="66" t="s">
        <v>26</v>
      </c>
      <c r="AA1036" s="12" t="s">
        <v>31</v>
      </c>
    </row>
    <row r="1037" spans="1:27" x14ac:dyDescent="0.25">
      <c r="A1037" s="10">
        <v>45674</v>
      </c>
      <c r="B1037" s="11" t="s">
        <v>345</v>
      </c>
      <c r="C1037" s="11" t="s">
        <v>2605</v>
      </c>
      <c r="D1037" s="11" t="s">
        <v>26</v>
      </c>
      <c r="E1037" s="11" t="s">
        <v>65</v>
      </c>
      <c r="F1037" s="11" t="s">
        <v>26</v>
      </c>
      <c r="G1037" s="11">
        <v>1570</v>
      </c>
      <c r="H1037" s="12" t="s">
        <v>66</v>
      </c>
      <c r="I1037" s="12" t="s">
        <v>37</v>
      </c>
      <c r="J1037" s="12" t="s">
        <v>1908</v>
      </c>
      <c r="K1037" s="12" t="s">
        <v>82</v>
      </c>
      <c r="L1037" s="13">
        <v>39.44</v>
      </c>
      <c r="M1037" s="13">
        <v>25</v>
      </c>
      <c r="N1037" s="13">
        <v>1.5775999999999999</v>
      </c>
      <c r="O1037" s="13" t="s">
        <v>30</v>
      </c>
      <c r="P1037" s="13">
        <v>54</v>
      </c>
      <c r="Q1037" s="13">
        <v>0</v>
      </c>
      <c r="R1037" s="69">
        <f>M1037*P1037</f>
        <v>1350</v>
      </c>
      <c r="S1037" s="69">
        <v>0</v>
      </c>
      <c r="T1037" s="69">
        <f>M1037*S1037</f>
        <v>0</v>
      </c>
      <c r="U1037" s="69">
        <f>R1037-T1037</f>
        <v>1350</v>
      </c>
      <c r="V1037" s="69">
        <f>U1037*1</f>
        <v>1350</v>
      </c>
      <c r="W1037" s="69">
        <f>U1037-V1037</f>
        <v>0</v>
      </c>
      <c r="X1037" s="69">
        <v>0</v>
      </c>
      <c r="Y1037" s="14">
        <f t="shared" si="983"/>
        <v>0</v>
      </c>
      <c r="Z1037" s="66" t="s">
        <v>26</v>
      </c>
      <c r="AA1037" s="12" t="s">
        <v>31</v>
      </c>
    </row>
    <row r="1038" spans="1:27" x14ac:dyDescent="0.25">
      <c r="A1038" s="10">
        <v>45674</v>
      </c>
      <c r="B1038" s="11" t="s">
        <v>2606</v>
      </c>
      <c r="C1038" s="11" t="s">
        <v>2607</v>
      </c>
      <c r="D1038" s="11" t="s">
        <v>26</v>
      </c>
      <c r="E1038" s="11" t="s">
        <v>53</v>
      </c>
      <c r="F1038" s="11" t="s">
        <v>26</v>
      </c>
      <c r="G1038" s="11" t="s">
        <v>26</v>
      </c>
      <c r="H1038" s="12" t="s">
        <v>145</v>
      </c>
      <c r="I1038" s="12" t="s">
        <v>27</v>
      </c>
      <c r="J1038" s="12" t="s">
        <v>47</v>
      </c>
      <c r="K1038" s="12" t="s">
        <v>48</v>
      </c>
      <c r="L1038" s="13">
        <v>43.48</v>
      </c>
      <c r="M1038" s="13">
        <v>30</v>
      </c>
      <c r="N1038" s="13">
        <v>1.4493333333333329</v>
      </c>
      <c r="O1038" s="13">
        <v>91</v>
      </c>
      <c r="P1038" s="13" t="s">
        <v>30</v>
      </c>
      <c r="Q1038" s="13">
        <v>0</v>
      </c>
      <c r="R1038" s="69">
        <f>+L1038*O1038</f>
        <v>3956.68</v>
      </c>
      <c r="S1038" s="69">
        <v>40</v>
      </c>
      <c r="T1038" s="69">
        <f>L1038*S1038</f>
        <v>1739.1999999999998</v>
      </c>
      <c r="U1038" s="69">
        <f t="shared" ref="U1038" si="997">R1038-T1038</f>
        <v>2217.48</v>
      </c>
      <c r="V1038" s="69">
        <f>U1038*1</f>
        <v>2217.48</v>
      </c>
      <c r="W1038" s="69">
        <f t="shared" ref="W1038" si="998">U1038-V1038</f>
        <v>0</v>
      </c>
      <c r="X1038" s="69">
        <f>L1038*37</f>
        <v>1608.76</v>
      </c>
      <c r="Y1038" s="70">
        <f>+T1038-X1038</f>
        <v>130.43999999999983</v>
      </c>
      <c r="Z1038" s="66" t="s">
        <v>41</v>
      </c>
      <c r="AA1038" s="12" t="s">
        <v>79</v>
      </c>
    </row>
    <row r="1039" spans="1:27" x14ac:dyDescent="0.25">
      <c r="A1039" s="10">
        <v>45674</v>
      </c>
      <c r="B1039" s="11" t="s">
        <v>2608</v>
      </c>
      <c r="C1039" s="11" t="s">
        <v>2609</v>
      </c>
      <c r="D1039" s="11" t="s">
        <v>26</v>
      </c>
      <c r="E1039" s="11" t="s">
        <v>478</v>
      </c>
      <c r="F1039" s="11" t="s">
        <v>26</v>
      </c>
      <c r="G1039" s="11">
        <v>76339</v>
      </c>
      <c r="H1039" s="12" t="s">
        <v>4447</v>
      </c>
      <c r="I1039" s="12" t="s">
        <v>27</v>
      </c>
      <c r="J1039" s="12" t="s">
        <v>33</v>
      </c>
      <c r="K1039" s="12" t="s">
        <v>34</v>
      </c>
      <c r="L1039" s="13">
        <v>41.54</v>
      </c>
      <c r="M1039" s="13">
        <v>28</v>
      </c>
      <c r="N1039" s="13">
        <v>1.483571428571429</v>
      </c>
      <c r="O1039" s="13">
        <v>45.33</v>
      </c>
      <c r="P1039" s="13" t="s">
        <v>30</v>
      </c>
      <c r="Q1039" s="13">
        <v>0</v>
      </c>
      <c r="R1039" s="69">
        <f>+L1039*O1039</f>
        <v>1883.0082</v>
      </c>
      <c r="S1039" s="69">
        <v>0</v>
      </c>
      <c r="T1039" s="69">
        <f>+L1039*S1039</f>
        <v>0</v>
      </c>
      <c r="U1039" s="69">
        <f>+R1039-T1039</f>
        <v>1883.0082</v>
      </c>
      <c r="V1039" s="69">
        <f>+U1039*0.75</f>
        <v>1412.2561499999999</v>
      </c>
      <c r="W1039" s="69">
        <f>+U1039-V1039</f>
        <v>470.75205000000005</v>
      </c>
      <c r="X1039" s="69">
        <v>0</v>
      </c>
      <c r="Y1039" s="14">
        <f t="shared" ref="Y1039:Y1051" si="999">T1039-X1039</f>
        <v>0</v>
      </c>
      <c r="Z1039" s="66" t="s">
        <v>26</v>
      </c>
      <c r="AA1039" s="12" t="s">
        <v>31</v>
      </c>
    </row>
    <row r="1040" spans="1:27" x14ac:dyDescent="0.25">
      <c r="A1040" s="10">
        <v>45674</v>
      </c>
      <c r="B1040" s="11" t="s">
        <v>2610</v>
      </c>
      <c r="C1040" s="11" t="s">
        <v>2611</v>
      </c>
      <c r="D1040" s="11" t="s">
        <v>26</v>
      </c>
      <c r="E1040" s="11" t="s">
        <v>50</v>
      </c>
      <c r="F1040" s="11" t="s">
        <v>26</v>
      </c>
      <c r="G1040" s="11">
        <v>635</v>
      </c>
      <c r="H1040" s="12" t="s">
        <v>162</v>
      </c>
      <c r="I1040" s="12" t="s">
        <v>27</v>
      </c>
      <c r="J1040" s="12" t="s">
        <v>33</v>
      </c>
      <c r="K1040" s="12" t="s">
        <v>34</v>
      </c>
      <c r="L1040" s="13">
        <v>37.979999999999997</v>
      </c>
      <c r="M1040" s="13">
        <v>25</v>
      </c>
      <c r="N1040" s="13">
        <v>1.5192000000000001</v>
      </c>
      <c r="O1040" s="13" t="s">
        <v>30</v>
      </c>
      <c r="P1040" s="13">
        <v>58</v>
      </c>
      <c r="Q1040" s="13">
        <v>0</v>
      </c>
      <c r="R1040" s="69">
        <f>M1040*P1040</f>
        <v>1450</v>
      </c>
      <c r="S1040" s="69">
        <v>0</v>
      </c>
      <c r="T1040" s="69">
        <f>M1040*S1040</f>
        <v>0</v>
      </c>
      <c r="U1040" s="69">
        <f t="shared" ref="U1040" si="1000">R1040-T1040</f>
        <v>1450</v>
      </c>
      <c r="V1040" s="69">
        <f>U1040*0</f>
        <v>0</v>
      </c>
      <c r="W1040" s="69">
        <f t="shared" ref="W1040" si="1001">U1040-V1040</f>
        <v>1450</v>
      </c>
      <c r="X1040" s="69">
        <v>0</v>
      </c>
      <c r="Y1040" s="14">
        <f t="shared" si="999"/>
        <v>0</v>
      </c>
      <c r="Z1040" s="66" t="s">
        <v>26</v>
      </c>
      <c r="AA1040" s="12" t="s">
        <v>31</v>
      </c>
    </row>
    <row r="1041" spans="1:27" x14ac:dyDescent="0.25">
      <c r="A1041" s="10">
        <v>45674</v>
      </c>
      <c r="B1041" s="11" t="s">
        <v>414</v>
      </c>
      <c r="C1041" s="11" t="s">
        <v>2612</v>
      </c>
      <c r="D1041" s="11" t="s">
        <v>26</v>
      </c>
      <c r="E1041" s="11" t="s">
        <v>239</v>
      </c>
      <c r="F1041" s="11" t="s">
        <v>26</v>
      </c>
      <c r="G1041" s="11">
        <v>2925</v>
      </c>
      <c r="H1041" s="12" t="s">
        <v>41</v>
      </c>
      <c r="I1041" s="12" t="s">
        <v>27</v>
      </c>
      <c r="J1041" s="12" t="s">
        <v>42</v>
      </c>
      <c r="K1041" s="12" t="s">
        <v>43</v>
      </c>
      <c r="L1041" s="13">
        <v>41.3</v>
      </c>
      <c r="M1041" s="13">
        <v>25</v>
      </c>
      <c r="N1041" s="13">
        <v>1.6519999999999999</v>
      </c>
      <c r="O1041" s="13" t="s">
        <v>30</v>
      </c>
      <c r="P1041" s="13">
        <v>64</v>
      </c>
      <c r="Q1041" s="13">
        <v>0</v>
      </c>
      <c r="R1041" s="69">
        <f>M1041*P1041</f>
        <v>1600</v>
      </c>
      <c r="S1041" s="69">
        <v>0</v>
      </c>
      <c r="T1041" s="69">
        <f>M1041*S1041</f>
        <v>0</v>
      </c>
      <c r="U1041" s="69">
        <f t="shared" ref="U1041" si="1002">+R1041-T1041</f>
        <v>1600</v>
      </c>
      <c r="V1041" s="69">
        <f>+U1041*0</f>
        <v>0</v>
      </c>
      <c r="W1041" s="69">
        <f t="shared" ref="W1041" si="1003">+U1041-V1041</f>
        <v>1600</v>
      </c>
      <c r="X1041" s="69">
        <v>0</v>
      </c>
      <c r="Y1041" s="14">
        <f t="shared" si="999"/>
        <v>0</v>
      </c>
      <c r="Z1041" s="66" t="s">
        <v>26</v>
      </c>
      <c r="AA1041" s="12" t="s">
        <v>31</v>
      </c>
    </row>
    <row r="1042" spans="1:27" x14ac:dyDescent="0.25">
      <c r="A1042" s="10">
        <v>45674</v>
      </c>
      <c r="B1042" s="11" t="s">
        <v>315</v>
      </c>
      <c r="C1042" s="11" t="s">
        <v>2613</v>
      </c>
      <c r="D1042" s="11" t="s">
        <v>26</v>
      </c>
      <c r="E1042" s="11" t="s">
        <v>508</v>
      </c>
      <c r="F1042" s="11" t="s">
        <v>26</v>
      </c>
      <c r="G1042" s="11">
        <v>1302</v>
      </c>
      <c r="H1042" s="12" t="s">
        <v>141</v>
      </c>
      <c r="I1042" s="12" t="s">
        <v>37</v>
      </c>
      <c r="J1042" s="12" t="s">
        <v>85</v>
      </c>
      <c r="K1042" s="12" t="s">
        <v>86</v>
      </c>
      <c r="L1042" s="13">
        <v>36.76</v>
      </c>
      <c r="M1042" s="13">
        <v>25</v>
      </c>
      <c r="N1042" s="13">
        <v>1.4703999999999999</v>
      </c>
      <c r="O1042" s="13">
        <v>29</v>
      </c>
      <c r="P1042" s="13" t="s">
        <v>30</v>
      </c>
      <c r="Q1042" s="13">
        <v>0</v>
      </c>
      <c r="R1042" s="69">
        <f>L1042*O1042</f>
        <v>1066.04</v>
      </c>
      <c r="S1042" s="69">
        <v>0</v>
      </c>
      <c r="T1042" s="69">
        <f>L1042*S1042</f>
        <v>0</v>
      </c>
      <c r="U1042" s="69">
        <f>R1042-T1042</f>
        <v>1066.04</v>
      </c>
      <c r="V1042" s="69">
        <f>U1042*0</f>
        <v>0</v>
      </c>
      <c r="W1042" s="69">
        <f>U1042-V1042</f>
        <v>1066.04</v>
      </c>
      <c r="X1042" s="69">
        <v>0</v>
      </c>
      <c r="Y1042" s="14">
        <f t="shared" si="999"/>
        <v>0</v>
      </c>
      <c r="Z1042" s="66" t="s">
        <v>26</v>
      </c>
      <c r="AA1042" s="12" t="s">
        <v>31</v>
      </c>
    </row>
    <row r="1043" spans="1:27" x14ac:dyDescent="0.25">
      <c r="A1043" s="10">
        <v>45674</v>
      </c>
      <c r="B1043" s="11" t="s">
        <v>126</v>
      </c>
      <c r="C1043" s="11" t="s">
        <v>2614</v>
      </c>
      <c r="D1043" s="11" t="s">
        <v>26</v>
      </c>
      <c r="E1043" s="11" t="s">
        <v>101</v>
      </c>
      <c r="F1043" s="11" t="s">
        <v>26</v>
      </c>
      <c r="G1043" s="11">
        <v>69217</v>
      </c>
      <c r="H1043" s="12" t="s">
        <v>4422</v>
      </c>
      <c r="I1043" s="12" t="s">
        <v>27</v>
      </c>
      <c r="J1043" s="12" t="s">
        <v>42</v>
      </c>
      <c r="K1043" s="12" t="s">
        <v>43</v>
      </c>
      <c r="L1043" s="13">
        <v>40.58</v>
      </c>
      <c r="M1043" s="13">
        <v>25</v>
      </c>
      <c r="N1043" s="13">
        <v>1.6232</v>
      </c>
      <c r="O1043" s="13">
        <v>42</v>
      </c>
      <c r="P1043" s="13" t="s">
        <v>30</v>
      </c>
      <c r="Q1043" s="13">
        <v>0</v>
      </c>
      <c r="R1043" s="69">
        <f t="shared" ref="R1043" si="1004">+L1043*O1043</f>
        <v>1704.36</v>
      </c>
      <c r="S1043" s="69">
        <v>0</v>
      </c>
      <c r="T1043" s="69">
        <f t="shared" ref="T1043:T1044" si="1005">+L1043*S1043</f>
        <v>0</v>
      </c>
      <c r="U1043" s="69">
        <f t="shared" ref="U1043:U1044" si="1006">+R1043-T1043</f>
        <v>1704.36</v>
      </c>
      <c r="V1043" s="69">
        <f>+U1043*1</f>
        <v>1704.36</v>
      </c>
      <c r="W1043" s="69">
        <f t="shared" ref="W1043:W1044" si="1007">+U1043-V1043</f>
        <v>0</v>
      </c>
      <c r="X1043" s="69">
        <v>0</v>
      </c>
      <c r="Y1043" s="14">
        <f t="shared" si="999"/>
        <v>0</v>
      </c>
      <c r="Z1043" s="66" t="s">
        <v>26</v>
      </c>
      <c r="AA1043" s="12" t="s">
        <v>31</v>
      </c>
    </row>
    <row r="1044" spans="1:27" x14ac:dyDescent="0.25">
      <c r="A1044" s="10">
        <v>45674</v>
      </c>
      <c r="B1044" s="11" t="s">
        <v>2615</v>
      </c>
      <c r="C1044" s="11" t="s">
        <v>2616</v>
      </c>
      <c r="D1044" s="11" t="s">
        <v>26</v>
      </c>
      <c r="E1044" s="11" t="s">
        <v>2617</v>
      </c>
      <c r="F1044" s="11" t="s">
        <v>26</v>
      </c>
      <c r="G1044" s="11" t="s">
        <v>35</v>
      </c>
      <c r="H1044" s="12" t="s">
        <v>36</v>
      </c>
      <c r="I1044" s="12" t="s">
        <v>55</v>
      </c>
      <c r="J1044" s="12" t="s">
        <v>55</v>
      </c>
      <c r="K1044" s="12" t="s">
        <v>56</v>
      </c>
      <c r="L1044" s="13">
        <v>30.28</v>
      </c>
      <c r="M1044" s="13">
        <v>18</v>
      </c>
      <c r="N1044" s="13">
        <v>1.6822222222222221</v>
      </c>
      <c r="O1044" s="13">
        <v>20</v>
      </c>
      <c r="P1044" s="13" t="s">
        <v>30</v>
      </c>
      <c r="Q1044" s="13">
        <v>0</v>
      </c>
      <c r="R1044" s="69">
        <f>(L1044*O1044)-Q1044</f>
        <v>605.6</v>
      </c>
      <c r="S1044" s="69">
        <v>0</v>
      </c>
      <c r="T1044" s="69">
        <f t="shared" si="1005"/>
        <v>0</v>
      </c>
      <c r="U1044" s="69">
        <f t="shared" si="1006"/>
        <v>605.6</v>
      </c>
      <c r="V1044" s="69">
        <f>+U1044*0</f>
        <v>0</v>
      </c>
      <c r="W1044" s="69">
        <f t="shared" si="1007"/>
        <v>605.6</v>
      </c>
      <c r="X1044" s="69">
        <v>0</v>
      </c>
      <c r="Y1044" s="14">
        <f t="shared" si="999"/>
        <v>0</v>
      </c>
      <c r="Z1044" s="66" t="s">
        <v>26</v>
      </c>
      <c r="AA1044" s="12" t="s">
        <v>31</v>
      </c>
    </row>
    <row r="1045" spans="1:27" x14ac:dyDescent="0.25">
      <c r="A1045" s="10">
        <v>45674</v>
      </c>
      <c r="B1045" s="11" t="s">
        <v>1266</v>
      </c>
      <c r="C1045" s="11" t="s">
        <v>2618</v>
      </c>
      <c r="D1045" s="11" t="s">
        <v>26</v>
      </c>
      <c r="E1045" s="11" t="s">
        <v>657</v>
      </c>
      <c r="F1045" s="11" t="s">
        <v>26</v>
      </c>
      <c r="G1045" s="11">
        <v>852</v>
      </c>
      <c r="H1045" s="12" t="s">
        <v>141</v>
      </c>
      <c r="I1045" s="12" t="s">
        <v>37</v>
      </c>
      <c r="J1045" s="12" t="s">
        <v>85</v>
      </c>
      <c r="K1045" s="12" t="s">
        <v>86</v>
      </c>
      <c r="L1045" s="13">
        <v>38.26</v>
      </c>
      <c r="M1045" s="13">
        <v>25</v>
      </c>
      <c r="N1045" s="13">
        <v>1.5304</v>
      </c>
      <c r="O1045" s="13">
        <v>29</v>
      </c>
      <c r="P1045" s="13" t="s">
        <v>30</v>
      </c>
      <c r="Q1045" s="13">
        <v>0</v>
      </c>
      <c r="R1045" s="69">
        <f>L1045*O1045</f>
        <v>1109.54</v>
      </c>
      <c r="S1045" s="69">
        <v>0</v>
      </c>
      <c r="T1045" s="69">
        <f>L1045*S1045</f>
        <v>0</v>
      </c>
      <c r="U1045" s="69">
        <f>R1045-T1045</f>
        <v>1109.54</v>
      </c>
      <c r="V1045" s="69">
        <f>U1045*0</f>
        <v>0</v>
      </c>
      <c r="W1045" s="69">
        <f>U1045-V1045</f>
        <v>1109.54</v>
      </c>
      <c r="X1045" s="69">
        <v>0</v>
      </c>
      <c r="Y1045" s="14">
        <f t="shared" si="999"/>
        <v>0</v>
      </c>
      <c r="Z1045" s="66" t="s">
        <v>26</v>
      </c>
      <c r="AA1045" s="12" t="s">
        <v>31</v>
      </c>
    </row>
    <row r="1046" spans="1:27" x14ac:dyDescent="0.25">
      <c r="A1046" s="10">
        <v>45674</v>
      </c>
      <c r="B1046" s="11" t="s">
        <v>389</v>
      </c>
      <c r="C1046" s="11" t="s">
        <v>2619</v>
      </c>
      <c r="D1046" s="11" t="s">
        <v>26</v>
      </c>
      <c r="E1046" s="11" t="s">
        <v>67</v>
      </c>
      <c r="F1046" s="11" t="s">
        <v>26</v>
      </c>
      <c r="G1046" s="11">
        <v>1571</v>
      </c>
      <c r="H1046" s="12" t="s">
        <v>66</v>
      </c>
      <c r="I1046" s="12" t="s">
        <v>37</v>
      </c>
      <c r="J1046" s="12" t="s">
        <v>1908</v>
      </c>
      <c r="K1046" s="12" t="s">
        <v>82</v>
      </c>
      <c r="L1046" s="13">
        <v>38.979999999999997</v>
      </c>
      <c r="M1046" s="13">
        <v>25</v>
      </c>
      <c r="N1046" s="13">
        <v>1.5591999999999999</v>
      </c>
      <c r="O1046" s="13" t="s">
        <v>30</v>
      </c>
      <c r="P1046" s="13">
        <v>54</v>
      </c>
      <c r="Q1046" s="13">
        <v>0</v>
      </c>
      <c r="R1046" s="69">
        <f>M1046*P1046</f>
        <v>1350</v>
      </c>
      <c r="S1046" s="69">
        <v>0</v>
      </c>
      <c r="T1046" s="69">
        <f>M1046*S1046</f>
        <v>0</v>
      </c>
      <c r="U1046" s="69">
        <f>R1046-T1046</f>
        <v>1350</v>
      </c>
      <c r="V1046" s="69">
        <f>U1046*1</f>
        <v>1350</v>
      </c>
      <c r="W1046" s="69">
        <f>U1046-V1046</f>
        <v>0</v>
      </c>
      <c r="X1046" s="69">
        <v>0</v>
      </c>
      <c r="Y1046" s="14">
        <f t="shared" si="999"/>
        <v>0</v>
      </c>
      <c r="Z1046" s="66" t="s">
        <v>26</v>
      </c>
      <c r="AA1046" s="12" t="s">
        <v>31</v>
      </c>
    </row>
    <row r="1047" spans="1:27" x14ac:dyDescent="0.25">
      <c r="A1047" s="10">
        <v>45674</v>
      </c>
      <c r="B1047" s="11" t="s">
        <v>2620</v>
      </c>
      <c r="C1047" s="11" t="s">
        <v>2621</v>
      </c>
      <c r="D1047" s="11" t="s">
        <v>26</v>
      </c>
      <c r="E1047" s="11" t="s">
        <v>588</v>
      </c>
      <c r="F1047" s="11" t="s">
        <v>26</v>
      </c>
      <c r="G1047" s="11">
        <v>4583</v>
      </c>
      <c r="H1047" s="12" t="s">
        <v>4422</v>
      </c>
      <c r="I1047" s="12" t="s">
        <v>27</v>
      </c>
      <c r="J1047" s="12" t="s">
        <v>33</v>
      </c>
      <c r="K1047" s="12" t="s">
        <v>34</v>
      </c>
      <c r="L1047" s="13">
        <v>35.5</v>
      </c>
      <c r="M1047" s="13">
        <v>25</v>
      </c>
      <c r="N1047" s="13">
        <v>1.42</v>
      </c>
      <c r="O1047" s="13">
        <v>45</v>
      </c>
      <c r="P1047" s="13" t="s">
        <v>30</v>
      </c>
      <c r="Q1047" s="13">
        <v>0</v>
      </c>
      <c r="R1047" s="69">
        <f>+L1047*O1047</f>
        <v>1597.5</v>
      </c>
      <c r="S1047" s="69">
        <v>0</v>
      </c>
      <c r="T1047" s="69">
        <f>+L1047*S1047</f>
        <v>0</v>
      </c>
      <c r="U1047" s="69">
        <f t="shared" ref="U1047:U1048" si="1008">+R1047-T1047</f>
        <v>1597.5</v>
      </c>
      <c r="V1047" s="69">
        <f>+U1047*1</f>
        <v>1597.5</v>
      </c>
      <c r="W1047" s="69">
        <f t="shared" ref="W1047:W1048" si="1009">+U1047-V1047</f>
        <v>0</v>
      </c>
      <c r="X1047" s="69">
        <v>0</v>
      </c>
      <c r="Y1047" s="14">
        <f t="shared" si="999"/>
        <v>0</v>
      </c>
      <c r="Z1047" s="66" t="s">
        <v>26</v>
      </c>
      <c r="AA1047" s="12" t="s">
        <v>31</v>
      </c>
    </row>
    <row r="1048" spans="1:27" x14ac:dyDescent="0.25">
      <c r="A1048" s="10">
        <v>45674</v>
      </c>
      <c r="B1048" s="11" t="s">
        <v>2622</v>
      </c>
      <c r="C1048" s="11" t="s">
        <v>2623</v>
      </c>
      <c r="D1048" s="11" t="s">
        <v>26</v>
      </c>
      <c r="E1048" s="11" t="s">
        <v>69</v>
      </c>
      <c r="F1048" s="11" t="s">
        <v>26</v>
      </c>
      <c r="G1048" s="11">
        <v>4690</v>
      </c>
      <c r="H1048" s="12" t="s">
        <v>70</v>
      </c>
      <c r="I1048" s="12" t="s">
        <v>27</v>
      </c>
      <c r="J1048" s="12" t="s">
        <v>33</v>
      </c>
      <c r="K1048" s="12" t="s">
        <v>34</v>
      </c>
      <c r="L1048" s="13">
        <v>38.74</v>
      </c>
      <c r="M1048" s="13">
        <v>25</v>
      </c>
      <c r="N1048" s="13">
        <v>1.5496000000000001</v>
      </c>
      <c r="O1048" s="13" t="s">
        <v>30</v>
      </c>
      <c r="P1048" s="13">
        <v>60</v>
      </c>
      <c r="Q1048" s="13">
        <v>0</v>
      </c>
      <c r="R1048" s="69">
        <f>+M1048*P1048</f>
        <v>1500</v>
      </c>
      <c r="S1048" s="69">
        <v>0</v>
      </c>
      <c r="T1048" s="69">
        <f>+M1048*S1048</f>
        <v>0</v>
      </c>
      <c r="U1048" s="69">
        <f t="shared" si="1008"/>
        <v>1500</v>
      </c>
      <c r="V1048" s="69">
        <f>+U1048*0</f>
        <v>0</v>
      </c>
      <c r="W1048" s="69">
        <f t="shared" si="1009"/>
        <v>1500</v>
      </c>
      <c r="X1048" s="69">
        <v>0</v>
      </c>
      <c r="Y1048" s="14">
        <f t="shared" si="999"/>
        <v>0</v>
      </c>
      <c r="Z1048" s="66" t="s">
        <v>26</v>
      </c>
      <c r="AA1048" s="12" t="s">
        <v>31</v>
      </c>
    </row>
    <row r="1049" spans="1:27" x14ac:dyDescent="0.25">
      <c r="A1049" s="10">
        <v>45674</v>
      </c>
      <c r="B1049" s="11" t="s">
        <v>270</v>
      </c>
      <c r="C1049" s="11" t="s">
        <v>2624</v>
      </c>
      <c r="D1049" s="11" t="s">
        <v>26</v>
      </c>
      <c r="E1049" s="11" t="s">
        <v>566</v>
      </c>
      <c r="F1049" s="11" t="s">
        <v>26</v>
      </c>
      <c r="G1049" s="11">
        <v>112123</v>
      </c>
      <c r="H1049" s="12" t="s">
        <v>4445</v>
      </c>
      <c r="I1049" s="12" t="s">
        <v>27</v>
      </c>
      <c r="J1049" s="12" t="s">
        <v>42</v>
      </c>
      <c r="K1049" s="12" t="s">
        <v>43</v>
      </c>
      <c r="L1049" s="13">
        <v>43.12</v>
      </c>
      <c r="M1049" s="13">
        <v>25</v>
      </c>
      <c r="N1049" s="13">
        <v>1.7248000000000001</v>
      </c>
      <c r="O1049" s="13">
        <v>42</v>
      </c>
      <c r="P1049" s="13" t="s">
        <v>30</v>
      </c>
      <c r="Q1049" s="13">
        <v>0</v>
      </c>
      <c r="R1049" s="69">
        <f t="shared" ref="R1049" si="1010">+L1049*O1049</f>
        <v>1811.04</v>
      </c>
      <c r="S1049" s="69">
        <v>0</v>
      </c>
      <c r="T1049" s="69">
        <f>+L1049*S1049</f>
        <v>0</v>
      </c>
      <c r="U1049" s="69">
        <f>+R1049-T1049</f>
        <v>1811.04</v>
      </c>
      <c r="V1049" s="69">
        <f>+U1049*1</f>
        <v>1811.04</v>
      </c>
      <c r="W1049" s="69">
        <f>+U1049-V1049</f>
        <v>0</v>
      </c>
      <c r="X1049" s="69">
        <v>0</v>
      </c>
      <c r="Y1049" s="14">
        <f t="shared" si="999"/>
        <v>0</v>
      </c>
      <c r="Z1049" s="66" t="s">
        <v>26</v>
      </c>
      <c r="AA1049" s="12" t="s">
        <v>31</v>
      </c>
    </row>
    <row r="1050" spans="1:27" x14ac:dyDescent="0.25">
      <c r="A1050" s="10">
        <v>45674</v>
      </c>
      <c r="B1050" s="11" t="s">
        <v>469</v>
      </c>
      <c r="C1050" s="11" t="s">
        <v>2625</v>
      </c>
      <c r="D1050" s="11" t="s">
        <v>26</v>
      </c>
      <c r="E1050" s="11" t="s">
        <v>1199</v>
      </c>
      <c r="F1050" s="11" t="s">
        <v>26</v>
      </c>
      <c r="G1050" s="11">
        <v>989</v>
      </c>
      <c r="H1050" s="12" t="s">
        <v>162</v>
      </c>
      <c r="I1050" s="12" t="s">
        <v>27</v>
      </c>
      <c r="J1050" s="12" t="s">
        <v>42</v>
      </c>
      <c r="K1050" s="12" t="s">
        <v>43</v>
      </c>
      <c r="L1050" s="13">
        <v>44.24</v>
      </c>
      <c r="M1050" s="13">
        <v>25</v>
      </c>
      <c r="N1050" s="13">
        <v>1.7696000000000001</v>
      </c>
      <c r="O1050" s="13" t="s">
        <v>30</v>
      </c>
      <c r="P1050" s="13">
        <v>56</v>
      </c>
      <c r="Q1050" s="13">
        <v>0</v>
      </c>
      <c r="R1050" s="69">
        <f>M1050*P1050</f>
        <v>1400</v>
      </c>
      <c r="S1050" s="69">
        <v>0</v>
      </c>
      <c r="T1050" s="69">
        <f>M1050*S1050</f>
        <v>0</v>
      </c>
      <c r="U1050" s="69">
        <f>R1050-T1050</f>
        <v>1400</v>
      </c>
      <c r="V1050" s="69">
        <f>U1050*0</f>
        <v>0</v>
      </c>
      <c r="W1050" s="69">
        <f>U1050-V1050</f>
        <v>1400</v>
      </c>
      <c r="X1050" s="69">
        <v>0</v>
      </c>
      <c r="Y1050" s="14">
        <f t="shared" si="999"/>
        <v>0</v>
      </c>
      <c r="Z1050" s="66" t="s">
        <v>26</v>
      </c>
      <c r="AA1050" s="12" t="s">
        <v>31</v>
      </c>
    </row>
    <row r="1051" spans="1:27" x14ac:dyDescent="0.25">
      <c r="A1051" s="10">
        <v>45674</v>
      </c>
      <c r="B1051" s="11" t="s">
        <v>2626</v>
      </c>
      <c r="C1051" s="11" t="s">
        <v>2627</v>
      </c>
      <c r="D1051" s="11" t="s">
        <v>26</v>
      </c>
      <c r="E1051" s="11" t="s">
        <v>183</v>
      </c>
      <c r="F1051" s="11" t="s">
        <v>26</v>
      </c>
      <c r="G1051" s="11">
        <v>1001</v>
      </c>
      <c r="H1051" s="12" t="s">
        <v>141</v>
      </c>
      <c r="I1051" s="12" t="s">
        <v>27</v>
      </c>
      <c r="J1051" s="12" t="s">
        <v>42</v>
      </c>
      <c r="K1051" s="12" t="s">
        <v>43</v>
      </c>
      <c r="L1051" s="13">
        <v>43.94</v>
      </c>
      <c r="M1051" s="13">
        <v>25</v>
      </c>
      <c r="N1051" s="13">
        <v>1.7576000000000001</v>
      </c>
      <c r="O1051" s="13">
        <v>40</v>
      </c>
      <c r="P1051" s="13" t="s">
        <v>30</v>
      </c>
      <c r="Q1051" s="13">
        <v>0</v>
      </c>
      <c r="R1051" s="69">
        <f>L1051*O1051</f>
        <v>1757.6</v>
      </c>
      <c r="S1051" s="69">
        <v>0</v>
      </c>
      <c r="T1051" s="69">
        <f>L1051*S1051</f>
        <v>0</v>
      </c>
      <c r="U1051" s="69">
        <f>R1051-T1051</f>
        <v>1757.6</v>
      </c>
      <c r="V1051" s="69">
        <f>U1051*0</f>
        <v>0</v>
      </c>
      <c r="W1051" s="69">
        <f>U1051-V1051</f>
        <v>1757.6</v>
      </c>
      <c r="X1051" s="69">
        <v>0</v>
      </c>
      <c r="Y1051" s="14">
        <f t="shared" si="999"/>
        <v>0</v>
      </c>
      <c r="Z1051" s="66" t="s">
        <v>26</v>
      </c>
      <c r="AA1051" s="12" t="s">
        <v>31</v>
      </c>
    </row>
    <row r="1052" spans="1:27" x14ac:dyDescent="0.25">
      <c r="A1052" s="10">
        <v>45674</v>
      </c>
      <c r="B1052" s="11" t="s">
        <v>2628</v>
      </c>
      <c r="C1052" s="11" t="s">
        <v>2629</v>
      </c>
      <c r="D1052" s="11" t="s">
        <v>26</v>
      </c>
      <c r="E1052" s="11" t="s">
        <v>80</v>
      </c>
      <c r="F1052" s="11" t="s">
        <v>26</v>
      </c>
      <c r="G1052" s="11" t="s">
        <v>26</v>
      </c>
      <c r="H1052" s="12" t="s">
        <v>4421</v>
      </c>
      <c r="I1052" s="12" t="s">
        <v>27</v>
      </c>
      <c r="J1052" s="12" t="s">
        <v>47</v>
      </c>
      <c r="K1052" s="12" t="s">
        <v>48</v>
      </c>
      <c r="L1052" s="13">
        <v>41.42</v>
      </c>
      <c r="M1052" s="13">
        <v>28</v>
      </c>
      <c r="N1052" s="13">
        <v>1.4792857142857141</v>
      </c>
      <c r="O1052" s="13">
        <v>87</v>
      </c>
      <c r="P1052" s="13" t="s">
        <v>30</v>
      </c>
      <c r="Q1052" s="13">
        <v>0</v>
      </c>
      <c r="R1052" s="69">
        <f>L1052*O1052</f>
        <v>3603.54</v>
      </c>
      <c r="S1052" s="69">
        <v>38</v>
      </c>
      <c r="T1052" s="69">
        <f>L1052*S1052</f>
        <v>1573.96</v>
      </c>
      <c r="U1052" s="69">
        <f>R1052-T1052</f>
        <v>2029.58</v>
      </c>
      <c r="V1052" s="69">
        <f>U1052*1</f>
        <v>2029.58</v>
      </c>
      <c r="W1052" s="69">
        <f>U1052-V1052</f>
        <v>0</v>
      </c>
      <c r="X1052" s="69">
        <f>L1052*36</f>
        <v>1491.1200000000001</v>
      </c>
      <c r="Y1052" s="70">
        <f t="shared" ref="Y1052" si="1011">+T1052-X1052</f>
        <v>82.839999999999918</v>
      </c>
      <c r="Z1052" s="66" t="s">
        <v>140</v>
      </c>
      <c r="AA1052" s="12" t="s">
        <v>78</v>
      </c>
    </row>
    <row r="1053" spans="1:27" x14ac:dyDescent="0.25">
      <c r="A1053" s="10">
        <v>45674</v>
      </c>
      <c r="B1053" s="11" t="s">
        <v>2630</v>
      </c>
      <c r="C1053" s="11" t="s">
        <v>2631</v>
      </c>
      <c r="D1053" s="11" t="s">
        <v>26</v>
      </c>
      <c r="E1053" s="11" t="s">
        <v>75</v>
      </c>
      <c r="F1053" s="11" t="s">
        <v>26</v>
      </c>
      <c r="G1053" s="11">
        <v>42016</v>
      </c>
      <c r="H1053" s="12" t="s">
        <v>564</v>
      </c>
      <c r="I1053" s="12" t="s">
        <v>27</v>
      </c>
      <c r="J1053" s="12" t="s">
        <v>33</v>
      </c>
      <c r="K1053" s="12" t="s">
        <v>34</v>
      </c>
      <c r="L1053" s="13">
        <v>43.44</v>
      </c>
      <c r="M1053" s="13">
        <v>30</v>
      </c>
      <c r="N1053" s="13">
        <v>1.448</v>
      </c>
      <c r="O1053" s="13"/>
      <c r="P1053" s="13">
        <v>60</v>
      </c>
      <c r="Q1053" s="13">
        <v>0</v>
      </c>
      <c r="R1053" s="69">
        <f>M1053*P1053</f>
        <v>1800</v>
      </c>
      <c r="S1053" s="69">
        <v>0</v>
      </c>
      <c r="T1053" s="69">
        <f>M1053*S1053</f>
        <v>0</v>
      </c>
      <c r="U1053" s="69">
        <f>R1053-T1053</f>
        <v>1800</v>
      </c>
      <c r="V1053" s="69">
        <f>U1053*0</f>
        <v>0</v>
      </c>
      <c r="W1053" s="69">
        <f>+U1053-V1053</f>
        <v>1800</v>
      </c>
      <c r="X1053" s="69">
        <v>0</v>
      </c>
      <c r="Y1053" s="14">
        <f t="shared" ref="Y1053:Y1064" si="1012">T1053-X1053</f>
        <v>0</v>
      </c>
      <c r="Z1053" s="66" t="s">
        <v>26</v>
      </c>
      <c r="AA1053" s="12" t="s">
        <v>31</v>
      </c>
    </row>
    <row r="1054" spans="1:27" x14ac:dyDescent="0.25">
      <c r="A1054" s="10">
        <v>45674</v>
      </c>
      <c r="B1054" s="11" t="s">
        <v>718</v>
      </c>
      <c r="C1054" s="11" t="s">
        <v>2632</v>
      </c>
      <c r="D1054" s="11" t="s">
        <v>26</v>
      </c>
      <c r="E1054" s="11" t="s">
        <v>178</v>
      </c>
      <c r="F1054" s="11" t="s">
        <v>26</v>
      </c>
      <c r="G1054" s="11">
        <v>57726</v>
      </c>
      <c r="H1054" s="12" t="s">
        <v>4422</v>
      </c>
      <c r="I1054" s="12" t="s">
        <v>27</v>
      </c>
      <c r="J1054" s="12" t="s">
        <v>42</v>
      </c>
      <c r="K1054" s="12" t="s">
        <v>43</v>
      </c>
      <c r="L1054" s="13">
        <v>40.159999999999997</v>
      </c>
      <c r="M1054" s="13">
        <v>25</v>
      </c>
      <c r="N1054" s="13">
        <v>1.6064000000000001</v>
      </c>
      <c r="O1054" s="13">
        <v>42</v>
      </c>
      <c r="P1054" s="13" t="s">
        <v>30</v>
      </c>
      <c r="Q1054" s="13">
        <v>0</v>
      </c>
      <c r="R1054" s="69">
        <f t="shared" ref="R1054" si="1013">+L1054*O1054</f>
        <v>1686.7199999999998</v>
      </c>
      <c r="S1054" s="69">
        <v>0</v>
      </c>
      <c r="T1054" s="69">
        <f t="shared" ref="T1054" si="1014">+L1054*S1054</f>
        <v>0</v>
      </c>
      <c r="U1054" s="69">
        <f t="shared" ref="U1054" si="1015">+R1054-T1054</f>
        <v>1686.7199999999998</v>
      </c>
      <c r="V1054" s="69">
        <f>+U1054*1</f>
        <v>1686.7199999999998</v>
      </c>
      <c r="W1054" s="69">
        <f t="shared" ref="W1054" si="1016">+U1054-V1054</f>
        <v>0</v>
      </c>
      <c r="X1054" s="69">
        <v>0</v>
      </c>
      <c r="Y1054" s="14">
        <f t="shared" si="1012"/>
        <v>0</v>
      </c>
      <c r="Z1054" s="66" t="s">
        <v>26</v>
      </c>
      <c r="AA1054" s="12" t="s">
        <v>31</v>
      </c>
    </row>
    <row r="1055" spans="1:27" x14ac:dyDescent="0.25">
      <c r="A1055" s="10">
        <v>45674</v>
      </c>
      <c r="B1055" s="11" t="s">
        <v>326</v>
      </c>
      <c r="C1055" s="11" t="s">
        <v>2633</v>
      </c>
      <c r="D1055" s="11" t="s">
        <v>26</v>
      </c>
      <c r="E1055" s="11" t="s">
        <v>81</v>
      </c>
      <c r="F1055" s="11" t="s">
        <v>26</v>
      </c>
      <c r="G1055" s="11">
        <v>1201</v>
      </c>
      <c r="H1055" s="12" t="s">
        <v>141</v>
      </c>
      <c r="I1055" s="12" t="s">
        <v>55</v>
      </c>
      <c r="J1055" s="12" t="s">
        <v>55</v>
      </c>
      <c r="K1055" s="12" t="s">
        <v>56</v>
      </c>
      <c r="L1055" s="13">
        <v>38.479999999999997</v>
      </c>
      <c r="M1055" s="13">
        <v>25</v>
      </c>
      <c r="N1055" s="13">
        <v>1.5391999999999999</v>
      </c>
      <c r="O1055" s="13">
        <v>15</v>
      </c>
      <c r="P1055" s="13" t="s">
        <v>30</v>
      </c>
      <c r="Q1055" s="13">
        <v>0</v>
      </c>
      <c r="R1055" s="69">
        <f>L1055*O1055</f>
        <v>577.19999999999993</v>
      </c>
      <c r="S1055" s="69">
        <v>0</v>
      </c>
      <c r="T1055" s="69">
        <f>L1055*S1055</f>
        <v>0</v>
      </c>
      <c r="U1055" s="69">
        <f>R1055-T1055</f>
        <v>577.19999999999993</v>
      </c>
      <c r="V1055" s="69">
        <f>U1055*0</f>
        <v>0</v>
      </c>
      <c r="W1055" s="69">
        <f>U1055-V1055</f>
        <v>577.19999999999993</v>
      </c>
      <c r="X1055" s="69">
        <v>0</v>
      </c>
      <c r="Y1055" s="14">
        <f t="shared" si="1012"/>
        <v>0</v>
      </c>
      <c r="Z1055" s="66" t="s">
        <v>26</v>
      </c>
      <c r="AA1055" s="12" t="s">
        <v>31</v>
      </c>
    </row>
    <row r="1056" spans="1:27" x14ac:dyDescent="0.25">
      <c r="A1056" s="10">
        <v>45674</v>
      </c>
      <c r="B1056" s="11" t="s">
        <v>1747</v>
      </c>
      <c r="C1056" s="11" t="s">
        <v>2634</v>
      </c>
      <c r="D1056" s="11" t="s">
        <v>26</v>
      </c>
      <c r="E1056" s="11" t="s">
        <v>603</v>
      </c>
      <c r="F1056" s="11" t="s">
        <v>26</v>
      </c>
      <c r="G1056" s="11">
        <v>1102</v>
      </c>
      <c r="H1056" s="12" t="s">
        <v>141</v>
      </c>
      <c r="I1056" s="12" t="s">
        <v>37</v>
      </c>
      <c r="J1056" s="12" t="s">
        <v>85</v>
      </c>
      <c r="K1056" s="12" t="s">
        <v>86</v>
      </c>
      <c r="L1056" s="13">
        <v>37.6</v>
      </c>
      <c r="M1056" s="13">
        <v>25</v>
      </c>
      <c r="N1056" s="13">
        <v>1.504</v>
      </c>
      <c r="O1056" s="13">
        <v>29</v>
      </c>
      <c r="P1056" s="13" t="s">
        <v>30</v>
      </c>
      <c r="Q1056" s="13">
        <v>0</v>
      </c>
      <c r="R1056" s="69">
        <f>L1056*O1056</f>
        <v>1090.4000000000001</v>
      </c>
      <c r="S1056" s="69">
        <v>0</v>
      </c>
      <c r="T1056" s="69">
        <f>L1056*S1056</f>
        <v>0</v>
      </c>
      <c r="U1056" s="69">
        <f>R1056-T1056</f>
        <v>1090.4000000000001</v>
      </c>
      <c r="V1056" s="69">
        <f>U1056*0</f>
        <v>0</v>
      </c>
      <c r="W1056" s="69">
        <f>U1056-V1056</f>
        <v>1090.4000000000001</v>
      </c>
      <c r="X1056" s="69">
        <v>0</v>
      </c>
      <c r="Y1056" s="14">
        <f t="shared" si="1012"/>
        <v>0</v>
      </c>
      <c r="Z1056" s="66" t="s">
        <v>26</v>
      </c>
      <c r="AA1056" s="12" t="s">
        <v>31</v>
      </c>
    </row>
    <row r="1057" spans="1:27" x14ac:dyDescent="0.25">
      <c r="A1057" s="10">
        <v>45674</v>
      </c>
      <c r="B1057" s="11" t="s">
        <v>2635</v>
      </c>
      <c r="C1057" s="11" t="s">
        <v>2636</v>
      </c>
      <c r="D1057" s="11" t="s">
        <v>26</v>
      </c>
      <c r="E1057" s="11" t="s">
        <v>54</v>
      </c>
      <c r="F1057" s="11" t="s">
        <v>26</v>
      </c>
      <c r="G1057" s="11">
        <v>112125</v>
      </c>
      <c r="H1057" s="12" t="s">
        <v>4445</v>
      </c>
      <c r="I1057" s="12" t="s">
        <v>27</v>
      </c>
      <c r="J1057" s="12" t="s">
        <v>33</v>
      </c>
      <c r="K1057" s="12" t="s">
        <v>34</v>
      </c>
      <c r="L1057" s="13">
        <v>34.880000000000003</v>
      </c>
      <c r="M1057" s="13">
        <v>25</v>
      </c>
      <c r="N1057" s="13">
        <v>1.3952</v>
      </c>
      <c r="O1057" s="13">
        <v>44</v>
      </c>
      <c r="P1057" s="13" t="s">
        <v>30</v>
      </c>
      <c r="Q1057" s="13">
        <v>0</v>
      </c>
      <c r="R1057" s="69">
        <f t="shared" ref="R1057" si="1017">+L1057*O1057</f>
        <v>1534.72</v>
      </c>
      <c r="S1057" s="69">
        <v>0</v>
      </c>
      <c r="T1057" s="69">
        <f>+L1057*S1057</f>
        <v>0</v>
      </c>
      <c r="U1057" s="69">
        <f>+R1057-T1057</f>
        <v>1534.72</v>
      </c>
      <c r="V1057" s="69">
        <f>+U1057*1</f>
        <v>1534.72</v>
      </c>
      <c r="W1057" s="69">
        <f>+U1057-V1057</f>
        <v>0</v>
      </c>
      <c r="X1057" s="69">
        <v>0</v>
      </c>
      <c r="Y1057" s="14">
        <f t="shared" si="1012"/>
        <v>0</v>
      </c>
      <c r="Z1057" s="66" t="s">
        <v>26</v>
      </c>
      <c r="AA1057" s="12" t="s">
        <v>31</v>
      </c>
    </row>
    <row r="1058" spans="1:27" x14ac:dyDescent="0.25">
      <c r="A1058" s="10">
        <v>45674</v>
      </c>
      <c r="B1058" s="11" t="s">
        <v>2637</v>
      </c>
      <c r="C1058" s="11" t="s">
        <v>2638</v>
      </c>
      <c r="D1058" s="11" t="s">
        <v>26</v>
      </c>
      <c r="E1058" s="11" t="s">
        <v>604</v>
      </c>
      <c r="F1058" s="11" t="s">
        <v>26</v>
      </c>
      <c r="G1058" s="11">
        <v>1051</v>
      </c>
      <c r="H1058" s="12" t="s">
        <v>141</v>
      </c>
      <c r="I1058" s="12" t="s">
        <v>55</v>
      </c>
      <c r="J1058" s="12" t="s">
        <v>55</v>
      </c>
      <c r="K1058" s="12" t="s">
        <v>56</v>
      </c>
      <c r="L1058" s="13">
        <v>38.08</v>
      </c>
      <c r="M1058" s="13">
        <v>25</v>
      </c>
      <c r="N1058" s="13">
        <v>1.5232000000000001</v>
      </c>
      <c r="O1058" s="13">
        <v>15</v>
      </c>
      <c r="P1058" s="13" t="s">
        <v>30</v>
      </c>
      <c r="Q1058" s="13">
        <v>0</v>
      </c>
      <c r="R1058" s="69">
        <f>L1058*O1058</f>
        <v>571.19999999999993</v>
      </c>
      <c r="S1058" s="69">
        <v>0</v>
      </c>
      <c r="T1058" s="69">
        <f>L1058*S1058</f>
        <v>0</v>
      </c>
      <c r="U1058" s="69">
        <f>R1058-T1058</f>
        <v>571.19999999999993</v>
      </c>
      <c r="V1058" s="69">
        <f>U1058*0</f>
        <v>0</v>
      </c>
      <c r="W1058" s="69">
        <f>U1058-V1058</f>
        <v>571.19999999999993</v>
      </c>
      <c r="X1058" s="69">
        <v>0</v>
      </c>
      <c r="Y1058" s="14">
        <f t="shared" si="1012"/>
        <v>0</v>
      </c>
      <c r="Z1058" s="66" t="s">
        <v>26</v>
      </c>
      <c r="AA1058" s="12" t="s">
        <v>31</v>
      </c>
    </row>
    <row r="1059" spans="1:27" x14ac:dyDescent="0.25">
      <c r="A1059" s="10">
        <v>45674</v>
      </c>
      <c r="B1059" s="11" t="s">
        <v>2639</v>
      </c>
      <c r="C1059" s="11" t="s">
        <v>2640</v>
      </c>
      <c r="D1059" s="11" t="s">
        <v>26</v>
      </c>
      <c r="E1059" s="11" t="s">
        <v>518</v>
      </c>
      <c r="F1059" s="11" t="s">
        <v>26</v>
      </c>
      <c r="G1059" s="11">
        <v>70259</v>
      </c>
      <c r="H1059" s="12" t="s">
        <v>4447</v>
      </c>
      <c r="I1059" s="12" t="s">
        <v>27</v>
      </c>
      <c r="J1059" s="12" t="s">
        <v>42</v>
      </c>
      <c r="K1059" s="12" t="s">
        <v>43</v>
      </c>
      <c r="L1059" s="13">
        <v>43.22</v>
      </c>
      <c r="M1059" s="13">
        <v>25</v>
      </c>
      <c r="N1059" s="13">
        <v>1.7287999999999999</v>
      </c>
      <c r="O1059" s="13">
        <v>42.5</v>
      </c>
      <c r="P1059" s="13" t="s">
        <v>30</v>
      </c>
      <c r="Q1059" s="13">
        <v>0</v>
      </c>
      <c r="R1059" s="69">
        <f>+L1059*O1059</f>
        <v>1836.85</v>
      </c>
      <c r="S1059" s="69">
        <v>0</v>
      </c>
      <c r="T1059" s="69">
        <f>+L1059*S1059</f>
        <v>0</v>
      </c>
      <c r="U1059" s="69">
        <f>+R1059-T1059</f>
        <v>1836.85</v>
      </c>
      <c r="V1059" s="69">
        <f>+U1059*0.75</f>
        <v>1377.6374999999998</v>
      </c>
      <c r="W1059" s="69">
        <f>+U1059-V1059</f>
        <v>459.21250000000009</v>
      </c>
      <c r="X1059" s="69">
        <v>0</v>
      </c>
      <c r="Y1059" s="14">
        <f t="shared" si="1012"/>
        <v>0</v>
      </c>
      <c r="Z1059" s="66" t="s">
        <v>26</v>
      </c>
      <c r="AA1059" s="12" t="s">
        <v>31</v>
      </c>
    </row>
    <row r="1060" spans="1:27" x14ac:dyDescent="0.25">
      <c r="A1060" s="10">
        <v>45674</v>
      </c>
      <c r="B1060" s="11" t="s">
        <v>2641</v>
      </c>
      <c r="C1060" s="11" t="s">
        <v>2642</v>
      </c>
      <c r="D1060" s="11" t="s">
        <v>26</v>
      </c>
      <c r="E1060" s="11" t="s">
        <v>69</v>
      </c>
      <c r="F1060" s="11" t="s">
        <v>26</v>
      </c>
      <c r="G1060" s="11">
        <v>4691</v>
      </c>
      <c r="H1060" s="12" t="s">
        <v>70</v>
      </c>
      <c r="I1060" s="12" t="s">
        <v>27</v>
      </c>
      <c r="J1060" s="12" t="s">
        <v>42</v>
      </c>
      <c r="K1060" s="12" t="s">
        <v>43</v>
      </c>
      <c r="L1060" s="13">
        <v>43.12</v>
      </c>
      <c r="M1060" s="13">
        <v>25</v>
      </c>
      <c r="N1060" s="13">
        <v>1.7248000000000001</v>
      </c>
      <c r="O1060" s="13" t="s">
        <v>30</v>
      </c>
      <c r="P1060" s="13">
        <v>64</v>
      </c>
      <c r="Q1060" s="13">
        <v>0</v>
      </c>
      <c r="R1060" s="69">
        <f>+M1060*P1060</f>
        <v>1600</v>
      </c>
      <c r="S1060" s="69">
        <v>0</v>
      </c>
      <c r="T1060" s="69">
        <f>+M1060*S1060</f>
        <v>0</v>
      </c>
      <c r="U1060" s="69">
        <f t="shared" ref="U1060" si="1018">+R1060-T1060</f>
        <v>1600</v>
      </c>
      <c r="V1060" s="69">
        <f>+U1060*0</f>
        <v>0</v>
      </c>
      <c r="W1060" s="69">
        <f t="shared" ref="W1060" si="1019">+U1060-V1060</f>
        <v>1600</v>
      </c>
      <c r="X1060" s="69">
        <v>0</v>
      </c>
      <c r="Y1060" s="14">
        <f t="shared" si="1012"/>
        <v>0</v>
      </c>
      <c r="Z1060" s="66" t="s">
        <v>26</v>
      </c>
      <c r="AA1060" s="12" t="s">
        <v>31</v>
      </c>
    </row>
    <row r="1061" spans="1:27" x14ac:dyDescent="0.25">
      <c r="A1061" s="10">
        <v>45674</v>
      </c>
      <c r="B1061" s="11" t="s">
        <v>2643</v>
      </c>
      <c r="C1061" s="11" t="s">
        <v>2644</v>
      </c>
      <c r="D1061" s="11" t="s">
        <v>26</v>
      </c>
      <c r="E1061" s="11" t="s">
        <v>229</v>
      </c>
      <c r="F1061" s="11" t="s">
        <v>26</v>
      </c>
      <c r="G1061" s="11">
        <v>23135</v>
      </c>
      <c r="H1061" s="12" t="s">
        <v>564</v>
      </c>
      <c r="I1061" s="12" t="s">
        <v>27</v>
      </c>
      <c r="J1061" s="12" t="s">
        <v>33</v>
      </c>
      <c r="K1061" s="12" t="s">
        <v>34</v>
      </c>
      <c r="L1061" s="13">
        <v>43.4</v>
      </c>
      <c r="M1061" s="13">
        <v>30</v>
      </c>
      <c r="N1061" s="13">
        <v>1.446666666666667</v>
      </c>
      <c r="O1061" s="13"/>
      <c r="P1061" s="13">
        <v>60</v>
      </c>
      <c r="Q1061" s="13">
        <v>0</v>
      </c>
      <c r="R1061" s="69">
        <f>M1061*P1061</f>
        <v>1800</v>
      </c>
      <c r="S1061" s="69">
        <v>0</v>
      </c>
      <c r="T1061" s="69">
        <f>M1061*S1061</f>
        <v>0</v>
      </c>
      <c r="U1061" s="69">
        <f>R1061-T1061</f>
        <v>1800</v>
      </c>
      <c r="V1061" s="69">
        <f>U1061*0</f>
        <v>0</v>
      </c>
      <c r="W1061" s="69">
        <f>+U1061-V1061</f>
        <v>1800</v>
      </c>
      <c r="X1061" s="69">
        <v>0</v>
      </c>
      <c r="Y1061" s="14">
        <f t="shared" si="1012"/>
        <v>0</v>
      </c>
      <c r="Z1061" s="66" t="s">
        <v>26</v>
      </c>
      <c r="AA1061" s="12" t="s">
        <v>31</v>
      </c>
    </row>
    <row r="1062" spans="1:27" x14ac:dyDescent="0.25">
      <c r="A1062" s="10">
        <v>45674</v>
      </c>
      <c r="B1062" s="11" t="s">
        <v>2645</v>
      </c>
      <c r="C1062" s="11" t="s">
        <v>2646</v>
      </c>
      <c r="D1062" s="11" t="s">
        <v>26</v>
      </c>
      <c r="E1062" s="11" t="s">
        <v>538</v>
      </c>
      <c r="F1062" s="11" t="s">
        <v>26</v>
      </c>
      <c r="G1062" s="11">
        <v>3808</v>
      </c>
      <c r="H1062" s="12" t="s">
        <v>41</v>
      </c>
      <c r="I1062" s="12" t="s">
        <v>55</v>
      </c>
      <c r="J1062" s="12" t="s">
        <v>55</v>
      </c>
      <c r="K1062" s="12" t="s">
        <v>56</v>
      </c>
      <c r="L1062" s="13">
        <v>40.6</v>
      </c>
      <c r="M1062" s="13">
        <v>25</v>
      </c>
      <c r="N1062" s="13">
        <v>1.6240000000000001</v>
      </c>
      <c r="O1062" s="13" t="s">
        <v>30</v>
      </c>
      <c r="P1062" s="13">
        <v>24</v>
      </c>
      <c r="Q1062" s="13">
        <v>0</v>
      </c>
      <c r="R1062" s="69">
        <f>+M1062*P1062</f>
        <v>600</v>
      </c>
      <c r="S1062" s="69">
        <v>0</v>
      </c>
      <c r="T1062" s="69">
        <f>+M1062*S1062</f>
        <v>0</v>
      </c>
      <c r="U1062" s="69">
        <f>+R1062-T1062</f>
        <v>600</v>
      </c>
      <c r="V1062" s="69">
        <f>+U1062*0</f>
        <v>0</v>
      </c>
      <c r="W1062" s="69">
        <f>+U1062-V1062</f>
        <v>600</v>
      </c>
      <c r="X1062" s="69">
        <v>0</v>
      </c>
      <c r="Y1062" s="14">
        <f t="shared" si="1012"/>
        <v>0</v>
      </c>
      <c r="Z1062" s="66" t="s">
        <v>26</v>
      </c>
      <c r="AA1062" s="12" t="s">
        <v>31</v>
      </c>
    </row>
    <row r="1063" spans="1:27" x14ac:dyDescent="0.25">
      <c r="A1063" s="10">
        <v>45674</v>
      </c>
      <c r="B1063" s="11" t="s">
        <v>2647</v>
      </c>
      <c r="C1063" s="11" t="s">
        <v>2648</v>
      </c>
      <c r="D1063" s="11" t="s">
        <v>26</v>
      </c>
      <c r="E1063" s="11" t="s">
        <v>46</v>
      </c>
      <c r="F1063" s="11" t="s">
        <v>26</v>
      </c>
      <c r="G1063" s="11">
        <v>112130</v>
      </c>
      <c r="H1063" s="12" t="s">
        <v>4445</v>
      </c>
      <c r="I1063" s="12" t="s">
        <v>27</v>
      </c>
      <c r="J1063" s="12" t="s">
        <v>42</v>
      </c>
      <c r="K1063" s="12" t="s">
        <v>43</v>
      </c>
      <c r="L1063" s="13">
        <v>40.880000000000003</v>
      </c>
      <c r="M1063" s="13">
        <v>25</v>
      </c>
      <c r="N1063" s="13">
        <v>1.6352</v>
      </c>
      <c r="O1063" s="13">
        <v>42</v>
      </c>
      <c r="P1063" s="13" t="s">
        <v>30</v>
      </c>
      <c r="Q1063" s="13">
        <v>0</v>
      </c>
      <c r="R1063" s="69">
        <f t="shared" ref="R1063" si="1020">+L1063*O1063</f>
        <v>1716.96</v>
      </c>
      <c r="S1063" s="69">
        <v>0</v>
      </c>
      <c r="T1063" s="69">
        <f>+L1063*S1063</f>
        <v>0</v>
      </c>
      <c r="U1063" s="69">
        <f>+R1063-T1063</f>
        <v>1716.96</v>
      </c>
      <c r="V1063" s="69">
        <f>+U1063*1</f>
        <v>1716.96</v>
      </c>
      <c r="W1063" s="69">
        <f>+U1063-V1063</f>
        <v>0</v>
      </c>
      <c r="X1063" s="69">
        <v>0</v>
      </c>
      <c r="Y1063" s="14">
        <f t="shared" si="1012"/>
        <v>0</v>
      </c>
      <c r="Z1063" s="66" t="s">
        <v>26</v>
      </c>
      <c r="AA1063" s="12" t="s">
        <v>31</v>
      </c>
    </row>
    <row r="1064" spans="1:27" x14ac:dyDescent="0.25">
      <c r="A1064" s="10">
        <v>45674</v>
      </c>
      <c r="B1064" s="11" t="s">
        <v>1818</v>
      </c>
      <c r="C1064" s="11" t="s">
        <v>2649</v>
      </c>
      <c r="D1064" s="11" t="s">
        <v>26</v>
      </c>
      <c r="E1064" s="11" t="s">
        <v>243</v>
      </c>
      <c r="F1064" s="11" t="s">
        <v>26</v>
      </c>
      <c r="G1064" s="11">
        <v>952</v>
      </c>
      <c r="H1064" s="12" t="s">
        <v>141</v>
      </c>
      <c r="I1064" s="12" t="s">
        <v>37</v>
      </c>
      <c r="J1064" s="12" t="s">
        <v>598</v>
      </c>
      <c r="K1064" s="12" t="s">
        <v>82</v>
      </c>
      <c r="L1064" s="13">
        <v>39.56</v>
      </c>
      <c r="M1064" s="13">
        <v>25</v>
      </c>
      <c r="N1064" s="13">
        <v>1.5824</v>
      </c>
      <c r="O1064" s="13">
        <v>29</v>
      </c>
      <c r="P1064" s="13" t="s">
        <v>30</v>
      </c>
      <c r="Q1064" s="13">
        <v>0</v>
      </c>
      <c r="R1064" s="69">
        <f>L1064*O1064</f>
        <v>1147.24</v>
      </c>
      <c r="S1064" s="69">
        <v>0</v>
      </c>
      <c r="T1064" s="69">
        <f>L1064*S1064</f>
        <v>0</v>
      </c>
      <c r="U1064" s="69">
        <f>R1064-T1064</f>
        <v>1147.24</v>
      </c>
      <c r="V1064" s="69">
        <f>U1064*0</f>
        <v>0</v>
      </c>
      <c r="W1064" s="69">
        <f>U1064-V1064</f>
        <v>1147.24</v>
      </c>
      <c r="X1064" s="69">
        <v>0</v>
      </c>
      <c r="Y1064" s="14">
        <f t="shared" si="1012"/>
        <v>0</v>
      </c>
      <c r="Z1064" s="66" t="s">
        <v>26</v>
      </c>
      <c r="AA1064" s="12" t="s">
        <v>31</v>
      </c>
    </row>
    <row r="1065" spans="1:27" x14ac:dyDescent="0.25">
      <c r="A1065" s="10">
        <v>45674</v>
      </c>
      <c r="B1065" s="11" t="s">
        <v>2650</v>
      </c>
      <c r="C1065" s="11" t="s">
        <v>2651</v>
      </c>
      <c r="D1065" s="11" t="s">
        <v>26</v>
      </c>
      <c r="E1065" s="11" t="s">
        <v>57</v>
      </c>
      <c r="F1065" s="11" t="s">
        <v>26</v>
      </c>
      <c r="G1065" s="11" t="s">
        <v>26</v>
      </c>
      <c r="H1065" s="12" t="s">
        <v>4421</v>
      </c>
      <c r="I1065" s="12" t="s">
        <v>27</v>
      </c>
      <c r="J1065" s="12" t="s">
        <v>47</v>
      </c>
      <c r="K1065" s="12" t="s">
        <v>48</v>
      </c>
      <c r="L1065" s="13">
        <v>42.56</v>
      </c>
      <c r="M1065" s="13">
        <v>29</v>
      </c>
      <c r="N1065" s="13">
        <v>1.4675862068965519</v>
      </c>
      <c r="O1065" s="13">
        <v>87</v>
      </c>
      <c r="P1065" s="13" t="s">
        <v>30</v>
      </c>
      <c r="Q1065" s="13">
        <v>0</v>
      </c>
      <c r="R1065" s="69">
        <f>L1065*O1065</f>
        <v>3702.7200000000003</v>
      </c>
      <c r="S1065" s="69">
        <v>38</v>
      </c>
      <c r="T1065" s="69">
        <f>L1065*S1065</f>
        <v>1617.2800000000002</v>
      </c>
      <c r="U1065" s="69">
        <f>R1065-T1065</f>
        <v>2085.44</v>
      </c>
      <c r="V1065" s="69">
        <f>U1065*1</f>
        <v>2085.44</v>
      </c>
      <c r="W1065" s="69">
        <f>U1065-V1065</f>
        <v>0</v>
      </c>
      <c r="X1065" s="69">
        <f>L1065*37</f>
        <v>1574.72</v>
      </c>
      <c r="Y1065" s="70">
        <f t="shared" ref="Y1065" si="1021">+T1065-X1065</f>
        <v>42.560000000000173</v>
      </c>
      <c r="Z1065" s="66" t="s">
        <v>41</v>
      </c>
      <c r="AA1065" s="12" t="s">
        <v>78</v>
      </c>
    </row>
    <row r="1066" spans="1:27" x14ac:dyDescent="0.25">
      <c r="A1066" s="10">
        <v>45674</v>
      </c>
      <c r="B1066" s="11" t="s">
        <v>2652</v>
      </c>
      <c r="C1066" s="11" t="s">
        <v>2653</v>
      </c>
      <c r="D1066" s="11" t="s">
        <v>26</v>
      </c>
      <c r="E1066" s="11" t="s">
        <v>505</v>
      </c>
      <c r="F1066" s="11" t="s">
        <v>26</v>
      </c>
      <c r="G1066" s="11">
        <v>1519</v>
      </c>
      <c r="H1066" s="12" t="s">
        <v>45</v>
      </c>
      <c r="I1066" s="12" t="s">
        <v>27</v>
      </c>
      <c r="J1066" s="12" t="s">
        <v>33</v>
      </c>
      <c r="K1066" s="12" t="s">
        <v>34</v>
      </c>
      <c r="L1066" s="13">
        <v>38.72</v>
      </c>
      <c r="M1066" s="13">
        <v>25</v>
      </c>
      <c r="N1066" s="13">
        <v>1.5488</v>
      </c>
      <c r="O1066" s="13" t="s">
        <v>30</v>
      </c>
      <c r="P1066" s="13">
        <v>58</v>
      </c>
      <c r="Q1066" s="13">
        <v>0</v>
      </c>
      <c r="R1066" s="69">
        <f>M1066*P1066</f>
        <v>1450</v>
      </c>
      <c r="S1066" s="69">
        <v>0</v>
      </c>
      <c r="T1066" s="69">
        <f>M1066*S1066</f>
        <v>0</v>
      </c>
      <c r="U1066" s="69">
        <f>R1066-T1066</f>
        <v>1450</v>
      </c>
      <c r="V1066" s="69">
        <f>U1066*0</f>
        <v>0</v>
      </c>
      <c r="W1066" s="69">
        <f>U1066-V1066</f>
        <v>1450</v>
      </c>
      <c r="X1066" s="69">
        <v>0</v>
      </c>
      <c r="Y1066" s="14">
        <f t="shared" ref="Y1066:Y1092" si="1022">T1066-X1066</f>
        <v>0</v>
      </c>
      <c r="Z1066" s="66" t="s">
        <v>26</v>
      </c>
      <c r="AA1066" s="12" t="s">
        <v>31</v>
      </c>
    </row>
    <row r="1067" spans="1:27" x14ac:dyDescent="0.25">
      <c r="A1067" s="10">
        <v>45674</v>
      </c>
      <c r="B1067" s="11" t="s">
        <v>2654</v>
      </c>
      <c r="C1067" s="11" t="s">
        <v>2655</v>
      </c>
      <c r="D1067" s="11" t="s">
        <v>26</v>
      </c>
      <c r="E1067" s="11" t="s">
        <v>1724</v>
      </c>
      <c r="F1067" s="11" t="s">
        <v>26</v>
      </c>
      <c r="G1067" s="11">
        <v>1503</v>
      </c>
      <c r="H1067" s="12" t="s">
        <v>45</v>
      </c>
      <c r="I1067" s="12" t="s">
        <v>27</v>
      </c>
      <c r="J1067" s="12" t="s">
        <v>42</v>
      </c>
      <c r="K1067" s="12" t="s">
        <v>43</v>
      </c>
      <c r="L1067" s="13">
        <v>44.24</v>
      </c>
      <c r="M1067" s="13">
        <v>25</v>
      </c>
      <c r="N1067" s="13">
        <v>1.7696000000000001</v>
      </c>
      <c r="O1067" s="13" t="s">
        <v>30</v>
      </c>
      <c r="P1067" s="13">
        <v>62</v>
      </c>
      <c r="Q1067" s="13">
        <v>0</v>
      </c>
      <c r="R1067" s="69">
        <f>+M1067*P1067</f>
        <v>1550</v>
      </c>
      <c r="S1067" s="69">
        <v>0</v>
      </c>
      <c r="T1067" s="69">
        <f>+M1067*S1067</f>
        <v>0</v>
      </c>
      <c r="U1067" s="69">
        <f>+R1067-T1067</f>
        <v>1550</v>
      </c>
      <c r="V1067" s="69">
        <f>+U1067*0</f>
        <v>0</v>
      </c>
      <c r="W1067" s="69">
        <f>+U1067-V1067</f>
        <v>1550</v>
      </c>
      <c r="X1067" s="69">
        <v>0</v>
      </c>
      <c r="Y1067" s="14">
        <f t="shared" si="1022"/>
        <v>0</v>
      </c>
      <c r="Z1067" s="66" t="s">
        <v>26</v>
      </c>
      <c r="AA1067" s="12" t="s">
        <v>31</v>
      </c>
    </row>
    <row r="1068" spans="1:27" x14ac:dyDescent="0.25">
      <c r="A1068" s="10">
        <v>45674</v>
      </c>
      <c r="B1068" s="11" t="s">
        <v>2656</v>
      </c>
      <c r="C1068" s="11" t="s">
        <v>2657</v>
      </c>
      <c r="D1068" s="11" t="s">
        <v>26</v>
      </c>
      <c r="E1068" s="11" t="s">
        <v>321</v>
      </c>
      <c r="F1068" s="11" t="s">
        <v>26</v>
      </c>
      <c r="G1068" s="11" t="s">
        <v>35</v>
      </c>
      <c r="H1068" s="12" t="s">
        <v>36</v>
      </c>
      <c r="I1068" s="12" t="s">
        <v>55</v>
      </c>
      <c r="J1068" s="12" t="s">
        <v>55</v>
      </c>
      <c r="K1068" s="12" t="s">
        <v>56</v>
      </c>
      <c r="L1068" s="13">
        <v>38.22</v>
      </c>
      <c r="M1068" s="13">
        <v>25</v>
      </c>
      <c r="N1068" s="13">
        <v>1.5287999999999999</v>
      </c>
      <c r="O1068" s="13">
        <v>20</v>
      </c>
      <c r="P1068" s="13" t="s">
        <v>30</v>
      </c>
      <c r="Q1068" s="13">
        <v>0</v>
      </c>
      <c r="R1068" s="69">
        <f>(L1068*O1068)-Q1068</f>
        <v>764.4</v>
      </c>
      <c r="S1068" s="69">
        <v>0</v>
      </c>
      <c r="T1068" s="69">
        <f t="shared" ref="T1068" si="1023">+L1068*S1068</f>
        <v>0</v>
      </c>
      <c r="U1068" s="69">
        <f t="shared" ref="U1068" si="1024">+R1068-T1068</f>
        <v>764.4</v>
      </c>
      <c r="V1068" s="69">
        <f>+U1068*0</f>
        <v>0</v>
      </c>
      <c r="W1068" s="69">
        <f t="shared" ref="W1068" si="1025">+U1068-V1068</f>
        <v>764.4</v>
      </c>
      <c r="X1068" s="69">
        <v>0</v>
      </c>
      <c r="Y1068" s="14">
        <f t="shared" si="1022"/>
        <v>0</v>
      </c>
      <c r="Z1068" s="66" t="s">
        <v>26</v>
      </c>
      <c r="AA1068" s="12" t="s">
        <v>31</v>
      </c>
    </row>
    <row r="1069" spans="1:27" x14ac:dyDescent="0.25">
      <c r="A1069" s="10">
        <v>45674</v>
      </c>
      <c r="B1069" s="11" t="s">
        <v>2658</v>
      </c>
      <c r="C1069" s="11" t="s">
        <v>2659</v>
      </c>
      <c r="D1069" s="11" t="s">
        <v>26</v>
      </c>
      <c r="E1069" s="11" t="s">
        <v>65</v>
      </c>
      <c r="F1069" s="11" t="s">
        <v>26</v>
      </c>
      <c r="G1069" s="11">
        <v>1573</v>
      </c>
      <c r="H1069" s="12" t="s">
        <v>66</v>
      </c>
      <c r="I1069" s="12" t="s">
        <v>37</v>
      </c>
      <c r="J1069" s="12" t="s">
        <v>1908</v>
      </c>
      <c r="K1069" s="12" t="s">
        <v>82</v>
      </c>
      <c r="L1069" s="13">
        <v>39.6</v>
      </c>
      <c r="M1069" s="13">
        <v>25</v>
      </c>
      <c r="N1069" s="13">
        <v>1.5840000000000001</v>
      </c>
      <c r="O1069" s="13" t="s">
        <v>30</v>
      </c>
      <c r="P1069" s="13">
        <v>54</v>
      </c>
      <c r="Q1069" s="13">
        <v>0</v>
      </c>
      <c r="R1069" s="69">
        <f>M1069*P1069</f>
        <v>1350</v>
      </c>
      <c r="S1069" s="69">
        <v>0</v>
      </c>
      <c r="T1069" s="69">
        <f>M1069*S1069</f>
        <v>0</v>
      </c>
      <c r="U1069" s="69">
        <f>R1069-T1069</f>
        <v>1350</v>
      </c>
      <c r="V1069" s="69">
        <f>U1069*1</f>
        <v>1350</v>
      </c>
      <c r="W1069" s="69">
        <f>U1069-V1069</f>
        <v>0</v>
      </c>
      <c r="X1069" s="69">
        <v>0</v>
      </c>
      <c r="Y1069" s="14">
        <f t="shared" si="1022"/>
        <v>0</v>
      </c>
      <c r="Z1069" s="66" t="s">
        <v>26</v>
      </c>
      <c r="AA1069" s="12" t="s">
        <v>31</v>
      </c>
    </row>
    <row r="1070" spans="1:27" x14ac:dyDescent="0.25">
      <c r="A1070" s="10">
        <v>45674</v>
      </c>
      <c r="B1070" s="11" t="s">
        <v>1382</v>
      </c>
      <c r="C1070" s="11" t="s">
        <v>2660</v>
      </c>
      <c r="D1070" s="11" t="s">
        <v>26</v>
      </c>
      <c r="E1070" s="11" t="s">
        <v>53</v>
      </c>
      <c r="F1070" s="11" t="s">
        <v>26</v>
      </c>
      <c r="G1070" s="11">
        <v>3755</v>
      </c>
      <c r="H1070" s="12" t="s">
        <v>41</v>
      </c>
      <c r="I1070" s="12" t="s">
        <v>55</v>
      </c>
      <c r="J1070" s="12" t="s">
        <v>55</v>
      </c>
      <c r="K1070" s="12" t="s">
        <v>56</v>
      </c>
      <c r="L1070" s="13">
        <v>39.979999999999997</v>
      </c>
      <c r="M1070" s="13">
        <v>24</v>
      </c>
      <c r="N1070" s="13">
        <v>1.6658333333333331</v>
      </c>
      <c r="O1070" s="13" t="s">
        <v>30</v>
      </c>
      <c r="P1070" s="13">
        <v>24</v>
      </c>
      <c r="Q1070" s="13">
        <v>0</v>
      </c>
      <c r="R1070" s="69">
        <f>+M1070*P1070</f>
        <v>576</v>
      </c>
      <c r="S1070" s="69">
        <v>0</v>
      </c>
      <c r="T1070" s="69">
        <f>+M1070*S1070</f>
        <v>0</v>
      </c>
      <c r="U1070" s="69">
        <f>+R1070-T1070</f>
        <v>576</v>
      </c>
      <c r="V1070" s="69">
        <f>+U1070*0</f>
        <v>0</v>
      </c>
      <c r="W1070" s="69">
        <f>+U1070-V1070</f>
        <v>576</v>
      </c>
      <c r="X1070" s="69">
        <v>0</v>
      </c>
      <c r="Y1070" s="14">
        <f t="shared" si="1022"/>
        <v>0</v>
      </c>
      <c r="Z1070" s="66" t="s">
        <v>26</v>
      </c>
      <c r="AA1070" s="12" t="s">
        <v>31</v>
      </c>
    </row>
    <row r="1071" spans="1:27" x14ac:dyDescent="0.25">
      <c r="A1071" s="10">
        <v>45674</v>
      </c>
      <c r="B1071" s="11" t="s">
        <v>2661</v>
      </c>
      <c r="C1071" s="11" t="s">
        <v>2662</v>
      </c>
      <c r="D1071" s="11" t="s">
        <v>26</v>
      </c>
      <c r="E1071" s="11" t="s">
        <v>2617</v>
      </c>
      <c r="F1071" s="11" t="s">
        <v>26</v>
      </c>
      <c r="G1071" s="11">
        <v>988</v>
      </c>
      <c r="H1071" s="12" t="s">
        <v>162</v>
      </c>
      <c r="I1071" s="12" t="s">
        <v>55</v>
      </c>
      <c r="J1071" s="12" t="s">
        <v>55</v>
      </c>
      <c r="K1071" s="12" t="s">
        <v>56</v>
      </c>
      <c r="L1071" s="13">
        <v>31.32</v>
      </c>
      <c r="M1071" s="13">
        <v>20</v>
      </c>
      <c r="N1071" s="13">
        <v>1.5660000000000001</v>
      </c>
      <c r="O1071" s="13" t="s">
        <v>30</v>
      </c>
      <c r="P1071" s="13">
        <v>22</v>
      </c>
      <c r="Q1071" s="13">
        <v>0</v>
      </c>
      <c r="R1071" s="69">
        <f>M1071*P1071</f>
        <v>440</v>
      </c>
      <c r="S1071" s="69">
        <v>0</v>
      </c>
      <c r="T1071" s="69">
        <f>M1071*S1071</f>
        <v>0</v>
      </c>
      <c r="U1071" s="69">
        <f>R1071-T1071</f>
        <v>440</v>
      </c>
      <c r="V1071" s="69">
        <f>U1071*0</f>
        <v>0</v>
      </c>
      <c r="W1071" s="69">
        <f>U1071-V1071</f>
        <v>440</v>
      </c>
      <c r="X1071" s="69">
        <v>0</v>
      </c>
      <c r="Y1071" s="14">
        <f t="shared" si="1022"/>
        <v>0</v>
      </c>
      <c r="Z1071" s="66" t="s">
        <v>26</v>
      </c>
      <c r="AA1071" s="12" t="s">
        <v>31</v>
      </c>
    </row>
    <row r="1072" spans="1:27" x14ac:dyDescent="0.25">
      <c r="A1072" s="10">
        <v>45674</v>
      </c>
      <c r="B1072" s="11" t="s">
        <v>2663</v>
      </c>
      <c r="C1072" s="11" t="s">
        <v>2664</v>
      </c>
      <c r="D1072" s="11" t="s">
        <v>26</v>
      </c>
      <c r="E1072" s="11" t="s">
        <v>569</v>
      </c>
      <c r="F1072" s="11" t="s">
        <v>26</v>
      </c>
      <c r="G1072" s="11">
        <v>10327</v>
      </c>
      <c r="H1072" s="12" t="s">
        <v>140</v>
      </c>
      <c r="I1072" s="12" t="s">
        <v>27</v>
      </c>
      <c r="J1072" s="12" t="s">
        <v>33</v>
      </c>
      <c r="K1072" s="12" t="s">
        <v>34</v>
      </c>
      <c r="L1072" s="13">
        <v>43.76</v>
      </c>
      <c r="M1072" s="13">
        <v>30</v>
      </c>
      <c r="N1072" s="13">
        <v>1.458666666666667</v>
      </c>
      <c r="O1072" s="13">
        <v>40</v>
      </c>
      <c r="P1072" s="13"/>
      <c r="Q1072" s="13">
        <v>0</v>
      </c>
      <c r="R1072" s="69">
        <f>+L1072*O1072</f>
        <v>1750.3999999999999</v>
      </c>
      <c r="S1072" s="69">
        <v>0</v>
      </c>
      <c r="T1072" s="69">
        <f>+L1072*S1072</f>
        <v>0</v>
      </c>
      <c r="U1072" s="69">
        <f>+R1072-T1072</f>
        <v>1750.3999999999999</v>
      </c>
      <c r="V1072" s="69">
        <f>+U1072*0</f>
        <v>0</v>
      </c>
      <c r="W1072" s="69">
        <f>+U1072-V1072</f>
        <v>1750.3999999999999</v>
      </c>
      <c r="X1072" s="69">
        <v>0</v>
      </c>
      <c r="Y1072" s="14">
        <f t="shared" si="1022"/>
        <v>0</v>
      </c>
      <c r="Z1072" s="66" t="s">
        <v>26</v>
      </c>
      <c r="AA1072" s="12" t="s">
        <v>31</v>
      </c>
    </row>
    <row r="1073" spans="1:27" x14ac:dyDescent="0.25">
      <c r="A1073" s="10">
        <v>45674</v>
      </c>
      <c r="B1073" s="11" t="s">
        <v>413</v>
      </c>
      <c r="C1073" s="11" t="s">
        <v>2665</v>
      </c>
      <c r="D1073" s="11" t="s">
        <v>26</v>
      </c>
      <c r="E1073" s="11" t="s">
        <v>50</v>
      </c>
      <c r="F1073" s="11" t="s">
        <v>26</v>
      </c>
      <c r="G1073" s="11">
        <v>636</v>
      </c>
      <c r="H1073" s="12" t="s">
        <v>162</v>
      </c>
      <c r="I1073" s="12" t="s">
        <v>27</v>
      </c>
      <c r="J1073" s="12" t="s">
        <v>42</v>
      </c>
      <c r="K1073" s="12" t="s">
        <v>43</v>
      </c>
      <c r="L1073" s="13">
        <v>42.76</v>
      </c>
      <c r="M1073" s="13">
        <v>25</v>
      </c>
      <c r="N1073" s="13">
        <v>1.7103999999999999</v>
      </c>
      <c r="O1073" s="13" t="s">
        <v>30</v>
      </c>
      <c r="P1073" s="13">
        <v>56</v>
      </c>
      <c r="Q1073" s="13">
        <v>0</v>
      </c>
      <c r="R1073" s="69">
        <f>M1073*P1073</f>
        <v>1400</v>
      </c>
      <c r="S1073" s="69">
        <v>0</v>
      </c>
      <c r="T1073" s="69">
        <f>M1073*S1073</f>
        <v>0</v>
      </c>
      <c r="U1073" s="69">
        <f>R1073-T1073</f>
        <v>1400</v>
      </c>
      <c r="V1073" s="69">
        <f>U1073*0</f>
        <v>0</v>
      </c>
      <c r="W1073" s="69">
        <f>U1073-V1073</f>
        <v>1400</v>
      </c>
      <c r="X1073" s="69">
        <v>0</v>
      </c>
      <c r="Y1073" s="14">
        <f t="shared" si="1022"/>
        <v>0</v>
      </c>
      <c r="Z1073" s="66" t="s">
        <v>26</v>
      </c>
      <c r="AA1073" s="12" t="s">
        <v>31</v>
      </c>
    </row>
    <row r="1074" spans="1:27" x14ac:dyDescent="0.25">
      <c r="A1074" s="10">
        <v>45674</v>
      </c>
      <c r="B1074" s="11" t="s">
        <v>2666</v>
      </c>
      <c r="C1074" s="11" t="s">
        <v>2667</v>
      </c>
      <c r="D1074" s="11" t="s">
        <v>26</v>
      </c>
      <c r="E1074" s="11" t="s">
        <v>504</v>
      </c>
      <c r="F1074" s="11" t="s">
        <v>26</v>
      </c>
      <c r="G1074" s="11">
        <v>1251</v>
      </c>
      <c r="H1074" s="12" t="s">
        <v>141</v>
      </c>
      <c r="I1074" s="12" t="s">
        <v>27</v>
      </c>
      <c r="J1074" s="12" t="s">
        <v>33</v>
      </c>
      <c r="K1074" s="12" t="s">
        <v>34</v>
      </c>
      <c r="L1074" s="13">
        <v>36.74</v>
      </c>
      <c r="M1074" s="13">
        <v>25</v>
      </c>
      <c r="N1074" s="13">
        <v>1.4696</v>
      </c>
      <c r="O1074" s="13">
        <v>40</v>
      </c>
      <c r="P1074" s="13" t="s">
        <v>30</v>
      </c>
      <c r="Q1074" s="13">
        <v>0</v>
      </c>
      <c r="R1074" s="69">
        <f>L1074*O1074</f>
        <v>1469.6000000000001</v>
      </c>
      <c r="S1074" s="69">
        <v>0</v>
      </c>
      <c r="T1074" s="69">
        <f>L1074*S1074</f>
        <v>0</v>
      </c>
      <c r="U1074" s="69">
        <f>R1074-T1074</f>
        <v>1469.6000000000001</v>
      </c>
      <c r="V1074" s="69">
        <f>U1074*0</f>
        <v>0</v>
      </c>
      <c r="W1074" s="69">
        <f>U1074-V1074</f>
        <v>1469.6000000000001</v>
      </c>
      <c r="X1074" s="69">
        <v>0</v>
      </c>
      <c r="Y1074" s="14">
        <f t="shared" si="1022"/>
        <v>0</v>
      </c>
      <c r="Z1074" s="66" t="s">
        <v>26</v>
      </c>
      <c r="AA1074" s="12" t="s">
        <v>31</v>
      </c>
    </row>
    <row r="1075" spans="1:27" x14ac:dyDescent="0.25">
      <c r="A1075" s="10">
        <v>45674</v>
      </c>
      <c r="B1075" s="11" t="s">
        <v>1058</v>
      </c>
      <c r="C1075" s="11" t="s">
        <v>2668</v>
      </c>
      <c r="D1075" s="11" t="s">
        <v>26</v>
      </c>
      <c r="E1075" s="11" t="s">
        <v>657</v>
      </c>
      <c r="F1075" s="11" t="s">
        <v>26</v>
      </c>
      <c r="G1075" s="11">
        <v>853</v>
      </c>
      <c r="H1075" s="12" t="s">
        <v>141</v>
      </c>
      <c r="I1075" s="12" t="s">
        <v>27</v>
      </c>
      <c r="J1075" s="12" t="s">
        <v>33</v>
      </c>
      <c r="K1075" s="12" t="s">
        <v>34</v>
      </c>
      <c r="L1075" s="13">
        <v>38.68</v>
      </c>
      <c r="M1075" s="13">
        <v>25</v>
      </c>
      <c r="N1075" s="13">
        <v>1.5471999999999999</v>
      </c>
      <c r="O1075" s="13">
        <v>40</v>
      </c>
      <c r="P1075" s="13" t="s">
        <v>30</v>
      </c>
      <c r="Q1075" s="13">
        <v>0</v>
      </c>
      <c r="R1075" s="69">
        <f>L1075*O1075</f>
        <v>1547.2</v>
      </c>
      <c r="S1075" s="69">
        <v>0</v>
      </c>
      <c r="T1075" s="69">
        <f>L1075*S1075</f>
        <v>0</v>
      </c>
      <c r="U1075" s="69">
        <f>R1075-T1075</f>
        <v>1547.2</v>
      </c>
      <c r="V1075" s="69">
        <f>U1075*0</f>
        <v>0</v>
      </c>
      <c r="W1075" s="69">
        <f>U1075-V1075</f>
        <v>1547.2</v>
      </c>
      <c r="X1075" s="69">
        <v>0</v>
      </c>
      <c r="Y1075" s="14">
        <f t="shared" si="1022"/>
        <v>0</v>
      </c>
      <c r="Z1075" s="66" t="s">
        <v>26</v>
      </c>
      <c r="AA1075" s="12" t="s">
        <v>31</v>
      </c>
    </row>
    <row r="1076" spans="1:27" x14ac:dyDescent="0.25">
      <c r="A1076" s="10">
        <v>45674</v>
      </c>
      <c r="B1076" s="11" t="s">
        <v>2669</v>
      </c>
      <c r="C1076" s="11" t="s">
        <v>2670</v>
      </c>
      <c r="D1076" s="11" t="s">
        <v>26</v>
      </c>
      <c r="E1076" s="11" t="s">
        <v>60</v>
      </c>
      <c r="F1076" s="11" t="s">
        <v>26</v>
      </c>
      <c r="G1076" s="11" t="s">
        <v>35</v>
      </c>
      <c r="H1076" s="12" t="s">
        <v>36</v>
      </c>
      <c r="I1076" s="12" t="s">
        <v>27</v>
      </c>
      <c r="J1076" s="12" t="s">
        <v>28</v>
      </c>
      <c r="K1076" s="12" t="s">
        <v>29</v>
      </c>
      <c r="L1076" s="13">
        <v>3.06</v>
      </c>
      <c r="M1076" s="13">
        <v>2</v>
      </c>
      <c r="N1076" s="13">
        <v>1.53</v>
      </c>
      <c r="O1076" s="13">
        <v>32</v>
      </c>
      <c r="P1076" s="13" t="s">
        <v>30</v>
      </c>
      <c r="Q1076" s="13">
        <v>0</v>
      </c>
      <c r="R1076" s="69">
        <f>(L1076*O1076)-Q1076</f>
        <v>97.92</v>
      </c>
      <c r="S1076" s="69">
        <v>0</v>
      </c>
      <c r="T1076" s="69">
        <f t="shared" ref="T1076" si="1026">+L1076*S1076</f>
        <v>0</v>
      </c>
      <c r="U1076" s="69">
        <f t="shared" ref="U1076" si="1027">+R1076-T1076</f>
        <v>97.92</v>
      </c>
      <c r="V1076" s="69">
        <f>+U1076*0</f>
        <v>0</v>
      </c>
      <c r="W1076" s="69">
        <f t="shared" ref="W1076" si="1028">+U1076-V1076</f>
        <v>97.92</v>
      </c>
      <c r="X1076" s="69">
        <v>0</v>
      </c>
      <c r="Y1076" s="14">
        <f t="shared" si="1022"/>
        <v>0</v>
      </c>
      <c r="Z1076" s="66" t="s">
        <v>26</v>
      </c>
      <c r="AA1076" s="12" t="s">
        <v>31</v>
      </c>
    </row>
    <row r="1077" spans="1:27" x14ac:dyDescent="0.25">
      <c r="A1077" s="10">
        <v>45674</v>
      </c>
      <c r="B1077" s="11" t="s">
        <v>2671</v>
      </c>
      <c r="C1077" s="11" t="s">
        <v>2672</v>
      </c>
      <c r="D1077" s="11" t="s">
        <v>26</v>
      </c>
      <c r="E1077" s="11" t="s">
        <v>2108</v>
      </c>
      <c r="F1077" s="11" t="s">
        <v>26</v>
      </c>
      <c r="G1077" s="11">
        <v>10602</v>
      </c>
      <c r="H1077" s="12" t="s">
        <v>140</v>
      </c>
      <c r="I1077" s="12" t="s">
        <v>27</v>
      </c>
      <c r="J1077" s="12" t="s">
        <v>47</v>
      </c>
      <c r="K1077" s="12" t="s">
        <v>48</v>
      </c>
      <c r="L1077" s="13">
        <v>41.56</v>
      </c>
      <c r="M1077" s="13">
        <v>28</v>
      </c>
      <c r="N1077" s="13">
        <v>1.484285714285714</v>
      </c>
      <c r="O1077" s="13">
        <v>40</v>
      </c>
      <c r="P1077" s="13"/>
      <c r="Q1077" s="13">
        <v>0</v>
      </c>
      <c r="R1077" s="69">
        <f>+L1077*O1077</f>
        <v>1662.4</v>
      </c>
      <c r="S1077" s="69">
        <v>0</v>
      </c>
      <c r="T1077" s="69">
        <f>+L1077*S1077</f>
        <v>0</v>
      </c>
      <c r="U1077" s="69">
        <f>+R1077-T1077</f>
        <v>1662.4</v>
      </c>
      <c r="V1077" s="69">
        <f>+U1077*0</f>
        <v>0</v>
      </c>
      <c r="W1077" s="69">
        <f>+U1077-V1077</f>
        <v>1662.4</v>
      </c>
      <c r="X1077" s="69">
        <v>0</v>
      </c>
      <c r="Y1077" s="14">
        <f t="shared" si="1022"/>
        <v>0</v>
      </c>
      <c r="Z1077" s="66" t="s">
        <v>26</v>
      </c>
      <c r="AA1077" s="12" t="s">
        <v>31</v>
      </c>
    </row>
    <row r="1078" spans="1:27" x14ac:dyDescent="0.25">
      <c r="A1078" s="10">
        <v>45674</v>
      </c>
      <c r="B1078" s="11" t="s">
        <v>2673</v>
      </c>
      <c r="C1078" s="11" t="s">
        <v>2674</v>
      </c>
      <c r="D1078" s="11" t="s">
        <v>26</v>
      </c>
      <c r="E1078" s="11" t="s">
        <v>245</v>
      </c>
      <c r="F1078" s="11" t="s">
        <v>26</v>
      </c>
      <c r="G1078" s="11">
        <v>2953</v>
      </c>
      <c r="H1078" s="12" t="s">
        <v>41</v>
      </c>
      <c r="I1078" s="12" t="s">
        <v>55</v>
      </c>
      <c r="J1078" s="12" t="s">
        <v>565</v>
      </c>
      <c r="K1078" s="12" t="s">
        <v>549</v>
      </c>
      <c r="L1078" s="13">
        <v>41.52</v>
      </c>
      <c r="M1078" s="13">
        <v>25</v>
      </c>
      <c r="N1078" s="13">
        <v>1.6608000000000001</v>
      </c>
      <c r="O1078" s="13">
        <v>25</v>
      </c>
      <c r="P1078" s="13"/>
      <c r="Q1078" s="13">
        <v>0</v>
      </c>
      <c r="R1078" s="69">
        <f>L1078*O1078</f>
        <v>1038</v>
      </c>
      <c r="S1078" s="69">
        <v>0</v>
      </c>
      <c r="T1078" s="69">
        <f>L1078*S1078</f>
        <v>0</v>
      </c>
      <c r="U1078" s="69">
        <f>R1078-T1078</f>
        <v>1038</v>
      </c>
      <c r="V1078" s="69">
        <f>U1078*0</f>
        <v>0</v>
      </c>
      <c r="W1078" s="69">
        <f>U1078-V1078</f>
        <v>1038</v>
      </c>
      <c r="X1078" s="69">
        <v>0</v>
      </c>
      <c r="Y1078" s="14">
        <f t="shared" si="1022"/>
        <v>0</v>
      </c>
      <c r="Z1078" s="66" t="s">
        <v>26</v>
      </c>
      <c r="AA1078" s="12" t="s">
        <v>31</v>
      </c>
    </row>
    <row r="1079" spans="1:27" x14ac:dyDescent="0.25">
      <c r="A1079" s="10">
        <v>45674</v>
      </c>
      <c r="B1079" s="11" t="s">
        <v>2675</v>
      </c>
      <c r="C1079" s="11" t="s">
        <v>2676</v>
      </c>
      <c r="D1079" s="11" t="s">
        <v>26</v>
      </c>
      <c r="E1079" s="11" t="s">
        <v>1724</v>
      </c>
      <c r="F1079" s="11" t="s">
        <v>26</v>
      </c>
      <c r="G1079" s="11">
        <v>3293</v>
      </c>
      <c r="H1079" s="12" t="s">
        <v>4447</v>
      </c>
      <c r="I1079" s="12" t="s">
        <v>27</v>
      </c>
      <c r="J1079" s="12" t="s">
        <v>42</v>
      </c>
      <c r="K1079" s="12" t="s">
        <v>43</v>
      </c>
      <c r="L1079" s="13">
        <v>45.1</v>
      </c>
      <c r="M1079" s="13">
        <v>28</v>
      </c>
      <c r="N1079" s="13">
        <v>1.610714285714286</v>
      </c>
      <c r="O1079" s="13">
        <v>42.5</v>
      </c>
      <c r="P1079" s="13" t="s">
        <v>30</v>
      </c>
      <c r="Q1079" s="13">
        <v>0</v>
      </c>
      <c r="R1079" s="69">
        <f>+L1079*O1079</f>
        <v>1916.75</v>
      </c>
      <c r="S1079" s="69">
        <v>0</v>
      </c>
      <c r="T1079" s="69">
        <f>+L1079*S1079</f>
        <v>0</v>
      </c>
      <c r="U1079" s="69">
        <f>+R1079-T1079</f>
        <v>1916.75</v>
      </c>
      <c r="V1079" s="69">
        <f>+U1079*0.75</f>
        <v>1437.5625</v>
      </c>
      <c r="W1079" s="69">
        <f>+U1079-V1079</f>
        <v>479.1875</v>
      </c>
      <c r="X1079" s="69">
        <v>0</v>
      </c>
      <c r="Y1079" s="14">
        <f t="shared" si="1022"/>
        <v>0</v>
      </c>
      <c r="Z1079" s="66" t="s">
        <v>26</v>
      </c>
      <c r="AA1079" s="12" t="s">
        <v>31</v>
      </c>
    </row>
    <row r="1080" spans="1:27" x14ac:dyDescent="0.25">
      <c r="A1080" s="10">
        <v>45674</v>
      </c>
      <c r="B1080" s="11" t="s">
        <v>2677</v>
      </c>
      <c r="C1080" s="11" t="s">
        <v>2678</v>
      </c>
      <c r="D1080" s="11" t="s">
        <v>26</v>
      </c>
      <c r="E1080" s="11" t="s">
        <v>67</v>
      </c>
      <c r="F1080" s="11" t="s">
        <v>26</v>
      </c>
      <c r="G1080" s="11">
        <v>1572</v>
      </c>
      <c r="H1080" s="12" t="s">
        <v>66</v>
      </c>
      <c r="I1080" s="12" t="s">
        <v>37</v>
      </c>
      <c r="J1080" s="12" t="s">
        <v>1908</v>
      </c>
      <c r="K1080" s="12" t="s">
        <v>82</v>
      </c>
      <c r="L1080" s="13">
        <v>39.14</v>
      </c>
      <c r="M1080" s="13">
        <v>25</v>
      </c>
      <c r="N1080" s="13">
        <v>1.5656000000000001</v>
      </c>
      <c r="O1080" s="13" t="s">
        <v>30</v>
      </c>
      <c r="P1080" s="13">
        <v>54</v>
      </c>
      <c r="Q1080" s="13">
        <v>0</v>
      </c>
      <c r="R1080" s="69">
        <f>M1080*P1080</f>
        <v>1350</v>
      </c>
      <c r="S1080" s="69">
        <v>0</v>
      </c>
      <c r="T1080" s="69">
        <f>M1080*S1080</f>
        <v>0</v>
      </c>
      <c r="U1080" s="69">
        <f t="shared" ref="U1080:U1085" si="1029">R1080-T1080</f>
        <v>1350</v>
      </c>
      <c r="V1080" s="69">
        <f>U1080*1</f>
        <v>1350</v>
      </c>
      <c r="W1080" s="69">
        <f>U1080-V1080</f>
        <v>0</v>
      </c>
      <c r="X1080" s="69">
        <v>0</v>
      </c>
      <c r="Y1080" s="14">
        <f t="shared" si="1022"/>
        <v>0</v>
      </c>
      <c r="Z1080" s="66" t="s">
        <v>26</v>
      </c>
      <c r="AA1080" s="12" t="s">
        <v>31</v>
      </c>
    </row>
    <row r="1081" spans="1:27" x14ac:dyDescent="0.25">
      <c r="A1081" s="10">
        <v>45674</v>
      </c>
      <c r="B1081" s="11" t="s">
        <v>412</v>
      </c>
      <c r="C1081" s="11" t="s">
        <v>2679</v>
      </c>
      <c r="D1081" s="11" t="s">
        <v>26</v>
      </c>
      <c r="E1081" s="11" t="s">
        <v>500</v>
      </c>
      <c r="F1081" s="11" t="s">
        <v>26</v>
      </c>
      <c r="G1081" s="11">
        <v>801</v>
      </c>
      <c r="H1081" s="12" t="s">
        <v>141</v>
      </c>
      <c r="I1081" s="12" t="s">
        <v>37</v>
      </c>
      <c r="J1081" s="12" t="s">
        <v>598</v>
      </c>
      <c r="K1081" s="12" t="s">
        <v>82</v>
      </c>
      <c r="L1081" s="13">
        <v>41.48</v>
      </c>
      <c r="M1081" s="13">
        <v>25</v>
      </c>
      <c r="N1081" s="13">
        <v>1.6592</v>
      </c>
      <c r="O1081" s="13">
        <v>29</v>
      </c>
      <c r="P1081" s="13" t="s">
        <v>30</v>
      </c>
      <c r="Q1081" s="13">
        <v>0</v>
      </c>
      <c r="R1081" s="69">
        <f>L1081*O1081</f>
        <v>1202.9199999999998</v>
      </c>
      <c r="S1081" s="69">
        <v>0</v>
      </c>
      <c r="T1081" s="69">
        <f>L1081*S1081</f>
        <v>0</v>
      </c>
      <c r="U1081" s="69">
        <f t="shared" si="1029"/>
        <v>1202.9199999999998</v>
      </c>
      <c r="V1081" s="69">
        <f>U1081*0</f>
        <v>0</v>
      </c>
      <c r="W1081" s="69">
        <f>U1081-V1081</f>
        <v>1202.9199999999998</v>
      </c>
      <c r="X1081" s="69">
        <v>0</v>
      </c>
      <c r="Y1081" s="14">
        <f t="shared" si="1022"/>
        <v>0</v>
      </c>
      <c r="Z1081" s="66" t="s">
        <v>26</v>
      </c>
      <c r="AA1081" s="12" t="s">
        <v>31</v>
      </c>
    </row>
    <row r="1082" spans="1:27" x14ac:dyDescent="0.25">
      <c r="A1082" s="10">
        <v>45674</v>
      </c>
      <c r="B1082" s="11" t="s">
        <v>2680</v>
      </c>
      <c r="C1082" s="11" t="s">
        <v>2681</v>
      </c>
      <c r="D1082" s="11" t="s">
        <v>26</v>
      </c>
      <c r="E1082" s="11" t="s">
        <v>508</v>
      </c>
      <c r="F1082" s="11" t="s">
        <v>26</v>
      </c>
      <c r="G1082" s="11">
        <v>1303</v>
      </c>
      <c r="H1082" s="12" t="s">
        <v>141</v>
      </c>
      <c r="I1082" s="12" t="s">
        <v>37</v>
      </c>
      <c r="J1082" s="12" t="s">
        <v>598</v>
      </c>
      <c r="K1082" s="12" t="s">
        <v>82</v>
      </c>
      <c r="L1082" s="13">
        <v>41.56</v>
      </c>
      <c r="M1082" s="13">
        <v>25</v>
      </c>
      <c r="N1082" s="13">
        <v>1.6624000000000001</v>
      </c>
      <c r="O1082" s="13">
        <v>29</v>
      </c>
      <c r="P1082" s="13" t="s">
        <v>30</v>
      </c>
      <c r="Q1082" s="13">
        <v>0</v>
      </c>
      <c r="R1082" s="69">
        <f>L1082*O1082</f>
        <v>1205.24</v>
      </c>
      <c r="S1082" s="69">
        <v>0</v>
      </c>
      <c r="T1082" s="69">
        <f>L1082*S1082</f>
        <v>0</v>
      </c>
      <c r="U1082" s="69">
        <f t="shared" si="1029"/>
        <v>1205.24</v>
      </c>
      <c r="V1082" s="69">
        <f>U1082*0</f>
        <v>0</v>
      </c>
      <c r="W1082" s="69">
        <f>U1082-V1082</f>
        <v>1205.24</v>
      </c>
      <c r="X1082" s="69">
        <v>0</v>
      </c>
      <c r="Y1082" s="14">
        <f t="shared" si="1022"/>
        <v>0</v>
      </c>
      <c r="Z1082" s="66" t="s">
        <v>26</v>
      </c>
      <c r="AA1082" s="12" t="s">
        <v>31</v>
      </c>
    </row>
    <row r="1083" spans="1:27" x14ac:dyDescent="0.25">
      <c r="A1083" s="10">
        <v>45674</v>
      </c>
      <c r="B1083" s="11" t="s">
        <v>470</v>
      </c>
      <c r="C1083" s="11" t="s">
        <v>2682</v>
      </c>
      <c r="D1083" s="11" t="s">
        <v>26</v>
      </c>
      <c r="E1083" s="11" t="s">
        <v>2617</v>
      </c>
      <c r="F1083" s="11" t="s">
        <v>26</v>
      </c>
      <c r="G1083" s="11">
        <v>990</v>
      </c>
      <c r="H1083" s="12" t="s">
        <v>162</v>
      </c>
      <c r="I1083" s="12" t="s">
        <v>37</v>
      </c>
      <c r="J1083" s="12" t="s">
        <v>227</v>
      </c>
      <c r="K1083" s="12" t="s">
        <v>38</v>
      </c>
      <c r="L1083" s="13">
        <v>31.52</v>
      </c>
      <c r="M1083" s="13">
        <v>20</v>
      </c>
      <c r="N1083" s="13">
        <v>1.5760000000000001</v>
      </c>
      <c r="O1083" s="13" t="s">
        <v>30</v>
      </c>
      <c r="P1083" s="13">
        <v>42</v>
      </c>
      <c r="Q1083" s="13">
        <v>0</v>
      </c>
      <c r="R1083" s="69">
        <f>M1083*P1083</f>
        <v>840</v>
      </c>
      <c r="S1083" s="69">
        <v>0</v>
      </c>
      <c r="T1083" s="69">
        <f>M1083*S1083</f>
        <v>0</v>
      </c>
      <c r="U1083" s="69">
        <f t="shared" si="1029"/>
        <v>840</v>
      </c>
      <c r="V1083" s="69">
        <f>U1083*0</f>
        <v>0</v>
      </c>
      <c r="W1083" s="69">
        <f>U1083-V1083</f>
        <v>840</v>
      </c>
      <c r="X1083" s="69">
        <v>0</v>
      </c>
      <c r="Y1083" s="14">
        <f t="shared" si="1022"/>
        <v>0</v>
      </c>
      <c r="Z1083" s="66" t="s">
        <v>26</v>
      </c>
      <c r="AA1083" s="12" t="s">
        <v>31</v>
      </c>
    </row>
    <row r="1084" spans="1:27" x14ac:dyDescent="0.25">
      <c r="A1084" s="10">
        <v>45674</v>
      </c>
      <c r="B1084" s="11" t="s">
        <v>2683</v>
      </c>
      <c r="C1084" s="11" t="s">
        <v>2684</v>
      </c>
      <c r="D1084" s="11" t="s">
        <v>26</v>
      </c>
      <c r="E1084" s="11" t="s">
        <v>75</v>
      </c>
      <c r="F1084" s="11" t="s">
        <v>26</v>
      </c>
      <c r="G1084" s="11">
        <v>42017</v>
      </c>
      <c r="H1084" s="12" t="s">
        <v>564</v>
      </c>
      <c r="I1084" s="12" t="s">
        <v>27</v>
      </c>
      <c r="J1084" s="12" t="s">
        <v>33</v>
      </c>
      <c r="K1084" s="12" t="s">
        <v>34</v>
      </c>
      <c r="L1084" s="13">
        <v>42.2</v>
      </c>
      <c r="M1084" s="13">
        <v>29</v>
      </c>
      <c r="N1084" s="13">
        <v>1.455172413793103</v>
      </c>
      <c r="O1084" s="13"/>
      <c r="P1084" s="13">
        <v>60</v>
      </c>
      <c r="Q1084" s="13">
        <v>0</v>
      </c>
      <c r="R1084" s="69">
        <f>M1084*P1084</f>
        <v>1740</v>
      </c>
      <c r="S1084" s="69">
        <v>0</v>
      </c>
      <c r="T1084" s="69">
        <f>M1084*S1084</f>
        <v>0</v>
      </c>
      <c r="U1084" s="69">
        <f t="shared" si="1029"/>
        <v>1740</v>
      </c>
      <c r="V1084" s="69">
        <f>U1084*0</f>
        <v>0</v>
      </c>
      <c r="W1084" s="69">
        <f>+U1084-V1084</f>
        <v>1740</v>
      </c>
      <c r="X1084" s="69">
        <v>0</v>
      </c>
      <c r="Y1084" s="14">
        <f t="shared" si="1022"/>
        <v>0</v>
      </c>
      <c r="Z1084" s="66" t="s">
        <v>26</v>
      </c>
      <c r="AA1084" s="12" t="s">
        <v>31</v>
      </c>
    </row>
    <row r="1085" spans="1:27" x14ac:dyDescent="0.25">
      <c r="A1085" s="10">
        <v>45674</v>
      </c>
      <c r="B1085" s="11" t="s">
        <v>2685</v>
      </c>
      <c r="C1085" s="11" t="s">
        <v>2686</v>
      </c>
      <c r="D1085" s="11" t="s">
        <v>26</v>
      </c>
      <c r="E1085" s="11" t="s">
        <v>573</v>
      </c>
      <c r="F1085" s="11" t="s">
        <v>26</v>
      </c>
      <c r="G1085" s="11">
        <v>770</v>
      </c>
      <c r="H1085" s="12" t="s">
        <v>141</v>
      </c>
      <c r="I1085" s="12" t="s">
        <v>27</v>
      </c>
      <c r="J1085" s="12" t="s">
        <v>47</v>
      </c>
      <c r="K1085" s="12" t="s">
        <v>48</v>
      </c>
      <c r="L1085" s="13">
        <v>40.74</v>
      </c>
      <c r="M1085" s="13">
        <v>28</v>
      </c>
      <c r="N1085" s="13">
        <v>1.4550000000000001</v>
      </c>
      <c r="O1085" s="13">
        <v>40</v>
      </c>
      <c r="P1085" s="13" t="s">
        <v>30</v>
      </c>
      <c r="Q1085" s="13">
        <v>0</v>
      </c>
      <c r="R1085" s="69">
        <f>L1085*O1085</f>
        <v>1629.6000000000001</v>
      </c>
      <c r="S1085" s="69">
        <v>0</v>
      </c>
      <c r="T1085" s="69">
        <f>L1085*S1085</f>
        <v>0</v>
      </c>
      <c r="U1085" s="69">
        <f t="shared" si="1029"/>
        <v>1629.6000000000001</v>
      </c>
      <c r="V1085" s="69">
        <f>U1085*0</f>
        <v>0</v>
      </c>
      <c r="W1085" s="69">
        <f>U1085-V1085</f>
        <v>1629.6000000000001</v>
      </c>
      <c r="X1085" s="69">
        <v>0</v>
      </c>
      <c r="Y1085" s="14">
        <f t="shared" si="1022"/>
        <v>0</v>
      </c>
      <c r="Z1085" s="66" t="s">
        <v>26</v>
      </c>
      <c r="AA1085" s="12" t="s">
        <v>31</v>
      </c>
    </row>
    <row r="1086" spans="1:27" x14ac:dyDescent="0.25">
      <c r="A1086" s="10">
        <v>45674</v>
      </c>
      <c r="B1086" s="11" t="s">
        <v>1382</v>
      </c>
      <c r="C1086" s="11" t="s">
        <v>2687</v>
      </c>
      <c r="D1086" s="11" t="s">
        <v>26</v>
      </c>
      <c r="E1086" s="11" t="s">
        <v>40</v>
      </c>
      <c r="F1086" s="11" t="s">
        <v>26</v>
      </c>
      <c r="G1086" s="11">
        <v>2448</v>
      </c>
      <c r="H1086" s="12" t="s">
        <v>41</v>
      </c>
      <c r="I1086" s="12" t="s">
        <v>27</v>
      </c>
      <c r="J1086" s="12" t="s">
        <v>42</v>
      </c>
      <c r="K1086" s="12" t="s">
        <v>43</v>
      </c>
      <c r="L1086" s="13">
        <v>41.64</v>
      </c>
      <c r="M1086" s="13">
        <v>25</v>
      </c>
      <c r="N1086" s="13">
        <v>1.6656</v>
      </c>
      <c r="O1086" s="13" t="s">
        <v>30</v>
      </c>
      <c r="P1086" s="13">
        <v>64</v>
      </c>
      <c r="Q1086" s="13">
        <v>0</v>
      </c>
      <c r="R1086" s="69">
        <f>M1086*P1086</f>
        <v>1600</v>
      </c>
      <c r="S1086" s="69">
        <v>0</v>
      </c>
      <c r="T1086" s="69">
        <f>M1086*S1086</f>
        <v>0</v>
      </c>
      <c r="U1086" s="69">
        <f t="shared" ref="U1086" si="1030">+R1086-T1086</f>
        <v>1600</v>
      </c>
      <c r="V1086" s="69">
        <f>+U1086*0</f>
        <v>0</v>
      </c>
      <c r="W1086" s="69">
        <f t="shared" ref="W1086" si="1031">+U1086-V1086</f>
        <v>1600</v>
      </c>
      <c r="X1086" s="69">
        <v>0</v>
      </c>
      <c r="Y1086" s="14">
        <f t="shared" si="1022"/>
        <v>0</v>
      </c>
      <c r="Z1086" s="66" t="s">
        <v>26</v>
      </c>
      <c r="AA1086" s="12" t="s">
        <v>31</v>
      </c>
    </row>
    <row r="1087" spans="1:27" x14ac:dyDescent="0.25">
      <c r="A1087" s="10">
        <v>45674</v>
      </c>
      <c r="B1087" s="11" t="s">
        <v>2688</v>
      </c>
      <c r="C1087" s="11" t="s">
        <v>2689</v>
      </c>
      <c r="D1087" s="11" t="s">
        <v>26</v>
      </c>
      <c r="E1087" s="11" t="s">
        <v>519</v>
      </c>
      <c r="F1087" s="11" t="s">
        <v>26</v>
      </c>
      <c r="G1087" s="11">
        <v>4372</v>
      </c>
      <c r="H1087" s="12" t="s">
        <v>140</v>
      </c>
      <c r="I1087" s="12" t="s">
        <v>27</v>
      </c>
      <c r="J1087" s="12" t="s">
        <v>33</v>
      </c>
      <c r="K1087" s="12" t="s">
        <v>34</v>
      </c>
      <c r="L1087" s="13">
        <v>42.9</v>
      </c>
      <c r="M1087" s="13">
        <v>29</v>
      </c>
      <c r="N1087" s="13">
        <v>1.4793103448275859</v>
      </c>
      <c r="O1087" s="13">
        <v>40</v>
      </c>
      <c r="P1087" s="13"/>
      <c r="Q1087" s="13">
        <v>0</v>
      </c>
      <c r="R1087" s="69">
        <f>+L1087*O1087</f>
        <v>1716</v>
      </c>
      <c r="S1087" s="69">
        <v>0</v>
      </c>
      <c r="T1087" s="69">
        <f>+L1087*S1087</f>
        <v>0</v>
      </c>
      <c r="U1087" s="69">
        <f>+R1087-T1087</f>
        <v>1716</v>
      </c>
      <c r="V1087" s="69">
        <f>+U1087*0</f>
        <v>0</v>
      </c>
      <c r="W1087" s="69">
        <f>+U1087-V1087</f>
        <v>1716</v>
      </c>
      <c r="X1087" s="69">
        <v>0</v>
      </c>
      <c r="Y1087" s="14">
        <f t="shared" si="1022"/>
        <v>0</v>
      </c>
      <c r="Z1087" s="66" t="s">
        <v>26</v>
      </c>
      <c r="AA1087" s="12" t="s">
        <v>31</v>
      </c>
    </row>
    <row r="1088" spans="1:27" x14ac:dyDescent="0.25">
      <c r="A1088" s="10">
        <v>45674</v>
      </c>
      <c r="B1088" s="11" t="s">
        <v>2690</v>
      </c>
      <c r="C1088" s="11" t="s">
        <v>2691</v>
      </c>
      <c r="D1088" s="11" t="s">
        <v>26</v>
      </c>
      <c r="E1088" s="11" t="s">
        <v>229</v>
      </c>
      <c r="F1088" s="11" t="s">
        <v>26</v>
      </c>
      <c r="G1088" s="11">
        <v>23136</v>
      </c>
      <c r="H1088" s="12" t="s">
        <v>564</v>
      </c>
      <c r="I1088" s="12" t="s">
        <v>55</v>
      </c>
      <c r="J1088" s="12" t="s">
        <v>565</v>
      </c>
      <c r="K1088" s="12" t="s">
        <v>549</v>
      </c>
      <c r="L1088" s="13">
        <v>43.78</v>
      </c>
      <c r="M1088" s="13">
        <v>25</v>
      </c>
      <c r="N1088" s="13">
        <v>1.7512000000000001</v>
      </c>
      <c r="O1088" s="13">
        <v>25</v>
      </c>
      <c r="P1088" s="13" t="s">
        <v>30</v>
      </c>
      <c r="Q1088" s="13">
        <v>0</v>
      </c>
      <c r="R1088" s="69">
        <f>L1088*O1088</f>
        <v>1094.5</v>
      </c>
      <c r="S1088" s="69">
        <v>0</v>
      </c>
      <c r="T1088" s="69">
        <f t="shared" ref="T1088" si="1032">L1088*S1088</f>
        <v>0</v>
      </c>
      <c r="U1088" s="69">
        <f t="shared" ref="U1088:U1089" si="1033">R1088-T1088</f>
        <v>1094.5</v>
      </c>
      <c r="V1088" s="69">
        <f>U1088*0</f>
        <v>0</v>
      </c>
      <c r="W1088" s="69">
        <f t="shared" ref="W1088:W1089" si="1034">U1088-V1088</f>
        <v>1094.5</v>
      </c>
      <c r="X1088" s="69">
        <v>0</v>
      </c>
      <c r="Y1088" s="14">
        <f t="shared" si="1022"/>
        <v>0</v>
      </c>
      <c r="Z1088" s="66" t="s">
        <v>26</v>
      </c>
      <c r="AA1088" s="12" t="s">
        <v>31</v>
      </c>
    </row>
    <row r="1089" spans="1:27" x14ac:dyDescent="0.25">
      <c r="A1089" s="10">
        <v>45674</v>
      </c>
      <c r="B1089" s="11" t="s">
        <v>2692</v>
      </c>
      <c r="C1089" s="11" t="s">
        <v>2693</v>
      </c>
      <c r="D1089" s="11" t="s">
        <v>26</v>
      </c>
      <c r="E1089" s="11" t="s">
        <v>1199</v>
      </c>
      <c r="F1089" s="11" t="s">
        <v>26</v>
      </c>
      <c r="G1089" s="11">
        <v>991</v>
      </c>
      <c r="H1089" s="12" t="s">
        <v>162</v>
      </c>
      <c r="I1089" s="12" t="s">
        <v>27</v>
      </c>
      <c r="J1089" s="12" t="s">
        <v>33</v>
      </c>
      <c r="K1089" s="12" t="s">
        <v>34</v>
      </c>
      <c r="L1089" s="13">
        <v>38.880000000000003</v>
      </c>
      <c r="M1089" s="13">
        <v>25</v>
      </c>
      <c r="N1089" s="13">
        <v>1.5551999999999999</v>
      </c>
      <c r="O1089" s="13" t="s">
        <v>30</v>
      </c>
      <c r="P1089" s="13">
        <v>58</v>
      </c>
      <c r="Q1089" s="13">
        <v>0</v>
      </c>
      <c r="R1089" s="69">
        <f>M1089*P1089</f>
        <v>1450</v>
      </c>
      <c r="S1089" s="69">
        <v>0</v>
      </c>
      <c r="T1089" s="69">
        <f>M1089*S1089</f>
        <v>0</v>
      </c>
      <c r="U1089" s="69">
        <f t="shared" si="1033"/>
        <v>1450</v>
      </c>
      <c r="V1089" s="69">
        <f>U1089*0</f>
        <v>0</v>
      </c>
      <c r="W1089" s="69">
        <f t="shared" si="1034"/>
        <v>1450</v>
      </c>
      <c r="X1089" s="69">
        <v>0</v>
      </c>
      <c r="Y1089" s="14">
        <f t="shared" si="1022"/>
        <v>0</v>
      </c>
      <c r="Z1089" s="66" t="s">
        <v>26</v>
      </c>
      <c r="AA1089" s="12" t="s">
        <v>31</v>
      </c>
    </row>
    <row r="1090" spans="1:27" x14ac:dyDescent="0.25">
      <c r="A1090" s="10">
        <v>45674</v>
      </c>
      <c r="B1090" s="11" t="s">
        <v>2694</v>
      </c>
      <c r="C1090" s="11" t="s">
        <v>2695</v>
      </c>
      <c r="D1090" s="11" t="s">
        <v>26</v>
      </c>
      <c r="E1090" s="11" t="s">
        <v>434</v>
      </c>
      <c r="F1090" s="11" t="s">
        <v>26</v>
      </c>
      <c r="G1090" s="11">
        <v>3503</v>
      </c>
      <c r="H1090" s="12" t="s">
        <v>41</v>
      </c>
      <c r="I1090" s="12" t="s">
        <v>55</v>
      </c>
      <c r="J1090" s="12" t="s">
        <v>55</v>
      </c>
      <c r="K1090" s="12" t="s">
        <v>56</v>
      </c>
      <c r="L1090" s="13">
        <v>40.700000000000003</v>
      </c>
      <c r="M1090" s="13">
        <v>25</v>
      </c>
      <c r="N1090" s="13">
        <v>1.6279999999999999</v>
      </c>
      <c r="O1090" s="13" t="s">
        <v>30</v>
      </c>
      <c r="P1090" s="13">
        <v>24</v>
      </c>
      <c r="Q1090" s="13">
        <v>0</v>
      </c>
      <c r="R1090" s="69">
        <f>+M1090*P1090</f>
        <v>600</v>
      </c>
      <c r="S1090" s="69">
        <v>0</v>
      </c>
      <c r="T1090" s="69">
        <f>+M1090*S1090</f>
        <v>0</v>
      </c>
      <c r="U1090" s="69">
        <f>+R1090-T1090</f>
        <v>600</v>
      </c>
      <c r="V1090" s="69">
        <f>+U1090*0</f>
        <v>0</v>
      </c>
      <c r="W1090" s="69">
        <f>+U1090-V1090</f>
        <v>600</v>
      </c>
      <c r="X1090" s="69">
        <v>0</v>
      </c>
      <c r="Y1090" s="14">
        <f t="shared" si="1022"/>
        <v>0</v>
      </c>
      <c r="Z1090" s="66" t="s">
        <v>26</v>
      </c>
      <c r="AA1090" s="12" t="s">
        <v>31</v>
      </c>
    </row>
    <row r="1091" spans="1:27" x14ac:dyDescent="0.25">
      <c r="A1091" s="10">
        <v>45674</v>
      </c>
      <c r="B1091" s="11" t="s">
        <v>2696</v>
      </c>
      <c r="C1091" s="11" t="s">
        <v>2697</v>
      </c>
      <c r="D1091" s="11" t="s">
        <v>26</v>
      </c>
      <c r="E1091" s="11" t="s">
        <v>57</v>
      </c>
      <c r="F1091" s="11" t="s">
        <v>26</v>
      </c>
      <c r="G1091" s="11">
        <v>2738</v>
      </c>
      <c r="H1091" s="12" t="s">
        <v>41</v>
      </c>
      <c r="I1091" s="12" t="s">
        <v>55</v>
      </c>
      <c r="J1091" s="12" t="s">
        <v>565</v>
      </c>
      <c r="K1091" s="12" t="s">
        <v>549</v>
      </c>
      <c r="L1091" s="13">
        <v>42.3</v>
      </c>
      <c r="M1091" s="13">
        <v>25</v>
      </c>
      <c r="N1091" s="13">
        <v>1.6919999999999999</v>
      </c>
      <c r="O1091" s="13">
        <v>25</v>
      </c>
      <c r="P1091" s="13"/>
      <c r="Q1091" s="13">
        <v>0</v>
      </c>
      <c r="R1091" s="69">
        <f>L1091*O1091</f>
        <v>1057.5</v>
      </c>
      <c r="S1091" s="69">
        <v>0</v>
      </c>
      <c r="T1091" s="69">
        <f>L1091*S1091</f>
        <v>0</v>
      </c>
      <c r="U1091" s="69">
        <f>R1091-T1091</f>
        <v>1057.5</v>
      </c>
      <c r="V1091" s="69">
        <f>U1091*0</f>
        <v>0</v>
      </c>
      <c r="W1091" s="69">
        <f>U1091-V1091</f>
        <v>1057.5</v>
      </c>
      <c r="X1091" s="69">
        <v>0</v>
      </c>
      <c r="Y1091" s="14">
        <f t="shared" si="1022"/>
        <v>0</v>
      </c>
      <c r="Z1091" s="66" t="s">
        <v>26</v>
      </c>
      <c r="AA1091" s="12" t="s">
        <v>31</v>
      </c>
    </row>
    <row r="1092" spans="1:27" x14ac:dyDescent="0.25">
      <c r="A1092" s="10">
        <v>45675</v>
      </c>
      <c r="B1092" s="11" t="s">
        <v>2698</v>
      </c>
      <c r="C1092" s="11" t="s">
        <v>2699</v>
      </c>
      <c r="D1092" s="11" t="s">
        <v>26</v>
      </c>
      <c r="E1092" s="11" t="s">
        <v>68</v>
      </c>
      <c r="F1092" s="11" t="s">
        <v>26</v>
      </c>
      <c r="G1092" s="11">
        <v>76358</v>
      </c>
      <c r="H1092" s="12" t="s">
        <v>4447</v>
      </c>
      <c r="I1092" s="12" t="s">
        <v>27</v>
      </c>
      <c r="J1092" s="12" t="s">
        <v>47</v>
      </c>
      <c r="K1092" s="12" t="s">
        <v>48</v>
      </c>
      <c r="L1092" s="13">
        <v>39.74</v>
      </c>
      <c r="M1092" s="13">
        <v>27</v>
      </c>
      <c r="N1092" s="13">
        <v>1.471851851851852</v>
      </c>
      <c r="O1092" s="13">
        <v>46.66</v>
      </c>
      <c r="P1092" s="13" t="s">
        <v>30</v>
      </c>
      <c r="Q1092" s="13">
        <v>0</v>
      </c>
      <c r="R1092" s="69">
        <f>+L1092*O1092</f>
        <v>1854.2683999999999</v>
      </c>
      <c r="S1092" s="69">
        <v>0</v>
      </c>
      <c r="T1092" s="69">
        <f>+L1092*S1092</f>
        <v>0</v>
      </c>
      <c r="U1092" s="69">
        <f>+R1092-T1092</f>
        <v>1854.2683999999999</v>
      </c>
      <c r="V1092" s="69">
        <f>+U1092*0.75</f>
        <v>1390.7012999999999</v>
      </c>
      <c r="W1092" s="69">
        <f>+U1092-V1092</f>
        <v>463.56709999999998</v>
      </c>
      <c r="X1092" s="69">
        <v>0</v>
      </c>
      <c r="Y1092" s="14">
        <f t="shared" si="1022"/>
        <v>0</v>
      </c>
      <c r="Z1092" s="66" t="s">
        <v>26</v>
      </c>
      <c r="AA1092" s="12" t="s">
        <v>31</v>
      </c>
    </row>
    <row r="1093" spans="1:27" x14ac:dyDescent="0.25">
      <c r="A1093" s="10">
        <v>45675</v>
      </c>
      <c r="B1093" s="11" t="s">
        <v>686</v>
      </c>
      <c r="C1093" s="11" t="s">
        <v>2700</v>
      </c>
      <c r="D1093" s="11" t="s">
        <v>26</v>
      </c>
      <c r="E1093" s="11" t="s">
        <v>81</v>
      </c>
      <c r="F1093" s="11" t="s">
        <v>26</v>
      </c>
      <c r="G1093" s="11" t="s">
        <v>26</v>
      </c>
      <c r="H1093" s="12" t="s">
        <v>4421</v>
      </c>
      <c r="I1093" s="12" t="s">
        <v>27</v>
      </c>
      <c r="J1093" s="12" t="s">
        <v>42</v>
      </c>
      <c r="K1093" s="12" t="s">
        <v>43</v>
      </c>
      <c r="L1093" s="13">
        <v>42.92</v>
      </c>
      <c r="M1093" s="13">
        <v>25</v>
      </c>
      <c r="N1093" s="13">
        <v>1.7168000000000001</v>
      </c>
      <c r="O1093" s="13">
        <v>83</v>
      </c>
      <c r="P1093" s="13" t="s">
        <v>30</v>
      </c>
      <c r="Q1093" s="13">
        <v>0</v>
      </c>
      <c r="R1093" s="69">
        <f>L1093*O1093</f>
        <v>3562.36</v>
      </c>
      <c r="S1093" s="69">
        <v>38</v>
      </c>
      <c r="T1093" s="69">
        <f>L1093*S1093</f>
        <v>1630.96</v>
      </c>
      <c r="U1093" s="69">
        <f>R1093-T1093</f>
        <v>1931.4</v>
      </c>
      <c r="V1093" s="69">
        <f>U1093*1</f>
        <v>1931.4</v>
      </c>
      <c r="W1093" s="69">
        <f>U1093-V1093</f>
        <v>0</v>
      </c>
      <c r="X1093" s="69">
        <f>L1093*36</f>
        <v>1545.1200000000001</v>
      </c>
      <c r="Y1093" s="70">
        <f t="shared" ref="Y1093" si="1035">+T1093-X1093</f>
        <v>85.839999999999918</v>
      </c>
      <c r="Z1093" s="66" t="s">
        <v>141</v>
      </c>
      <c r="AA1093" s="12" t="s">
        <v>78</v>
      </c>
    </row>
    <row r="1094" spans="1:27" x14ac:dyDescent="0.25">
      <c r="A1094" s="10">
        <v>45675</v>
      </c>
      <c r="B1094" s="11" t="s">
        <v>2701</v>
      </c>
      <c r="C1094" s="11" t="s">
        <v>2702</v>
      </c>
      <c r="D1094" s="11" t="s">
        <v>26</v>
      </c>
      <c r="E1094" s="11" t="s">
        <v>100</v>
      </c>
      <c r="F1094" s="11" t="s">
        <v>26</v>
      </c>
      <c r="G1094" s="11">
        <v>21722</v>
      </c>
      <c r="H1094" s="12" t="s">
        <v>4447</v>
      </c>
      <c r="I1094" s="12" t="s">
        <v>27</v>
      </c>
      <c r="J1094" s="12" t="s">
        <v>47</v>
      </c>
      <c r="K1094" s="12" t="s">
        <v>48</v>
      </c>
      <c r="L1094" s="13">
        <v>39.159999999999997</v>
      </c>
      <c r="M1094" s="13">
        <v>27</v>
      </c>
      <c r="N1094" s="13">
        <v>1.4503703703703701</v>
      </c>
      <c r="O1094" s="13">
        <v>46.66</v>
      </c>
      <c r="P1094" s="13" t="s">
        <v>30</v>
      </c>
      <c r="Q1094" s="13">
        <v>0</v>
      </c>
      <c r="R1094" s="69">
        <f>+L1094*O1094</f>
        <v>1827.2055999999998</v>
      </c>
      <c r="S1094" s="69">
        <v>0</v>
      </c>
      <c r="T1094" s="69">
        <f>+L1094*S1094</f>
        <v>0</v>
      </c>
      <c r="U1094" s="69">
        <f>+R1094-T1094</f>
        <v>1827.2055999999998</v>
      </c>
      <c r="V1094" s="69">
        <f>+U1094*0.75</f>
        <v>1370.4041999999999</v>
      </c>
      <c r="W1094" s="69">
        <f>+U1094-V1094</f>
        <v>456.80139999999983</v>
      </c>
      <c r="X1094" s="69">
        <v>0</v>
      </c>
      <c r="Y1094" s="14">
        <f t="shared" ref="Y1094:Y1095" si="1036">T1094-X1094</f>
        <v>0</v>
      </c>
      <c r="Z1094" s="66" t="s">
        <v>26</v>
      </c>
      <c r="AA1094" s="12" t="s">
        <v>31</v>
      </c>
    </row>
    <row r="1095" spans="1:27" x14ac:dyDescent="0.25">
      <c r="A1095" s="10">
        <v>45675</v>
      </c>
      <c r="B1095" s="11" t="s">
        <v>128</v>
      </c>
      <c r="C1095" s="11" t="s">
        <v>2703</v>
      </c>
      <c r="D1095" s="11" t="s">
        <v>26</v>
      </c>
      <c r="E1095" s="11" t="s">
        <v>552</v>
      </c>
      <c r="F1095" s="11" t="s">
        <v>26</v>
      </c>
      <c r="G1095" s="11">
        <v>44148</v>
      </c>
      <c r="H1095" s="12" t="s">
        <v>4422</v>
      </c>
      <c r="I1095" s="12" t="s">
        <v>27</v>
      </c>
      <c r="J1095" s="12" t="s">
        <v>33</v>
      </c>
      <c r="K1095" s="12" t="s">
        <v>34</v>
      </c>
      <c r="L1095" s="13">
        <v>34.04</v>
      </c>
      <c r="M1095" s="13">
        <v>25</v>
      </c>
      <c r="N1095" s="13">
        <v>1.3615999999999999</v>
      </c>
      <c r="O1095" s="13">
        <v>45</v>
      </c>
      <c r="P1095" s="13" t="s">
        <v>30</v>
      </c>
      <c r="Q1095" s="13">
        <v>0</v>
      </c>
      <c r="R1095" s="69">
        <f>+L1095*O1095</f>
        <v>1531.8</v>
      </c>
      <c r="S1095" s="69">
        <v>0</v>
      </c>
      <c r="T1095" s="69">
        <f>+L1095*S1095</f>
        <v>0</v>
      </c>
      <c r="U1095" s="69">
        <f t="shared" ref="U1095" si="1037">+R1095-T1095</f>
        <v>1531.8</v>
      </c>
      <c r="V1095" s="69">
        <f>+U1095*1</f>
        <v>1531.8</v>
      </c>
      <c r="W1095" s="69">
        <f t="shared" ref="W1095" si="1038">+U1095-V1095</f>
        <v>0</v>
      </c>
      <c r="X1095" s="69">
        <v>0</v>
      </c>
      <c r="Y1095" s="14">
        <f t="shared" si="1036"/>
        <v>0</v>
      </c>
      <c r="Z1095" s="66" t="s">
        <v>26</v>
      </c>
      <c r="AA1095" s="12" t="s">
        <v>31</v>
      </c>
    </row>
    <row r="1096" spans="1:27" x14ac:dyDescent="0.25">
      <c r="A1096" s="10">
        <v>45675</v>
      </c>
      <c r="B1096" s="11" t="s">
        <v>2704</v>
      </c>
      <c r="C1096" s="11" t="s">
        <v>2705</v>
      </c>
      <c r="D1096" s="11" t="s">
        <v>26</v>
      </c>
      <c r="E1096" s="11" t="s">
        <v>183</v>
      </c>
      <c r="F1096" s="11" t="s">
        <v>26</v>
      </c>
      <c r="G1096" s="11" t="s">
        <v>26</v>
      </c>
      <c r="H1096" s="12" t="s">
        <v>4421</v>
      </c>
      <c r="I1096" s="12" t="s">
        <v>27</v>
      </c>
      <c r="J1096" s="12" t="s">
        <v>47</v>
      </c>
      <c r="K1096" s="12" t="s">
        <v>48</v>
      </c>
      <c r="L1096" s="13">
        <v>40.4</v>
      </c>
      <c r="M1096" s="13">
        <v>28</v>
      </c>
      <c r="N1096" s="13">
        <v>1.4428571428571431</v>
      </c>
      <c r="O1096" s="13">
        <v>87</v>
      </c>
      <c r="P1096" s="13" t="s">
        <v>30</v>
      </c>
      <c r="Q1096" s="13">
        <v>0</v>
      </c>
      <c r="R1096" s="69">
        <f>L1096*O1096</f>
        <v>3514.7999999999997</v>
      </c>
      <c r="S1096" s="69">
        <v>38</v>
      </c>
      <c r="T1096" s="69">
        <f>L1096*S1096</f>
        <v>1535.2</v>
      </c>
      <c r="U1096" s="69">
        <f>R1096-T1096</f>
        <v>1979.5999999999997</v>
      </c>
      <c r="V1096" s="69">
        <f>U1096*1</f>
        <v>1979.5999999999997</v>
      </c>
      <c r="W1096" s="69">
        <f>U1096-V1096</f>
        <v>0</v>
      </c>
      <c r="X1096" s="69">
        <f>L1096*36</f>
        <v>1454.3999999999999</v>
      </c>
      <c r="Y1096" s="70">
        <f t="shared" ref="Y1096:Y1099" si="1039">+T1096-X1096</f>
        <v>80.800000000000182</v>
      </c>
      <c r="Z1096" s="66" t="s">
        <v>141</v>
      </c>
      <c r="AA1096" s="12" t="s">
        <v>78</v>
      </c>
    </row>
    <row r="1097" spans="1:27" x14ac:dyDescent="0.25">
      <c r="A1097" s="10">
        <v>45675</v>
      </c>
      <c r="B1097" s="11" t="s">
        <v>2706</v>
      </c>
      <c r="C1097" s="11" t="s">
        <v>2707</v>
      </c>
      <c r="D1097" s="11" t="s">
        <v>26</v>
      </c>
      <c r="E1097" s="11" t="s">
        <v>98</v>
      </c>
      <c r="F1097" s="11" t="s">
        <v>26</v>
      </c>
      <c r="G1097" s="11" t="s">
        <v>26</v>
      </c>
      <c r="H1097" s="12" t="s">
        <v>4421</v>
      </c>
      <c r="I1097" s="12" t="s">
        <v>27</v>
      </c>
      <c r="J1097" s="12" t="s">
        <v>33</v>
      </c>
      <c r="K1097" s="12" t="s">
        <v>34</v>
      </c>
      <c r="L1097" s="13">
        <v>43.52</v>
      </c>
      <c r="M1097" s="13">
        <v>30</v>
      </c>
      <c r="N1097" s="13">
        <v>1.450666666666667</v>
      </c>
      <c r="O1097" s="13">
        <v>85</v>
      </c>
      <c r="P1097" s="13" t="s">
        <v>30</v>
      </c>
      <c r="Q1097" s="13">
        <v>0</v>
      </c>
      <c r="R1097" s="69">
        <f>L1097*O1097</f>
        <v>3699.2000000000003</v>
      </c>
      <c r="S1097" s="69">
        <v>38</v>
      </c>
      <c r="T1097" s="69">
        <f>L1097*S1097</f>
        <v>1653.7600000000002</v>
      </c>
      <c r="U1097" s="69">
        <f>R1097-T1097</f>
        <v>2045.44</v>
      </c>
      <c r="V1097" s="69">
        <f>U1097*1</f>
        <v>2045.44</v>
      </c>
      <c r="W1097" s="69">
        <f>U1097-V1097</f>
        <v>0</v>
      </c>
      <c r="X1097" s="69">
        <f>L1097*36</f>
        <v>1566.72</v>
      </c>
      <c r="Y1097" s="70">
        <f t="shared" si="1039"/>
        <v>87.040000000000191</v>
      </c>
      <c r="Z1097" s="66" t="s">
        <v>140</v>
      </c>
      <c r="AA1097" s="12" t="s">
        <v>78</v>
      </c>
    </row>
    <row r="1098" spans="1:27" x14ac:dyDescent="0.25">
      <c r="A1098" s="10">
        <v>45675</v>
      </c>
      <c r="B1098" s="11" t="s">
        <v>1455</v>
      </c>
      <c r="C1098" s="11" t="s">
        <v>2708</v>
      </c>
      <c r="D1098" s="11" t="s">
        <v>26</v>
      </c>
      <c r="E1098" s="11" t="s">
        <v>569</v>
      </c>
      <c r="F1098" s="11" t="s">
        <v>26</v>
      </c>
      <c r="G1098" s="11" t="s">
        <v>26</v>
      </c>
      <c r="H1098" s="12" t="s">
        <v>4421</v>
      </c>
      <c r="I1098" s="12" t="s">
        <v>27</v>
      </c>
      <c r="J1098" s="12" t="s">
        <v>47</v>
      </c>
      <c r="K1098" s="12" t="s">
        <v>48</v>
      </c>
      <c r="L1098" s="13">
        <v>41.68</v>
      </c>
      <c r="M1098" s="13">
        <v>28</v>
      </c>
      <c r="N1098" s="13">
        <v>1.4885714285714291</v>
      </c>
      <c r="O1098" s="13">
        <v>87</v>
      </c>
      <c r="P1098" s="13" t="s">
        <v>30</v>
      </c>
      <c r="Q1098" s="13">
        <v>0</v>
      </c>
      <c r="R1098" s="69">
        <f>L1098*O1098</f>
        <v>3626.16</v>
      </c>
      <c r="S1098" s="69">
        <v>38</v>
      </c>
      <c r="T1098" s="69">
        <f>L1098*S1098</f>
        <v>1583.84</v>
      </c>
      <c r="U1098" s="69">
        <f>R1098-T1098</f>
        <v>2042.32</v>
      </c>
      <c r="V1098" s="69">
        <f>U1098*1</f>
        <v>2042.32</v>
      </c>
      <c r="W1098" s="69">
        <f>U1098-V1098</f>
        <v>0</v>
      </c>
      <c r="X1098" s="69">
        <f>L1098*36</f>
        <v>1500.48</v>
      </c>
      <c r="Y1098" s="70">
        <f t="shared" si="1039"/>
        <v>83.3599999999999</v>
      </c>
      <c r="Z1098" s="66" t="s">
        <v>140</v>
      </c>
      <c r="AA1098" s="12" t="s">
        <v>78</v>
      </c>
    </row>
    <row r="1099" spans="1:27" x14ac:dyDescent="0.25">
      <c r="A1099" s="10">
        <v>45675</v>
      </c>
      <c r="B1099" s="11" t="s">
        <v>2709</v>
      </c>
      <c r="C1099" s="11" t="s">
        <v>2710</v>
      </c>
      <c r="D1099" s="11" t="s">
        <v>26</v>
      </c>
      <c r="E1099" s="11" t="s">
        <v>2108</v>
      </c>
      <c r="F1099" s="11" t="s">
        <v>26</v>
      </c>
      <c r="G1099" s="11" t="s">
        <v>26</v>
      </c>
      <c r="H1099" s="12" t="s">
        <v>4421</v>
      </c>
      <c r="I1099" s="12" t="s">
        <v>27</v>
      </c>
      <c r="J1099" s="12" t="s">
        <v>42</v>
      </c>
      <c r="K1099" s="12" t="s">
        <v>43</v>
      </c>
      <c r="L1099" s="13">
        <v>42.96</v>
      </c>
      <c r="M1099" s="13">
        <v>25</v>
      </c>
      <c r="N1099" s="13">
        <v>1.7183999999999999</v>
      </c>
      <c r="O1099" s="13">
        <v>83</v>
      </c>
      <c r="P1099" s="13" t="s">
        <v>30</v>
      </c>
      <c r="Q1099" s="13">
        <v>0</v>
      </c>
      <c r="R1099" s="69">
        <f>L1099*O1099</f>
        <v>3565.6800000000003</v>
      </c>
      <c r="S1099" s="69">
        <v>38</v>
      </c>
      <c r="T1099" s="69">
        <f>L1099*S1099</f>
        <v>1632.48</v>
      </c>
      <c r="U1099" s="69">
        <f>R1099-T1099</f>
        <v>1933.2000000000003</v>
      </c>
      <c r="V1099" s="69">
        <f>U1099*1</f>
        <v>1933.2000000000003</v>
      </c>
      <c r="W1099" s="69">
        <f>U1099-V1099</f>
        <v>0</v>
      </c>
      <c r="X1099" s="69">
        <f>L1099*36</f>
        <v>1546.56</v>
      </c>
      <c r="Y1099" s="70">
        <f t="shared" si="1039"/>
        <v>85.920000000000073</v>
      </c>
      <c r="Z1099" s="66" t="s">
        <v>140</v>
      </c>
      <c r="AA1099" s="12" t="s">
        <v>78</v>
      </c>
    </row>
    <row r="1100" spans="1:27" x14ac:dyDescent="0.25">
      <c r="A1100" s="10">
        <v>45675</v>
      </c>
      <c r="B1100" s="11" t="s">
        <v>2711</v>
      </c>
      <c r="C1100" s="11" t="s">
        <v>2712</v>
      </c>
      <c r="D1100" s="11" t="s">
        <v>26</v>
      </c>
      <c r="E1100" s="11" t="s">
        <v>50</v>
      </c>
      <c r="F1100" s="11" t="s">
        <v>26</v>
      </c>
      <c r="G1100" s="11">
        <v>637</v>
      </c>
      <c r="H1100" s="12" t="s">
        <v>162</v>
      </c>
      <c r="I1100" s="12" t="s">
        <v>27</v>
      </c>
      <c r="J1100" s="12" t="s">
        <v>33</v>
      </c>
      <c r="K1100" s="12" t="s">
        <v>34</v>
      </c>
      <c r="L1100" s="13">
        <v>38.159999999999997</v>
      </c>
      <c r="M1100" s="13">
        <v>25</v>
      </c>
      <c r="N1100" s="13">
        <v>1.5264</v>
      </c>
      <c r="O1100" s="13" t="s">
        <v>30</v>
      </c>
      <c r="P1100" s="13">
        <v>58</v>
      </c>
      <c r="Q1100" s="13">
        <v>0</v>
      </c>
      <c r="R1100" s="69">
        <f>M1100*P1100</f>
        <v>1450</v>
      </c>
      <c r="S1100" s="69">
        <v>0</v>
      </c>
      <c r="T1100" s="69">
        <f>M1100*S1100</f>
        <v>0</v>
      </c>
      <c r="U1100" s="69">
        <f t="shared" ref="U1100" si="1040">R1100-T1100</f>
        <v>1450</v>
      </c>
      <c r="V1100" s="69">
        <f>U1100*0</f>
        <v>0</v>
      </c>
      <c r="W1100" s="69">
        <f t="shared" ref="W1100" si="1041">U1100-V1100</f>
        <v>1450</v>
      </c>
      <c r="X1100" s="69">
        <v>0</v>
      </c>
      <c r="Y1100" s="14">
        <f t="shared" ref="Y1100:Y1101" si="1042">T1100-X1100</f>
        <v>0</v>
      </c>
      <c r="Z1100" s="66" t="s">
        <v>26</v>
      </c>
      <c r="AA1100" s="12" t="s">
        <v>31</v>
      </c>
    </row>
    <row r="1101" spans="1:27" x14ac:dyDescent="0.25">
      <c r="A1101" s="10">
        <v>45675</v>
      </c>
      <c r="B1101" s="11" t="s">
        <v>2713</v>
      </c>
      <c r="C1101" s="11" t="s">
        <v>2714</v>
      </c>
      <c r="D1101" s="11" t="s">
        <v>26</v>
      </c>
      <c r="E1101" s="11" t="s">
        <v>519</v>
      </c>
      <c r="F1101" s="11" t="s">
        <v>26</v>
      </c>
      <c r="G1101" s="11">
        <v>4373</v>
      </c>
      <c r="H1101" s="12" t="s">
        <v>140</v>
      </c>
      <c r="I1101" s="12" t="s">
        <v>27</v>
      </c>
      <c r="J1101" s="12" t="s">
        <v>42</v>
      </c>
      <c r="K1101" s="12" t="s">
        <v>43</v>
      </c>
      <c r="L1101" s="13">
        <v>43.22</v>
      </c>
      <c r="M1101" s="13">
        <v>25</v>
      </c>
      <c r="N1101" s="13">
        <v>1.7287999999999999</v>
      </c>
      <c r="O1101" s="13">
        <v>35</v>
      </c>
      <c r="P1101" s="13"/>
      <c r="Q1101" s="13">
        <v>0</v>
      </c>
      <c r="R1101" s="69">
        <f>+L1101*O1101</f>
        <v>1512.7</v>
      </c>
      <c r="S1101" s="69">
        <v>0</v>
      </c>
      <c r="T1101" s="69">
        <f>+L1101*S1101</f>
        <v>0</v>
      </c>
      <c r="U1101" s="69">
        <f>+R1101-T1101</f>
        <v>1512.7</v>
      </c>
      <c r="V1101" s="69">
        <f>+U1101*0</f>
        <v>0</v>
      </c>
      <c r="W1101" s="69">
        <f>+U1101-V1101</f>
        <v>1512.7</v>
      </c>
      <c r="X1101" s="69">
        <v>0</v>
      </c>
      <c r="Y1101" s="14">
        <f t="shared" si="1042"/>
        <v>0</v>
      </c>
      <c r="Z1101" s="66" t="s">
        <v>26</v>
      </c>
      <c r="AA1101" s="12" t="s">
        <v>31</v>
      </c>
    </row>
    <row r="1102" spans="1:27" x14ac:dyDescent="0.25">
      <c r="A1102" s="10">
        <v>45675</v>
      </c>
      <c r="B1102" s="11" t="s">
        <v>2715</v>
      </c>
      <c r="C1102" s="11" t="s">
        <v>2716</v>
      </c>
      <c r="D1102" s="11" t="s">
        <v>26</v>
      </c>
      <c r="E1102" s="11" t="s">
        <v>482</v>
      </c>
      <c r="F1102" s="11" t="s">
        <v>26</v>
      </c>
      <c r="G1102" s="11" t="s">
        <v>26</v>
      </c>
      <c r="H1102" s="12" t="s">
        <v>4421</v>
      </c>
      <c r="I1102" s="12" t="s">
        <v>27</v>
      </c>
      <c r="J1102" s="12" t="s">
        <v>33</v>
      </c>
      <c r="K1102" s="12" t="s">
        <v>34</v>
      </c>
      <c r="L1102" s="13">
        <v>42.9</v>
      </c>
      <c r="M1102" s="13">
        <v>29</v>
      </c>
      <c r="N1102" s="13">
        <v>1.4793103448275859</v>
      </c>
      <c r="O1102" s="13">
        <v>85</v>
      </c>
      <c r="P1102" s="13" t="s">
        <v>30</v>
      </c>
      <c r="Q1102" s="13">
        <v>0</v>
      </c>
      <c r="R1102" s="69">
        <f>L1102*O1102</f>
        <v>3646.5</v>
      </c>
      <c r="S1102" s="69">
        <v>38</v>
      </c>
      <c r="T1102" s="69">
        <f>L1102*S1102</f>
        <v>1630.2</v>
      </c>
      <c r="U1102" s="69">
        <f>R1102-T1102</f>
        <v>2016.3</v>
      </c>
      <c r="V1102" s="69">
        <f>U1102*1</f>
        <v>2016.3</v>
      </c>
      <c r="W1102" s="69">
        <f>U1102-V1102</f>
        <v>0</v>
      </c>
      <c r="X1102" s="69">
        <f>L1102*37</f>
        <v>1587.3</v>
      </c>
      <c r="Y1102" s="70">
        <f t="shared" ref="Y1102" si="1043">+T1102-X1102</f>
        <v>42.900000000000091</v>
      </c>
      <c r="Z1102" s="66" t="s">
        <v>41</v>
      </c>
      <c r="AA1102" s="12" t="s">
        <v>78</v>
      </c>
    </row>
    <row r="1103" spans="1:27" x14ac:dyDescent="0.25">
      <c r="A1103" s="10">
        <v>45675</v>
      </c>
      <c r="B1103" s="11" t="s">
        <v>2717</v>
      </c>
      <c r="C1103" s="11" t="s">
        <v>2718</v>
      </c>
      <c r="D1103" s="11" t="s">
        <v>26</v>
      </c>
      <c r="E1103" s="11" t="s">
        <v>604</v>
      </c>
      <c r="F1103" s="11" t="s">
        <v>26</v>
      </c>
      <c r="G1103" s="11">
        <v>1052</v>
      </c>
      <c r="H1103" s="12" t="s">
        <v>141</v>
      </c>
      <c r="I1103" s="12" t="s">
        <v>37</v>
      </c>
      <c r="J1103" s="12" t="s">
        <v>85</v>
      </c>
      <c r="K1103" s="12" t="s">
        <v>86</v>
      </c>
      <c r="L1103" s="13">
        <v>39.659999999999997</v>
      </c>
      <c r="M1103" s="13">
        <v>25</v>
      </c>
      <c r="N1103" s="13">
        <v>1.5864</v>
      </c>
      <c r="O1103" s="13">
        <v>29</v>
      </c>
      <c r="P1103" s="13" t="s">
        <v>30</v>
      </c>
      <c r="Q1103" s="13">
        <v>0</v>
      </c>
      <c r="R1103" s="69">
        <f>L1103*O1103</f>
        <v>1150.1399999999999</v>
      </c>
      <c r="S1103" s="69">
        <v>0</v>
      </c>
      <c r="T1103" s="69">
        <f>L1103*S1103</f>
        <v>0</v>
      </c>
      <c r="U1103" s="69">
        <f>R1103-T1103</f>
        <v>1150.1399999999999</v>
      </c>
      <c r="V1103" s="69">
        <f>U1103*0</f>
        <v>0</v>
      </c>
      <c r="W1103" s="69">
        <f>U1103-V1103</f>
        <v>1150.1399999999999</v>
      </c>
      <c r="X1103" s="69">
        <v>0</v>
      </c>
      <c r="Y1103" s="14">
        <f t="shared" ref="Y1103:Y1106" si="1044">T1103-X1103</f>
        <v>0</v>
      </c>
      <c r="Z1103" s="66" t="s">
        <v>26</v>
      </c>
      <c r="AA1103" s="12" t="s">
        <v>31</v>
      </c>
    </row>
    <row r="1104" spans="1:27" x14ac:dyDescent="0.25">
      <c r="A1104" s="10">
        <v>45675</v>
      </c>
      <c r="B1104" s="11" t="s">
        <v>2719</v>
      </c>
      <c r="C1104" s="11" t="s">
        <v>2720</v>
      </c>
      <c r="D1104" s="11" t="s">
        <v>26</v>
      </c>
      <c r="E1104" s="11" t="s">
        <v>243</v>
      </c>
      <c r="F1104" s="11" t="s">
        <v>26</v>
      </c>
      <c r="G1104" s="11">
        <v>953</v>
      </c>
      <c r="H1104" s="12" t="s">
        <v>141</v>
      </c>
      <c r="I1104" s="12" t="s">
        <v>37</v>
      </c>
      <c r="J1104" s="12" t="s">
        <v>85</v>
      </c>
      <c r="K1104" s="12" t="s">
        <v>86</v>
      </c>
      <c r="L1104" s="13">
        <v>39.86</v>
      </c>
      <c r="M1104" s="13">
        <v>25</v>
      </c>
      <c r="N1104" s="13">
        <v>1.5944</v>
      </c>
      <c r="O1104" s="13">
        <v>29</v>
      </c>
      <c r="P1104" s="13" t="s">
        <v>30</v>
      </c>
      <c r="Q1104" s="13">
        <v>0</v>
      </c>
      <c r="R1104" s="69">
        <f>L1104*O1104</f>
        <v>1155.94</v>
      </c>
      <c r="S1104" s="69">
        <v>0</v>
      </c>
      <c r="T1104" s="69">
        <f>L1104*S1104</f>
        <v>0</v>
      </c>
      <c r="U1104" s="69">
        <f>R1104-T1104</f>
        <v>1155.94</v>
      </c>
      <c r="V1104" s="69">
        <f>U1104*0</f>
        <v>0</v>
      </c>
      <c r="W1104" s="69">
        <f>U1104-V1104</f>
        <v>1155.94</v>
      </c>
      <c r="X1104" s="69">
        <v>0</v>
      </c>
      <c r="Y1104" s="14">
        <f t="shared" si="1044"/>
        <v>0</v>
      </c>
      <c r="Z1104" s="66" t="s">
        <v>26</v>
      </c>
      <c r="AA1104" s="12" t="s">
        <v>31</v>
      </c>
    </row>
    <row r="1105" spans="1:27" x14ac:dyDescent="0.25">
      <c r="A1105" s="10">
        <v>45675</v>
      </c>
      <c r="B1105" s="11" t="s">
        <v>2721</v>
      </c>
      <c r="C1105" s="11" t="s">
        <v>2722</v>
      </c>
      <c r="D1105" s="11" t="s">
        <v>26</v>
      </c>
      <c r="E1105" s="11" t="s">
        <v>53</v>
      </c>
      <c r="F1105" s="11" t="s">
        <v>26</v>
      </c>
      <c r="G1105" s="11">
        <v>3756</v>
      </c>
      <c r="H1105" s="12" t="s">
        <v>41</v>
      </c>
      <c r="I1105" s="12" t="s">
        <v>27</v>
      </c>
      <c r="J1105" s="12" t="s">
        <v>33</v>
      </c>
      <c r="K1105" s="12" t="s">
        <v>34</v>
      </c>
      <c r="L1105" s="13">
        <v>38.28</v>
      </c>
      <c r="M1105" s="13">
        <v>25</v>
      </c>
      <c r="N1105" s="13">
        <v>1.5311999999999999</v>
      </c>
      <c r="O1105" s="13" t="s">
        <v>30</v>
      </c>
      <c r="P1105" s="13">
        <v>60</v>
      </c>
      <c r="Q1105" s="13">
        <v>0</v>
      </c>
      <c r="R1105" s="69">
        <f>M1105*P1105</f>
        <v>1500</v>
      </c>
      <c r="S1105" s="69">
        <v>0</v>
      </c>
      <c r="T1105" s="69">
        <f>M1105*S1105</f>
        <v>0</v>
      </c>
      <c r="U1105" s="69">
        <f t="shared" ref="U1105" si="1045">+R1105-T1105</f>
        <v>1500</v>
      </c>
      <c r="V1105" s="69">
        <f>+U1105*0</f>
        <v>0</v>
      </c>
      <c r="W1105" s="69">
        <f t="shared" ref="W1105" si="1046">+U1105-V1105</f>
        <v>1500</v>
      </c>
      <c r="X1105" s="69">
        <v>0</v>
      </c>
      <c r="Y1105" s="14">
        <f t="shared" si="1044"/>
        <v>0</v>
      </c>
      <c r="Z1105" s="66" t="s">
        <v>26</v>
      </c>
      <c r="AA1105" s="12" t="s">
        <v>31</v>
      </c>
    </row>
    <row r="1106" spans="1:27" x14ac:dyDescent="0.25">
      <c r="A1106" s="10">
        <v>45675</v>
      </c>
      <c r="B1106" s="11" t="s">
        <v>2723</v>
      </c>
      <c r="C1106" s="11" t="s">
        <v>2724</v>
      </c>
      <c r="D1106" s="11" t="s">
        <v>26</v>
      </c>
      <c r="E1106" s="11" t="s">
        <v>657</v>
      </c>
      <c r="F1106" s="11" t="s">
        <v>26</v>
      </c>
      <c r="G1106" s="11">
        <v>854</v>
      </c>
      <c r="H1106" s="12" t="s">
        <v>141</v>
      </c>
      <c r="I1106" s="12" t="s">
        <v>55</v>
      </c>
      <c r="J1106" s="12" t="s">
        <v>55</v>
      </c>
      <c r="K1106" s="12" t="s">
        <v>56</v>
      </c>
      <c r="L1106" s="13">
        <v>40.880000000000003</v>
      </c>
      <c r="M1106" s="13">
        <v>25</v>
      </c>
      <c r="N1106" s="13">
        <v>1.6352</v>
      </c>
      <c r="O1106" s="13">
        <v>15</v>
      </c>
      <c r="P1106" s="13" t="s">
        <v>30</v>
      </c>
      <c r="Q1106" s="13">
        <v>0</v>
      </c>
      <c r="R1106" s="69">
        <f>L1106*O1106</f>
        <v>613.20000000000005</v>
      </c>
      <c r="S1106" s="69">
        <v>0</v>
      </c>
      <c r="T1106" s="69">
        <f>L1106*S1106</f>
        <v>0</v>
      </c>
      <c r="U1106" s="69">
        <f>R1106-T1106</f>
        <v>613.20000000000005</v>
      </c>
      <c r="V1106" s="69">
        <f>U1106*0</f>
        <v>0</v>
      </c>
      <c r="W1106" s="69">
        <f>U1106-V1106</f>
        <v>613.20000000000005</v>
      </c>
      <c r="X1106" s="69">
        <v>0</v>
      </c>
      <c r="Y1106" s="14">
        <f t="shared" si="1044"/>
        <v>0</v>
      </c>
      <c r="Z1106" s="66" t="s">
        <v>26</v>
      </c>
      <c r="AA1106" s="12" t="s">
        <v>31</v>
      </c>
    </row>
    <row r="1107" spans="1:27" x14ac:dyDescent="0.25">
      <c r="A1107" s="10">
        <v>45675</v>
      </c>
      <c r="B1107" s="11" t="s">
        <v>2725</v>
      </c>
      <c r="C1107" s="11" t="s">
        <v>2726</v>
      </c>
      <c r="D1107" s="11" t="s">
        <v>26</v>
      </c>
      <c r="E1107" s="11" t="s">
        <v>245</v>
      </c>
      <c r="F1107" s="11" t="s">
        <v>26</v>
      </c>
      <c r="G1107" s="11" t="s">
        <v>26</v>
      </c>
      <c r="H1107" s="12" t="s">
        <v>4421</v>
      </c>
      <c r="I1107" s="12" t="s">
        <v>27</v>
      </c>
      <c r="J1107" s="12" t="s">
        <v>42</v>
      </c>
      <c r="K1107" s="12" t="s">
        <v>43</v>
      </c>
      <c r="L1107" s="13">
        <v>44.72</v>
      </c>
      <c r="M1107" s="13">
        <v>25</v>
      </c>
      <c r="N1107" s="13">
        <v>1.7887999999999999</v>
      </c>
      <c r="O1107" s="13">
        <v>83</v>
      </c>
      <c r="P1107" s="13" t="s">
        <v>30</v>
      </c>
      <c r="Q1107" s="13">
        <v>0</v>
      </c>
      <c r="R1107" s="69">
        <f>L1107*O1107</f>
        <v>3711.7599999999998</v>
      </c>
      <c r="S1107" s="69">
        <v>38</v>
      </c>
      <c r="T1107" s="69">
        <f>L1107*S1107</f>
        <v>1699.36</v>
      </c>
      <c r="U1107" s="69">
        <f>R1107-T1107</f>
        <v>2012.3999999999999</v>
      </c>
      <c r="V1107" s="69">
        <f>U1107*1</f>
        <v>2012.3999999999999</v>
      </c>
      <c r="W1107" s="69">
        <f>U1107-V1107</f>
        <v>0</v>
      </c>
      <c r="X1107" s="69">
        <f>L1107*37</f>
        <v>1654.6399999999999</v>
      </c>
      <c r="Y1107" s="70">
        <f t="shared" ref="Y1107:Y1108" si="1047">+T1107-X1107</f>
        <v>44.720000000000027</v>
      </c>
      <c r="Z1107" s="66" t="s">
        <v>41</v>
      </c>
      <c r="AA1107" s="12" t="s">
        <v>78</v>
      </c>
    </row>
    <row r="1108" spans="1:27" x14ac:dyDescent="0.25">
      <c r="A1108" s="10">
        <v>45675</v>
      </c>
      <c r="B1108" s="11" t="s">
        <v>2727</v>
      </c>
      <c r="C1108" s="11" t="s">
        <v>2728</v>
      </c>
      <c r="D1108" s="11" t="s">
        <v>26</v>
      </c>
      <c r="E1108" s="11" t="s">
        <v>603</v>
      </c>
      <c r="F1108" s="11" t="s">
        <v>26</v>
      </c>
      <c r="G1108" s="11" t="s">
        <v>26</v>
      </c>
      <c r="H1108" s="12" t="s">
        <v>4421</v>
      </c>
      <c r="I1108" s="12" t="s">
        <v>27</v>
      </c>
      <c r="J1108" s="12" t="s">
        <v>33</v>
      </c>
      <c r="K1108" s="12" t="s">
        <v>34</v>
      </c>
      <c r="L1108" s="13">
        <v>40.32</v>
      </c>
      <c r="M1108" s="13">
        <v>28</v>
      </c>
      <c r="N1108" s="13">
        <v>1.44</v>
      </c>
      <c r="O1108" s="13">
        <v>85</v>
      </c>
      <c r="P1108" s="13" t="s">
        <v>30</v>
      </c>
      <c r="Q1108" s="13">
        <v>0</v>
      </c>
      <c r="R1108" s="69">
        <f>L1108*O1108</f>
        <v>3427.2</v>
      </c>
      <c r="S1108" s="69">
        <v>38</v>
      </c>
      <c r="T1108" s="69">
        <f>L1108*S1108</f>
        <v>1532.16</v>
      </c>
      <c r="U1108" s="69">
        <f>R1108-T1108</f>
        <v>1895.0399999999997</v>
      </c>
      <c r="V1108" s="69">
        <f>U1108*1</f>
        <v>1895.0399999999997</v>
      </c>
      <c r="W1108" s="69">
        <f>U1108-V1108</f>
        <v>0</v>
      </c>
      <c r="X1108" s="69">
        <f>L1108*36</f>
        <v>1451.52</v>
      </c>
      <c r="Y1108" s="70">
        <f t="shared" si="1047"/>
        <v>80.6400000000001</v>
      </c>
      <c r="Z1108" s="66" t="s">
        <v>141</v>
      </c>
      <c r="AA1108" s="12" t="s">
        <v>78</v>
      </c>
    </row>
    <row r="1109" spans="1:27" x14ac:dyDescent="0.25">
      <c r="A1109" s="10">
        <v>45675</v>
      </c>
      <c r="B1109" s="11" t="s">
        <v>2729</v>
      </c>
      <c r="C1109" s="11" t="s">
        <v>2730</v>
      </c>
      <c r="D1109" s="11" t="s">
        <v>26</v>
      </c>
      <c r="E1109" s="11" t="s">
        <v>223</v>
      </c>
      <c r="F1109" s="11" t="s">
        <v>26</v>
      </c>
      <c r="G1109" s="11">
        <v>55327</v>
      </c>
      <c r="H1109" s="12" t="s">
        <v>4422</v>
      </c>
      <c r="I1109" s="12" t="s">
        <v>27</v>
      </c>
      <c r="J1109" s="12" t="s">
        <v>33</v>
      </c>
      <c r="K1109" s="12" t="s">
        <v>34</v>
      </c>
      <c r="L1109" s="13">
        <v>36.5</v>
      </c>
      <c r="M1109" s="13">
        <v>25</v>
      </c>
      <c r="N1109" s="13">
        <v>1.46</v>
      </c>
      <c r="O1109" s="13">
        <v>45</v>
      </c>
      <c r="P1109" s="13" t="s">
        <v>30</v>
      </c>
      <c r="Q1109" s="13">
        <v>0</v>
      </c>
      <c r="R1109" s="69">
        <f>+L1109*O1109</f>
        <v>1642.5</v>
      </c>
      <c r="S1109" s="69">
        <v>0</v>
      </c>
      <c r="T1109" s="69">
        <f>+L1109*S1109</f>
        <v>0</v>
      </c>
      <c r="U1109" s="69">
        <f t="shared" ref="U1109:U1110" si="1048">+R1109-T1109</f>
        <v>1642.5</v>
      </c>
      <c r="V1109" s="69">
        <f>+U1109*1</f>
        <v>1642.5</v>
      </c>
      <c r="W1109" s="69">
        <f t="shared" ref="W1109:W1110" si="1049">+U1109-V1109</f>
        <v>0</v>
      </c>
      <c r="X1109" s="69">
        <v>0</v>
      </c>
      <c r="Y1109" s="14">
        <f t="shared" ref="Y1109:Y1133" si="1050">T1109-X1109</f>
        <v>0</v>
      </c>
      <c r="Z1109" s="66" t="s">
        <v>26</v>
      </c>
      <c r="AA1109" s="12" t="s">
        <v>31</v>
      </c>
    </row>
    <row r="1110" spans="1:27" x14ac:dyDescent="0.25">
      <c r="A1110" s="10">
        <v>45675</v>
      </c>
      <c r="B1110" s="11" t="s">
        <v>2731</v>
      </c>
      <c r="C1110" s="11" t="s">
        <v>2732</v>
      </c>
      <c r="D1110" s="11" t="s">
        <v>26</v>
      </c>
      <c r="E1110" s="11" t="s">
        <v>588</v>
      </c>
      <c r="F1110" s="11" t="s">
        <v>26</v>
      </c>
      <c r="G1110" s="11">
        <v>4584</v>
      </c>
      <c r="H1110" s="12" t="s">
        <v>4422</v>
      </c>
      <c r="I1110" s="12" t="s">
        <v>27</v>
      </c>
      <c r="J1110" s="12" t="s">
        <v>42</v>
      </c>
      <c r="K1110" s="12" t="s">
        <v>43</v>
      </c>
      <c r="L1110" s="13">
        <v>37.78</v>
      </c>
      <c r="M1110" s="13">
        <v>25</v>
      </c>
      <c r="N1110" s="13">
        <v>1.5112000000000001</v>
      </c>
      <c r="O1110" s="13">
        <v>42</v>
      </c>
      <c r="P1110" s="13" t="s">
        <v>30</v>
      </c>
      <c r="Q1110" s="13">
        <v>0</v>
      </c>
      <c r="R1110" s="69">
        <f t="shared" ref="R1110" si="1051">+L1110*O1110</f>
        <v>1586.76</v>
      </c>
      <c r="S1110" s="69">
        <v>0</v>
      </c>
      <c r="T1110" s="69">
        <f t="shared" ref="T1110" si="1052">+L1110*S1110</f>
        <v>0</v>
      </c>
      <c r="U1110" s="69">
        <f t="shared" si="1048"/>
        <v>1586.76</v>
      </c>
      <c r="V1110" s="69">
        <f>+U1110*1</f>
        <v>1586.76</v>
      </c>
      <c r="W1110" s="69">
        <f t="shared" si="1049"/>
        <v>0</v>
      </c>
      <c r="X1110" s="69">
        <v>0</v>
      </c>
      <c r="Y1110" s="14">
        <f t="shared" si="1050"/>
        <v>0</v>
      </c>
      <c r="Z1110" s="66" t="s">
        <v>26</v>
      </c>
      <c r="AA1110" s="12" t="s">
        <v>31</v>
      </c>
    </row>
    <row r="1111" spans="1:27" x14ac:dyDescent="0.25">
      <c r="A1111" s="10">
        <v>45675</v>
      </c>
      <c r="B1111" s="11" t="s">
        <v>2733</v>
      </c>
      <c r="C1111" s="11" t="s">
        <v>2734</v>
      </c>
      <c r="D1111" s="11" t="s">
        <v>26</v>
      </c>
      <c r="E1111" s="11" t="s">
        <v>1199</v>
      </c>
      <c r="F1111" s="11" t="s">
        <v>26</v>
      </c>
      <c r="G1111" s="11">
        <v>992</v>
      </c>
      <c r="H1111" s="12" t="s">
        <v>162</v>
      </c>
      <c r="I1111" s="12" t="s">
        <v>27</v>
      </c>
      <c r="J1111" s="12" t="s">
        <v>42</v>
      </c>
      <c r="K1111" s="12" t="s">
        <v>43</v>
      </c>
      <c r="L1111" s="13">
        <v>44.38</v>
      </c>
      <c r="M1111" s="13">
        <v>25</v>
      </c>
      <c r="N1111" s="13">
        <v>1.7751999999999999</v>
      </c>
      <c r="O1111" s="13" t="s">
        <v>30</v>
      </c>
      <c r="P1111" s="13">
        <v>56</v>
      </c>
      <c r="Q1111" s="13">
        <v>0</v>
      </c>
      <c r="R1111" s="69">
        <f>M1111*P1111</f>
        <v>1400</v>
      </c>
      <c r="S1111" s="69">
        <v>0</v>
      </c>
      <c r="T1111" s="69">
        <f>M1111*S1111</f>
        <v>0</v>
      </c>
      <c r="U1111" s="69">
        <f>R1111-T1111</f>
        <v>1400</v>
      </c>
      <c r="V1111" s="69">
        <f>U1111*0</f>
        <v>0</v>
      </c>
      <c r="W1111" s="69">
        <f>U1111-V1111</f>
        <v>1400</v>
      </c>
      <c r="X1111" s="69">
        <v>0</v>
      </c>
      <c r="Y1111" s="14">
        <f t="shared" si="1050"/>
        <v>0</v>
      </c>
      <c r="Z1111" s="66" t="s">
        <v>26</v>
      </c>
      <c r="AA1111" s="12" t="s">
        <v>31</v>
      </c>
    </row>
    <row r="1112" spans="1:27" x14ac:dyDescent="0.25">
      <c r="A1112" s="10">
        <v>45675</v>
      </c>
      <c r="B1112" s="11" t="s">
        <v>2735</v>
      </c>
      <c r="C1112" s="11" t="s">
        <v>2736</v>
      </c>
      <c r="D1112" s="11" t="s">
        <v>26</v>
      </c>
      <c r="E1112" s="11" t="s">
        <v>592</v>
      </c>
      <c r="F1112" s="11" t="s">
        <v>26</v>
      </c>
      <c r="G1112" s="11">
        <v>59492</v>
      </c>
      <c r="H1112" s="12" t="s">
        <v>4422</v>
      </c>
      <c r="I1112" s="12" t="s">
        <v>27</v>
      </c>
      <c r="J1112" s="12" t="s">
        <v>42</v>
      </c>
      <c r="K1112" s="12" t="s">
        <v>43</v>
      </c>
      <c r="L1112" s="13">
        <v>33.200000000000003</v>
      </c>
      <c r="M1112" s="13">
        <v>25</v>
      </c>
      <c r="N1112" s="13">
        <v>1.3280000000000001</v>
      </c>
      <c r="O1112" s="13">
        <v>42</v>
      </c>
      <c r="P1112" s="13" t="s">
        <v>30</v>
      </c>
      <c r="Q1112" s="13">
        <v>0</v>
      </c>
      <c r="R1112" s="69">
        <f t="shared" ref="R1112" si="1053">+L1112*O1112</f>
        <v>1394.4</v>
      </c>
      <c r="S1112" s="69">
        <v>0</v>
      </c>
      <c r="T1112" s="69">
        <f t="shared" ref="T1112" si="1054">+L1112*S1112</f>
        <v>0</v>
      </c>
      <c r="U1112" s="69">
        <f t="shared" ref="U1112" si="1055">+R1112-T1112</f>
        <v>1394.4</v>
      </c>
      <c r="V1112" s="69">
        <f>+U1112*1</f>
        <v>1394.4</v>
      </c>
      <c r="W1112" s="69">
        <f t="shared" ref="W1112" si="1056">+U1112-V1112</f>
        <v>0</v>
      </c>
      <c r="X1112" s="69">
        <v>0</v>
      </c>
      <c r="Y1112" s="14">
        <f t="shared" si="1050"/>
        <v>0</v>
      </c>
      <c r="Z1112" s="66" t="s">
        <v>26</v>
      </c>
      <c r="AA1112" s="12" t="s">
        <v>31</v>
      </c>
    </row>
    <row r="1113" spans="1:27" x14ac:dyDescent="0.25">
      <c r="A1113" s="10">
        <v>45675</v>
      </c>
      <c r="B1113" s="11" t="s">
        <v>2737</v>
      </c>
      <c r="C1113" s="11" t="s">
        <v>2738</v>
      </c>
      <c r="D1113" s="11" t="s">
        <v>26</v>
      </c>
      <c r="E1113" s="11" t="s">
        <v>239</v>
      </c>
      <c r="F1113" s="11" t="s">
        <v>26</v>
      </c>
      <c r="G1113" s="11">
        <v>2926</v>
      </c>
      <c r="H1113" s="12" t="s">
        <v>41</v>
      </c>
      <c r="I1113" s="12" t="s">
        <v>55</v>
      </c>
      <c r="J1113" s="12" t="s">
        <v>565</v>
      </c>
      <c r="K1113" s="12" t="s">
        <v>549</v>
      </c>
      <c r="L1113" s="13">
        <v>40.9</v>
      </c>
      <c r="M1113" s="13">
        <v>25</v>
      </c>
      <c r="N1113" s="13">
        <v>1.6359999999999999</v>
      </c>
      <c r="O1113" s="13">
        <v>25</v>
      </c>
      <c r="P1113" s="13"/>
      <c r="Q1113" s="13">
        <v>0</v>
      </c>
      <c r="R1113" s="69">
        <f>L1113*O1113</f>
        <v>1022.5</v>
      </c>
      <c r="S1113" s="69">
        <v>0</v>
      </c>
      <c r="T1113" s="69">
        <f>L1113*S1113</f>
        <v>0</v>
      </c>
      <c r="U1113" s="69">
        <f>R1113-T1113</f>
        <v>1022.5</v>
      </c>
      <c r="V1113" s="69">
        <f>U1113*0</f>
        <v>0</v>
      </c>
      <c r="W1113" s="69">
        <f>U1113-V1113</f>
        <v>1022.5</v>
      </c>
      <c r="X1113" s="69">
        <v>0</v>
      </c>
      <c r="Y1113" s="14">
        <f t="shared" si="1050"/>
        <v>0</v>
      </c>
      <c r="Z1113" s="66" t="s">
        <v>26</v>
      </c>
      <c r="AA1113" s="12" t="s">
        <v>31</v>
      </c>
    </row>
    <row r="1114" spans="1:27" x14ac:dyDescent="0.25">
      <c r="A1114" s="10">
        <v>45675</v>
      </c>
      <c r="B1114" s="11" t="s">
        <v>1866</v>
      </c>
      <c r="C1114" s="11" t="s">
        <v>2739</v>
      </c>
      <c r="D1114" s="11" t="s">
        <v>26</v>
      </c>
      <c r="E1114" s="11" t="s">
        <v>60</v>
      </c>
      <c r="F1114" s="11" t="s">
        <v>26</v>
      </c>
      <c r="G1114" s="11" t="s">
        <v>35</v>
      </c>
      <c r="H1114" s="12" t="s">
        <v>36</v>
      </c>
      <c r="I1114" s="12" t="s">
        <v>27</v>
      </c>
      <c r="J1114" s="12" t="s">
        <v>33</v>
      </c>
      <c r="K1114" s="12" t="s">
        <v>34</v>
      </c>
      <c r="L1114" s="13">
        <v>6.42</v>
      </c>
      <c r="M1114" s="13">
        <v>4</v>
      </c>
      <c r="N1114" s="13">
        <v>1.605</v>
      </c>
      <c r="O1114" s="13">
        <v>50</v>
      </c>
      <c r="P1114" s="13" t="s">
        <v>30</v>
      </c>
      <c r="Q1114" s="13">
        <v>0</v>
      </c>
      <c r="R1114" s="69">
        <f>(L1114*O1114)-Q1114</f>
        <v>321</v>
      </c>
      <c r="S1114" s="69">
        <v>0</v>
      </c>
      <c r="T1114" s="69">
        <f t="shared" ref="T1114" si="1057">+L1114*S1114</f>
        <v>0</v>
      </c>
      <c r="U1114" s="69">
        <f t="shared" ref="U1114" si="1058">+R1114-T1114</f>
        <v>321</v>
      </c>
      <c r="V1114" s="69">
        <f>+U1114*0</f>
        <v>0</v>
      </c>
      <c r="W1114" s="69">
        <f t="shared" ref="W1114" si="1059">+U1114-V1114</f>
        <v>321</v>
      </c>
      <c r="X1114" s="69">
        <v>0</v>
      </c>
      <c r="Y1114" s="14">
        <f t="shared" si="1050"/>
        <v>0</v>
      </c>
      <c r="Z1114" s="66" t="s">
        <v>26</v>
      </c>
      <c r="AA1114" s="12" t="s">
        <v>31</v>
      </c>
    </row>
    <row r="1115" spans="1:27" x14ac:dyDescent="0.25">
      <c r="A1115" s="10">
        <v>45675</v>
      </c>
      <c r="B1115" s="11" t="s">
        <v>425</v>
      </c>
      <c r="C1115" s="11" t="s">
        <v>2740</v>
      </c>
      <c r="D1115" s="11" t="s">
        <v>26</v>
      </c>
      <c r="E1115" s="11" t="s">
        <v>75</v>
      </c>
      <c r="F1115" s="11" t="s">
        <v>26</v>
      </c>
      <c r="G1115" s="11">
        <v>42018</v>
      </c>
      <c r="H1115" s="12" t="s">
        <v>564</v>
      </c>
      <c r="I1115" s="12" t="s">
        <v>27</v>
      </c>
      <c r="J1115" s="12" t="s">
        <v>42</v>
      </c>
      <c r="K1115" s="12" t="s">
        <v>43</v>
      </c>
      <c r="L1115" s="13">
        <v>43.32</v>
      </c>
      <c r="M1115" s="13">
        <v>25</v>
      </c>
      <c r="N1115" s="13">
        <v>1.7327999999999999</v>
      </c>
      <c r="O1115" s="13"/>
      <c r="P1115" s="13">
        <v>64</v>
      </c>
      <c r="Q1115" s="13">
        <v>0</v>
      </c>
      <c r="R1115" s="69">
        <f>M1115*P1115</f>
        <v>1600</v>
      </c>
      <c r="S1115" s="69">
        <v>0</v>
      </c>
      <c r="T1115" s="69">
        <f>M1115*S1115</f>
        <v>0</v>
      </c>
      <c r="U1115" s="69">
        <f>R1115-T1115</f>
        <v>1600</v>
      </c>
      <c r="V1115" s="69">
        <f>U1115*0</f>
        <v>0</v>
      </c>
      <c r="W1115" s="69">
        <f>+U1115-V1115</f>
        <v>1600</v>
      </c>
      <c r="X1115" s="69">
        <v>0</v>
      </c>
      <c r="Y1115" s="14">
        <f t="shared" si="1050"/>
        <v>0</v>
      </c>
      <c r="Z1115" s="66" t="s">
        <v>26</v>
      </c>
      <c r="AA1115" s="12" t="s">
        <v>31</v>
      </c>
    </row>
    <row r="1116" spans="1:27" x14ac:dyDescent="0.25">
      <c r="A1116" s="10">
        <v>45675</v>
      </c>
      <c r="B1116" s="11" t="s">
        <v>124</v>
      </c>
      <c r="C1116" s="11" t="s">
        <v>2741</v>
      </c>
      <c r="D1116" s="11" t="s">
        <v>26</v>
      </c>
      <c r="E1116" s="11" t="s">
        <v>229</v>
      </c>
      <c r="F1116" s="11" t="s">
        <v>26</v>
      </c>
      <c r="G1116" s="11">
        <v>23137</v>
      </c>
      <c r="H1116" s="12" t="s">
        <v>564</v>
      </c>
      <c r="I1116" s="12" t="s">
        <v>55</v>
      </c>
      <c r="J1116" s="12" t="s">
        <v>565</v>
      </c>
      <c r="K1116" s="12" t="s">
        <v>549</v>
      </c>
      <c r="L1116" s="13">
        <v>47.12</v>
      </c>
      <c r="M1116" s="13">
        <v>28</v>
      </c>
      <c r="N1116" s="13">
        <v>1.6828571428571431</v>
      </c>
      <c r="O1116" s="13">
        <v>25</v>
      </c>
      <c r="P1116" s="13" t="s">
        <v>30</v>
      </c>
      <c r="Q1116" s="13">
        <v>0</v>
      </c>
      <c r="R1116" s="69">
        <f t="shared" ref="R1116" si="1060">L1116*O1116</f>
        <v>1178</v>
      </c>
      <c r="S1116" s="69">
        <v>0</v>
      </c>
      <c r="T1116" s="69">
        <f t="shared" ref="T1116" si="1061">L1116*S1116</f>
        <v>0</v>
      </c>
      <c r="U1116" s="69">
        <f t="shared" ref="U1116" si="1062">R1116-T1116</f>
        <v>1178</v>
      </c>
      <c r="V1116" s="69">
        <f>U1116*0</f>
        <v>0</v>
      </c>
      <c r="W1116" s="69">
        <f t="shared" ref="W1116" si="1063">U1116-V1116</f>
        <v>1178</v>
      </c>
      <c r="X1116" s="69">
        <v>0</v>
      </c>
      <c r="Y1116" s="14">
        <f t="shared" si="1050"/>
        <v>0</v>
      </c>
      <c r="Z1116" s="66" t="s">
        <v>26</v>
      </c>
      <c r="AA1116" s="12" t="s">
        <v>31</v>
      </c>
    </row>
    <row r="1117" spans="1:27" x14ac:dyDescent="0.25">
      <c r="A1117" s="10">
        <v>45675</v>
      </c>
      <c r="B1117" s="11" t="s">
        <v>280</v>
      </c>
      <c r="C1117" s="11" t="s">
        <v>2742</v>
      </c>
      <c r="D1117" s="11" t="s">
        <v>26</v>
      </c>
      <c r="E1117" s="11" t="s">
        <v>46</v>
      </c>
      <c r="F1117" s="11" t="s">
        <v>26</v>
      </c>
      <c r="G1117" s="11">
        <v>112137</v>
      </c>
      <c r="H1117" s="12" t="s">
        <v>4445</v>
      </c>
      <c r="I1117" s="12" t="s">
        <v>27</v>
      </c>
      <c r="J1117" s="12" t="s">
        <v>42</v>
      </c>
      <c r="K1117" s="12" t="s">
        <v>43</v>
      </c>
      <c r="L1117" s="13">
        <v>41.26</v>
      </c>
      <c r="M1117" s="13">
        <v>25</v>
      </c>
      <c r="N1117" s="13">
        <v>1.6504000000000001</v>
      </c>
      <c r="O1117" s="13">
        <v>42</v>
      </c>
      <c r="P1117" s="13" t="s">
        <v>30</v>
      </c>
      <c r="Q1117" s="13">
        <v>0</v>
      </c>
      <c r="R1117" s="69">
        <f t="shared" ref="R1117" si="1064">+L1117*O1117</f>
        <v>1732.9199999999998</v>
      </c>
      <c r="S1117" s="69">
        <v>0</v>
      </c>
      <c r="T1117" s="69">
        <f>+L1117*S1117</f>
        <v>0</v>
      </c>
      <c r="U1117" s="69">
        <f>+R1117-T1117</f>
        <v>1732.9199999999998</v>
      </c>
      <c r="V1117" s="69">
        <f>+U1117*1</f>
        <v>1732.9199999999998</v>
      </c>
      <c r="W1117" s="69">
        <f>+U1117-V1117</f>
        <v>0</v>
      </c>
      <c r="X1117" s="69">
        <v>0</v>
      </c>
      <c r="Y1117" s="14">
        <f t="shared" si="1050"/>
        <v>0</v>
      </c>
      <c r="Z1117" s="66" t="s">
        <v>26</v>
      </c>
      <c r="AA1117" s="12" t="s">
        <v>31</v>
      </c>
    </row>
    <row r="1118" spans="1:27" x14ac:dyDescent="0.25">
      <c r="A1118" s="10">
        <v>45675</v>
      </c>
      <c r="B1118" s="11" t="s">
        <v>622</v>
      </c>
      <c r="C1118" s="11" t="s">
        <v>2743</v>
      </c>
      <c r="D1118" s="11" t="s">
        <v>26</v>
      </c>
      <c r="E1118" s="11" t="s">
        <v>100</v>
      </c>
      <c r="F1118" s="11" t="s">
        <v>26</v>
      </c>
      <c r="G1118" s="11">
        <v>21723</v>
      </c>
      <c r="H1118" s="12" t="s">
        <v>4447</v>
      </c>
      <c r="I1118" s="12" t="s">
        <v>27</v>
      </c>
      <c r="J1118" s="12" t="s">
        <v>42</v>
      </c>
      <c r="K1118" s="12" t="s">
        <v>43</v>
      </c>
      <c r="L1118" s="13">
        <v>42.74</v>
      </c>
      <c r="M1118" s="13">
        <v>25</v>
      </c>
      <c r="N1118" s="13">
        <v>1.7096</v>
      </c>
      <c r="O1118" s="13">
        <v>42.5</v>
      </c>
      <c r="P1118" s="13" t="s">
        <v>30</v>
      </c>
      <c r="Q1118" s="13">
        <v>0</v>
      </c>
      <c r="R1118" s="69">
        <f>+L1118*O1118</f>
        <v>1816.45</v>
      </c>
      <c r="S1118" s="69">
        <v>0</v>
      </c>
      <c r="T1118" s="69">
        <f>+L1118*S1118</f>
        <v>0</v>
      </c>
      <c r="U1118" s="69">
        <f>+R1118-T1118</f>
        <v>1816.45</v>
      </c>
      <c r="V1118" s="69">
        <f>+U1118*0.75</f>
        <v>1362.3375000000001</v>
      </c>
      <c r="W1118" s="69">
        <f>+U1118-V1118</f>
        <v>454.11249999999995</v>
      </c>
      <c r="X1118" s="69">
        <v>0</v>
      </c>
      <c r="Y1118" s="14">
        <f t="shared" si="1050"/>
        <v>0</v>
      </c>
      <c r="Z1118" s="66" t="s">
        <v>26</v>
      </c>
      <c r="AA1118" s="12" t="s">
        <v>31</v>
      </c>
    </row>
    <row r="1119" spans="1:27" x14ac:dyDescent="0.25">
      <c r="A1119" s="10">
        <v>45675</v>
      </c>
      <c r="B1119" s="11" t="s">
        <v>722</v>
      </c>
      <c r="C1119" s="11" t="s">
        <v>2744</v>
      </c>
      <c r="D1119" s="11" t="s">
        <v>26</v>
      </c>
      <c r="E1119" s="11" t="s">
        <v>50</v>
      </c>
      <c r="F1119" s="11" t="s">
        <v>26</v>
      </c>
      <c r="G1119" s="11">
        <v>638</v>
      </c>
      <c r="H1119" s="12" t="s">
        <v>162</v>
      </c>
      <c r="I1119" s="12" t="s">
        <v>27</v>
      </c>
      <c r="J1119" s="12" t="s">
        <v>42</v>
      </c>
      <c r="K1119" s="12" t="s">
        <v>43</v>
      </c>
      <c r="L1119" s="13">
        <v>40.96</v>
      </c>
      <c r="M1119" s="13">
        <v>25</v>
      </c>
      <c r="N1119" s="13">
        <v>1.6384000000000001</v>
      </c>
      <c r="O1119" s="13" t="s">
        <v>30</v>
      </c>
      <c r="P1119" s="13">
        <v>56</v>
      </c>
      <c r="Q1119" s="13">
        <v>0</v>
      </c>
      <c r="R1119" s="69">
        <f>M1119*P1119</f>
        <v>1400</v>
      </c>
      <c r="S1119" s="69">
        <v>0</v>
      </c>
      <c r="T1119" s="69">
        <f>M1119*S1119</f>
        <v>0</v>
      </c>
      <c r="U1119" s="69">
        <f>R1119-T1119</f>
        <v>1400</v>
      </c>
      <c r="V1119" s="69">
        <f>U1119*0</f>
        <v>0</v>
      </c>
      <c r="W1119" s="69">
        <f>U1119-V1119</f>
        <v>1400</v>
      </c>
      <c r="X1119" s="69">
        <v>0</v>
      </c>
      <c r="Y1119" s="14">
        <f t="shared" si="1050"/>
        <v>0</v>
      </c>
      <c r="Z1119" s="66" t="s">
        <v>26</v>
      </c>
      <c r="AA1119" s="12" t="s">
        <v>31</v>
      </c>
    </row>
    <row r="1120" spans="1:27" x14ac:dyDescent="0.25">
      <c r="A1120" s="10">
        <v>45675</v>
      </c>
      <c r="B1120" s="11" t="s">
        <v>2745</v>
      </c>
      <c r="C1120" s="11" t="s">
        <v>2746</v>
      </c>
      <c r="D1120" s="11" t="s">
        <v>26</v>
      </c>
      <c r="E1120" s="11" t="s">
        <v>68</v>
      </c>
      <c r="F1120" s="11" t="s">
        <v>26</v>
      </c>
      <c r="G1120" s="11">
        <v>1517</v>
      </c>
      <c r="H1120" s="12" t="s">
        <v>45</v>
      </c>
      <c r="I1120" s="12" t="s">
        <v>27</v>
      </c>
      <c r="J1120" s="12" t="s">
        <v>33</v>
      </c>
      <c r="K1120" s="12" t="s">
        <v>34</v>
      </c>
      <c r="L1120" s="13">
        <v>38.56</v>
      </c>
      <c r="M1120" s="13">
        <v>25</v>
      </c>
      <c r="N1120" s="13">
        <v>1.5424</v>
      </c>
      <c r="O1120" s="13" t="s">
        <v>30</v>
      </c>
      <c r="P1120" s="13">
        <v>58</v>
      </c>
      <c r="Q1120" s="13">
        <v>0</v>
      </c>
      <c r="R1120" s="69">
        <f>M1120*P1120</f>
        <v>1450</v>
      </c>
      <c r="S1120" s="69">
        <v>0</v>
      </c>
      <c r="T1120" s="69">
        <f>M1120*S1120</f>
        <v>0</v>
      </c>
      <c r="U1120" s="69">
        <f>R1120-T1120</f>
        <v>1450</v>
      </c>
      <c r="V1120" s="69">
        <f>U1120*0</f>
        <v>0</v>
      </c>
      <c r="W1120" s="69">
        <f>U1120-V1120</f>
        <v>1450</v>
      </c>
      <c r="X1120" s="69">
        <v>0</v>
      </c>
      <c r="Y1120" s="14">
        <f t="shared" si="1050"/>
        <v>0</v>
      </c>
      <c r="Z1120" s="66" t="s">
        <v>26</v>
      </c>
      <c r="AA1120" s="12" t="s">
        <v>31</v>
      </c>
    </row>
    <row r="1121" spans="1:27" x14ac:dyDescent="0.25">
      <c r="A1121" s="10">
        <v>45675</v>
      </c>
      <c r="B1121" s="11" t="s">
        <v>2747</v>
      </c>
      <c r="C1121" s="11" t="s">
        <v>2748</v>
      </c>
      <c r="D1121" s="11" t="s">
        <v>26</v>
      </c>
      <c r="E1121" s="11" t="s">
        <v>63</v>
      </c>
      <c r="F1121" s="11" t="s">
        <v>26</v>
      </c>
      <c r="G1121" s="11">
        <v>10166</v>
      </c>
      <c r="H1121" s="12" t="s">
        <v>140</v>
      </c>
      <c r="I1121" s="12" t="s">
        <v>27</v>
      </c>
      <c r="J1121" s="12" t="s">
        <v>42</v>
      </c>
      <c r="K1121" s="12" t="s">
        <v>43</v>
      </c>
      <c r="L1121" s="13">
        <v>42.94</v>
      </c>
      <c r="M1121" s="13">
        <v>25</v>
      </c>
      <c r="N1121" s="13">
        <v>1.7176</v>
      </c>
      <c r="O1121" s="13">
        <v>35</v>
      </c>
      <c r="P1121" s="13"/>
      <c r="Q1121" s="13">
        <v>0</v>
      </c>
      <c r="R1121" s="69">
        <f>+L1121*O1121</f>
        <v>1502.8999999999999</v>
      </c>
      <c r="S1121" s="69">
        <v>0</v>
      </c>
      <c r="T1121" s="69">
        <f>+L1121*S1121</f>
        <v>0</v>
      </c>
      <c r="U1121" s="69">
        <f>+R1121-T1121</f>
        <v>1502.8999999999999</v>
      </c>
      <c r="V1121" s="69">
        <f>+U1121*0</f>
        <v>0</v>
      </c>
      <c r="W1121" s="69">
        <f>+U1121-V1121</f>
        <v>1502.8999999999999</v>
      </c>
      <c r="X1121" s="69">
        <v>0</v>
      </c>
      <c r="Y1121" s="14">
        <f t="shared" si="1050"/>
        <v>0</v>
      </c>
      <c r="Z1121" s="66" t="s">
        <v>26</v>
      </c>
      <c r="AA1121" s="12" t="s">
        <v>31</v>
      </c>
    </row>
    <row r="1122" spans="1:27" x14ac:dyDescent="0.25">
      <c r="A1122" s="10">
        <v>45675</v>
      </c>
      <c r="B1122" s="11" t="s">
        <v>2749</v>
      </c>
      <c r="C1122" s="11" t="s">
        <v>2750</v>
      </c>
      <c r="D1122" s="11" t="s">
        <v>26</v>
      </c>
      <c r="E1122" s="11" t="s">
        <v>519</v>
      </c>
      <c r="F1122" s="11" t="s">
        <v>26</v>
      </c>
      <c r="G1122" s="11">
        <v>4374</v>
      </c>
      <c r="H1122" s="12" t="s">
        <v>140</v>
      </c>
      <c r="I1122" s="12" t="s">
        <v>27</v>
      </c>
      <c r="J1122" s="12" t="s">
        <v>33</v>
      </c>
      <c r="K1122" s="12" t="s">
        <v>34</v>
      </c>
      <c r="L1122" s="13">
        <v>41.36</v>
      </c>
      <c r="M1122" s="13">
        <v>28</v>
      </c>
      <c r="N1122" s="13">
        <v>1.4771428571428571</v>
      </c>
      <c r="O1122" s="13">
        <v>40</v>
      </c>
      <c r="P1122" s="13"/>
      <c r="Q1122" s="13">
        <v>0</v>
      </c>
      <c r="R1122" s="69">
        <f>+L1122*O1122</f>
        <v>1654.4</v>
      </c>
      <c r="S1122" s="69">
        <v>0</v>
      </c>
      <c r="T1122" s="69">
        <f>+L1122*S1122</f>
        <v>0</v>
      </c>
      <c r="U1122" s="69">
        <f>+R1122-T1122</f>
        <v>1654.4</v>
      </c>
      <c r="V1122" s="69">
        <f>+U1122*0</f>
        <v>0</v>
      </c>
      <c r="W1122" s="69">
        <f>+U1122-V1122</f>
        <v>1654.4</v>
      </c>
      <c r="X1122" s="69">
        <v>0</v>
      </c>
      <c r="Y1122" s="14">
        <f t="shared" si="1050"/>
        <v>0</v>
      </c>
      <c r="Z1122" s="66" t="s">
        <v>26</v>
      </c>
      <c r="AA1122" s="12" t="s">
        <v>31</v>
      </c>
    </row>
    <row r="1123" spans="1:27" x14ac:dyDescent="0.25">
      <c r="A1123" s="10">
        <v>45675</v>
      </c>
      <c r="B1123" s="11" t="s">
        <v>2751</v>
      </c>
      <c r="C1123" s="11" t="s">
        <v>2752</v>
      </c>
      <c r="D1123" s="11" t="s">
        <v>26</v>
      </c>
      <c r="E1123" s="11" t="s">
        <v>80</v>
      </c>
      <c r="F1123" s="11" t="s">
        <v>26</v>
      </c>
      <c r="G1123" s="11">
        <v>10298</v>
      </c>
      <c r="H1123" s="12" t="s">
        <v>140</v>
      </c>
      <c r="I1123" s="12" t="s">
        <v>27</v>
      </c>
      <c r="J1123" s="12" t="s">
        <v>47</v>
      </c>
      <c r="K1123" s="12" t="s">
        <v>48</v>
      </c>
      <c r="L1123" s="13">
        <v>41.9</v>
      </c>
      <c r="M1123" s="13">
        <v>29</v>
      </c>
      <c r="N1123" s="13">
        <v>1.444827586206896</v>
      </c>
      <c r="O1123" s="13">
        <v>40</v>
      </c>
      <c r="P1123" s="13"/>
      <c r="Q1123" s="13">
        <v>0</v>
      </c>
      <c r="R1123" s="69">
        <f>+L1123*O1123</f>
        <v>1676</v>
      </c>
      <c r="S1123" s="69">
        <v>0</v>
      </c>
      <c r="T1123" s="69">
        <f>+L1123*S1123</f>
        <v>0</v>
      </c>
      <c r="U1123" s="69">
        <f>+R1123-T1123</f>
        <v>1676</v>
      </c>
      <c r="V1123" s="69">
        <f>+U1123*0</f>
        <v>0</v>
      </c>
      <c r="W1123" s="69">
        <f>+U1123-V1123</f>
        <v>1676</v>
      </c>
      <c r="X1123" s="69">
        <v>0</v>
      </c>
      <c r="Y1123" s="14">
        <f t="shared" si="1050"/>
        <v>0</v>
      </c>
      <c r="Z1123" s="66" t="s">
        <v>26</v>
      </c>
      <c r="AA1123" s="12" t="s">
        <v>31</v>
      </c>
    </row>
    <row r="1124" spans="1:27" x14ac:dyDescent="0.25">
      <c r="A1124" s="10">
        <v>45675</v>
      </c>
      <c r="B1124" s="11" t="s">
        <v>2753</v>
      </c>
      <c r="C1124" s="11" t="s">
        <v>2754</v>
      </c>
      <c r="D1124" s="11" t="s">
        <v>26</v>
      </c>
      <c r="E1124" s="11" t="s">
        <v>74</v>
      </c>
      <c r="F1124" s="11" t="s">
        <v>26</v>
      </c>
      <c r="G1124" s="11">
        <v>4692</v>
      </c>
      <c r="H1124" s="12" t="s">
        <v>70</v>
      </c>
      <c r="I1124" s="12" t="s">
        <v>27</v>
      </c>
      <c r="J1124" s="12" t="s">
        <v>33</v>
      </c>
      <c r="K1124" s="12" t="s">
        <v>34</v>
      </c>
      <c r="L1124" s="13">
        <v>38.659999999999997</v>
      </c>
      <c r="M1124" s="13">
        <v>25</v>
      </c>
      <c r="N1124" s="13">
        <v>1.5464</v>
      </c>
      <c r="O1124" s="13" t="s">
        <v>30</v>
      </c>
      <c r="P1124" s="13">
        <v>60</v>
      </c>
      <c r="Q1124" s="13">
        <v>0</v>
      </c>
      <c r="R1124" s="69">
        <f>+M1124*P1124</f>
        <v>1500</v>
      </c>
      <c r="S1124" s="69">
        <v>0</v>
      </c>
      <c r="T1124" s="69">
        <f>+M1124*S1124</f>
        <v>0</v>
      </c>
      <c r="U1124" s="69">
        <f t="shared" ref="U1124" si="1065">+R1124-T1124</f>
        <v>1500</v>
      </c>
      <c r="V1124" s="69">
        <f>+U1124*0</f>
        <v>0</v>
      </c>
      <c r="W1124" s="69">
        <f t="shared" ref="W1124" si="1066">+U1124-V1124</f>
        <v>1500</v>
      </c>
      <c r="X1124" s="69">
        <v>0</v>
      </c>
      <c r="Y1124" s="14">
        <f t="shared" si="1050"/>
        <v>0</v>
      </c>
      <c r="Z1124" s="66" t="s">
        <v>26</v>
      </c>
      <c r="AA1124" s="12" t="s">
        <v>31</v>
      </c>
    </row>
    <row r="1125" spans="1:27" x14ac:dyDescent="0.25">
      <c r="A1125" s="10">
        <v>45675</v>
      </c>
      <c r="B1125" s="11" t="s">
        <v>2755</v>
      </c>
      <c r="C1125" s="11" t="s">
        <v>2756</v>
      </c>
      <c r="D1125" s="11" t="s">
        <v>26</v>
      </c>
      <c r="E1125" s="11" t="s">
        <v>1199</v>
      </c>
      <c r="F1125" s="11" t="s">
        <v>26</v>
      </c>
      <c r="G1125" s="11">
        <v>993</v>
      </c>
      <c r="H1125" s="12" t="s">
        <v>162</v>
      </c>
      <c r="I1125" s="12" t="s">
        <v>27</v>
      </c>
      <c r="J1125" s="12" t="s">
        <v>33</v>
      </c>
      <c r="K1125" s="12" t="s">
        <v>34</v>
      </c>
      <c r="L1125" s="13">
        <v>38.4</v>
      </c>
      <c r="M1125" s="13">
        <v>25</v>
      </c>
      <c r="N1125" s="13">
        <v>1.536</v>
      </c>
      <c r="O1125" s="13" t="s">
        <v>30</v>
      </c>
      <c r="P1125" s="13">
        <v>58</v>
      </c>
      <c r="Q1125" s="13">
        <v>0</v>
      </c>
      <c r="R1125" s="69">
        <f>M1125*P1125</f>
        <v>1450</v>
      </c>
      <c r="S1125" s="69">
        <v>0</v>
      </c>
      <c r="T1125" s="69">
        <f>M1125*S1125</f>
        <v>0</v>
      </c>
      <c r="U1125" s="69">
        <f t="shared" ref="U1125" si="1067">R1125-T1125</f>
        <v>1450</v>
      </c>
      <c r="V1125" s="69">
        <f>U1125*0</f>
        <v>0</v>
      </c>
      <c r="W1125" s="69">
        <f t="shared" ref="W1125" si="1068">U1125-V1125</f>
        <v>1450</v>
      </c>
      <c r="X1125" s="69">
        <v>0</v>
      </c>
      <c r="Y1125" s="14">
        <f t="shared" si="1050"/>
        <v>0</v>
      </c>
      <c r="Z1125" s="66" t="s">
        <v>26</v>
      </c>
      <c r="AA1125" s="12" t="s">
        <v>31</v>
      </c>
    </row>
    <row r="1126" spans="1:27" x14ac:dyDescent="0.25">
      <c r="A1126" s="10">
        <v>45675</v>
      </c>
      <c r="B1126" s="11" t="s">
        <v>2757</v>
      </c>
      <c r="C1126" s="11" t="s">
        <v>2758</v>
      </c>
      <c r="D1126" s="11" t="s">
        <v>26</v>
      </c>
      <c r="E1126" s="11" t="s">
        <v>60</v>
      </c>
      <c r="F1126" s="11" t="s">
        <v>26</v>
      </c>
      <c r="G1126" s="11" t="s">
        <v>35</v>
      </c>
      <c r="H1126" s="12" t="s">
        <v>36</v>
      </c>
      <c r="I1126" s="12" t="s">
        <v>55</v>
      </c>
      <c r="J1126" s="12" t="s">
        <v>55</v>
      </c>
      <c r="K1126" s="12" t="s">
        <v>56</v>
      </c>
      <c r="L1126" s="13">
        <v>9.02</v>
      </c>
      <c r="M1126" s="13">
        <v>6</v>
      </c>
      <c r="N1126" s="13">
        <v>1.503333333333333</v>
      </c>
      <c r="O1126" s="13">
        <v>20</v>
      </c>
      <c r="P1126" s="13" t="s">
        <v>30</v>
      </c>
      <c r="Q1126" s="13">
        <v>0</v>
      </c>
      <c r="R1126" s="69">
        <f>(L1126*O1126)-Q1126</f>
        <v>180.39999999999998</v>
      </c>
      <c r="S1126" s="69">
        <v>0</v>
      </c>
      <c r="T1126" s="69">
        <f t="shared" ref="T1126" si="1069">+L1126*S1126</f>
        <v>0</v>
      </c>
      <c r="U1126" s="69">
        <f t="shared" ref="U1126" si="1070">+R1126-T1126</f>
        <v>180.39999999999998</v>
      </c>
      <c r="V1126" s="69">
        <f>+U1126*0</f>
        <v>0</v>
      </c>
      <c r="W1126" s="69">
        <f t="shared" ref="W1126" si="1071">+U1126-V1126</f>
        <v>180.39999999999998</v>
      </c>
      <c r="X1126" s="69">
        <v>0</v>
      </c>
      <c r="Y1126" s="14">
        <f t="shared" si="1050"/>
        <v>0</v>
      </c>
      <c r="Z1126" s="66" t="s">
        <v>26</v>
      </c>
      <c r="AA1126" s="12" t="s">
        <v>31</v>
      </c>
    </row>
    <row r="1127" spans="1:27" x14ac:dyDescent="0.25">
      <c r="A1127" s="10">
        <v>45675</v>
      </c>
      <c r="B1127" s="11" t="s">
        <v>2759</v>
      </c>
      <c r="C1127" s="11" t="s">
        <v>2760</v>
      </c>
      <c r="D1127" s="11" t="s">
        <v>26</v>
      </c>
      <c r="E1127" s="11" t="s">
        <v>482</v>
      </c>
      <c r="F1127" s="11" t="s">
        <v>26</v>
      </c>
      <c r="G1127" s="11">
        <v>2146</v>
      </c>
      <c r="H1127" s="12" t="s">
        <v>41</v>
      </c>
      <c r="I1127" s="12" t="s">
        <v>55</v>
      </c>
      <c r="J1127" s="12" t="s">
        <v>565</v>
      </c>
      <c r="K1127" s="12" t="s">
        <v>549</v>
      </c>
      <c r="L1127" s="13">
        <v>42.18</v>
      </c>
      <c r="M1127" s="13">
        <v>25</v>
      </c>
      <c r="N1127" s="13">
        <v>1.6872</v>
      </c>
      <c r="O1127" s="13">
        <v>25</v>
      </c>
      <c r="P1127" s="13"/>
      <c r="Q1127" s="13">
        <v>0</v>
      </c>
      <c r="R1127" s="69">
        <f>L1127*O1127</f>
        <v>1054.5</v>
      </c>
      <c r="S1127" s="69">
        <v>0</v>
      </c>
      <c r="T1127" s="69">
        <f>L1127*S1127</f>
        <v>0</v>
      </c>
      <c r="U1127" s="69">
        <f>R1127-T1127</f>
        <v>1054.5</v>
      </c>
      <c r="V1127" s="69">
        <f>U1127*0</f>
        <v>0</v>
      </c>
      <c r="W1127" s="69">
        <f>U1127-V1127</f>
        <v>1054.5</v>
      </c>
      <c r="X1127" s="69">
        <v>0</v>
      </c>
      <c r="Y1127" s="14">
        <f t="shared" si="1050"/>
        <v>0</v>
      </c>
      <c r="Z1127" s="66" t="s">
        <v>26</v>
      </c>
      <c r="AA1127" s="12" t="s">
        <v>31</v>
      </c>
    </row>
    <row r="1128" spans="1:27" x14ac:dyDescent="0.25">
      <c r="A1128" s="10">
        <v>45675</v>
      </c>
      <c r="B1128" s="11" t="s">
        <v>2761</v>
      </c>
      <c r="C1128" s="11" t="s">
        <v>2762</v>
      </c>
      <c r="D1128" s="11" t="s">
        <v>26</v>
      </c>
      <c r="E1128" s="11" t="s">
        <v>569</v>
      </c>
      <c r="F1128" s="11" t="s">
        <v>26</v>
      </c>
      <c r="G1128" s="11">
        <v>10329</v>
      </c>
      <c r="H1128" s="12" t="s">
        <v>140</v>
      </c>
      <c r="I1128" s="12" t="s">
        <v>27</v>
      </c>
      <c r="J1128" s="12" t="s">
        <v>47</v>
      </c>
      <c r="K1128" s="12" t="s">
        <v>48</v>
      </c>
      <c r="L1128" s="13">
        <v>40.880000000000003</v>
      </c>
      <c r="M1128" s="13">
        <v>28</v>
      </c>
      <c r="N1128" s="13">
        <v>1.46</v>
      </c>
      <c r="O1128" s="13">
        <v>40</v>
      </c>
      <c r="P1128" s="13"/>
      <c r="Q1128" s="13">
        <v>0</v>
      </c>
      <c r="R1128" s="69">
        <f>+L1128*O1128</f>
        <v>1635.2</v>
      </c>
      <c r="S1128" s="69">
        <v>0</v>
      </c>
      <c r="T1128" s="69">
        <f>+L1128*S1128</f>
        <v>0</v>
      </c>
      <c r="U1128" s="69">
        <f>+R1128-T1128</f>
        <v>1635.2</v>
      </c>
      <c r="V1128" s="69">
        <f>+U1128*0</f>
        <v>0</v>
      </c>
      <c r="W1128" s="69">
        <f>+U1128-V1128</f>
        <v>1635.2</v>
      </c>
      <c r="X1128" s="69">
        <v>0</v>
      </c>
      <c r="Y1128" s="14">
        <f t="shared" si="1050"/>
        <v>0</v>
      </c>
      <c r="Z1128" s="66" t="s">
        <v>26</v>
      </c>
      <c r="AA1128" s="12" t="s">
        <v>31</v>
      </c>
    </row>
    <row r="1129" spans="1:27" x14ac:dyDescent="0.25">
      <c r="A1129" s="10">
        <v>45675</v>
      </c>
      <c r="B1129" s="11" t="s">
        <v>2763</v>
      </c>
      <c r="C1129" s="11" t="s">
        <v>2764</v>
      </c>
      <c r="D1129" s="11" t="s">
        <v>26</v>
      </c>
      <c r="E1129" s="11" t="s">
        <v>321</v>
      </c>
      <c r="F1129" s="11" t="s">
        <v>26</v>
      </c>
      <c r="G1129" s="11">
        <v>112139</v>
      </c>
      <c r="H1129" s="12" t="s">
        <v>4445</v>
      </c>
      <c r="I1129" s="12" t="s">
        <v>27</v>
      </c>
      <c r="J1129" s="12" t="s">
        <v>33</v>
      </c>
      <c r="K1129" s="12" t="s">
        <v>34</v>
      </c>
      <c r="L1129" s="13">
        <v>36.020000000000003</v>
      </c>
      <c r="M1129" s="13">
        <v>25</v>
      </c>
      <c r="N1129" s="13">
        <v>1.4408000000000001</v>
      </c>
      <c r="O1129" s="13">
        <v>44</v>
      </c>
      <c r="P1129" s="13" t="s">
        <v>30</v>
      </c>
      <c r="Q1129" s="13">
        <v>0</v>
      </c>
      <c r="R1129" s="69">
        <f t="shared" ref="R1129" si="1072">+L1129*O1129</f>
        <v>1584.88</v>
      </c>
      <c r="S1129" s="69">
        <v>0</v>
      </c>
      <c r="T1129" s="69">
        <f>+L1129*S1129</f>
        <v>0</v>
      </c>
      <c r="U1129" s="69">
        <f>+R1129-T1129</f>
        <v>1584.88</v>
      </c>
      <c r="V1129" s="69">
        <f>+U1129*1</f>
        <v>1584.88</v>
      </c>
      <c r="W1129" s="69">
        <f>+U1129-V1129</f>
        <v>0</v>
      </c>
      <c r="X1129" s="69">
        <v>0</v>
      </c>
      <c r="Y1129" s="14">
        <f t="shared" si="1050"/>
        <v>0</v>
      </c>
      <c r="Z1129" s="66" t="s">
        <v>26</v>
      </c>
      <c r="AA1129" s="12" t="s">
        <v>31</v>
      </c>
    </row>
    <row r="1130" spans="1:27" x14ac:dyDescent="0.25">
      <c r="A1130" s="10">
        <v>45675</v>
      </c>
      <c r="B1130" s="11" t="s">
        <v>2765</v>
      </c>
      <c r="C1130" s="11" t="s">
        <v>2766</v>
      </c>
      <c r="D1130" s="11" t="s">
        <v>26</v>
      </c>
      <c r="E1130" s="11" t="s">
        <v>229</v>
      </c>
      <c r="F1130" s="11" t="s">
        <v>26</v>
      </c>
      <c r="G1130" s="11">
        <v>23138</v>
      </c>
      <c r="H1130" s="12" t="s">
        <v>564</v>
      </c>
      <c r="I1130" s="12" t="s">
        <v>27</v>
      </c>
      <c r="J1130" s="12" t="s">
        <v>33</v>
      </c>
      <c r="K1130" s="12" t="s">
        <v>34</v>
      </c>
      <c r="L1130" s="13">
        <v>42.32</v>
      </c>
      <c r="M1130" s="13">
        <v>29</v>
      </c>
      <c r="N1130" s="13">
        <v>1.4593103448275859</v>
      </c>
      <c r="O1130" s="13"/>
      <c r="P1130" s="13">
        <v>60</v>
      </c>
      <c r="Q1130" s="13">
        <v>0</v>
      </c>
      <c r="R1130" s="69">
        <f>M1130*P1130</f>
        <v>1740</v>
      </c>
      <c r="S1130" s="69">
        <v>0</v>
      </c>
      <c r="T1130" s="69">
        <f>M1130*S1130</f>
        <v>0</v>
      </c>
      <c r="U1130" s="69">
        <f>R1130-T1130</f>
        <v>1740</v>
      </c>
      <c r="V1130" s="69">
        <f>U1130*0</f>
        <v>0</v>
      </c>
      <c r="W1130" s="69">
        <f>+U1130-V1130</f>
        <v>1740</v>
      </c>
      <c r="X1130" s="69">
        <v>0</v>
      </c>
      <c r="Y1130" s="14">
        <f t="shared" si="1050"/>
        <v>0</v>
      </c>
      <c r="Z1130" s="66" t="s">
        <v>26</v>
      </c>
      <c r="AA1130" s="12" t="s">
        <v>31</v>
      </c>
    </row>
    <row r="1131" spans="1:27" x14ac:dyDescent="0.25">
      <c r="A1131" s="10">
        <v>45675</v>
      </c>
      <c r="B1131" s="11" t="s">
        <v>383</v>
      </c>
      <c r="C1131" s="11" t="s">
        <v>2767</v>
      </c>
      <c r="D1131" s="11" t="s">
        <v>26</v>
      </c>
      <c r="E1131" s="11" t="s">
        <v>61</v>
      </c>
      <c r="F1131" s="11" t="s">
        <v>26</v>
      </c>
      <c r="G1131" s="11" t="s">
        <v>35</v>
      </c>
      <c r="H1131" s="12" t="s">
        <v>36</v>
      </c>
      <c r="I1131" s="12" t="s">
        <v>27</v>
      </c>
      <c r="J1131" s="12" t="s">
        <v>42</v>
      </c>
      <c r="K1131" s="12" t="s">
        <v>43</v>
      </c>
      <c r="L1131" s="13">
        <v>9.18</v>
      </c>
      <c r="M1131" s="13">
        <v>6</v>
      </c>
      <c r="N1131" s="13">
        <v>1.53</v>
      </c>
      <c r="O1131" s="13">
        <v>45</v>
      </c>
      <c r="P1131" s="13" t="s">
        <v>30</v>
      </c>
      <c r="Q1131" s="13">
        <v>0</v>
      </c>
      <c r="R1131" s="69">
        <f>(L1131*O1131)-Q1131</f>
        <v>413.09999999999997</v>
      </c>
      <c r="S1131" s="69">
        <v>0</v>
      </c>
      <c r="T1131" s="69">
        <f t="shared" ref="T1131" si="1073">+L1131*S1131</f>
        <v>0</v>
      </c>
      <c r="U1131" s="69">
        <f t="shared" ref="U1131" si="1074">+R1131-T1131</f>
        <v>413.09999999999997</v>
      </c>
      <c r="V1131" s="69">
        <f>+U1131*0</f>
        <v>0</v>
      </c>
      <c r="W1131" s="69">
        <f t="shared" ref="W1131" si="1075">+U1131-V1131</f>
        <v>413.09999999999997</v>
      </c>
      <c r="X1131" s="69">
        <v>0</v>
      </c>
      <c r="Y1131" s="14">
        <f t="shared" si="1050"/>
        <v>0</v>
      </c>
      <c r="Z1131" s="66" t="s">
        <v>26</v>
      </c>
      <c r="AA1131" s="12" t="s">
        <v>31</v>
      </c>
    </row>
    <row r="1132" spans="1:27" x14ac:dyDescent="0.25">
      <c r="A1132" s="10">
        <v>45675</v>
      </c>
      <c r="B1132" s="11" t="s">
        <v>615</v>
      </c>
      <c r="C1132" s="11" t="s">
        <v>2768</v>
      </c>
      <c r="D1132" s="11" t="s">
        <v>26</v>
      </c>
      <c r="E1132" s="11" t="s">
        <v>75</v>
      </c>
      <c r="F1132" s="11" t="s">
        <v>26</v>
      </c>
      <c r="G1132" s="11">
        <v>42019</v>
      </c>
      <c r="H1132" s="12" t="s">
        <v>564</v>
      </c>
      <c r="I1132" s="12" t="s">
        <v>55</v>
      </c>
      <c r="J1132" s="12" t="s">
        <v>55</v>
      </c>
      <c r="K1132" s="12" t="s">
        <v>56</v>
      </c>
      <c r="L1132" s="13">
        <v>44.48</v>
      </c>
      <c r="M1132" s="13">
        <v>25</v>
      </c>
      <c r="N1132" s="13">
        <v>1.7791999999999999</v>
      </c>
      <c r="O1132" s="13"/>
      <c r="P1132" s="13">
        <v>24</v>
      </c>
      <c r="Q1132" s="13">
        <v>0</v>
      </c>
      <c r="R1132" s="69">
        <f>M1132*P1132</f>
        <v>600</v>
      </c>
      <c r="S1132" s="69">
        <v>0</v>
      </c>
      <c r="T1132" s="69">
        <f>M1132*S1132</f>
        <v>0</v>
      </c>
      <c r="U1132" s="69">
        <f>R1132-T1132</f>
        <v>600</v>
      </c>
      <c r="V1132" s="69">
        <f>U1132*0</f>
        <v>0</v>
      </c>
      <c r="W1132" s="69">
        <f>+U1132-V1132</f>
        <v>600</v>
      </c>
      <c r="X1132" s="69">
        <v>0</v>
      </c>
      <c r="Y1132" s="14">
        <f t="shared" si="1050"/>
        <v>0</v>
      </c>
      <c r="Z1132" s="66" t="s">
        <v>26</v>
      </c>
      <c r="AA1132" s="12" t="s">
        <v>31</v>
      </c>
    </row>
    <row r="1133" spans="1:27" x14ac:dyDescent="0.25">
      <c r="A1133" s="10">
        <v>45675</v>
      </c>
      <c r="B1133" s="11" t="s">
        <v>2769</v>
      </c>
      <c r="C1133" s="11" t="s">
        <v>2770</v>
      </c>
      <c r="D1133" s="11" t="s">
        <v>26</v>
      </c>
      <c r="E1133" s="11" t="s">
        <v>74</v>
      </c>
      <c r="F1133" s="11" t="s">
        <v>26</v>
      </c>
      <c r="G1133" s="11">
        <v>4693</v>
      </c>
      <c r="H1133" s="12" t="s">
        <v>70</v>
      </c>
      <c r="I1133" s="12" t="s">
        <v>27</v>
      </c>
      <c r="J1133" s="12" t="s">
        <v>33</v>
      </c>
      <c r="K1133" s="12" t="s">
        <v>34</v>
      </c>
      <c r="L1133" s="13">
        <v>37.76</v>
      </c>
      <c r="M1133" s="13">
        <v>25</v>
      </c>
      <c r="N1133" s="13">
        <v>1.5104</v>
      </c>
      <c r="O1133" s="13" t="s">
        <v>30</v>
      </c>
      <c r="P1133" s="13">
        <v>60</v>
      </c>
      <c r="Q1133" s="13">
        <v>0</v>
      </c>
      <c r="R1133" s="69">
        <f>+M1133*P1133</f>
        <v>1500</v>
      </c>
      <c r="S1133" s="69">
        <v>0</v>
      </c>
      <c r="T1133" s="69">
        <f>+M1133*S1133</f>
        <v>0</v>
      </c>
      <c r="U1133" s="69">
        <f t="shared" ref="U1133" si="1076">+R1133-T1133</f>
        <v>1500</v>
      </c>
      <c r="V1133" s="69">
        <f>+U1133*0</f>
        <v>0</v>
      </c>
      <c r="W1133" s="69">
        <f t="shared" ref="W1133" si="1077">+U1133-V1133</f>
        <v>1500</v>
      </c>
      <c r="X1133" s="69">
        <v>0</v>
      </c>
      <c r="Y1133" s="14">
        <f t="shared" si="1050"/>
        <v>0</v>
      </c>
      <c r="Z1133" s="66" t="s">
        <v>26</v>
      </c>
      <c r="AA1133" s="12" t="s">
        <v>31</v>
      </c>
    </row>
    <row r="1134" spans="1:27" x14ac:dyDescent="0.25">
      <c r="A1134" s="10">
        <v>45675</v>
      </c>
      <c r="B1134" s="11" t="s">
        <v>2771</v>
      </c>
      <c r="C1134" s="11" t="s">
        <v>2772</v>
      </c>
      <c r="D1134" s="11" t="s">
        <v>26</v>
      </c>
      <c r="E1134" s="11" t="s">
        <v>245</v>
      </c>
      <c r="F1134" s="11" t="s">
        <v>26</v>
      </c>
      <c r="G1134" s="11" t="s">
        <v>26</v>
      </c>
      <c r="H1134" s="12" t="s">
        <v>4421</v>
      </c>
      <c r="I1134" s="12" t="s">
        <v>27</v>
      </c>
      <c r="J1134" s="12" t="s">
        <v>47</v>
      </c>
      <c r="K1134" s="12" t="s">
        <v>48</v>
      </c>
      <c r="L1134" s="13">
        <v>41.36</v>
      </c>
      <c r="M1134" s="13">
        <v>28</v>
      </c>
      <c r="N1134" s="13">
        <v>1.4771428571428571</v>
      </c>
      <c r="O1134" s="13">
        <v>87</v>
      </c>
      <c r="P1134" s="13" t="s">
        <v>30</v>
      </c>
      <c r="Q1134" s="13">
        <v>0</v>
      </c>
      <c r="R1134" s="69">
        <f>L1134*O1134</f>
        <v>3598.32</v>
      </c>
      <c r="S1134" s="69">
        <v>38</v>
      </c>
      <c r="T1134" s="69">
        <f>L1134*S1134</f>
        <v>1571.68</v>
      </c>
      <c r="U1134" s="69">
        <f>R1134-T1134</f>
        <v>2026.64</v>
      </c>
      <c r="V1134" s="69">
        <f>U1134*1</f>
        <v>2026.64</v>
      </c>
      <c r="W1134" s="69">
        <f>U1134-V1134</f>
        <v>0</v>
      </c>
      <c r="X1134" s="69">
        <f>L1134*37</f>
        <v>1530.32</v>
      </c>
      <c r="Y1134" s="70">
        <f t="shared" ref="Y1134" si="1078">+T1134-X1134</f>
        <v>41.360000000000127</v>
      </c>
      <c r="Z1134" s="66" t="s">
        <v>41</v>
      </c>
      <c r="AA1134" s="12" t="s">
        <v>78</v>
      </c>
    </row>
    <row r="1135" spans="1:27" x14ac:dyDescent="0.25">
      <c r="A1135" s="10">
        <v>45675</v>
      </c>
      <c r="B1135" s="11" t="s">
        <v>255</v>
      </c>
      <c r="C1135" s="11" t="s">
        <v>2773</v>
      </c>
      <c r="D1135" s="11" t="s">
        <v>26</v>
      </c>
      <c r="E1135" s="11" t="s">
        <v>69</v>
      </c>
      <c r="F1135" s="11" t="s">
        <v>26</v>
      </c>
      <c r="G1135" s="11">
        <v>4694</v>
      </c>
      <c r="H1135" s="12" t="s">
        <v>70</v>
      </c>
      <c r="I1135" s="12" t="s">
        <v>27</v>
      </c>
      <c r="J1135" s="12" t="s">
        <v>33</v>
      </c>
      <c r="K1135" s="12" t="s">
        <v>34</v>
      </c>
      <c r="L1135" s="13">
        <v>38.04</v>
      </c>
      <c r="M1135" s="13">
        <v>25</v>
      </c>
      <c r="N1135" s="13">
        <v>1.5216000000000001</v>
      </c>
      <c r="O1135" s="13" t="s">
        <v>30</v>
      </c>
      <c r="P1135" s="13">
        <v>60</v>
      </c>
      <c r="Q1135" s="13">
        <v>0</v>
      </c>
      <c r="R1135" s="69">
        <f>+M1135*P1135</f>
        <v>1500</v>
      </c>
      <c r="S1135" s="69">
        <v>0</v>
      </c>
      <c r="T1135" s="69">
        <f>+M1135*S1135</f>
        <v>0</v>
      </c>
      <c r="U1135" s="69">
        <f t="shared" ref="U1135:U1136" si="1079">+R1135-T1135</f>
        <v>1500</v>
      </c>
      <c r="V1135" s="69">
        <f>+U1135*0</f>
        <v>0</v>
      </c>
      <c r="W1135" s="69">
        <f t="shared" ref="W1135:W1136" si="1080">+U1135-V1135</f>
        <v>1500</v>
      </c>
      <c r="X1135" s="69">
        <v>0</v>
      </c>
      <c r="Y1135" s="14">
        <f t="shared" ref="Y1135:Y1149" si="1081">T1135-X1135</f>
        <v>0</v>
      </c>
      <c r="Z1135" s="66" t="s">
        <v>26</v>
      </c>
      <c r="AA1135" s="12" t="s">
        <v>31</v>
      </c>
    </row>
    <row r="1136" spans="1:27" x14ac:dyDescent="0.25">
      <c r="A1136" s="10">
        <v>45675</v>
      </c>
      <c r="B1136" s="11" t="s">
        <v>1663</v>
      </c>
      <c r="C1136" s="11" t="s">
        <v>2774</v>
      </c>
      <c r="D1136" s="11" t="s">
        <v>26</v>
      </c>
      <c r="E1136" s="11" t="s">
        <v>223</v>
      </c>
      <c r="F1136" s="11" t="s">
        <v>26</v>
      </c>
      <c r="G1136" s="11">
        <v>57572</v>
      </c>
      <c r="H1136" s="12" t="s">
        <v>4422</v>
      </c>
      <c r="I1136" s="12" t="s">
        <v>27</v>
      </c>
      <c r="J1136" s="12" t="s">
        <v>42</v>
      </c>
      <c r="K1136" s="12" t="s">
        <v>43</v>
      </c>
      <c r="L1136" s="13">
        <v>37.68</v>
      </c>
      <c r="M1136" s="13">
        <v>25</v>
      </c>
      <c r="N1136" s="13">
        <v>1.5072000000000001</v>
      </c>
      <c r="O1136" s="13">
        <v>42</v>
      </c>
      <c r="P1136" s="13" t="s">
        <v>30</v>
      </c>
      <c r="Q1136" s="13">
        <v>0</v>
      </c>
      <c r="R1136" s="69">
        <f t="shared" ref="R1136" si="1082">+L1136*O1136</f>
        <v>1582.56</v>
      </c>
      <c r="S1136" s="69">
        <v>0</v>
      </c>
      <c r="T1136" s="69">
        <f t="shared" ref="T1136" si="1083">+L1136*S1136</f>
        <v>0</v>
      </c>
      <c r="U1136" s="69">
        <f t="shared" si="1079"/>
        <v>1582.56</v>
      </c>
      <c r="V1136" s="69">
        <f>+U1136*1</f>
        <v>1582.56</v>
      </c>
      <c r="W1136" s="69">
        <f t="shared" si="1080"/>
        <v>0</v>
      </c>
      <c r="X1136" s="69">
        <v>0</v>
      </c>
      <c r="Y1136" s="14">
        <f t="shared" si="1081"/>
        <v>0</v>
      </c>
      <c r="Z1136" s="66" t="s">
        <v>26</v>
      </c>
      <c r="AA1136" s="12" t="s">
        <v>31</v>
      </c>
    </row>
    <row r="1137" spans="1:27" x14ac:dyDescent="0.25">
      <c r="A1137" s="10">
        <v>45675</v>
      </c>
      <c r="B1137" s="11" t="s">
        <v>2775</v>
      </c>
      <c r="C1137" s="11" t="s">
        <v>2776</v>
      </c>
      <c r="D1137" s="11" t="s">
        <v>26</v>
      </c>
      <c r="E1137" s="11" t="s">
        <v>519</v>
      </c>
      <c r="F1137" s="11" t="s">
        <v>26</v>
      </c>
      <c r="G1137" s="11">
        <v>4375</v>
      </c>
      <c r="H1137" s="12" t="s">
        <v>140</v>
      </c>
      <c r="I1137" s="12" t="s">
        <v>27</v>
      </c>
      <c r="J1137" s="12" t="s">
        <v>42</v>
      </c>
      <c r="K1137" s="12" t="s">
        <v>43</v>
      </c>
      <c r="L1137" s="13">
        <v>40.98</v>
      </c>
      <c r="M1137" s="13">
        <v>25</v>
      </c>
      <c r="N1137" s="13">
        <v>1.6392</v>
      </c>
      <c r="O1137" s="13">
        <v>35</v>
      </c>
      <c r="P1137" s="13"/>
      <c r="Q1137" s="13">
        <v>0</v>
      </c>
      <c r="R1137" s="69">
        <f>+L1137*O1137</f>
        <v>1434.3</v>
      </c>
      <c r="S1137" s="69">
        <v>0</v>
      </c>
      <c r="T1137" s="69">
        <f>+L1137*S1137</f>
        <v>0</v>
      </c>
      <c r="U1137" s="69">
        <f>+R1137-T1137</f>
        <v>1434.3</v>
      </c>
      <c r="V1137" s="69">
        <f>+U1137*0</f>
        <v>0</v>
      </c>
      <c r="W1137" s="69">
        <f>+U1137-V1137</f>
        <v>1434.3</v>
      </c>
      <c r="X1137" s="69">
        <v>0</v>
      </c>
      <c r="Y1137" s="14">
        <f t="shared" si="1081"/>
        <v>0</v>
      </c>
      <c r="Z1137" s="66" t="s">
        <v>26</v>
      </c>
      <c r="AA1137" s="12" t="s">
        <v>31</v>
      </c>
    </row>
    <row r="1138" spans="1:27" x14ac:dyDescent="0.25">
      <c r="A1138" s="10">
        <v>45675</v>
      </c>
      <c r="B1138" s="11" t="s">
        <v>118</v>
      </c>
      <c r="C1138" s="11" t="s">
        <v>2777</v>
      </c>
      <c r="D1138" s="11" t="s">
        <v>26</v>
      </c>
      <c r="E1138" s="11" t="s">
        <v>183</v>
      </c>
      <c r="F1138" s="11" t="s">
        <v>26</v>
      </c>
      <c r="G1138" s="11">
        <v>1002</v>
      </c>
      <c r="H1138" s="12" t="s">
        <v>141</v>
      </c>
      <c r="I1138" s="12" t="s">
        <v>27</v>
      </c>
      <c r="J1138" s="12" t="s">
        <v>42</v>
      </c>
      <c r="K1138" s="12" t="s">
        <v>43</v>
      </c>
      <c r="L1138" s="13">
        <v>43.3</v>
      </c>
      <c r="M1138" s="13">
        <v>25</v>
      </c>
      <c r="N1138" s="13">
        <v>1.732</v>
      </c>
      <c r="O1138" s="13">
        <v>40</v>
      </c>
      <c r="P1138" s="13" t="s">
        <v>30</v>
      </c>
      <c r="Q1138" s="13">
        <v>0</v>
      </c>
      <c r="R1138" s="69">
        <f>L1138*O1138</f>
        <v>1732</v>
      </c>
      <c r="S1138" s="69">
        <v>0</v>
      </c>
      <c r="T1138" s="69">
        <f>L1138*S1138</f>
        <v>0</v>
      </c>
      <c r="U1138" s="69">
        <f>R1138-T1138</f>
        <v>1732</v>
      </c>
      <c r="V1138" s="69">
        <f>U1138*0</f>
        <v>0</v>
      </c>
      <c r="W1138" s="69">
        <f>U1138-V1138</f>
        <v>1732</v>
      </c>
      <c r="X1138" s="69">
        <v>0</v>
      </c>
      <c r="Y1138" s="14">
        <f t="shared" si="1081"/>
        <v>0</v>
      </c>
      <c r="Z1138" s="66" t="s">
        <v>26</v>
      </c>
      <c r="AA1138" s="12" t="s">
        <v>31</v>
      </c>
    </row>
    <row r="1139" spans="1:27" x14ac:dyDescent="0.25">
      <c r="A1139" s="10">
        <v>45675</v>
      </c>
      <c r="B1139" s="11" t="s">
        <v>459</v>
      </c>
      <c r="C1139" s="11" t="s">
        <v>2778</v>
      </c>
      <c r="D1139" s="11" t="s">
        <v>26</v>
      </c>
      <c r="E1139" s="11" t="s">
        <v>202</v>
      </c>
      <c r="F1139" s="11" t="s">
        <v>26</v>
      </c>
      <c r="G1139" s="11" t="s">
        <v>35</v>
      </c>
      <c r="H1139" s="12" t="s">
        <v>36</v>
      </c>
      <c r="I1139" s="12" t="s">
        <v>55</v>
      </c>
      <c r="J1139" s="12" t="s">
        <v>55</v>
      </c>
      <c r="K1139" s="12" t="s">
        <v>56</v>
      </c>
      <c r="L1139" s="13">
        <v>13.04</v>
      </c>
      <c r="M1139" s="13">
        <v>8</v>
      </c>
      <c r="N1139" s="13">
        <v>1.63</v>
      </c>
      <c r="O1139" s="13">
        <v>20</v>
      </c>
      <c r="P1139" s="13" t="s">
        <v>30</v>
      </c>
      <c r="Q1139" s="13">
        <v>0</v>
      </c>
      <c r="R1139" s="69">
        <f>(L1139*O1139)-Q1139</f>
        <v>260.79999999999995</v>
      </c>
      <c r="S1139" s="69">
        <v>0</v>
      </c>
      <c r="T1139" s="69">
        <f t="shared" ref="T1139" si="1084">+L1139*S1139</f>
        <v>0</v>
      </c>
      <c r="U1139" s="69">
        <f t="shared" ref="U1139" si="1085">+R1139-T1139</f>
        <v>260.79999999999995</v>
      </c>
      <c r="V1139" s="69">
        <f>+U1139*0</f>
        <v>0</v>
      </c>
      <c r="W1139" s="69">
        <f t="shared" ref="W1139" si="1086">+U1139-V1139</f>
        <v>260.79999999999995</v>
      </c>
      <c r="X1139" s="69">
        <v>0</v>
      </c>
      <c r="Y1139" s="14">
        <f t="shared" si="1081"/>
        <v>0</v>
      </c>
      <c r="Z1139" s="66" t="s">
        <v>26</v>
      </c>
      <c r="AA1139" s="12" t="s">
        <v>31</v>
      </c>
    </row>
    <row r="1140" spans="1:27" x14ac:dyDescent="0.25">
      <c r="A1140" s="10">
        <v>45675</v>
      </c>
      <c r="B1140" s="11" t="s">
        <v>343</v>
      </c>
      <c r="C1140" s="11" t="s">
        <v>2779</v>
      </c>
      <c r="D1140" s="11" t="s">
        <v>26</v>
      </c>
      <c r="E1140" s="11" t="s">
        <v>1199</v>
      </c>
      <c r="F1140" s="11" t="s">
        <v>26</v>
      </c>
      <c r="G1140" s="11">
        <v>994</v>
      </c>
      <c r="H1140" s="12" t="s">
        <v>162</v>
      </c>
      <c r="I1140" s="12" t="s">
        <v>27</v>
      </c>
      <c r="J1140" s="12" t="s">
        <v>33</v>
      </c>
      <c r="K1140" s="12" t="s">
        <v>34</v>
      </c>
      <c r="L1140" s="13">
        <v>38.04</v>
      </c>
      <c r="M1140" s="13">
        <v>25</v>
      </c>
      <c r="N1140" s="13">
        <v>1.5216000000000001</v>
      </c>
      <c r="O1140" s="13" t="s">
        <v>30</v>
      </c>
      <c r="P1140" s="13">
        <v>58</v>
      </c>
      <c r="Q1140" s="13">
        <v>0</v>
      </c>
      <c r="R1140" s="69">
        <f>M1140*P1140</f>
        <v>1450</v>
      </c>
      <c r="S1140" s="69">
        <v>0</v>
      </c>
      <c r="T1140" s="69">
        <f>M1140*S1140</f>
        <v>0</v>
      </c>
      <c r="U1140" s="69">
        <f t="shared" ref="U1140" si="1087">R1140-T1140</f>
        <v>1450</v>
      </c>
      <c r="V1140" s="69">
        <f>U1140*0</f>
        <v>0</v>
      </c>
      <c r="W1140" s="69">
        <f t="shared" ref="W1140" si="1088">U1140-V1140</f>
        <v>1450</v>
      </c>
      <c r="X1140" s="69">
        <v>0</v>
      </c>
      <c r="Y1140" s="14">
        <f t="shared" si="1081"/>
        <v>0</v>
      </c>
      <c r="Z1140" s="66" t="s">
        <v>26</v>
      </c>
      <c r="AA1140" s="12" t="s">
        <v>31</v>
      </c>
    </row>
    <row r="1141" spans="1:27" x14ac:dyDescent="0.25">
      <c r="A1141" s="10">
        <v>45675</v>
      </c>
      <c r="B1141" s="11" t="s">
        <v>2780</v>
      </c>
      <c r="C1141" s="11" t="s">
        <v>2781</v>
      </c>
      <c r="D1141" s="11" t="s">
        <v>26</v>
      </c>
      <c r="E1141" s="11" t="s">
        <v>61</v>
      </c>
      <c r="F1141" s="11" t="s">
        <v>26</v>
      </c>
      <c r="G1141" s="11" t="s">
        <v>35</v>
      </c>
      <c r="H1141" s="12" t="s">
        <v>36</v>
      </c>
      <c r="I1141" s="12" t="s">
        <v>27</v>
      </c>
      <c r="J1141" s="12" t="s">
        <v>42</v>
      </c>
      <c r="K1141" s="12" t="s">
        <v>43</v>
      </c>
      <c r="L1141" s="13">
        <v>10.36</v>
      </c>
      <c r="M1141" s="13">
        <v>6</v>
      </c>
      <c r="N1141" s="13">
        <v>1.726666666666667</v>
      </c>
      <c r="O1141" s="13">
        <v>45</v>
      </c>
      <c r="P1141" s="13" t="s">
        <v>30</v>
      </c>
      <c r="Q1141" s="13">
        <v>0</v>
      </c>
      <c r="R1141" s="69">
        <f>(L1141*O1141)-Q1141</f>
        <v>466.2</v>
      </c>
      <c r="S1141" s="69">
        <v>0</v>
      </c>
      <c r="T1141" s="69">
        <f t="shared" ref="T1141" si="1089">+L1141*S1141</f>
        <v>0</v>
      </c>
      <c r="U1141" s="69">
        <f t="shared" ref="U1141" si="1090">+R1141-T1141</f>
        <v>466.2</v>
      </c>
      <c r="V1141" s="69">
        <f>+U1141*0</f>
        <v>0</v>
      </c>
      <c r="W1141" s="69">
        <f t="shared" ref="W1141" si="1091">+U1141-V1141</f>
        <v>466.2</v>
      </c>
      <c r="X1141" s="69">
        <v>0</v>
      </c>
      <c r="Y1141" s="14">
        <f t="shared" si="1081"/>
        <v>0</v>
      </c>
      <c r="Z1141" s="66" t="s">
        <v>26</v>
      </c>
      <c r="AA1141" s="12" t="s">
        <v>31</v>
      </c>
    </row>
    <row r="1142" spans="1:27" x14ac:dyDescent="0.25">
      <c r="A1142" s="10">
        <v>45675</v>
      </c>
      <c r="B1142" s="11" t="s">
        <v>2782</v>
      </c>
      <c r="C1142" s="11" t="s">
        <v>2783</v>
      </c>
      <c r="D1142" s="11" t="s">
        <v>26</v>
      </c>
      <c r="E1142" s="11" t="s">
        <v>50</v>
      </c>
      <c r="F1142" s="11" t="s">
        <v>26</v>
      </c>
      <c r="G1142" s="11">
        <v>639</v>
      </c>
      <c r="H1142" s="12" t="s">
        <v>162</v>
      </c>
      <c r="I1142" s="12" t="s">
        <v>27</v>
      </c>
      <c r="J1142" s="12" t="s">
        <v>47</v>
      </c>
      <c r="K1142" s="12" t="s">
        <v>48</v>
      </c>
      <c r="L1142" s="13">
        <v>36.68</v>
      </c>
      <c r="M1142" s="13">
        <v>25</v>
      </c>
      <c r="N1142" s="13">
        <v>1.4672000000000001</v>
      </c>
      <c r="O1142" s="13" t="s">
        <v>30</v>
      </c>
      <c r="P1142" s="13">
        <v>58</v>
      </c>
      <c r="Q1142" s="13">
        <v>0</v>
      </c>
      <c r="R1142" s="69">
        <f>M1142*P1142</f>
        <v>1450</v>
      </c>
      <c r="S1142" s="69">
        <v>0</v>
      </c>
      <c r="T1142" s="69">
        <f>M1142*S1142</f>
        <v>0</v>
      </c>
      <c r="U1142" s="69">
        <f>R1142-T1142</f>
        <v>1450</v>
      </c>
      <c r="V1142" s="69">
        <f>U1142*0</f>
        <v>0</v>
      </c>
      <c r="W1142" s="69">
        <f>U1142-V1142</f>
        <v>1450</v>
      </c>
      <c r="X1142" s="69">
        <v>0</v>
      </c>
      <c r="Y1142" s="14">
        <f t="shared" si="1081"/>
        <v>0</v>
      </c>
      <c r="Z1142" s="66" t="s">
        <v>26</v>
      </c>
      <c r="AA1142" s="12" t="s">
        <v>31</v>
      </c>
    </row>
    <row r="1143" spans="1:27" x14ac:dyDescent="0.25">
      <c r="A1143" s="10">
        <v>45675</v>
      </c>
      <c r="B1143" s="11" t="s">
        <v>2784</v>
      </c>
      <c r="C1143" s="11" t="s">
        <v>2785</v>
      </c>
      <c r="D1143" s="11" t="s">
        <v>26</v>
      </c>
      <c r="E1143" s="11" t="s">
        <v>603</v>
      </c>
      <c r="F1143" s="11" t="s">
        <v>26</v>
      </c>
      <c r="G1143" s="11">
        <v>1103</v>
      </c>
      <c r="H1143" s="12" t="s">
        <v>141</v>
      </c>
      <c r="I1143" s="12" t="s">
        <v>37</v>
      </c>
      <c r="J1143" s="12" t="s">
        <v>85</v>
      </c>
      <c r="K1143" s="12" t="s">
        <v>86</v>
      </c>
      <c r="L1143" s="13">
        <v>39.200000000000003</v>
      </c>
      <c r="M1143" s="13">
        <v>25</v>
      </c>
      <c r="N1143" s="13">
        <v>1.5680000000000001</v>
      </c>
      <c r="O1143" s="13">
        <v>29</v>
      </c>
      <c r="P1143" s="13" t="s">
        <v>30</v>
      </c>
      <c r="Q1143" s="13">
        <v>0</v>
      </c>
      <c r="R1143" s="69">
        <f>L1143*O1143</f>
        <v>1136.8000000000002</v>
      </c>
      <c r="S1143" s="69">
        <v>0</v>
      </c>
      <c r="T1143" s="69">
        <f>L1143*S1143</f>
        <v>0</v>
      </c>
      <c r="U1143" s="69">
        <f>R1143-T1143</f>
        <v>1136.8000000000002</v>
      </c>
      <c r="V1143" s="69">
        <f>U1143*0</f>
        <v>0</v>
      </c>
      <c r="W1143" s="69">
        <f>U1143-V1143</f>
        <v>1136.8000000000002</v>
      </c>
      <c r="X1143" s="69">
        <v>0</v>
      </c>
      <c r="Y1143" s="14">
        <f t="shared" si="1081"/>
        <v>0</v>
      </c>
      <c r="Z1143" s="66" t="s">
        <v>26</v>
      </c>
      <c r="AA1143" s="12" t="s">
        <v>31</v>
      </c>
    </row>
    <row r="1144" spans="1:27" x14ac:dyDescent="0.25">
      <c r="A1144" s="10">
        <v>45675</v>
      </c>
      <c r="B1144" s="11" t="s">
        <v>673</v>
      </c>
      <c r="C1144" s="11" t="s">
        <v>2786</v>
      </c>
      <c r="D1144" s="11" t="s">
        <v>26</v>
      </c>
      <c r="E1144" s="11" t="s">
        <v>65</v>
      </c>
      <c r="F1144" s="11" t="s">
        <v>26</v>
      </c>
      <c r="G1144" s="11">
        <v>1576</v>
      </c>
      <c r="H1144" s="12" t="s">
        <v>66</v>
      </c>
      <c r="I1144" s="12" t="s">
        <v>37</v>
      </c>
      <c r="J1144" s="12" t="s">
        <v>1908</v>
      </c>
      <c r="K1144" s="12" t="s">
        <v>82</v>
      </c>
      <c r="L1144" s="13">
        <v>39.82</v>
      </c>
      <c r="M1144" s="13">
        <v>25</v>
      </c>
      <c r="N1144" s="13">
        <v>1.5928</v>
      </c>
      <c r="O1144" s="13" t="s">
        <v>30</v>
      </c>
      <c r="P1144" s="13">
        <v>54</v>
      </c>
      <c r="Q1144" s="13">
        <v>0</v>
      </c>
      <c r="R1144" s="69">
        <f>M1144*P1144</f>
        <v>1350</v>
      </c>
      <c r="S1144" s="69">
        <v>0</v>
      </c>
      <c r="T1144" s="69">
        <f>M1144*S1144</f>
        <v>0</v>
      </c>
      <c r="U1144" s="69">
        <f>R1144-T1144</f>
        <v>1350</v>
      </c>
      <c r="V1144" s="69">
        <f>U1144*1</f>
        <v>1350</v>
      </c>
      <c r="W1144" s="69">
        <f>U1144-V1144</f>
        <v>0</v>
      </c>
      <c r="X1144" s="69">
        <v>0</v>
      </c>
      <c r="Y1144" s="14">
        <f t="shared" si="1081"/>
        <v>0</v>
      </c>
      <c r="Z1144" s="66" t="s">
        <v>26</v>
      </c>
      <c r="AA1144" s="12" t="s">
        <v>31</v>
      </c>
    </row>
    <row r="1145" spans="1:27" x14ac:dyDescent="0.25">
      <c r="A1145" s="10">
        <v>45675</v>
      </c>
      <c r="B1145" s="11" t="s">
        <v>2787</v>
      </c>
      <c r="C1145" s="11" t="s">
        <v>2788</v>
      </c>
      <c r="D1145" s="11" t="s">
        <v>26</v>
      </c>
      <c r="E1145" s="11" t="s">
        <v>657</v>
      </c>
      <c r="F1145" s="11" t="s">
        <v>26</v>
      </c>
      <c r="G1145" s="11">
        <v>855</v>
      </c>
      <c r="H1145" s="12" t="s">
        <v>141</v>
      </c>
      <c r="I1145" s="12" t="s">
        <v>37</v>
      </c>
      <c r="J1145" s="12" t="s">
        <v>85</v>
      </c>
      <c r="K1145" s="12" t="s">
        <v>86</v>
      </c>
      <c r="L1145" s="13">
        <v>39.479999999999997</v>
      </c>
      <c r="M1145" s="13">
        <v>25</v>
      </c>
      <c r="N1145" s="13">
        <v>1.5791999999999999</v>
      </c>
      <c r="O1145" s="13">
        <v>29</v>
      </c>
      <c r="P1145" s="13" t="s">
        <v>30</v>
      </c>
      <c r="Q1145" s="13">
        <v>0</v>
      </c>
      <c r="R1145" s="69">
        <f>L1145*O1145</f>
        <v>1144.9199999999998</v>
      </c>
      <c r="S1145" s="69">
        <v>0</v>
      </c>
      <c r="T1145" s="69">
        <f>L1145*S1145</f>
        <v>0</v>
      </c>
      <c r="U1145" s="69">
        <f>R1145-T1145</f>
        <v>1144.9199999999998</v>
      </c>
      <c r="V1145" s="69">
        <f>U1145*0</f>
        <v>0</v>
      </c>
      <c r="W1145" s="69">
        <f>U1145-V1145</f>
        <v>1144.9199999999998</v>
      </c>
      <c r="X1145" s="69">
        <v>0</v>
      </c>
      <c r="Y1145" s="14">
        <f t="shared" si="1081"/>
        <v>0</v>
      </c>
      <c r="Z1145" s="66" t="s">
        <v>26</v>
      </c>
      <c r="AA1145" s="12" t="s">
        <v>31</v>
      </c>
    </row>
    <row r="1146" spans="1:27" x14ac:dyDescent="0.25">
      <c r="A1146" s="10">
        <v>45675</v>
      </c>
      <c r="B1146" s="11" t="s">
        <v>1135</v>
      </c>
      <c r="C1146" s="11" t="s">
        <v>2789</v>
      </c>
      <c r="D1146" s="11" t="s">
        <v>26</v>
      </c>
      <c r="E1146" s="11" t="s">
        <v>69</v>
      </c>
      <c r="F1146" s="11" t="s">
        <v>26</v>
      </c>
      <c r="G1146" s="11">
        <v>4695</v>
      </c>
      <c r="H1146" s="12" t="s">
        <v>70</v>
      </c>
      <c r="I1146" s="12" t="s">
        <v>27</v>
      </c>
      <c r="J1146" s="12" t="s">
        <v>42</v>
      </c>
      <c r="K1146" s="12" t="s">
        <v>43</v>
      </c>
      <c r="L1146" s="13">
        <v>44.98</v>
      </c>
      <c r="M1146" s="13">
        <v>25</v>
      </c>
      <c r="N1146" s="13">
        <v>1.7991999999999999</v>
      </c>
      <c r="O1146" s="13" t="s">
        <v>30</v>
      </c>
      <c r="P1146" s="13">
        <v>64</v>
      </c>
      <c r="Q1146" s="13">
        <v>0</v>
      </c>
      <c r="R1146" s="69">
        <f>+M1146*P1146</f>
        <v>1600</v>
      </c>
      <c r="S1146" s="69">
        <v>0</v>
      </c>
      <c r="T1146" s="69">
        <f>+M1146*S1146</f>
        <v>0</v>
      </c>
      <c r="U1146" s="69">
        <f t="shared" ref="U1146:U1147" si="1092">+R1146-T1146</f>
        <v>1600</v>
      </c>
      <c r="V1146" s="69">
        <f>+U1146*0</f>
        <v>0</v>
      </c>
      <c r="W1146" s="69">
        <f t="shared" ref="W1146:W1147" si="1093">+U1146-V1146</f>
        <v>1600</v>
      </c>
      <c r="X1146" s="69">
        <v>0</v>
      </c>
      <c r="Y1146" s="14">
        <f t="shared" si="1081"/>
        <v>0</v>
      </c>
      <c r="Z1146" s="66" t="s">
        <v>26</v>
      </c>
      <c r="AA1146" s="12" t="s">
        <v>31</v>
      </c>
    </row>
    <row r="1147" spans="1:27" x14ac:dyDescent="0.25">
      <c r="A1147" s="10">
        <v>45675</v>
      </c>
      <c r="B1147" s="11" t="s">
        <v>1367</v>
      </c>
      <c r="C1147" s="11" t="s">
        <v>2790</v>
      </c>
      <c r="D1147" s="11" t="s">
        <v>26</v>
      </c>
      <c r="E1147" s="11" t="s">
        <v>178</v>
      </c>
      <c r="F1147" s="11" t="s">
        <v>26</v>
      </c>
      <c r="G1147" s="11">
        <v>57729</v>
      </c>
      <c r="H1147" s="12" t="s">
        <v>4422</v>
      </c>
      <c r="I1147" s="12" t="s">
        <v>27</v>
      </c>
      <c r="J1147" s="12" t="s">
        <v>42</v>
      </c>
      <c r="K1147" s="12" t="s">
        <v>43</v>
      </c>
      <c r="L1147" s="13">
        <v>41.5</v>
      </c>
      <c r="M1147" s="13">
        <v>25</v>
      </c>
      <c r="N1147" s="13">
        <v>1.66</v>
      </c>
      <c r="O1147" s="13">
        <v>42</v>
      </c>
      <c r="P1147" s="13" t="s">
        <v>30</v>
      </c>
      <c r="Q1147" s="13">
        <v>0</v>
      </c>
      <c r="R1147" s="69">
        <f t="shared" ref="R1147" si="1094">+L1147*O1147</f>
        <v>1743</v>
      </c>
      <c r="S1147" s="69">
        <v>0</v>
      </c>
      <c r="T1147" s="69">
        <f t="shared" ref="T1147" si="1095">+L1147*S1147</f>
        <v>0</v>
      </c>
      <c r="U1147" s="69">
        <f t="shared" si="1092"/>
        <v>1743</v>
      </c>
      <c r="V1147" s="69">
        <f>+U1147*1</f>
        <v>1743</v>
      </c>
      <c r="W1147" s="69">
        <f t="shared" si="1093"/>
        <v>0</v>
      </c>
      <c r="X1147" s="69">
        <v>0</v>
      </c>
      <c r="Y1147" s="14">
        <f t="shared" si="1081"/>
        <v>0</v>
      </c>
      <c r="Z1147" s="66" t="s">
        <v>26</v>
      </c>
      <c r="AA1147" s="12" t="s">
        <v>31</v>
      </c>
    </row>
    <row r="1148" spans="1:27" x14ac:dyDescent="0.25">
      <c r="A1148" s="10">
        <v>45675</v>
      </c>
      <c r="B1148" s="11" t="s">
        <v>2791</v>
      </c>
      <c r="C1148" s="11" t="s">
        <v>2792</v>
      </c>
      <c r="D1148" s="11" t="s">
        <v>26</v>
      </c>
      <c r="E1148" s="11" t="s">
        <v>229</v>
      </c>
      <c r="F1148" s="11" t="s">
        <v>26</v>
      </c>
      <c r="G1148" s="11">
        <v>23139</v>
      </c>
      <c r="H1148" s="12" t="s">
        <v>564</v>
      </c>
      <c r="I1148" s="12" t="s">
        <v>27</v>
      </c>
      <c r="J1148" s="12" t="s">
        <v>33</v>
      </c>
      <c r="K1148" s="12" t="s">
        <v>34</v>
      </c>
      <c r="L1148" s="13">
        <v>41.14</v>
      </c>
      <c r="M1148" s="13">
        <v>28</v>
      </c>
      <c r="N1148" s="13">
        <v>1.4692857142857141</v>
      </c>
      <c r="O1148" s="13"/>
      <c r="P1148" s="13">
        <v>60</v>
      </c>
      <c r="Q1148" s="13">
        <v>0</v>
      </c>
      <c r="R1148" s="69">
        <f>M1148*P1148</f>
        <v>1680</v>
      </c>
      <c r="S1148" s="69">
        <v>0</v>
      </c>
      <c r="T1148" s="69">
        <f>M1148*S1148</f>
        <v>0</v>
      </c>
      <c r="U1148" s="69">
        <f>R1148-T1148</f>
        <v>1680</v>
      </c>
      <c r="V1148" s="69">
        <f>U1148*0</f>
        <v>0</v>
      </c>
      <c r="W1148" s="69">
        <f>+U1148-V1148</f>
        <v>1680</v>
      </c>
      <c r="X1148" s="69">
        <v>0</v>
      </c>
      <c r="Y1148" s="14">
        <f t="shared" si="1081"/>
        <v>0</v>
      </c>
      <c r="Z1148" s="66" t="s">
        <v>26</v>
      </c>
      <c r="AA1148" s="12" t="s">
        <v>31</v>
      </c>
    </row>
    <row r="1149" spans="1:27" x14ac:dyDescent="0.25">
      <c r="A1149" s="10">
        <v>45675</v>
      </c>
      <c r="B1149" s="11" t="s">
        <v>1310</v>
      </c>
      <c r="C1149" s="11" t="s">
        <v>2793</v>
      </c>
      <c r="D1149" s="11" t="s">
        <v>26</v>
      </c>
      <c r="E1149" s="11" t="s">
        <v>59</v>
      </c>
      <c r="F1149" s="11" t="s">
        <v>26</v>
      </c>
      <c r="G1149" s="11">
        <v>112136</v>
      </c>
      <c r="H1149" s="12" t="s">
        <v>4445</v>
      </c>
      <c r="I1149" s="12" t="s">
        <v>27</v>
      </c>
      <c r="J1149" s="12" t="s">
        <v>33</v>
      </c>
      <c r="K1149" s="12" t="s">
        <v>34</v>
      </c>
      <c r="L1149" s="13">
        <v>35.700000000000003</v>
      </c>
      <c r="M1149" s="13">
        <v>25</v>
      </c>
      <c r="N1149" s="13">
        <v>1.4279999999999999</v>
      </c>
      <c r="O1149" s="13">
        <v>44</v>
      </c>
      <c r="P1149" s="13" t="s">
        <v>30</v>
      </c>
      <c r="Q1149" s="13">
        <v>0</v>
      </c>
      <c r="R1149" s="69">
        <f t="shared" ref="R1149" si="1096">+L1149*O1149</f>
        <v>1570.8000000000002</v>
      </c>
      <c r="S1149" s="69">
        <v>0</v>
      </c>
      <c r="T1149" s="69">
        <f>+L1149*S1149</f>
        <v>0</v>
      </c>
      <c r="U1149" s="69">
        <f>+R1149-T1149</f>
        <v>1570.8000000000002</v>
      </c>
      <c r="V1149" s="69">
        <f>+U1149*1</f>
        <v>1570.8000000000002</v>
      </c>
      <c r="W1149" s="69">
        <f>+U1149-V1149</f>
        <v>0</v>
      </c>
      <c r="X1149" s="69">
        <v>0</v>
      </c>
      <c r="Y1149" s="14">
        <f t="shared" si="1081"/>
        <v>0</v>
      </c>
      <c r="Z1149" s="66" t="s">
        <v>26</v>
      </c>
      <c r="AA1149" s="12" t="s">
        <v>31</v>
      </c>
    </row>
    <row r="1150" spans="1:27" x14ac:dyDescent="0.25">
      <c r="A1150" s="10">
        <v>45675</v>
      </c>
      <c r="B1150" s="11" t="s">
        <v>364</v>
      </c>
      <c r="C1150" s="11" t="s">
        <v>2794</v>
      </c>
      <c r="D1150" s="11" t="s">
        <v>26</v>
      </c>
      <c r="E1150" s="11" t="s">
        <v>243</v>
      </c>
      <c r="F1150" s="11" t="s">
        <v>26</v>
      </c>
      <c r="G1150" s="11" t="s">
        <v>26</v>
      </c>
      <c r="H1150" s="12" t="s">
        <v>4423</v>
      </c>
      <c r="I1150" s="12" t="s">
        <v>27</v>
      </c>
      <c r="J1150" s="12" t="s">
        <v>47</v>
      </c>
      <c r="K1150" s="12" t="s">
        <v>48</v>
      </c>
      <c r="L1150" s="13">
        <v>40.1</v>
      </c>
      <c r="M1150" s="13">
        <v>28</v>
      </c>
      <c r="N1150" s="13">
        <v>1.4321428571428569</v>
      </c>
      <c r="O1150" s="13">
        <v>90</v>
      </c>
      <c r="P1150" s="13" t="s">
        <v>30</v>
      </c>
      <c r="Q1150" s="13">
        <v>0</v>
      </c>
      <c r="R1150" s="69">
        <f>L1150*O1150</f>
        <v>3609</v>
      </c>
      <c r="S1150" s="69">
        <v>38</v>
      </c>
      <c r="T1150" s="69">
        <f>+L1150*S1150</f>
        <v>1523.8</v>
      </c>
      <c r="U1150" s="69">
        <f>R1150-T1150</f>
        <v>2085.1999999999998</v>
      </c>
      <c r="V1150" s="69">
        <f>U1150*1</f>
        <v>2085.1999999999998</v>
      </c>
      <c r="W1150" s="69">
        <f>U1150-V1150</f>
        <v>0</v>
      </c>
      <c r="X1150" s="15">
        <f>L1150*37</f>
        <v>1483.7</v>
      </c>
      <c r="Y1150" s="70">
        <f t="shared" ref="Y1150" si="1097">+T1150-X1150</f>
        <v>40.099999999999909</v>
      </c>
      <c r="Z1150" s="66" t="s">
        <v>141</v>
      </c>
      <c r="AA1150" s="12" t="s">
        <v>656</v>
      </c>
    </row>
    <row r="1151" spans="1:27" x14ac:dyDescent="0.25">
      <c r="A1151" s="10">
        <v>45675</v>
      </c>
      <c r="B1151" s="11" t="s">
        <v>258</v>
      </c>
      <c r="C1151" s="11" t="s">
        <v>2795</v>
      </c>
      <c r="D1151" s="11" t="s">
        <v>26</v>
      </c>
      <c r="E1151" s="11" t="s">
        <v>484</v>
      </c>
      <c r="F1151" s="11" t="s">
        <v>26</v>
      </c>
      <c r="G1151" s="11">
        <v>72139</v>
      </c>
      <c r="H1151" s="12" t="s">
        <v>4447</v>
      </c>
      <c r="I1151" s="12" t="s">
        <v>27</v>
      </c>
      <c r="J1151" s="12" t="s">
        <v>42</v>
      </c>
      <c r="K1151" s="12" t="s">
        <v>43</v>
      </c>
      <c r="L1151" s="13">
        <v>43.68</v>
      </c>
      <c r="M1151" s="13">
        <v>25</v>
      </c>
      <c r="N1151" s="13">
        <v>1.7472000000000001</v>
      </c>
      <c r="O1151" s="13">
        <v>42.5</v>
      </c>
      <c r="P1151" s="13" t="s">
        <v>30</v>
      </c>
      <c r="Q1151" s="13">
        <v>0</v>
      </c>
      <c r="R1151" s="69">
        <f>+L1151*O1151</f>
        <v>1856.4</v>
      </c>
      <c r="S1151" s="69">
        <v>0</v>
      </c>
      <c r="T1151" s="69">
        <f>+L1151*S1151</f>
        <v>0</v>
      </c>
      <c r="U1151" s="69">
        <f>+R1151-T1151</f>
        <v>1856.4</v>
      </c>
      <c r="V1151" s="69">
        <f>+U1151*0.75</f>
        <v>1392.3000000000002</v>
      </c>
      <c r="W1151" s="69">
        <f>+U1151-V1151</f>
        <v>464.09999999999991</v>
      </c>
      <c r="X1151" s="69">
        <v>0</v>
      </c>
      <c r="Y1151" s="14">
        <f t="shared" ref="Y1151:Y1159" si="1098">T1151-X1151</f>
        <v>0</v>
      </c>
      <c r="Z1151" s="66" t="s">
        <v>26</v>
      </c>
      <c r="AA1151" s="12" t="s">
        <v>31</v>
      </c>
    </row>
    <row r="1152" spans="1:27" x14ac:dyDescent="0.25">
      <c r="A1152" s="10">
        <v>45675</v>
      </c>
      <c r="B1152" s="11" t="s">
        <v>2796</v>
      </c>
      <c r="C1152" s="11" t="s">
        <v>2797</v>
      </c>
      <c r="D1152" s="11" t="s">
        <v>26</v>
      </c>
      <c r="E1152" s="11" t="s">
        <v>541</v>
      </c>
      <c r="F1152" s="11" t="s">
        <v>26</v>
      </c>
      <c r="G1152" s="11" t="s">
        <v>35</v>
      </c>
      <c r="H1152" s="12" t="s">
        <v>36</v>
      </c>
      <c r="I1152" s="12" t="s">
        <v>55</v>
      </c>
      <c r="J1152" s="12" t="s">
        <v>55</v>
      </c>
      <c r="K1152" s="12" t="s">
        <v>56</v>
      </c>
      <c r="L1152" s="13">
        <v>38.880000000000003</v>
      </c>
      <c r="M1152" s="13">
        <v>24</v>
      </c>
      <c r="N1152" s="13">
        <v>1.62</v>
      </c>
      <c r="O1152" s="13">
        <v>20</v>
      </c>
      <c r="P1152" s="13" t="s">
        <v>30</v>
      </c>
      <c r="Q1152" s="13">
        <v>0</v>
      </c>
      <c r="R1152" s="69">
        <f>(L1152*O1152)-Q1152</f>
        <v>777.6</v>
      </c>
      <c r="S1152" s="69">
        <v>0</v>
      </c>
      <c r="T1152" s="69">
        <f t="shared" ref="T1152" si="1099">+L1152*S1152</f>
        <v>0</v>
      </c>
      <c r="U1152" s="69">
        <f t="shared" ref="U1152" si="1100">+R1152-T1152</f>
        <v>777.6</v>
      </c>
      <c r="V1152" s="69">
        <f>+U1152*0</f>
        <v>0</v>
      </c>
      <c r="W1152" s="69">
        <f t="shared" ref="W1152" si="1101">+U1152-V1152</f>
        <v>777.6</v>
      </c>
      <c r="X1152" s="69">
        <v>0</v>
      </c>
      <c r="Y1152" s="14">
        <f t="shared" si="1098"/>
        <v>0</v>
      </c>
      <c r="Z1152" s="66" t="s">
        <v>26</v>
      </c>
      <c r="AA1152" s="12" t="s">
        <v>31</v>
      </c>
    </row>
    <row r="1153" spans="1:27" x14ac:dyDescent="0.25">
      <c r="A1153" s="10">
        <v>45675</v>
      </c>
      <c r="B1153" s="11" t="s">
        <v>451</v>
      </c>
      <c r="C1153" s="11" t="s">
        <v>2798</v>
      </c>
      <c r="D1153" s="11" t="s">
        <v>26</v>
      </c>
      <c r="E1153" s="11" t="s">
        <v>573</v>
      </c>
      <c r="F1153" s="11" t="s">
        <v>26</v>
      </c>
      <c r="G1153" s="11">
        <v>771</v>
      </c>
      <c r="H1153" s="12" t="s">
        <v>141</v>
      </c>
      <c r="I1153" s="12" t="s">
        <v>37</v>
      </c>
      <c r="J1153" s="12" t="s">
        <v>598</v>
      </c>
      <c r="K1153" s="12" t="s">
        <v>82</v>
      </c>
      <c r="L1153" s="13">
        <v>40.32</v>
      </c>
      <c r="M1153" s="13">
        <v>25</v>
      </c>
      <c r="N1153" s="13">
        <v>1.6128</v>
      </c>
      <c r="O1153" s="13">
        <v>29</v>
      </c>
      <c r="P1153" s="13" t="s">
        <v>30</v>
      </c>
      <c r="Q1153" s="13">
        <v>0</v>
      </c>
      <c r="R1153" s="69">
        <f>L1153*O1153</f>
        <v>1169.28</v>
      </c>
      <c r="S1153" s="69">
        <v>0</v>
      </c>
      <c r="T1153" s="69">
        <f>L1153*S1153</f>
        <v>0</v>
      </c>
      <c r="U1153" s="69">
        <f>R1153-T1153</f>
        <v>1169.28</v>
      </c>
      <c r="V1153" s="69">
        <f>U1153*0</f>
        <v>0</v>
      </c>
      <c r="W1153" s="69">
        <f>U1153-V1153</f>
        <v>1169.28</v>
      </c>
      <c r="X1153" s="69">
        <v>0</v>
      </c>
      <c r="Y1153" s="14">
        <f t="shared" si="1098"/>
        <v>0</v>
      </c>
      <c r="Z1153" s="66" t="s">
        <v>26</v>
      </c>
      <c r="AA1153" s="12" t="s">
        <v>31</v>
      </c>
    </row>
    <row r="1154" spans="1:27" x14ac:dyDescent="0.25">
      <c r="A1154" s="10">
        <v>45675</v>
      </c>
      <c r="B1154" s="11" t="s">
        <v>2551</v>
      </c>
      <c r="C1154" s="11" t="s">
        <v>2799</v>
      </c>
      <c r="D1154" s="11" t="s">
        <v>26</v>
      </c>
      <c r="E1154" s="11" t="s">
        <v>75</v>
      </c>
      <c r="F1154" s="11" t="s">
        <v>26</v>
      </c>
      <c r="G1154" s="11">
        <v>42020</v>
      </c>
      <c r="H1154" s="12" t="s">
        <v>564</v>
      </c>
      <c r="I1154" s="12" t="s">
        <v>55</v>
      </c>
      <c r="J1154" s="12" t="s">
        <v>55</v>
      </c>
      <c r="K1154" s="12" t="s">
        <v>56</v>
      </c>
      <c r="L1154" s="13">
        <v>46.62</v>
      </c>
      <c r="M1154" s="13">
        <v>28</v>
      </c>
      <c r="N1154" s="13">
        <v>1.665</v>
      </c>
      <c r="O1154" s="13"/>
      <c r="P1154" s="13">
        <v>24</v>
      </c>
      <c r="Q1154" s="13">
        <v>0</v>
      </c>
      <c r="R1154" s="69">
        <f>M1154*P1154</f>
        <v>672</v>
      </c>
      <c r="S1154" s="69">
        <v>0</v>
      </c>
      <c r="T1154" s="69">
        <f>M1154*S1154</f>
        <v>0</v>
      </c>
      <c r="U1154" s="69">
        <f>R1154-T1154</f>
        <v>672</v>
      </c>
      <c r="V1154" s="69">
        <f>U1154*0</f>
        <v>0</v>
      </c>
      <c r="W1154" s="69">
        <f>+U1154-V1154</f>
        <v>672</v>
      </c>
      <c r="X1154" s="69">
        <v>0</v>
      </c>
      <c r="Y1154" s="14">
        <f t="shared" si="1098"/>
        <v>0</v>
      </c>
      <c r="Z1154" s="66" t="s">
        <v>26</v>
      </c>
      <c r="AA1154" s="12" t="s">
        <v>31</v>
      </c>
    </row>
    <row r="1155" spans="1:27" x14ac:dyDescent="0.25">
      <c r="A1155" s="10">
        <v>45675</v>
      </c>
      <c r="B1155" s="11" t="s">
        <v>1895</v>
      </c>
      <c r="C1155" s="11" t="s">
        <v>2800</v>
      </c>
      <c r="D1155" s="11" t="s">
        <v>26</v>
      </c>
      <c r="E1155" s="11" t="s">
        <v>57</v>
      </c>
      <c r="F1155" s="11" t="s">
        <v>26</v>
      </c>
      <c r="G1155" s="11">
        <v>2739</v>
      </c>
      <c r="H1155" s="12" t="s">
        <v>41</v>
      </c>
      <c r="I1155" s="12" t="s">
        <v>27</v>
      </c>
      <c r="J1155" s="12" t="s">
        <v>33</v>
      </c>
      <c r="K1155" s="12" t="s">
        <v>34</v>
      </c>
      <c r="L1155" s="13">
        <v>36.479999999999997</v>
      </c>
      <c r="M1155" s="13">
        <v>25</v>
      </c>
      <c r="N1155" s="13">
        <v>1.4592000000000001</v>
      </c>
      <c r="O1155" s="13" t="s">
        <v>30</v>
      </c>
      <c r="P1155" s="13">
        <v>60</v>
      </c>
      <c r="Q1155" s="13">
        <v>0</v>
      </c>
      <c r="R1155" s="69">
        <f>M1155*P1155</f>
        <v>1500</v>
      </c>
      <c r="S1155" s="69">
        <v>0</v>
      </c>
      <c r="T1155" s="69">
        <f>M1155*S1155</f>
        <v>0</v>
      </c>
      <c r="U1155" s="69">
        <f t="shared" ref="U1155" si="1102">+R1155-T1155</f>
        <v>1500</v>
      </c>
      <c r="V1155" s="69">
        <f>+U1155*0</f>
        <v>0</v>
      </c>
      <c r="W1155" s="69">
        <f t="shared" ref="W1155" si="1103">+U1155-V1155</f>
        <v>1500</v>
      </c>
      <c r="X1155" s="69">
        <v>0</v>
      </c>
      <c r="Y1155" s="14">
        <f t="shared" si="1098"/>
        <v>0</v>
      </c>
      <c r="Z1155" s="66" t="s">
        <v>26</v>
      </c>
      <c r="AA1155" s="12" t="s">
        <v>31</v>
      </c>
    </row>
    <row r="1156" spans="1:27" x14ac:dyDescent="0.25">
      <c r="A1156" s="10">
        <v>45675</v>
      </c>
      <c r="B1156" s="11" t="s">
        <v>108</v>
      </c>
      <c r="C1156" s="11" t="s">
        <v>2801</v>
      </c>
      <c r="D1156" s="11" t="s">
        <v>26</v>
      </c>
      <c r="E1156" s="11" t="s">
        <v>245</v>
      </c>
      <c r="F1156" s="11" t="s">
        <v>26</v>
      </c>
      <c r="G1156" s="11">
        <v>2955</v>
      </c>
      <c r="H1156" s="12" t="s">
        <v>41</v>
      </c>
      <c r="I1156" s="12" t="s">
        <v>55</v>
      </c>
      <c r="J1156" s="12" t="s">
        <v>55</v>
      </c>
      <c r="K1156" s="12" t="s">
        <v>56</v>
      </c>
      <c r="L1156" s="13">
        <v>43</v>
      </c>
      <c r="M1156" s="13">
        <v>25</v>
      </c>
      <c r="N1156" s="13">
        <v>1.72</v>
      </c>
      <c r="O1156" s="13" t="s">
        <v>30</v>
      </c>
      <c r="P1156" s="13">
        <v>24</v>
      </c>
      <c r="Q1156" s="13">
        <v>0</v>
      </c>
      <c r="R1156" s="69">
        <f>+M1156*P1156</f>
        <v>600</v>
      </c>
      <c r="S1156" s="69">
        <v>0</v>
      </c>
      <c r="T1156" s="69">
        <f>+M1156*S1156</f>
        <v>0</v>
      </c>
      <c r="U1156" s="69">
        <f>+R1156-T1156</f>
        <v>600</v>
      </c>
      <c r="V1156" s="69">
        <f>+U1156*0</f>
        <v>0</v>
      </c>
      <c r="W1156" s="69">
        <f>+U1156-V1156</f>
        <v>600</v>
      </c>
      <c r="X1156" s="69">
        <v>0</v>
      </c>
      <c r="Y1156" s="14">
        <f t="shared" si="1098"/>
        <v>0</v>
      </c>
      <c r="Z1156" s="66" t="s">
        <v>26</v>
      </c>
      <c r="AA1156" s="12" t="s">
        <v>31</v>
      </c>
    </row>
    <row r="1157" spans="1:27" x14ac:dyDescent="0.25">
      <c r="A1157" s="10">
        <v>45675</v>
      </c>
      <c r="B1157" s="11" t="s">
        <v>2715</v>
      </c>
      <c r="C1157" s="11" t="s">
        <v>2802</v>
      </c>
      <c r="D1157" s="11" t="s">
        <v>26</v>
      </c>
      <c r="E1157" s="11" t="s">
        <v>482</v>
      </c>
      <c r="F1157" s="11" t="s">
        <v>26</v>
      </c>
      <c r="G1157" s="11">
        <v>2148</v>
      </c>
      <c r="H1157" s="12" t="s">
        <v>41</v>
      </c>
      <c r="I1157" s="12" t="s">
        <v>55</v>
      </c>
      <c r="J1157" s="12" t="s">
        <v>565</v>
      </c>
      <c r="K1157" s="12" t="s">
        <v>549</v>
      </c>
      <c r="L1157" s="13">
        <v>44.28</v>
      </c>
      <c r="M1157" s="13">
        <v>25</v>
      </c>
      <c r="N1157" s="13">
        <v>1.7712000000000001</v>
      </c>
      <c r="O1157" s="13">
        <v>25</v>
      </c>
      <c r="P1157" s="13"/>
      <c r="Q1157" s="13">
        <v>0</v>
      </c>
      <c r="R1157" s="69">
        <f>L1157*O1157</f>
        <v>1107</v>
      </c>
      <c r="S1157" s="69">
        <v>0</v>
      </c>
      <c r="T1157" s="69">
        <f>L1157*S1157</f>
        <v>0</v>
      </c>
      <c r="U1157" s="69">
        <f>R1157-T1157</f>
        <v>1107</v>
      </c>
      <c r="V1157" s="69">
        <f>U1157*0</f>
        <v>0</v>
      </c>
      <c r="W1157" s="69">
        <f>U1157-V1157</f>
        <v>1107</v>
      </c>
      <c r="X1157" s="69">
        <v>0</v>
      </c>
      <c r="Y1157" s="14">
        <f t="shared" si="1098"/>
        <v>0</v>
      </c>
      <c r="Z1157" s="66" t="s">
        <v>26</v>
      </c>
      <c r="AA1157" s="12" t="s">
        <v>31</v>
      </c>
    </row>
    <row r="1158" spans="1:27" x14ac:dyDescent="0.25">
      <c r="A1158" s="10">
        <v>45675</v>
      </c>
      <c r="B1158" s="11" t="s">
        <v>254</v>
      </c>
      <c r="C1158" s="11" t="s">
        <v>2803</v>
      </c>
      <c r="D1158" s="11" t="s">
        <v>26</v>
      </c>
      <c r="E1158" s="11" t="s">
        <v>40</v>
      </c>
      <c r="F1158" s="11" t="s">
        <v>26</v>
      </c>
      <c r="G1158" s="11">
        <v>2450</v>
      </c>
      <c r="H1158" s="12" t="s">
        <v>41</v>
      </c>
      <c r="I1158" s="12" t="s">
        <v>27</v>
      </c>
      <c r="J1158" s="12" t="s">
        <v>33</v>
      </c>
      <c r="K1158" s="12" t="s">
        <v>34</v>
      </c>
      <c r="L1158" s="13">
        <v>38.78</v>
      </c>
      <c r="M1158" s="13">
        <v>25</v>
      </c>
      <c r="N1158" s="13">
        <v>1.5511999999999999</v>
      </c>
      <c r="O1158" s="13" t="s">
        <v>30</v>
      </c>
      <c r="P1158" s="13">
        <v>60</v>
      </c>
      <c r="Q1158" s="13">
        <v>0</v>
      </c>
      <c r="R1158" s="69">
        <f>M1158*P1158</f>
        <v>1500</v>
      </c>
      <c r="S1158" s="69">
        <v>0</v>
      </c>
      <c r="T1158" s="69">
        <f>M1158*S1158</f>
        <v>0</v>
      </c>
      <c r="U1158" s="69">
        <f t="shared" ref="U1158" si="1104">+R1158-T1158</f>
        <v>1500</v>
      </c>
      <c r="V1158" s="69">
        <f>+U1158*0</f>
        <v>0</v>
      </c>
      <c r="W1158" s="69">
        <f t="shared" ref="W1158" si="1105">+U1158-V1158</f>
        <v>1500</v>
      </c>
      <c r="X1158" s="69">
        <v>0</v>
      </c>
      <c r="Y1158" s="14">
        <f t="shared" si="1098"/>
        <v>0</v>
      </c>
      <c r="Z1158" s="66" t="s">
        <v>26</v>
      </c>
      <c r="AA1158" s="12" t="s">
        <v>31</v>
      </c>
    </row>
    <row r="1159" spans="1:27" x14ac:dyDescent="0.25">
      <c r="A1159" s="10">
        <v>45675</v>
      </c>
      <c r="B1159" s="11" t="s">
        <v>2804</v>
      </c>
      <c r="C1159" s="11" t="s">
        <v>2805</v>
      </c>
      <c r="D1159" s="11" t="s">
        <v>26</v>
      </c>
      <c r="E1159" s="11" t="s">
        <v>508</v>
      </c>
      <c r="F1159" s="11" t="s">
        <v>26</v>
      </c>
      <c r="G1159" s="11">
        <v>1304</v>
      </c>
      <c r="H1159" s="12" t="s">
        <v>141</v>
      </c>
      <c r="I1159" s="12" t="s">
        <v>27</v>
      </c>
      <c r="J1159" s="12" t="s">
        <v>42</v>
      </c>
      <c r="K1159" s="12" t="s">
        <v>43</v>
      </c>
      <c r="L1159" s="13">
        <v>43.12</v>
      </c>
      <c r="M1159" s="13">
        <v>25</v>
      </c>
      <c r="N1159" s="13">
        <v>1.7248000000000001</v>
      </c>
      <c r="O1159" s="13">
        <v>40</v>
      </c>
      <c r="P1159" s="13" t="s">
        <v>30</v>
      </c>
      <c r="Q1159" s="13">
        <v>0</v>
      </c>
      <c r="R1159" s="69">
        <f>L1159*O1159</f>
        <v>1724.8</v>
      </c>
      <c r="S1159" s="69">
        <v>0</v>
      </c>
      <c r="T1159" s="69">
        <f>L1159*S1159</f>
        <v>0</v>
      </c>
      <c r="U1159" s="69">
        <f>R1159-T1159</f>
        <v>1724.8</v>
      </c>
      <c r="V1159" s="69">
        <f>U1159*0</f>
        <v>0</v>
      </c>
      <c r="W1159" s="69">
        <f>U1159-V1159</f>
        <v>1724.8</v>
      </c>
      <c r="X1159" s="69">
        <v>0</v>
      </c>
      <c r="Y1159" s="14">
        <f t="shared" si="1098"/>
        <v>0</v>
      </c>
      <c r="Z1159" s="66" t="s">
        <v>26</v>
      </c>
      <c r="AA1159" s="12" t="s">
        <v>31</v>
      </c>
    </row>
    <row r="1160" spans="1:27" x14ac:dyDescent="0.25">
      <c r="A1160" s="10">
        <v>45675</v>
      </c>
      <c r="B1160" s="11" t="s">
        <v>2806</v>
      </c>
      <c r="C1160" s="11" t="s">
        <v>2807</v>
      </c>
      <c r="D1160" s="11" t="s">
        <v>26</v>
      </c>
      <c r="E1160" s="11" t="s">
        <v>500</v>
      </c>
      <c r="F1160" s="11" t="s">
        <v>26</v>
      </c>
      <c r="G1160" s="11" t="s">
        <v>26</v>
      </c>
      <c r="H1160" s="12" t="s">
        <v>4423</v>
      </c>
      <c r="I1160" s="12" t="s">
        <v>27</v>
      </c>
      <c r="J1160" s="12" t="s">
        <v>47</v>
      </c>
      <c r="K1160" s="12" t="s">
        <v>48</v>
      </c>
      <c r="L1160" s="13">
        <v>42.66</v>
      </c>
      <c r="M1160" s="13">
        <v>29</v>
      </c>
      <c r="N1160" s="13">
        <v>1.471034482758621</v>
      </c>
      <c r="O1160" s="13">
        <v>90</v>
      </c>
      <c r="P1160" s="13" t="s">
        <v>30</v>
      </c>
      <c r="Q1160" s="13">
        <v>0</v>
      </c>
      <c r="R1160" s="69">
        <f>L1160*O1160</f>
        <v>3839.3999999999996</v>
      </c>
      <c r="S1160" s="69">
        <v>38</v>
      </c>
      <c r="T1160" s="69">
        <f>+L1160*S1160</f>
        <v>1621.08</v>
      </c>
      <c r="U1160" s="69">
        <f>R1160-T1160</f>
        <v>2218.3199999999997</v>
      </c>
      <c r="V1160" s="69">
        <f>U1160*1</f>
        <v>2218.3199999999997</v>
      </c>
      <c r="W1160" s="69">
        <f>U1160-V1160</f>
        <v>0</v>
      </c>
      <c r="X1160" s="15">
        <f>L1160*37</f>
        <v>1578.4199999999998</v>
      </c>
      <c r="Y1160" s="70">
        <f t="shared" ref="Y1160" si="1106">+T1160-X1160</f>
        <v>42.660000000000082</v>
      </c>
      <c r="Z1160" s="66" t="s">
        <v>141</v>
      </c>
      <c r="AA1160" s="12" t="s">
        <v>656</v>
      </c>
    </row>
    <row r="1161" spans="1:27" x14ac:dyDescent="0.25">
      <c r="A1161" s="10">
        <v>45677</v>
      </c>
      <c r="B1161" s="11" t="s">
        <v>429</v>
      </c>
      <c r="C1161" s="11" t="s">
        <v>2808</v>
      </c>
      <c r="D1161" s="11" t="s">
        <v>26</v>
      </c>
      <c r="E1161" s="11" t="s">
        <v>68</v>
      </c>
      <c r="F1161" s="11" t="s">
        <v>26</v>
      </c>
      <c r="G1161" s="11">
        <v>1505</v>
      </c>
      <c r="H1161" s="12" t="s">
        <v>45</v>
      </c>
      <c r="I1161" s="12" t="s">
        <v>27</v>
      </c>
      <c r="J1161" s="12" t="s">
        <v>33</v>
      </c>
      <c r="K1161" s="12" t="s">
        <v>34</v>
      </c>
      <c r="L1161" s="13">
        <v>35.9</v>
      </c>
      <c r="M1161" s="13">
        <v>25</v>
      </c>
      <c r="N1161" s="13">
        <v>1.4359999999999999</v>
      </c>
      <c r="O1161" s="13" t="s">
        <v>30</v>
      </c>
      <c r="P1161" s="13">
        <v>58</v>
      </c>
      <c r="Q1161" s="13">
        <v>0</v>
      </c>
      <c r="R1161" s="69">
        <f>M1161*P1161</f>
        <v>1450</v>
      </c>
      <c r="S1161" s="69">
        <v>0</v>
      </c>
      <c r="T1161" s="69">
        <f>M1161*S1161</f>
        <v>0</v>
      </c>
      <c r="U1161" s="69">
        <f>R1161-T1161</f>
        <v>1450</v>
      </c>
      <c r="V1161" s="69">
        <f>U1161*0</f>
        <v>0</v>
      </c>
      <c r="W1161" s="69">
        <f>U1161-V1161</f>
        <v>1450</v>
      </c>
      <c r="X1161" s="69">
        <v>0</v>
      </c>
      <c r="Y1161" s="14">
        <f>T1161-X1161</f>
        <v>0</v>
      </c>
      <c r="Z1161" s="66" t="s">
        <v>26</v>
      </c>
      <c r="AA1161" s="12" t="s">
        <v>31</v>
      </c>
    </row>
    <row r="1162" spans="1:27" x14ac:dyDescent="0.25">
      <c r="A1162" s="10">
        <v>45677</v>
      </c>
      <c r="B1162" s="11" t="s">
        <v>123</v>
      </c>
      <c r="C1162" s="11" t="s">
        <v>2809</v>
      </c>
      <c r="D1162" s="11" t="s">
        <v>26</v>
      </c>
      <c r="E1162" s="11" t="s">
        <v>500</v>
      </c>
      <c r="F1162" s="11" t="s">
        <v>26</v>
      </c>
      <c r="G1162" s="11" t="s">
        <v>26</v>
      </c>
      <c r="H1162" s="12" t="s">
        <v>4421</v>
      </c>
      <c r="I1162" s="12" t="s">
        <v>27</v>
      </c>
      <c r="J1162" s="12" t="s">
        <v>47</v>
      </c>
      <c r="K1162" s="12" t="s">
        <v>48</v>
      </c>
      <c r="L1162" s="13">
        <v>42.76</v>
      </c>
      <c r="M1162" s="13">
        <v>29</v>
      </c>
      <c r="N1162" s="13">
        <v>1.4744827586206899</v>
      </c>
      <c r="O1162" s="13">
        <v>87</v>
      </c>
      <c r="P1162" s="13" t="s">
        <v>30</v>
      </c>
      <c r="Q1162" s="13">
        <v>0</v>
      </c>
      <c r="R1162" s="69">
        <f>L1162*O1162</f>
        <v>3720.12</v>
      </c>
      <c r="S1162" s="69">
        <v>38</v>
      </c>
      <c r="T1162" s="69">
        <f>L1162*S1162</f>
        <v>1624.8799999999999</v>
      </c>
      <c r="U1162" s="69">
        <f>R1162-T1162</f>
        <v>2095.2399999999998</v>
      </c>
      <c r="V1162" s="69">
        <f>U1162*1</f>
        <v>2095.2399999999998</v>
      </c>
      <c r="W1162" s="69">
        <f>U1162-V1162</f>
        <v>0</v>
      </c>
      <c r="X1162" s="69">
        <f>L1162*36</f>
        <v>1539.36</v>
      </c>
      <c r="Y1162" s="70">
        <f t="shared" ref="Y1162" si="1107">+T1162-X1162</f>
        <v>85.519999999999982</v>
      </c>
      <c r="Z1162" s="66" t="s">
        <v>141</v>
      </c>
      <c r="AA1162" s="12" t="s">
        <v>78</v>
      </c>
    </row>
    <row r="1163" spans="1:27" x14ac:dyDescent="0.25">
      <c r="A1163" s="10">
        <v>45677</v>
      </c>
      <c r="B1163" s="11" t="s">
        <v>2308</v>
      </c>
      <c r="C1163" s="11" t="s">
        <v>2810</v>
      </c>
      <c r="D1163" s="11" t="s">
        <v>26</v>
      </c>
      <c r="E1163" s="11" t="s">
        <v>32</v>
      </c>
      <c r="F1163" s="11" t="s">
        <v>26</v>
      </c>
      <c r="G1163" s="11">
        <v>1522</v>
      </c>
      <c r="H1163" s="12" t="s">
        <v>45</v>
      </c>
      <c r="I1163" s="12" t="s">
        <v>27</v>
      </c>
      <c r="J1163" s="12" t="s">
        <v>42</v>
      </c>
      <c r="K1163" s="12" t="s">
        <v>43</v>
      </c>
      <c r="L1163" s="13">
        <v>43.72</v>
      </c>
      <c r="M1163" s="13">
        <v>25</v>
      </c>
      <c r="N1163" s="13">
        <v>1.7487999999999999</v>
      </c>
      <c r="O1163" s="13" t="s">
        <v>30</v>
      </c>
      <c r="P1163" s="13">
        <v>62</v>
      </c>
      <c r="Q1163" s="13">
        <v>0</v>
      </c>
      <c r="R1163" s="69">
        <f>+M1163*P1163</f>
        <v>1550</v>
      </c>
      <c r="S1163" s="69">
        <v>0</v>
      </c>
      <c r="T1163" s="69">
        <f>+M1163*S1163</f>
        <v>0</v>
      </c>
      <c r="U1163" s="69">
        <f>+R1163-T1163</f>
        <v>1550</v>
      </c>
      <c r="V1163" s="69">
        <f>+U1163*0</f>
        <v>0</v>
      </c>
      <c r="W1163" s="69">
        <f>+U1163-V1163</f>
        <v>1550</v>
      </c>
      <c r="X1163" s="69">
        <v>0</v>
      </c>
      <c r="Y1163" s="14">
        <f t="shared" ref="Y1163:Y1164" si="1108">T1163-X1163</f>
        <v>0</v>
      </c>
      <c r="Z1163" s="66" t="s">
        <v>26</v>
      </c>
      <c r="AA1163" s="12" t="s">
        <v>31</v>
      </c>
    </row>
    <row r="1164" spans="1:27" x14ac:dyDescent="0.25">
      <c r="A1164" s="10">
        <v>45677</v>
      </c>
      <c r="B1164" s="11" t="s">
        <v>2228</v>
      </c>
      <c r="C1164" s="11" t="s">
        <v>2811</v>
      </c>
      <c r="D1164" s="11" t="s">
        <v>26</v>
      </c>
      <c r="E1164" s="11" t="s">
        <v>183</v>
      </c>
      <c r="F1164" s="11" t="s">
        <v>26</v>
      </c>
      <c r="G1164" s="11">
        <v>1003</v>
      </c>
      <c r="H1164" s="12" t="s">
        <v>141</v>
      </c>
      <c r="I1164" s="12" t="s">
        <v>27</v>
      </c>
      <c r="J1164" s="12" t="s">
        <v>47</v>
      </c>
      <c r="K1164" s="12" t="s">
        <v>48</v>
      </c>
      <c r="L1164" s="13">
        <v>39.9</v>
      </c>
      <c r="M1164" s="13">
        <v>27</v>
      </c>
      <c r="N1164" s="13">
        <v>1.4777777777777781</v>
      </c>
      <c r="O1164" s="13">
        <v>40</v>
      </c>
      <c r="P1164" s="13" t="s">
        <v>30</v>
      </c>
      <c r="Q1164" s="13">
        <v>0</v>
      </c>
      <c r="R1164" s="69">
        <f>L1164*O1164</f>
        <v>1596</v>
      </c>
      <c r="S1164" s="69">
        <v>0</v>
      </c>
      <c r="T1164" s="69">
        <f>L1164*S1164</f>
        <v>0</v>
      </c>
      <c r="U1164" s="69">
        <f>R1164-T1164</f>
        <v>1596</v>
      </c>
      <c r="V1164" s="69">
        <f>U1164*0</f>
        <v>0</v>
      </c>
      <c r="W1164" s="69">
        <f>U1164-V1164</f>
        <v>1596</v>
      </c>
      <c r="X1164" s="69">
        <v>0</v>
      </c>
      <c r="Y1164" s="14">
        <f t="shared" si="1108"/>
        <v>0</v>
      </c>
      <c r="Z1164" s="66" t="s">
        <v>26</v>
      </c>
      <c r="AA1164" s="12" t="s">
        <v>31</v>
      </c>
    </row>
    <row r="1165" spans="1:27" x14ac:dyDescent="0.25">
      <c r="A1165" s="10">
        <v>45677</v>
      </c>
      <c r="B1165" s="11" t="s">
        <v>2558</v>
      </c>
      <c r="C1165" s="11" t="s">
        <v>2812</v>
      </c>
      <c r="D1165" s="11" t="s">
        <v>26</v>
      </c>
      <c r="E1165" s="11" t="s">
        <v>81</v>
      </c>
      <c r="F1165" s="11" t="s">
        <v>26</v>
      </c>
      <c r="G1165" s="11" t="s">
        <v>26</v>
      </c>
      <c r="H1165" s="12" t="s">
        <v>4421</v>
      </c>
      <c r="I1165" s="12" t="s">
        <v>27</v>
      </c>
      <c r="J1165" s="12" t="s">
        <v>33</v>
      </c>
      <c r="K1165" s="12" t="s">
        <v>34</v>
      </c>
      <c r="L1165" s="13">
        <v>43.32</v>
      </c>
      <c r="M1165" s="13">
        <v>30</v>
      </c>
      <c r="N1165" s="13">
        <v>1.444</v>
      </c>
      <c r="O1165" s="13">
        <v>85</v>
      </c>
      <c r="P1165" s="13" t="s">
        <v>30</v>
      </c>
      <c r="Q1165" s="13">
        <v>0</v>
      </c>
      <c r="R1165" s="69">
        <f>L1165*O1165</f>
        <v>3682.2</v>
      </c>
      <c r="S1165" s="69">
        <v>38</v>
      </c>
      <c r="T1165" s="69">
        <f>L1165*S1165</f>
        <v>1646.16</v>
      </c>
      <c r="U1165" s="69">
        <f>R1165-T1165</f>
        <v>2036.0399999999997</v>
      </c>
      <c r="V1165" s="69">
        <f>U1165*1</f>
        <v>2036.0399999999997</v>
      </c>
      <c r="W1165" s="69">
        <f>U1165-V1165</f>
        <v>0</v>
      </c>
      <c r="X1165" s="69">
        <f>L1165*36</f>
        <v>1559.52</v>
      </c>
      <c r="Y1165" s="70">
        <f t="shared" ref="Y1165:Y1166" si="1109">+T1165-X1165</f>
        <v>86.6400000000001</v>
      </c>
      <c r="Z1165" s="66" t="s">
        <v>141</v>
      </c>
      <c r="AA1165" s="12" t="s">
        <v>78</v>
      </c>
    </row>
    <row r="1166" spans="1:27" x14ac:dyDescent="0.25">
      <c r="A1166" s="10">
        <v>45677</v>
      </c>
      <c r="B1166" s="11" t="s">
        <v>2813</v>
      </c>
      <c r="C1166" s="11" t="s">
        <v>2814</v>
      </c>
      <c r="D1166" s="11" t="s">
        <v>26</v>
      </c>
      <c r="E1166" s="11" t="s">
        <v>53</v>
      </c>
      <c r="F1166" s="11" t="s">
        <v>26</v>
      </c>
      <c r="G1166" s="11" t="s">
        <v>26</v>
      </c>
      <c r="H1166" s="12" t="s">
        <v>4421</v>
      </c>
      <c r="I1166" s="12" t="s">
        <v>27</v>
      </c>
      <c r="J1166" s="12" t="s">
        <v>47</v>
      </c>
      <c r="K1166" s="12" t="s">
        <v>48</v>
      </c>
      <c r="L1166" s="13">
        <v>44.66</v>
      </c>
      <c r="M1166" s="13">
        <v>30</v>
      </c>
      <c r="N1166" s="13">
        <v>1.488666666666667</v>
      </c>
      <c r="O1166" s="13">
        <v>87</v>
      </c>
      <c r="P1166" s="13" t="s">
        <v>30</v>
      </c>
      <c r="Q1166" s="13">
        <v>0</v>
      </c>
      <c r="R1166" s="69">
        <f>L1166*O1166</f>
        <v>3885.4199999999996</v>
      </c>
      <c r="S1166" s="69">
        <v>38</v>
      </c>
      <c r="T1166" s="69">
        <f>L1166*S1166</f>
        <v>1697.08</v>
      </c>
      <c r="U1166" s="69">
        <f>R1166-T1166</f>
        <v>2188.3399999999997</v>
      </c>
      <c r="V1166" s="69">
        <f>U1166*1</f>
        <v>2188.3399999999997</v>
      </c>
      <c r="W1166" s="69">
        <f>U1166-V1166</f>
        <v>0</v>
      </c>
      <c r="X1166" s="69">
        <f>L1166*37</f>
        <v>1652.4199999999998</v>
      </c>
      <c r="Y1166" s="70">
        <f t="shared" si="1109"/>
        <v>44.660000000000082</v>
      </c>
      <c r="Z1166" s="66" t="s">
        <v>41</v>
      </c>
      <c r="AA1166" s="12" t="s">
        <v>78</v>
      </c>
    </row>
    <row r="1167" spans="1:27" x14ac:dyDescent="0.25">
      <c r="A1167" s="10">
        <v>45677</v>
      </c>
      <c r="B1167" s="11" t="s">
        <v>2815</v>
      </c>
      <c r="C1167" s="11" t="s">
        <v>2816</v>
      </c>
      <c r="D1167" s="11" t="s">
        <v>26</v>
      </c>
      <c r="E1167" s="11" t="s">
        <v>100</v>
      </c>
      <c r="F1167" s="11" t="s">
        <v>26</v>
      </c>
      <c r="G1167" s="11">
        <v>21725</v>
      </c>
      <c r="H1167" s="12" t="s">
        <v>4447</v>
      </c>
      <c r="I1167" s="12" t="s">
        <v>27</v>
      </c>
      <c r="J1167" s="12" t="s">
        <v>33</v>
      </c>
      <c r="K1167" s="12" t="s">
        <v>34</v>
      </c>
      <c r="L1167" s="13">
        <v>37.979999999999997</v>
      </c>
      <c r="M1167" s="13">
        <v>25</v>
      </c>
      <c r="N1167" s="13">
        <v>1.5192000000000001</v>
      </c>
      <c r="O1167" s="13">
        <v>45.33</v>
      </c>
      <c r="P1167" s="13" t="s">
        <v>30</v>
      </c>
      <c r="Q1167" s="13">
        <v>0</v>
      </c>
      <c r="R1167" s="69">
        <f>+L1167*O1167</f>
        <v>1721.6333999999997</v>
      </c>
      <c r="S1167" s="69">
        <v>0</v>
      </c>
      <c r="T1167" s="69">
        <f>+L1167*S1167</f>
        <v>0</v>
      </c>
      <c r="U1167" s="69">
        <f>+R1167-T1167</f>
        <v>1721.6333999999997</v>
      </c>
      <c r="V1167" s="69">
        <f>+U1167*0.75</f>
        <v>1291.2250499999998</v>
      </c>
      <c r="W1167" s="69">
        <f>+U1167-V1167</f>
        <v>430.40834999999993</v>
      </c>
      <c r="X1167" s="69">
        <v>0</v>
      </c>
      <c r="Y1167" s="14">
        <f>T1167-X1167</f>
        <v>0</v>
      </c>
      <c r="Z1167" s="66" t="s">
        <v>26</v>
      </c>
      <c r="AA1167" s="12" t="s">
        <v>31</v>
      </c>
    </row>
    <row r="1168" spans="1:27" x14ac:dyDescent="0.25">
      <c r="A1168" s="10">
        <v>45677</v>
      </c>
      <c r="B1168" s="11" t="s">
        <v>1870</v>
      </c>
      <c r="C1168" s="11" t="s">
        <v>2817</v>
      </c>
      <c r="D1168" s="11" t="s">
        <v>26</v>
      </c>
      <c r="E1168" s="11" t="s">
        <v>604</v>
      </c>
      <c r="F1168" s="11" t="s">
        <v>26</v>
      </c>
      <c r="G1168" s="11" t="s">
        <v>26</v>
      </c>
      <c r="H1168" s="12" t="s">
        <v>4421</v>
      </c>
      <c r="I1168" s="12" t="s">
        <v>27</v>
      </c>
      <c r="J1168" s="12" t="s">
        <v>42</v>
      </c>
      <c r="K1168" s="12" t="s">
        <v>43</v>
      </c>
      <c r="L1168" s="13">
        <v>41.8</v>
      </c>
      <c r="M1168" s="13">
        <v>25</v>
      </c>
      <c r="N1168" s="13">
        <v>1.6719999999999999</v>
      </c>
      <c r="O1168" s="13">
        <v>83</v>
      </c>
      <c r="P1168" s="13" t="s">
        <v>30</v>
      </c>
      <c r="Q1168" s="13">
        <v>0</v>
      </c>
      <c r="R1168" s="69">
        <f>L1168*O1168</f>
        <v>3469.3999999999996</v>
      </c>
      <c r="S1168" s="69">
        <v>38</v>
      </c>
      <c r="T1168" s="69">
        <f>L1168*S1168</f>
        <v>1588.3999999999999</v>
      </c>
      <c r="U1168" s="69">
        <f>R1168-T1168</f>
        <v>1880.9999999999998</v>
      </c>
      <c r="V1168" s="69">
        <f>U1168*1</f>
        <v>1880.9999999999998</v>
      </c>
      <c r="W1168" s="69">
        <f>U1168-V1168</f>
        <v>0</v>
      </c>
      <c r="X1168" s="69">
        <f>L1168*36</f>
        <v>1504.8</v>
      </c>
      <c r="Y1168" s="70">
        <f t="shared" ref="Y1168" si="1110">+T1168-X1168</f>
        <v>83.599999999999909</v>
      </c>
      <c r="Z1168" s="66" t="s">
        <v>141</v>
      </c>
      <c r="AA1168" s="12" t="s">
        <v>78</v>
      </c>
    </row>
    <row r="1169" spans="1:27" x14ac:dyDescent="0.25">
      <c r="A1169" s="10">
        <v>45677</v>
      </c>
      <c r="B1169" s="11" t="s">
        <v>2818</v>
      </c>
      <c r="C1169" s="11" t="s">
        <v>2819</v>
      </c>
      <c r="D1169" s="11" t="s">
        <v>26</v>
      </c>
      <c r="E1169" s="11" t="s">
        <v>88</v>
      </c>
      <c r="F1169" s="11" t="s">
        <v>26</v>
      </c>
      <c r="G1169" s="11" t="s">
        <v>35</v>
      </c>
      <c r="H1169" s="12" t="s">
        <v>36</v>
      </c>
      <c r="I1169" s="12" t="s">
        <v>27</v>
      </c>
      <c r="J1169" s="12" t="s">
        <v>42</v>
      </c>
      <c r="K1169" s="12" t="s">
        <v>43</v>
      </c>
      <c r="L1169" s="13">
        <v>38.44</v>
      </c>
      <c r="M1169" s="13">
        <v>25</v>
      </c>
      <c r="N1169" s="13">
        <v>1.5376000000000001</v>
      </c>
      <c r="O1169" s="13">
        <v>45</v>
      </c>
      <c r="P1169" s="13" t="s">
        <v>30</v>
      </c>
      <c r="Q1169" s="13">
        <v>0</v>
      </c>
      <c r="R1169" s="69">
        <f>(L1169*O1169)-Q1169</f>
        <v>1729.8</v>
      </c>
      <c r="S1169" s="69">
        <v>0</v>
      </c>
      <c r="T1169" s="69">
        <f t="shared" ref="T1169" si="1111">+L1169*S1169</f>
        <v>0</v>
      </c>
      <c r="U1169" s="69">
        <f t="shared" ref="U1169" si="1112">+R1169-T1169</f>
        <v>1729.8</v>
      </c>
      <c r="V1169" s="69">
        <f>+U1169*0</f>
        <v>0</v>
      </c>
      <c r="W1169" s="69">
        <f t="shared" ref="W1169" si="1113">+U1169-V1169</f>
        <v>1729.8</v>
      </c>
      <c r="X1169" s="69">
        <v>0</v>
      </c>
      <c r="Y1169" s="14">
        <f>T1169-X1169</f>
        <v>0</v>
      </c>
      <c r="Z1169" s="66" t="s">
        <v>26</v>
      </c>
      <c r="AA1169" s="12" t="s">
        <v>31</v>
      </c>
    </row>
    <row r="1170" spans="1:27" x14ac:dyDescent="0.25">
      <c r="A1170" s="10">
        <v>45677</v>
      </c>
      <c r="B1170" s="11" t="s">
        <v>2820</v>
      </c>
      <c r="C1170" s="11" t="s">
        <v>2821</v>
      </c>
      <c r="D1170" s="11" t="s">
        <v>26</v>
      </c>
      <c r="E1170" s="11" t="s">
        <v>57</v>
      </c>
      <c r="F1170" s="11" t="s">
        <v>26</v>
      </c>
      <c r="G1170" s="11" t="s">
        <v>26</v>
      </c>
      <c r="H1170" s="12" t="s">
        <v>4421</v>
      </c>
      <c r="I1170" s="12" t="s">
        <v>27</v>
      </c>
      <c r="J1170" s="12" t="s">
        <v>33</v>
      </c>
      <c r="K1170" s="12" t="s">
        <v>34</v>
      </c>
      <c r="L1170" s="13">
        <v>43.08</v>
      </c>
      <c r="M1170" s="13">
        <v>30</v>
      </c>
      <c r="N1170" s="13">
        <v>1.4359999999999999</v>
      </c>
      <c r="O1170" s="13">
        <v>85</v>
      </c>
      <c r="P1170" s="13" t="s">
        <v>30</v>
      </c>
      <c r="Q1170" s="13">
        <v>0</v>
      </c>
      <c r="R1170" s="69">
        <f>L1170*O1170</f>
        <v>3661.7999999999997</v>
      </c>
      <c r="S1170" s="69">
        <v>38</v>
      </c>
      <c r="T1170" s="69">
        <f>L1170*S1170</f>
        <v>1637.04</v>
      </c>
      <c r="U1170" s="69">
        <f>R1170-T1170</f>
        <v>2024.7599999999998</v>
      </c>
      <c r="V1170" s="69">
        <f>U1170*1</f>
        <v>2024.7599999999998</v>
      </c>
      <c r="W1170" s="69">
        <f>U1170-V1170</f>
        <v>0</v>
      </c>
      <c r="X1170" s="69">
        <f>L1170*37</f>
        <v>1593.96</v>
      </c>
      <c r="Y1170" s="70">
        <f t="shared" ref="Y1170" si="1114">+T1170-X1170</f>
        <v>43.079999999999927</v>
      </c>
      <c r="Z1170" s="66" t="s">
        <v>41</v>
      </c>
      <c r="AA1170" s="12" t="s">
        <v>78</v>
      </c>
    </row>
    <row r="1171" spans="1:27" x14ac:dyDescent="0.25">
      <c r="A1171" s="10">
        <v>45677</v>
      </c>
      <c r="B1171" s="11" t="s">
        <v>664</v>
      </c>
      <c r="C1171" s="11" t="s">
        <v>2822</v>
      </c>
      <c r="D1171" s="11" t="s">
        <v>26</v>
      </c>
      <c r="E1171" s="11" t="s">
        <v>321</v>
      </c>
      <c r="F1171" s="11" t="s">
        <v>26</v>
      </c>
      <c r="G1171" s="11">
        <v>112148</v>
      </c>
      <c r="H1171" s="12" t="s">
        <v>4445</v>
      </c>
      <c r="I1171" s="12" t="s">
        <v>27</v>
      </c>
      <c r="J1171" s="12" t="s">
        <v>33</v>
      </c>
      <c r="K1171" s="12" t="s">
        <v>34</v>
      </c>
      <c r="L1171" s="13">
        <v>38.020000000000003</v>
      </c>
      <c r="M1171" s="13">
        <v>25</v>
      </c>
      <c r="N1171" s="13">
        <v>1.5207999999999999</v>
      </c>
      <c r="O1171" s="13">
        <v>44</v>
      </c>
      <c r="P1171" s="13" t="s">
        <v>30</v>
      </c>
      <c r="Q1171" s="13">
        <v>0</v>
      </c>
      <c r="R1171" s="69">
        <f t="shared" ref="R1171" si="1115">+L1171*O1171</f>
        <v>1672.88</v>
      </c>
      <c r="S1171" s="69">
        <v>0</v>
      </c>
      <c r="T1171" s="69">
        <f>+L1171*S1171</f>
        <v>0</v>
      </c>
      <c r="U1171" s="69">
        <f>+R1171-T1171</f>
        <v>1672.88</v>
      </c>
      <c r="V1171" s="69">
        <f>+U1171*1</f>
        <v>1672.88</v>
      </c>
      <c r="W1171" s="69">
        <f>+U1171-V1171</f>
        <v>0</v>
      </c>
      <c r="X1171" s="69">
        <v>0</v>
      </c>
      <c r="Y1171" s="14">
        <f t="shared" ref="Y1171:Y1178" si="1116">T1171-X1171</f>
        <v>0</v>
      </c>
      <c r="Z1171" s="66" t="s">
        <v>26</v>
      </c>
      <c r="AA1171" s="12" t="s">
        <v>31</v>
      </c>
    </row>
    <row r="1172" spans="1:27" x14ac:dyDescent="0.25">
      <c r="A1172" s="10">
        <v>45677</v>
      </c>
      <c r="B1172" s="11" t="s">
        <v>2823</v>
      </c>
      <c r="C1172" s="11" t="s">
        <v>2824</v>
      </c>
      <c r="D1172" s="11" t="s">
        <v>26</v>
      </c>
      <c r="E1172" s="11" t="s">
        <v>50</v>
      </c>
      <c r="F1172" s="11" t="s">
        <v>26</v>
      </c>
      <c r="G1172" s="11">
        <v>640</v>
      </c>
      <c r="H1172" s="12" t="s">
        <v>162</v>
      </c>
      <c r="I1172" s="12" t="s">
        <v>27</v>
      </c>
      <c r="J1172" s="12" t="s">
        <v>42</v>
      </c>
      <c r="K1172" s="12" t="s">
        <v>43</v>
      </c>
      <c r="L1172" s="13">
        <v>42.3</v>
      </c>
      <c r="M1172" s="13">
        <v>25</v>
      </c>
      <c r="N1172" s="13">
        <v>1.6919999999999999</v>
      </c>
      <c r="O1172" s="13" t="s">
        <v>30</v>
      </c>
      <c r="P1172" s="13">
        <v>56</v>
      </c>
      <c r="Q1172" s="13">
        <v>0</v>
      </c>
      <c r="R1172" s="69">
        <f>M1172*P1172</f>
        <v>1400</v>
      </c>
      <c r="S1172" s="69">
        <v>0</v>
      </c>
      <c r="T1172" s="69">
        <f>M1172*S1172</f>
        <v>0</v>
      </c>
      <c r="U1172" s="69">
        <f>R1172-T1172</f>
        <v>1400</v>
      </c>
      <c r="V1172" s="69">
        <f>U1172*0</f>
        <v>0</v>
      </c>
      <c r="W1172" s="69">
        <f>U1172-V1172</f>
        <v>1400</v>
      </c>
      <c r="X1172" s="69">
        <v>0</v>
      </c>
      <c r="Y1172" s="14">
        <f t="shared" si="1116"/>
        <v>0</v>
      </c>
      <c r="Z1172" s="66" t="s">
        <v>26</v>
      </c>
      <c r="AA1172" s="12" t="s">
        <v>31</v>
      </c>
    </row>
    <row r="1173" spans="1:27" x14ac:dyDescent="0.25">
      <c r="A1173" s="10">
        <v>45677</v>
      </c>
      <c r="B1173" s="11" t="s">
        <v>2825</v>
      </c>
      <c r="C1173" s="11" t="s">
        <v>2826</v>
      </c>
      <c r="D1173" s="11" t="s">
        <v>26</v>
      </c>
      <c r="E1173" s="11" t="s">
        <v>84</v>
      </c>
      <c r="F1173" s="11" t="s">
        <v>26</v>
      </c>
      <c r="G1173" s="11">
        <v>44353</v>
      </c>
      <c r="H1173" s="12" t="s">
        <v>4422</v>
      </c>
      <c r="I1173" s="12" t="s">
        <v>27</v>
      </c>
      <c r="J1173" s="12" t="s">
        <v>33</v>
      </c>
      <c r="K1173" s="12" t="s">
        <v>34</v>
      </c>
      <c r="L1173" s="13">
        <v>36.200000000000003</v>
      </c>
      <c r="M1173" s="13">
        <v>25</v>
      </c>
      <c r="N1173" s="13">
        <v>1.448</v>
      </c>
      <c r="O1173" s="13">
        <v>45</v>
      </c>
      <c r="P1173" s="13" t="s">
        <v>30</v>
      </c>
      <c r="Q1173" s="13">
        <v>0</v>
      </c>
      <c r="R1173" s="69">
        <f>+L1173*O1173</f>
        <v>1629.0000000000002</v>
      </c>
      <c r="S1173" s="69">
        <v>0</v>
      </c>
      <c r="T1173" s="69">
        <f>+L1173*S1173</f>
        <v>0</v>
      </c>
      <c r="U1173" s="69">
        <f t="shared" ref="U1173" si="1117">+R1173-T1173</f>
        <v>1629.0000000000002</v>
      </c>
      <c r="V1173" s="69">
        <f>+U1173*1</f>
        <v>1629.0000000000002</v>
      </c>
      <c r="W1173" s="69">
        <f t="shared" ref="W1173" si="1118">+U1173-V1173</f>
        <v>0</v>
      </c>
      <c r="X1173" s="69">
        <v>0</v>
      </c>
      <c r="Y1173" s="14">
        <f t="shared" si="1116"/>
        <v>0</v>
      </c>
      <c r="Z1173" s="66" t="s">
        <v>26</v>
      </c>
      <c r="AA1173" s="12" t="s">
        <v>31</v>
      </c>
    </row>
    <row r="1174" spans="1:27" x14ac:dyDescent="0.25">
      <c r="A1174" s="10">
        <v>45677</v>
      </c>
      <c r="B1174" s="11" t="s">
        <v>2827</v>
      </c>
      <c r="C1174" s="11" t="s">
        <v>2828</v>
      </c>
      <c r="D1174" s="11" t="s">
        <v>26</v>
      </c>
      <c r="E1174" s="11" t="s">
        <v>182</v>
      </c>
      <c r="F1174" s="11" t="s">
        <v>26</v>
      </c>
      <c r="G1174" s="11">
        <v>4677</v>
      </c>
      <c r="H1174" s="12" t="s">
        <v>41</v>
      </c>
      <c r="I1174" s="12" t="s">
        <v>55</v>
      </c>
      <c r="J1174" s="12" t="s">
        <v>55</v>
      </c>
      <c r="K1174" s="12" t="s">
        <v>56</v>
      </c>
      <c r="L1174" s="13">
        <v>31.5</v>
      </c>
      <c r="M1174" s="13">
        <v>19</v>
      </c>
      <c r="N1174" s="13">
        <v>1.6578947368421051</v>
      </c>
      <c r="O1174" s="13" t="s">
        <v>30</v>
      </c>
      <c r="P1174" s="13">
        <v>24</v>
      </c>
      <c r="Q1174" s="13">
        <v>0</v>
      </c>
      <c r="R1174" s="69">
        <f>+M1174*P1174</f>
        <v>456</v>
      </c>
      <c r="S1174" s="69">
        <v>0</v>
      </c>
      <c r="T1174" s="69">
        <f>+M1174*S1174</f>
        <v>0</v>
      </c>
      <c r="U1174" s="69">
        <f>+R1174-T1174</f>
        <v>456</v>
      </c>
      <c r="V1174" s="69">
        <f>+U1174*0</f>
        <v>0</v>
      </c>
      <c r="W1174" s="69">
        <f>+U1174-V1174</f>
        <v>456</v>
      </c>
      <c r="X1174" s="69">
        <v>0</v>
      </c>
      <c r="Y1174" s="14">
        <f t="shared" si="1116"/>
        <v>0</v>
      </c>
      <c r="Z1174" s="66" t="s">
        <v>26</v>
      </c>
      <c r="AA1174" s="12" t="s">
        <v>31</v>
      </c>
    </row>
    <row r="1175" spans="1:27" x14ac:dyDescent="0.25">
      <c r="A1175" s="10">
        <v>45677</v>
      </c>
      <c r="B1175" s="11" t="s">
        <v>2829</v>
      </c>
      <c r="C1175" s="11" t="s">
        <v>2830</v>
      </c>
      <c r="D1175" s="11" t="s">
        <v>26</v>
      </c>
      <c r="E1175" s="11" t="s">
        <v>243</v>
      </c>
      <c r="F1175" s="11" t="s">
        <v>26</v>
      </c>
      <c r="G1175" s="11">
        <v>954</v>
      </c>
      <c r="H1175" s="12" t="s">
        <v>141</v>
      </c>
      <c r="I1175" s="12" t="s">
        <v>27</v>
      </c>
      <c r="J1175" s="12" t="s">
        <v>33</v>
      </c>
      <c r="K1175" s="12" t="s">
        <v>34</v>
      </c>
      <c r="L1175" s="13">
        <v>42.52</v>
      </c>
      <c r="M1175" s="13">
        <v>29</v>
      </c>
      <c r="N1175" s="13">
        <v>1.4662068965517241</v>
      </c>
      <c r="O1175" s="13">
        <v>40</v>
      </c>
      <c r="P1175" s="13" t="s">
        <v>30</v>
      </c>
      <c r="Q1175" s="13">
        <v>0</v>
      </c>
      <c r="R1175" s="69">
        <f>L1175*O1175</f>
        <v>1700.8000000000002</v>
      </c>
      <c r="S1175" s="69">
        <v>0</v>
      </c>
      <c r="T1175" s="69">
        <f>L1175*S1175</f>
        <v>0</v>
      </c>
      <c r="U1175" s="69">
        <f>R1175-T1175</f>
        <v>1700.8000000000002</v>
      </c>
      <c r="V1175" s="69">
        <f>U1175*0</f>
        <v>0</v>
      </c>
      <c r="W1175" s="69">
        <f>U1175-V1175</f>
        <v>1700.8000000000002</v>
      </c>
      <c r="X1175" s="69">
        <v>0</v>
      </c>
      <c r="Y1175" s="14">
        <f t="shared" si="1116"/>
        <v>0</v>
      </c>
      <c r="Z1175" s="66" t="s">
        <v>26</v>
      </c>
      <c r="AA1175" s="12" t="s">
        <v>31</v>
      </c>
    </row>
    <row r="1176" spans="1:27" x14ac:dyDescent="0.25">
      <c r="A1176" s="10">
        <v>45677</v>
      </c>
      <c r="B1176" s="11" t="s">
        <v>198</v>
      </c>
      <c r="C1176" s="11" t="s">
        <v>2831</v>
      </c>
      <c r="D1176" s="11" t="s">
        <v>26</v>
      </c>
      <c r="E1176" s="11" t="s">
        <v>653</v>
      </c>
      <c r="F1176" s="11" t="s">
        <v>26</v>
      </c>
      <c r="G1176" s="11">
        <v>2809</v>
      </c>
      <c r="H1176" s="12" t="s">
        <v>41</v>
      </c>
      <c r="I1176" s="12" t="s">
        <v>55</v>
      </c>
      <c r="J1176" s="12" t="s">
        <v>55</v>
      </c>
      <c r="K1176" s="12" t="s">
        <v>56</v>
      </c>
      <c r="L1176" s="13">
        <v>31.72</v>
      </c>
      <c r="M1176" s="13">
        <v>19</v>
      </c>
      <c r="N1176" s="13">
        <v>1.669473684210526</v>
      </c>
      <c r="O1176" s="13" t="s">
        <v>30</v>
      </c>
      <c r="P1176" s="13">
        <v>24</v>
      </c>
      <c r="Q1176" s="13">
        <v>0</v>
      </c>
      <c r="R1176" s="69">
        <f>+M1176*P1176</f>
        <v>456</v>
      </c>
      <c r="S1176" s="69">
        <v>0</v>
      </c>
      <c r="T1176" s="69">
        <f>+M1176*S1176</f>
        <v>0</v>
      </c>
      <c r="U1176" s="69">
        <f>+R1176-T1176</f>
        <v>456</v>
      </c>
      <c r="V1176" s="69">
        <f>+U1176*0</f>
        <v>0</v>
      </c>
      <c r="W1176" s="69">
        <f>+U1176-V1176</f>
        <v>456</v>
      </c>
      <c r="X1176" s="69">
        <v>0</v>
      </c>
      <c r="Y1176" s="14">
        <f t="shared" si="1116"/>
        <v>0</v>
      </c>
      <c r="Z1176" s="66" t="s">
        <v>26</v>
      </c>
      <c r="AA1176" s="12" t="s">
        <v>31</v>
      </c>
    </row>
    <row r="1177" spans="1:27" x14ac:dyDescent="0.25">
      <c r="A1177" s="10">
        <v>45677</v>
      </c>
      <c r="B1177" s="11" t="s">
        <v>353</v>
      </c>
      <c r="C1177" s="11" t="s">
        <v>2832</v>
      </c>
      <c r="D1177" s="11" t="s">
        <v>26</v>
      </c>
      <c r="E1177" s="11" t="s">
        <v>91</v>
      </c>
      <c r="F1177" s="11" t="s">
        <v>26</v>
      </c>
      <c r="G1177" s="11">
        <v>2459</v>
      </c>
      <c r="H1177" s="12" t="s">
        <v>41</v>
      </c>
      <c r="I1177" s="12" t="s">
        <v>55</v>
      </c>
      <c r="J1177" s="12" t="s">
        <v>55</v>
      </c>
      <c r="K1177" s="12" t="s">
        <v>56</v>
      </c>
      <c r="L1177" s="13">
        <v>32.159999999999997</v>
      </c>
      <c r="M1177" s="13">
        <v>19</v>
      </c>
      <c r="N1177" s="13">
        <v>1.692631578947368</v>
      </c>
      <c r="O1177" s="13" t="s">
        <v>30</v>
      </c>
      <c r="P1177" s="13">
        <v>24</v>
      </c>
      <c r="Q1177" s="13">
        <v>0</v>
      </c>
      <c r="R1177" s="69">
        <f>+M1177*P1177</f>
        <v>456</v>
      </c>
      <c r="S1177" s="69">
        <v>0</v>
      </c>
      <c r="T1177" s="69">
        <f>+M1177*S1177</f>
        <v>0</v>
      </c>
      <c r="U1177" s="69">
        <f>+R1177-T1177</f>
        <v>456</v>
      </c>
      <c r="V1177" s="69">
        <f>+U1177*0</f>
        <v>0</v>
      </c>
      <c r="W1177" s="69">
        <f>+U1177-V1177</f>
        <v>456</v>
      </c>
      <c r="X1177" s="69">
        <v>0</v>
      </c>
      <c r="Y1177" s="14">
        <f t="shared" si="1116"/>
        <v>0</v>
      </c>
      <c r="Z1177" s="66" t="s">
        <v>26</v>
      </c>
      <c r="AA1177" s="12" t="s">
        <v>31</v>
      </c>
    </row>
    <row r="1178" spans="1:27" x14ac:dyDescent="0.25">
      <c r="A1178" s="10">
        <v>45677</v>
      </c>
      <c r="B1178" s="11" t="s">
        <v>2833</v>
      </c>
      <c r="C1178" s="11" t="s">
        <v>2834</v>
      </c>
      <c r="D1178" s="11" t="s">
        <v>26</v>
      </c>
      <c r="E1178" s="11" t="s">
        <v>603</v>
      </c>
      <c r="F1178" s="11" t="s">
        <v>26</v>
      </c>
      <c r="G1178" s="11">
        <v>1104</v>
      </c>
      <c r="H1178" s="12" t="s">
        <v>141</v>
      </c>
      <c r="I1178" s="12" t="s">
        <v>27</v>
      </c>
      <c r="J1178" s="12" t="s">
        <v>33</v>
      </c>
      <c r="K1178" s="12" t="s">
        <v>34</v>
      </c>
      <c r="L1178" s="13">
        <v>40.1</v>
      </c>
      <c r="M1178" s="13">
        <v>28</v>
      </c>
      <c r="N1178" s="13">
        <v>1.4321428571428569</v>
      </c>
      <c r="O1178" s="13">
        <v>40</v>
      </c>
      <c r="P1178" s="13" t="s">
        <v>30</v>
      </c>
      <c r="Q1178" s="13">
        <v>0</v>
      </c>
      <c r="R1178" s="69">
        <f>L1178*O1178</f>
        <v>1604</v>
      </c>
      <c r="S1178" s="69">
        <v>0</v>
      </c>
      <c r="T1178" s="69">
        <f>L1178*S1178</f>
        <v>0</v>
      </c>
      <c r="U1178" s="69">
        <f>R1178-T1178</f>
        <v>1604</v>
      </c>
      <c r="V1178" s="69">
        <f>U1178*0</f>
        <v>0</v>
      </c>
      <c r="W1178" s="69">
        <f>U1178-V1178</f>
        <v>1604</v>
      </c>
      <c r="X1178" s="69">
        <v>0</v>
      </c>
      <c r="Y1178" s="14">
        <f t="shared" si="1116"/>
        <v>0</v>
      </c>
      <c r="Z1178" s="66" t="s">
        <v>26</v>
      </c>
      <c r="AA1178" s="12" t="s">
        <v>31</v>
      </c>
    </row>
    <row r="1179" spans="1:27" x14ac:dyDescent="0.25">
      <c r="A1179" s="10">
        <v>45677</v>
      </c>
      <c r="B1179" s="11" t="s">
        <v>2835</v>
      </c>
      <c r="C1179" s="11" t="s">
        <v>2836</v>
      </c>
      <c r="D1179" s="11" t="s">
        <v>26</v>
      </c>
      <c r="E1179" s="11" t="s">
        <v>98</v>
      </c>
      <c r="F1179" s="11" t="s">
        <v>26</v>
      </c>
      <c r="G1179" s="11" t="s">
        <v>26</v>
      </c>
      <c r="H1179" s="12" t="s">
        <v>4421</v>
      </c>
      <c r="I1179" s="12" t="s">
        <v>27</v>
      </c>
      <c r="J1179" s="12" t="s">
        <v>42</v>
      </c>
      <c r="K1179" s="12" t="s">
        <v>43</v>
      </c>
      <c r="L1179" s="13">
        <v>41.98</v>
      </c>
      <c r="M1179" s="13">
        <v>25</v>
      </c>
      <c r="N1179" s="13">
        <v>1.6792</v>
      </c>
      <c r="O1179" s="13">
        <v>83</v>
      </c>
      <c r="P1179" s="13" t="s">
        <v>30</v>
      </c>
      <c r="Q1179" s="13">
        <v>0</v>
      </c>
      <c r="R1179" s="69">
        <f>L1179*O1179</f>
        <v>3484.3399999999997</v>
      </c>
      <c r="S1179" s="69">
        <v>38</v>
      </c>
      <c r="T1179" s="69">
        <f>L1179*S1179</f>
        <v>1595.2399999999998</v>
      </c>
      <c r="U1179" s="69">
        <f>R1179-T1179</f>
        <v>1889.1</v>
      </c>
      <c r="V1179" s="69">
        <f>U1179*1</f>
        <v>1889.1</v>
      </c>
      <c r="W1179" s="69">
        <f>U1179-V1179</f>
        <v>0</v>
      </c>
      <c r="X1179" s="69">
        <f>L1179*36</f>
        <v>1511.28</v>
      </c>
      <c r="Y1179" s="70">
        <f t="shared" ref="Y1179" si="1119">+T1179-X1179</f>
        <v>83.959999999999809</v>
      </c>
      <c r="Z1179" s="66" t="s">
        <v>140</v>
      </c>
      <c r="AA1179" s="12" t="s">
        <v>78</v>
      </c>
    </row>
    <row r="1180" spans="1:27" x14ac:dyDescent="0.25">
      <c r="A1180" s="10">
        <v>45677</v>
      </c>
      <c r="B1180" s="11" t="s">
        <v>2837</v>
      </c>
      <c r="C1180" s="11" t="s">
        <v>2838</v>
      </c>
      <c r="D1180" s="11" t="s">
        <v>26</v>
      </c>
      <c r="E1180" s="11" t="s">
        <v>558</v>
      </c>
      <c r="F1180" s="11" t="s">
        <v>26</v>
      </c>
      <c r="G1180" s="11">
        <v>2565</v>
      </c>
      <c r="H1180" s="12" t="s">
        <v>41</v>
      </c>
      <c r="I1180" s="12" t="s">
        <v>55</v>
      </c>
      <c r="J1180" s="12" t="s">
        <v>55</v>
      </c>
      <c r="K1180" s="12" t="s">
        <v>56</v>
      </c>
      <c r="L1180" s="13">
        <v>32.28</v>
      </c>
      <c r="M1180" s="13">
        <v>19</v>
      </c>
      <c r="N1180" s="13">
        <v>1.698947368421053</v>
      </c>
      <c r="O1180" s="13" t="s">
        <v>30</v>
      </c>
      <c r="P1180" s="13">
        <v>24</v>
      </c>
      <c r="Q1180" s="13">
        <v>0</v>
      </c>
      <c r="R1180" s="69">
        <f>+M1180*P1180</f>
        <v>456</v>
      </c>
      <c r="S1180" s="69">
        <v>0</v>
      </c>
      <c r="T1180" s="69">
        <f>+M1180*S1180</f>
        <v>0</v>
      </c>
      <c r="U1180" s="69">
        <f>+R1180-T1180</f>
        <v>456</v>
      </c>
      <c r="V1180" s="69">
        <f>+U1180*0</f>
        <v>0</v>
      </c>
      <c r="W1180" s="69">
        <f>+U1180-V1180</f>
        <v>456</v>
      </c>
      <c r="X1180" s="69">
        <v>0</v>
      </c>
      <c r="Y1180" s="14">
        <f t="shared" ref="Y1180:Y1187" si="1120">T1180-X1180</f>
        <v>0</v>
      </c>
      <c r="Z1180" s="66" t="s">
        <v>26</v>
      </c>
      <c r="AA1180" s="12" t="s">
        <v>31</v>
      </c>
    </row>
    <row r="1181" spans="1:27" x14ac:dyDescent="0.25">
      <c r="A1181" s="10">
        <v>45677</v>
      </c>
      <c r="B1181" s="11" t="s">
        <v>2839</v>
      </c>
      <c r="C1181" s="11" t="s">
        <v>2840</v>
      </c>
      <c r="D1181" s="11" t="s">
        <v>26</v>
      </c>
      <c r="E1181" s="11" t="s">
        <v>700</v>
      </c>
      <c r="F1181" s="11" t="s">
        <v>26</v>
      </c>
      <c r="G1181" s="11">
        <v>2601</v>
      </c>
      <c r="H1181" s="12" t="s">
        <v>41</v>
      </c>
      <c r="I1181" s="12" t="s">
        <v>55</v>
      </c>
      <c r="J1181" s="12" t="s">
        <v>55</v>
      </c>
      <c r="K1181" s="12" t="s">
        <v>56</v>
      </c>
      <c r="L1181" s="13">
        <v>32.64</v>
      </c>
      <c r="M1181" s="13">
        <v>19</v>
      </c>
      <c r="N1181" s="13">
        <v>1.7178947368421049</v>
      </c>
      <c r="O1181" s="13" t="s">
        <v>30</v>
      </c>
      <c r="P1181" s="13">
        <v>24</v>
      </c>
      <c r="Q1181" s="13">
        <v>0</v>
      </c>
      <c r="R1181" s="69">
        <f>+M1181*P1181</f>
        <v>456</v>
      </c>
      <c r="S1181" s="69">
        <v>0</v>
      </c>
      <c r="T1181" s="69">
        <f>+M1181*S1181</f>
        <v>0</v>
      </c>
      <c r="U1181" s="69">
        <f>+R1181-T1181</f>
        <v>456</v>
      </c>
      <c r="V1181" s="69">
        <f>+U1181*0</f>
        <v>0</v>
      </c>
      <c r="W1181" s="69">
        <f>+U1181-V1181</f>
        <v>456</v>
      </c>
      <c r="X1181" s="69">
        <v>0</v>
      </c>
      <c r="Y1181" s="14">
        <f t="shared" si="1120"/>
        <v>0</v>
      </c>
      <c r="Z1181" s="66" t="s">
        <v>26</v>
      </c>
      <c r="AA1181" s="12" t="s">
        <v>31</v>
      </c>
    </row>
    <row r="1182" spans="1:27" x14ac:dyDescent="0.25">
      <c r="A1182" s="10">
        <v>45677</v>
      </c>
      <c r="B1182" s="11" t="s">
        <v>2841</v>
      </c>
      <c r="C1182" s="11" t="s">
        <v>2842</v>
      </c>
      <c r="D1182" s="11" t="s">
        <v>26</v>
      </c>
      <c r="E1182" s="11" t="s">
        <v>75</v>
      </c>
      <c r="F1182" s="11" t="s">
        <v>26</v>
      </c>
      <c r="G1182" s="11">
        <v>42021</v>
      </c>
      <c r="H1182" s="12" t="s">
        <v>564</v>
      </c>
      <c r="I1182" s="12" t="s">
        <v>55</v>
      </c>
      <c r="J1182" s="12" t="s">
        <v>55</v>
      </c>
      <c r="K1182" s="12" t="s">
        <v>56</v>
      </c>
      <c r="L1182" s="13">
        <v>38.200000000000003</v>
      </c>
      <c r="M1182" s="13">
        <v>25</v>
      </c>
      <c r="N1182" s="13">
        <v>1.528</v>
      </c>
      <c r="O1182" s="13"/>
      <c r="P1182" s="13">
        <v>24</v>
      </c>
      <c r="Q1182" s="13">
        <v>0</v>
      </c>
      <c r="R1182" s="69">
        <f>M1182*P1182</f>
        <v>600</v>
      </c>
      <c r="S1182" s="69">
        <v>0</v>
      </c>
      <c r="T1182" s="69">
        <f>M1182*S1182</f>
        <v>0</v>
      </c>
      <c r="U1182" s="69">
        <f>R1182-T1182</f>
        <v>600</v>
      </c>
      <c r="V1182" s="69">
        <f>U1182*0</f>
        <v>0</v>
      </c>
      <c r="W1182" s="69">
        <f>+U1182-V1182</f>
        <v>600</v>
      </c>
      <c r="X1182" s="69">
        <v>0</v>
      </c>
      <c r="Y1182" s="14">
        <f t="shared" si="1120"/>
        <v>0</v>
      </c>
      <c r="Z1182" s="66" t="s">
        <v>26</v>
      </c>
      <c r="AA1182" s="12" t="s">
        <v>31</v>
      </c>
    </row>
    <row r="1183" spans="1:27" x14ac:dyDescent="0.25">
      <c r="A1183" s="10">
        <v>45677</v>
      </c>
      <c r="B1183" s="11" t="s">
        <v>2843</v>
      </c>
      <c r="C1183" s="11" t="s">
        <v>2844</v>
      </c>
      <c r="D1183" s="11" t="s">
        <v>26</v>
      </c>
      <c r="E1183" s="11" t="s">
        <v>44</v>
      </c>
      <c r="F1183" s="11" t="s">
        <v>26</v>
      </c>
      <c r="G1183" s="11">
        <v>1567</v>
      </c>
      <c r="H1183" s="12" t="s">
        <v>45</v>
      </c>
      <c r="I1183" s="12" t="s">
        <v>27</v>
      </c>
      <c r="J1183" s="12" t="s">
        <v>33</v>
      </c>
      <c r="K1183" s="12" t="s">
        <v>34</v>
      </c>
      <c r="L1183" s="13">
        <v>38.82</v>
      </c>
      <c r="M1183" s="13">
        <v>25</v>
      </c>
      <c r="N1183" s="13">
        <v>1.5528</v>
      </c>
      <c r="O1183" s="13" t="s">
        <v>30</v>
      </c>
      <c r="P1183" s="13">
        <v>58</v>
      </c>
      <c r="Q1183" s="13">
        <v>0</v>
      </c>
      <c r="R1183" s="69">
        <f>M1183*P1183</f>
        <v>1450</v>
      </c>
      <c r="S1183" s="69">
        <v>0</v>
      </c>
      <c r="T1183" s="69">
        <f>M1183*S1183</f>
        <v>0</v>
      </c>
      <c r="U1183" s="69">
        <f>R1183-T1183</f>
        <v>1450</v>
      </c>
      <c r="V1183" s="69">
        <f>U1183*0</f>
        <v>0</v>
      </c>
      <c r="W1183" s="69">
        <f>U1183-V1183</f>
        <v>1450</v>
      </c>
      <c r="X1183" s="69">
        <v>0</v>
      </c>
      <c r="Y1183" s="14">
        <f t="shared" si="1120"/>
        <v>0</v>
      </c>
      <c r="Z1183" s="66" t="s">
        <v>26</v>
      </c>
      <c r="AA1183" s="12" t="s">
        <v>31</v>
      </c>
    </row>
    <row r="1184" spans="1:27" x14ac:dyDescent="0.25">
      <c r="A1184" s="10">
        <v>45677</v>
      </c>
      <c r="B1184" s="11" t="s">
        <v>2845</v>
      </c>
      <c r="C1184" s="11" t="s">
        <v>2846</v>
      </c>
      <c r="D1184" s="11" t="s">
        <v>26</v>
      </c>
      <c r="E1184" s="11" t="s">
        <v>179</v>
      </c>
      <c r="F1184" s="11" t="s">
        <v>26</v>
      </c>
      <c r="G1184" s="11" t="s">
        <v>35</v>
      </c>
      <c r="H1184" s="12" t="s">
        <v>36</v>
      </c>
      <c r="I1184" s="12" t="s">
        <v>55</v>
      </c>
      <c r="J1184" s="12" t="s">
        <v>55</v>
      </c>
      <c r="K1184" s="12" t="s">
        <v>56</v>
      </c>
      <c r="L1184" s="13">
        <v>15.38</v>
      </c>
      <c r="M1184" s="13">
        <v>10</v>
      </c>
      <c r="N1184" s="13">
        <v>1.538</v>
      </c>
      <c r="O1184" s="13">
        <v>20</v>
      </c>
      <c r="P1184" s="13" t="s">
        <v>30</v>
      </c>
      <c r="Q1184" s="13">
        <v>0</v>
      </c>
      <c r="R1184" s="69">
        <f>(L1184*O1184)-Q1184</f>
        <v>307.60000000000002</v>
      </c>
      <c r="S1184" s="69">
        <v>0</v>
      </c>
      <c r="T1184" s="69">
        <f t="shared" ref="T1184" si="1121">+L1184*S1184</f>
        <v>0</v>
      </c>
      <c r="U1184" s="69">
        <f t="shared" ref="U1184" si="1122">+R1184-T1184</f>
        <v>307.60000000000002</v>
      </c>
      <c r="V1184" s="69">
        <f>+U1184*0</f>
        <v>0</v>
      </c>
      <c r="W1184" s="69">
        <f t="shared" ref="W1184" si="1123">+U1184-V1184</f>
        <v>307.60000000000002</v>
      </c>
      <c r="X1184" s="69">
        <v>0</v>
      </c>
      <c r="Y1184" s="14">
        <f t="shared" si="1120"/>
        <v>0</v>
      </c>
      <c r="Z1184" s="66" t="s">
        <v>26</v>
      </c>
      <c r="AA1184" s="12" t="s">
        <v>31</v>
      </c>
    </row>
    <row r="1185" spans="1:27" x14ac:dyDescent="0.25">
      <c r="A1185" s="10">
        <v>45677</v>
      </c>
      <c r="B1185" s="11" t="s">
        <v>2847</v>
      </c>
      <c r="C1185" s="11" t="s">
        <v>2848</v>
      </c>
      <c r="D1185" s="11" t="s">
        <v>26</v>
      </c>
      <c r="E1185" s="11" t="s">
        <v>49</v>
      </c>
      <c r="F1185" s="11" t="s">
        <v>26</v>
      </c>
      <c r="G1185" s="11">
        <v>1562</v>
      </c>
      <c r="H1185" s="12" t="s">
        <v>45</v>
      </c>
      <c r="I1185" s="12" t="s">
        <v>27</v>
      </c>
      <c r="J1185" s="12" t="s">
        <v>33</v>
      </c>
      <c r="K1185" s="12" t="s">
        <v>34</v>
      </c>
      <c r="L1185" s="13">
        <v>36.24</v>
      </c>
      <c r="M1185" s="13">
        <v>25</v>
      </c>
      <c r="N1185" s="13">
        <v>1.4496</v>
      </c>
      <c r="O1185" s="13" t="s">
        <v>30</v>
      </c>
      <c r="P1185" s="13">
        <v>58</v>
      </c>
      <c r="Q1185" s="13">
        <v>0</v>
      </c>
      <c r="R1185" s="69">
        <f>M1185*P1185</f>
        <v>1450</v>
      </c>
      <c r="S1185" s="69">
        <v>0</v>
      </c>
      <c r="T1185" s="69">
        <f>M1185*S1185</f>
        <v>0</v>
      </c>
      <c r="U1185" s="69">
        <f t="shared" ref="U1185:U1190" si="1124">R1185-T1185</f>
        <v>1450</v>
      </c>
      <c r="V1185" s="69">
        <f>U1185*0</f>
        <v>0</v>
      </c>
      <c r="W1185" s="69">
        <f>U1185-V1185</f>
        <v>1450</v>
      </c>
      <c r="X1185" s="69">
        <v>0</v>
      </c>
      <c r="Y1185" s="14">
        <f t="shared" si="1120"/>
        <v>0</v>
      </c>
      <c r="Z1185" s="66" t="s">
        <v>26</v>
      </c>
      <c r="AA1185" s="12" t="s">
        <v>31</v>
      </c>
    </row>
    <row r="1186" spans="1:27" x14ac:dyDescent="0.25">
      <c r="A1186" s="10">
        <v>45677</v>
      </c>
      <c r="B1186" s="11" t="s">
        <v>2849</v>
      </c>
      <c r="C1186" s="11" t="s">
        <v>2850</v>
      </c>
      <c r="D1186" s="11" t="s">
        <v>26</v>
      </c>
      <c r="E1186" s="11" t="s">
        <v>657</v>
      </c>
      <c r="F1186" s="11" t="s">
        <v>26</v>
      </c>
      <c r="G1186" s="11">
        <v>856</v>
      </c>
      <c r="H1186" s="12" t="s">
        <v>141</v>
      </c>
      <c r="I1186" s="12" t="s">
        <v>37</v>
      </c>
      <c r="J1186" s="12" t="s">
        <v>598</v>
      </c>
      <c r="K1186" s="12" t="s">
        <v>82</v>
      </c>
      <c r="L1186" s="13">
        <v>40.56</v>
      </c>
      <c r="M1186" s="13">
        <v>25</v>
      </c>
      <c r="N1186" s="13">
        <v>1.6224000000000001</v>
      </c>
      <c r="O1186" s="13">
        <v>29</v>
      </c>
      <c r="P1186" s="13" t="s">
        <v>30</v>
      </c>
      <c r="Q1186" s="13">
        <v>0</v>
      </c>
      <c r="R1186" s="69">
        <f>L1186*O1186</f>
        <v>1176.24</v>
      </c>
      <c r="S1186" s="69">
        <v>0</v>
      </c>
      <c r="T1186" s="69">
        <f>L1186*S1186</f>
        <v>0</v>
      </c>
      <c r="U1186" s="69">
        <f t="shared" si="1124"/>
        <v>1176.24</v>
      </c>
      <c r="V1186" s="69">
        <f>U1186*0</f>
        <v>0</v>
      </c>
      <c r="W1186" s="69">
        <f>U1186-V1186</f>
        <v>1176.24</v>
      </c>
      <c r="X1186" s="69">
        <v>0</v>
      </c>
      <c r="Y1186" s="14">
        <f t="shared" si="1120"/>
        <v>0</v>
      </c>
      <c r="Z1186" s="66" t="s">
        <v>26</v>
      </c>
      <c r="AA1186" s="12" t="s">
        <v>31</v>
      </c>
    </row>
    <row r="1187" spans="1:27" x14ac:dyDescent="0.25">
      <c r="A1187" s="10">
        <v>45677</v>
      </c>
      <c r="B1187" s="11" t="s">
        <v>2851</v>
      </c>
      <c r="C1187" s="11" t="s">
        <v>2852</v>
      </c>
      <c r="D1187" s="11" t="s">
        <v>26</v>
      </c>
      <c r="E1187" s="11" t="s">
        <v>434</v>
      </c>
      <c r="F1187" s="11" t="s">
        <v>26</v>
      </c>
      <c r="G1187" s="11">
        <v>3506</v>
      </c>
      <c r="H1187" s="12" t="s">
        <v>41</v>
      </c>
      <c r="I1187" s="12" t="s">
        <v>27</v>
      </c>
      <c r="J1187" s="12" t="s">
        <v>556</v>
      </c>
      <c r="K1187" s="12" t="s">
        <v>557</v>
      </c>
      <c r="L1187" s="13">
        <v>40.82</v>
      </c>
      <c r="M1187" s="13">
        <v>25</v>
      </c>
      <c r="N1187" s="13">
        <v>1.6328</v>
      </c>
      <c r="O1187" s="13">
        <v>45</v>
      </c>
      <c r="P1187" s="13"/>
      <c r="Q1187" s="13">
        <v>0</v>
      </c>
      <c r="R1187" s="69">
        <f>L1187*O1187</f>
        <v>1836.9</v>
      </c>
      <c r="S1187" s="69">
        <v>0</v>
      </c>
      <c r="T1187" s="69">
        <f>L1187*S1187</f>
        <v>0</v>
      </c>
      <c r="U1187" s="69">
        <f t="shared" si="1124"/>
        <v>1836.9</v>
      </c>
      <c r="V1187" s="69">
        <f>U1187*0</f>
        <v>0</v>
      </c>
      <c r="W1187" s="69">
        <f>U1187-V1187</f>
        <v>1836.9</v>
      </c>
      <c r="X1187" s="69">
        <v>0</v>
      </c>
      <c r="Y1187" s="14">
        <f t="shared" si="1120"/>
        <v>0</v>
      </c>
      <c r="Z1187" s="66" t="s">
        <v>26</v>
      </c>
      <c r="AA1187" s="12" t="s">
        <v>31</v>
      </c>
    </row>
    <row r="1188" spans="1:27" x14ac:dyDescent="0.25">
      <c r="A1188" s="10">
        <v>45677</v>
      </c>
      <c r="B1188" s="11" t="s">
        <v>2853</v>
      </c>
      <c r="C1188" s="11" t="s">
        <v>2854</v>
      </c>
      <c r="D1188" s="11" t="s">
        <v>26</v>
      </c>
      <c r="E1188" s="11" t="s">
        <v>239</v>
      </c>
      <c r="F1188" s="11" t="s">
        <v>26</v>
      </c>
      <c r="G1188" s="11" t="s">
        <v>26</v>
      </c>
      <c r="H1188" s="12" t="s">
        <v>4421</v>
      </c>
      <c r="I1188" s="12" t="s">
        <v>27</v>
      </c>
      <c r="J1188" s="12" t="s">
        <v>42</v>
      </c>
      <c r="K1188" s="12" t="s">
        <v>43</v>
      </c>
      <c r="L1188" s="13">
        <v>43.42</v>
      </c>
      <c r="M1188" s="13">
        <v>25</v>
      </c>
      <c r="N1188" s="13">
        <v>1.7367999999999999</v>
      </c>
      <c r="O1188" s="13">
        <v>83</v>
      </c>
      <c r="P1188" s="13" t="s">
        <v>30</v>
      </c>
      <c r="Q1188" s="13">
        <v>0</v>
      </c>
      <c r="R1188" s="69">
        <f>L1188*O1188</f>
        <v>3603.86</v>
      </c>
      <c r="S1188" s="69">
        <v>38</v>
      </c>
      <c r="T1188" s="69">
        <f>L1188*S1188</f>
        <v>1649.96</v>
      </c>
      <c r="U1188" s="69">
        <f t="shared" si="1124"/>
        <v>1953.9</v>
      </c>
      <c r="V1188" s="69">
        <f>U1188*1</f>
        <v>1953.9</v>
      </c>
      <c r="W1188" s="69">
        <f>U1188-V1188</f>
        <v>0</v>
      </c>
      <c r="X1188" s="69">
        <f>L1188*37</f>
        <v>1606.54</v>
      </c>
      <c r="Y1188" s="70">
        <f t="shared" ref="Y1188" si="1125">+T1188-X1188</f>
        <v>43.420000000000073</v>
      </c>
      <c r="Z1188" s="66" t="s">
        <v>41</v>
      </c>
      <c r="AA1188" s="12" t="s">
        <v>78</v>
      </c>
    </row>
    <row r="1189" spans="1:27" x14ac:dyDescent="0.25">
      <c r="A1189" s="10">
        <v>45677</v>
      </c>
      <c r="B1189" s="11" t="s">
        <v>358</v>
      </c>
      <c r="C1189" s="11" t="s">
        <v>2855</v>
      </c>
      <c r="D1189" s="11" t="s">
        <v>26</v>
      </c>
      <c r="E1189" s="11" t="s">
        <v>504</v>
      </c>
      <c r="F1189" s="11" t="s">
        <v>26</v>
      </c>
      <c r="G1189" s="11">
        <v>1252</v>
      </c>
      <c r="H1189" s="12" t="s">
        <v>141</v>
      </c>
      <c r="I1189" s="12" t="s">
        <v>37</v>
      </c>
      <c r="J1189" s="12" t="s">
        <v>85</v>
      </c>
      <c r="K1189" s="12" t="s">
        <v>86</v>
      </c>
      <c r="L1189" s="13">
        <v>39.020000000000003</v>
      </c>
      <c r="M1189" s="13">
        <v>25</v>
      </c>
      <c r="N1189" s="13">
        <v>1.5608</v>
      </c>
      <c r="O1189" s="13">
        <v>29</v>
      </c>
      <c r="P1189" s="13" t="s">
        <v>30</v>
      </c>
      <c r="Q1189" s="13">
        <v>0</v>
      </c>
      <c r="R1189" s="69">
        <f>L1189*O1189</f>
        <v>1131.5800000000002</v>
      </c>
      <c r="S1189" s="69">
        <v>0</v>
      </c>
      <c r="T1189" s="69">
        <f>L1189*S1189</f>
        <v>0</v>
      </c>
      <c r="U1189" s="69">
        <f t="shared" si="1124"/>
        <v>1131.5800000000002</v>
      </c>
      <c r="V1189" s="69">
        <f>U1189*0</f>
        <v>0</v>
      </c>
      <c r="W1189" s="69">
        <f>U1189-V1189</f>
        <v>1131.5800000000002</v>
      </c>
      <c r="X1189" s="69">
        <v>0</v>
      </c>
      <c r="Y1189" s="14">
        <f t="shared" ref="Y1189:Y1193" si="1126">T1189-X1189</f>
        <v>0</v>
      </c>
      <c r="Z1189" s="66" t="s">
        <v>26</v>
      </c>
      <c r="AA1189" s="12" t="s">
        <v>31</v>
      </c>
    </row>
    <row r="1190" spans="1:27" x14ac:dyDescent="0.25">
      <c r="A1190" s="10">
        <v>45677</v>
      </c>
      <c r="B1190" s="11" t="s">
        <v>672</v>
      </c>
      <c r="C1190" s="11" t="s">
        <v>2856</v>
      </c>
      <c r="D1190" s="11" t="s">
        <v>26</v>
      </c>
      <c r="E1190" s="11" t="s">
        <v>229</v>
      </c>
      <c r="F1190" s="11" t="s">
        <v>26</v>
      </c>
      <c r="G1190" s="11">
        <v>23140</v>
      </c>
      <c r="H1190" s="12" t="s">
        <v>564</v>
      </c>
      <c r="I1190" s="12" t="s">
        <v>55</v>
      </c>
      <c r="J1190" s="12" t="s">
        <v>55</v>
      </c>
      <c r="K1190" s="12" t="s">
        <v>56</v>
      </c>
      <c r="L1190" s="13">
        <v>39.619999999999997</v>
      </c>
      <c r="M1190" s="13">
        <v>25</v>
      </c>
      <c r="N1190" s="13">
        <v>1.5848</v>
      </c>
      <c r="O1190" s="13"/>
      <c r="P1190" s="13">
        <v>24</v>
      </c>
      <c r="Q1190" s="13">
        <v>0</v>
      </c>
      <c r="R1190" s="69">
        <f>M1190*P1190</f>
        <v>600</v>
      </c>
      <c r="S1190" s="69">
        <v>0</v>
      </c>
      <c r="T1190" s="69">
        <f>M1190*S1190</f>
        <v>0</v>
      </c>
      <c r="U1190" s="69">
        <f t="shared" si="1124"/>
        <v>600</v>
      </c>
      <c r="V1190" s="69">
        <f>U1190*0</f>
        <v>0</v>
      </c>
      <c r="W1190" s="69">
        <f>+U1190-V1190</f>
        <v>600</v>
      </c>
      <c r="X1190" s="69">
        <v>0</v>
      </c>
      <c r="Y1190" s="14">
        <f t="shared" si="1126"/>
        <v>0</v>
      </c>
      <c r="Z1190" s="66" t="s">
        <v>26</v>
      </c>
      <c r="AA1190" s="12" t="s">
        <v>31</v>
      </c>
    </row>
    <row r="1191" spans="1:27" x14ac:dyDescent="0.25">
      <c r="A1191" s="10">
        <v>45677</v>
      </c>
      <c r="B1191" s="11" t="s">
        <v>2857</v>
      </c>
      <c r="C1191" s="11" t="s">
        <v>2858</v>
      </c>
      <c r="D1191" s="11" t="s">
        <v>26</v>
      </c>
      <c r="E1191" s="11" t="s">
        <v>588</v>
      </c>
      <c r="F1191" s="11" t="s">
        <v>26</v>
      </c>
      <c r="G1191" s="11">
        <v>4586</v>
      </c>
      <c r="H1191" s="12" t="s">
        <v>4422</v>
      </c>
      <c r="I1191" s="12" t="s">
        <v>27</v>
      </c>
      <c r="J1191" s="12" t="s">
        <v>33</v>
      </c>
      <c r="K1191" s="12" t="s">
        <v>34</v>
      </c>
      <c r="L1191" s="13">
        <v>33.6</v>
      </c>
      <c r="M1191" s="13">
        <v>25</v>
      </c>
      <c r="N1191" s="13">
        <v>1.3440000000000001</v>
      </c>
      <c r="O1191" s="13">
        <v>45</v>
      </c>
      <c r="P1191" s="13" t="s">
        <v>30</v>
      </c>
      <c r="Q1191" s="13">
        <v>0</v>
      </c>
      <c r="R1191" s="69">
        <f>+L1191*O1191</f>
        <v>1512</v>
      </c>
      <c r="S1191" s="69">
        <v>0</v>
      </c>
      <c r="T1191" s="69">
        <f>+L1191*S1191</f>
        <v>0</v>
      </c>
      <c r="U1191" s="69">
        <f t="shared" ref="U1191" si="1127">+R1191-T1191</f>
        <v>1512</v>
      </c>
      <c r="V1191" s="69">
        <f>+U1191*1</f>
        <v>1512</v>
      </c>
      <c r="W1191" s="69">
        <f t="shared" ref="W1191" si="1128">+U1191-V1191</f>
        <v>0</v>
      </c>
      <c r="X1191" s="69">
        <v>0</v>
      </c>
      <c r="Y1191" s="14">
        <f t="shared" si="1126"/>
        <v>0</v>
      </c>
      <c r="Z1191" s="66" t="s">
        <v>26</v>
      </c>
      <c r="AA1191" s="12" t="s">
        <v>31</v>
      </c>
    </row>
    <row r="1192" spans="1:27" x14ac:dyDescent="0.25">
      <c r="A1192" s="10">
        <v>45677</v>
      </c>
      <c r="B1192" s="11" t="s">
        <v>132</v>
      </c>
      <c r="C1192" s="11" t="s">
        <v>2859</v>
      </c>
      <c r="D1192" s="11" t="s">
        <v>26</v>
      </c>
      <c r="E1192" s="11" t="s">
        <v>105</v>
      </c>
      <c r="F1192" s="11" t="s">
        <v>26</v>
      </c>
      <c r="G1192" s="11">
        <v>2602</v>
      </c>
      <c r="H1192" s="12" t="s">
        <v>41</v>
      </c>
      <c r="I1192" s="12" t="s">
        <v>55</v>
      </c>
      <c r="J1192" s="12" t="s">
        <v>55</v>
      </c>
      <c r="K1192" s="12" t="s">
        <v>56</v>
      </c>
      <c r="L1192" s="13">
        <v>32.380000000000003</v>
      </c>
      <c r="M1192" s="13">
        <v>19</v>
      </c>
      <c r="N1192" s="13">
        <v>1.7042105263157901</v>
      </c>
      <c r="O1192" s="13" t="s">
        <v>30</v>
      </c>
      <c r="P1192" s="13">
        <v>24</v>
      </c>
      <c r="Q1192" s="13">
        <v>0</v>
      </c>
      <c r="R1192" s="69">
        <f>+M1192*P1192</f>
        <v>456</v>
      </c>
      <c r="S1192" s="69">
        <v>0</v>
      </c>
      <c r="T1192" s="69">
        <f>+M1192*S1192</f>
        <v>0</v>
      </c>
      <c r="U1192" s="69">
        <f>+R1192-T1192</f>
        <v>456</v>
      </c>
      <c r="V1192" s="69">
        <f>+U1192*0</f>
        <v>0</v>
      </c>
      <c r="W1192" s="69">
        <f>+U1192-V1192</f>
        <v>456</v>
      </c>
      <c r="X1192" s="69">
        <v>0</v>
      </c>
      <c r="Y1192" s="14">
        <f t="shared" si="1126"/>
        <v>0</v>
      </c>
      <c r="Z1192" s="66" t="s">
        <v>26</v>
      </c>
      <c r="AA1192" s="12" t="s">
        <v>31</v>
      </c>
    </row>
    <row r="1193" spans="1:27" x14ac:dyDescent="0.25">
      <c r="A1193" s="10">
        <v>45677</v>
      </c>
      <c r="B1193" s="11" t="s">
        <v>2860</v>
      </c>
      <c r="C1193" s="11" t="s">
        <v>2861</v>
      </c>
      <c r="D1193" s="11" t="s">
        <v>26</v>
      </c>
      <c r="E1193" s="11" t="s">
        <v>508</v>
      </c>
      <c r="F1193" s="11" t="s">
        <v>26</v>
      </c>
      <c r="G1193" s="11">
        <v>1305</v>
      </c>
      <c r="H1193" s="12" t="s">
        <v>141</v>
      </c>
      <c r="I1193" s="12" t="s">
        <v>37</v>
      </c>
      <c r="J1193" s="12" t="s">
        <v>598</v>
      </c>
      <c r="K1193" s="12" t="s">
        <v>82</v>
      </c>
      <c r="L1193" s="13">
        <v>40.520000000000003</v>
      </c>
      <c r="M1193" s="13">
        <v>25</v>
      </c>
      <c r="N1193" s="13">
        <v>1.6208</v>
      </c>
      <c r="O1193" s="13">
        <v>29</v>
      </c>
      <c r="P1193" s="13" t="s">
        <v>30</v>
      </c>
      <c r="Q1193" s="13">
        <v>0</v>
      </c>
      <c r="R1193" s="69">
        <f>L1193*O1193</f>
        <v>1175.0800000000002</v>
      </c>
      <c r="S1193" s="69">
        <v>0</v>
      </c>
      <c r="T1193" s="69">
        <f>L1193*S1193</f>
        <v>0</v>
      </c>
      <c r="U1193" s="69">
        <f>R1193-T1193</f>
        <v>1175.0800000000002</v>
      </c>
      <c r="V1193" s="69">
        <f>U1193*0</f>
        <v>0</v>
      </c>
      <c r="W1193" s="69">
        <f>U1193-V1193</f>
        <v>1175.0800000000002</v>
      </c>
      <c r="X1193" s="69">
        <v>0</v>
      </c>
      <c r="Y1193" s="14">
        <f t="shared" si="1126"/>
        <v>0</v>
      </c>
      <c r="Z1193" s="66" t="s">
        <v>26</v>
      </c>
      <c r="AA1193" s="12" t="s">
        <v>31</v>
      </c>
    </row>
    <row r="1194" spans="1:27" x14ac:dyDescent="0.25">
      <c r="A1194" s="10">
        <v>45677</v>
      </c>
      <c r="B1194" s="11" t="s">
        <v>2862</v>
      </c>
      <c r="C1194" s="11" t="s">
        <v>2863</v>
      </c>
      <c r="D1194" s="11" t="s">
        <v>26</v>
      </c>
      <c r="E1194" s="11" t="s">
        <v>63</v>
      </c>
      <c r="F1194" s="11" t="s">
        <v>26</v>
      </c>
      <c r="G1194" s="11" t="s">
        <v>26</v>
      </c>
      <c r="H1194" s="12" t="s">
        <v>4421</v>
      </c>
      <c r="I1194" s="12" t="s">
        <v>27</v>
      </c>
      <c r="J1194" s="12" t="s">
        <v>33</v>
      </c>
      <c r="K1194" s="12" t="s">
        <v>34</v>
      </c>
      <c r="L1194" s="13">
        <v>42.1</v>
      </c>
      <c r="M1194" s="13">
        <v>29</v>
      </c>
      <c r="N1194" s="13">
        <v>1.4517241379310351</v>
      </c>
      <c r="O1194" s="13">
        <v>85</v>
      </c>
      <c r="P1194" s="13" t="s">
        <v>30</v>
      </c>
      <c r="Q1194" s="13">
        <v>0</v>
      </c>
      <c r="R1194" s="69">
        <f>L1194*O1194</f>
        <v>3578.5</v>
      </c>
      <c r="S1194" s="69">
        <v>38</v>
      </c>
      <c r="T1194" s="69">
        <f>L1194*S1194</f>
        <v>1599.8</v>
      </c>
      <c r="U1194" s="69">
        <f>R1194-T1194</f>
        <v>1978.7</v>
      </c>
      <c r="V1194" s="69">
        <f>U1194*1</f>
        <v>1978.7</v>
      </c>
      <c r="W1194" s="69">
        <f>U1194-V1194</f>
        <v>0</v>
      </c>
      <c r="X1194" s="69">
        <f>L1194*36</f>
        <v>1515.6000000000001</v>
      </c>
      <c r="Y1194" s="70">
        <f t="shared" ref="Y1194" si="1129">+T1194-X1194</f>
        <v>84.199999999999818</v>
      </c>
      <c r="Z1194" s="66" t="s">
        <v>140</v>
      </c>
      <c r="AA1194" s="12" t="s">
        <v>78</v>
      </c>
    </row>
    <row r="1195" spans="1:27" x14ac:dyDescent="0.25">
      <c r="A1195" s="10">
        <v>45677</v>
      </c>
      <c r="B1195" s="11" t="s">
        <v>2864</v>
      </c>
      <c r="C1195" s="11" t="s">
        <v>2865</v>
      </c>
      <c r="D1195" s="11" t="s">
        <v>26</v>
      </c>
      <c r="E1195" s="11" t="s">
        <v>485</v>
      </c>
      <c r="F1195" s="11" t="s">
        <v>26</v>
      </c>
      <c r="G1195" s="11">
        <v>72887</v>
      </c>
      <c r="H1195" s="12" t="s">
        <v>4447</v>
      </c>
      <c r="I1195" s="12" t="s">
        <v>27</v>
      </c>
      <c r="J1195" s="12" t="s">
        <v>42</v>
      </c>
      <c r="K1195" s="12" t="s">
        <v>43</v>
      </c>
      <c r="L1195" s="13">
        <v>43.58</v>
      </c>
      <c r="M1195" s="13">
        <v>25</v>
      </c>
      <c r="N1195" s="13">
        <v>1.7432000000000001</v>
      </c>
      <c r="O1195" s="13">
        <v>42.5</v>
      </c>
      <c r="P1195" s="13" t="s">
        <v>30</v>
      </c>
      <c r="Q1195" s="13">
        <v>0</v>
      </c>
      <c r="R1195" s="69">
        <f>+L1195*O1195</f>
        <v>1852.1499999999999</v>
      </c>
      <c r="S1195" s="69">
        <v>0</v>
      </c>
      <c r="T1195" s="69">
        <f>+L1195*S1195</f>
        <v>0</v>
      </c>
      <c r="U1195" s="69">
        <f>+R1195-T1195</f>
        <v>1852.1499999999999</v>
      </c>
      <c r="V1195" s="69">
        <f>+U1195*0.75</f>
        <v>1389.1125</v>
      </c>
      <c r="W1195" s="69">
        <f>+U1195-V1195</f>
        <v>463.03749999999991</v>
      </c>
      <c r="X1195" s="69">
        <v>0</v>
      </c>
      <c r="Y1195" s="14">
        <f t="shared" ref="Y1195:Y1196" si="1130">T1195-X1195</f>
        <v>0</v>
      </c>
      <c r="Z1195" s="66" t="s">
        <v>26</v>
      </c>
      <c r="AA1195" s="12" t="s">
        <v>31</v>
      </c>
    </row>
    <row r="1196" spans="1:27" x14ac:dyDescent="0.25">
      <c r="A1196" s="10">
        <v>45677</v>
      </c>
      <c r="B1196" s="11" t="s">
        <v>661</v>
      </c>
      <c r="C1196" s="11" t="s">
        <v>2866</v>
      </c>
      <c r="D1196" s="11" t="s">
        <v>26</v>
      </c>
      <c r="E1196" s="11" t="s">
        <v>1199</v>
      </c>
      <c r="F1196" s="11" t="s">
        <v>26</v>
      </c>
      <c r="G1196" s="11">
        <v>995</v>
      </c>
      <c r="H1196" s="12" t="s">
        <v>162</v>
      </c>
      <c r="I1196" s="12" t="s">
        <v>27</v>
      </c>
      <c r="J1196" s="12" t="s">
        <v>42</v>
      </c>
      <c r="K1196" s="12" t="s">
        <v>43</v>
      </c>
      <c r="L1196" s="13">
        <v>42.88</v>
      </c>
      <c r="M1196" s="13">
        <v>25</v>
      </c>
      <c r="N1196" s="13">
        <v>1.7152000000000001</v>
      </c>
      <c r="O1196" s="13" t="s">
        <v>30</v>
      </c>
      <c r="P1196" s="13">
        <v>56</v>
      </c>
      <c r="Q1196" s="13">
        <v>0</v>
      </c>
      <c r="R1196" s="69">
        <f>M1196*P1196</f>
        <v>1400</v>
      </c>
      <c r="S1196" s="69">
        <v>0</v>
      </c>
      <c r="T1196" s="69">
        <f>M1196*S1196</f>
        <v>0</v>
      </c>
      <c r="U1196" s="69">
        <f>R1196-T1196</f>
        <v>1400</v>
      </c>
      <c r="V1196" s="69">
        <f>U1196*0</f>
        <v>0</v>
      </c>
      <c r="W1196" s="69">
        <f>U1196-V1196</f>
        <v>1400</v>
      </c>
      <c r="X1196" s="69">
        <v>0</v>
      </c>
      <c r="Y1196" s="14">
        <f t="shared" si="1130"/>
        <v>0</v>
      </c>
      <c r="Z1196" s="66" t="s">
        <v>26</v>
      </c>
      <c r="AA1196" s="12" t="s">
        <v>31</v>
      </c>
    </row>
    <row r="1197" spans="1:27" x14ac:dyDescent="0.25">
      <c r="A1197" s="10">
        <v>45677</v>
      </c>
      <c r="B1197" s="11" t="s">
        <v>2867</v>
      </c>
      <c r="C1197" s="11" t="s">
        <v>2868</v>
      </c>
      <c r="D1197" s="11" t="s">
        <v>26</v>
      </c>
      <c r="E1197" s="11" t="s">
        <v>80</v>
      </c>
      <c r="F1197" s="11" t="s">
        <v>26</v>
      </c>
      <c r="G1197" s="11" t="s">
        <v>26</v>
      </c>
      <c r="H1197" s="12" t="s">
        <v>4421</v>
      </c>
      <c r="I1197" s="12" t="s">
        <v>27</v>
      </c>
      <c r="J1197" s="12" t="s">
        <v>47</v>
      </c>
      <c r="K1197" s="12" t="s">
        <v>48</v>
      </c>
      <c r="L1197" s="13">
        <v>42.36</v>
      </c>
      <c r="M1197" s="13">
        <v>29</v>
      </c>
      <c r="N1197" s="13">
        <v>1.460689655172414</v>
      </c>
      <c r="O1197" s="13">
        <v>87</v>
      </c>
      <c r="P1197" s="13" t="s">
        <v>30</v>
      </c>
      <c r="Q1197" s="13">
        <v>0</v>
      </c>
      <c r="R1197" s="69">
        <f>L1197*O1197</f>
        <v>3685.32</v>
      </c>
      <c r="S1197" s="69">
        <v>38</v>
      </c>
      <c r="T1197" s="69">
        <f>L1197*S1197</f>
        <v>1609.68</v>
      </c>
      <c r="U1197" s="69">
        <f>R1197-T1197</f>
        <v>2075.6400000000003</v>
      </c>
      <c r="V1197" s="69">
        <f>U1197*1</f>
        <v>2075.6400000000003</v>
      </c>
      <c r="W1197" s="69">
        <f>U1197-V1197</f>
        <v>0</v>
      </c>
      <c r="X1197" s="69">
        <f>L1197*36</f>
        <v>1524.96</v>
      </c>
      <c r="Y1197" s="70">
        <f t="shared" ref="Y1197" si="1131">+T1197-X1197</f>
        <v>84.720000000000027</v>
      </c>
      <c r="Z1197" s="66" t="s">
        <v>140</v>
      </c>
      <c r="AA1197" s="12" t="s">
        <v>78</v>
      </c>
    </row>
    <row r="1198" spans="1:27" x14ac:dyDescent="0.25">
      <c r="A1198" s="10">
        <v>45677</v>
      </c>
      <c r="B1198" s="11" t="s">
        <v>2869</v>
      </c>
      <c r="C1198" s="11" t="s">
        <v>2870</v>
      </c>
      <c r="D1198" s="11" t="s">
        <v>26</v>
      </c>
      <c r="E1198" s="11" t="s">
        <v>568</v>
      </c>
      <c r="F1198" s="11" t="s">
        <v>26</v>
      </c>
      <c r="G1198" s="11">
        <v>112165</v>
      </c>
      <c r="H1198" s="12" t="s">
        <v>4445</v>
      </c>
      <c r="I1198" s="12" t="s">
        <v>27</v>
      </c>
      <c r="J1198" s="12" t="s">
        <v>33</v>
      </c>
      <c r="K1198" s="12" t="s">
        <v>34</v>
      </c>
      <c r="L1198" s="13">
        <v>35.299999999999997</v>
      </c>
      <c r="M1198" s="13">
        <v>25</v>
      </c>
      <c r="N1198" s="13">
        <v>1.4119999999999999</v>
      </c>
      <c r="O1198" s="13">
        <v>44</v>
      </c>
      <c r="P1198" s="13" t="s">
        <v>30</v>
      </c>
      <c r="Q1198" s="13">
        <v>0</v>
      </c>
      <c r="R1198" s="69">
        <f t="shared" ref="R1198:R1199" si="1132">+L1198*O1198</f>
        <v>1553.1999999999998</v>
      </c>
      <c r="S1198" s="69">
        <v>0</v>
      </c>
      <c r="T1198" s="69">
        <f>+L1198*S1198</f>
        <v>0</v>
      </c>
      <c r="U1198" s="69">
        <f>+R1198-T1198</f>
        <v>1553.1999999999998</v>
      </c>
      <c r="V1198" s="69">
        <f>+U1198*1</f>
        <v>1553.1999999999998</v>
      </c>
      <c r="W1198" s="69">
        <f>+U1198-V1198</f>
        <v>0</v>
      </c>
      <c r="X1198" s="69">
        <v>0</v>
      </c>
      <c r="Y1198" s="14">
        <f t="shared" ref="Y1198:Y1261" si="1133">T1198-X1198</f>
        <v>0</v>
      </c>
      <c r="Z1198" s="66" t="s">
        <v>26</v>
      </c>
      <c r="AA1198" s="12" t="s">
        <v>31</v>
      </c>
    </row>
    <row r="1199" spans="1:27" x14ac:dyDescent="0.25">
      <c r="A1199" s="10">
        <v>45677</v>
      </c>
      <c r="B1199" s="11" t="s">
        <v>127</v>
      </c>
      <c r="C1199" s="11" t="s">
        <v>2871</v>
      </c>
      <c r="D1199" s="11" t="s">
        <v>26</v>
      </c>
      <c r="E1199" s="11" t="s">
        <v>566</v>
      </c>
      <c r="F1199" s="11" t="s">
        <v>26</v>
      </c>
      <c r="G1199" s="11">
        <v>112150</v>
      </c>
      <c r="H1199" s="12" t="s">
        <v>4445</v>
      </c>
      <c r="I1199" s="12" t="s">
        <v>27</v>
      </c>
      <c r="J1199" s="12" t="s">
        <v>42</v>
      </c>
      <c r="K1199" s="12" t="s">
        <v>43</v>
      </c>
      <c r="L1199" s="13">
        <v>41.18</v>
      </c>
      <c r="M1199" s="13">
        <v>25</v>
      </c>
      <c r="N1199" s="13">
        <v>1.6472</v>
      </c>
      <c r="O1199" s="13">
        <v>42</v>
      </c>
      <c r="P1199" s="13" t="s">
        <v>30</v>
      </c>
      <c r="Q1199" s="13">
        <v>0</v>
      </c>
      <c r="R1199" s="69">
        <f t="shared" si="1132"/>
        <v>1729.56</v>
      </c>
      <c r="S1199" s="69">
        <v>0</v>
      </c>
      <c r="T1199" s="69">
        <f>+L1199*S1199</f>
        <v>0</v>
      </c>
      <c r="U1199" s="69">
        <f>+R1199-T1199</f>
        <v>1729.56</v>
      </c>
      <c r="V1199" s="69">
        <f>+U1199*1</f>
        <v>1729.56</v>
      </c>
      <c r="W1199" s="69">
        <f>+U1199-V1199</f>
        <v>0</v>
      </c>
      <c r="X1199" s="69">
        <v>0</v>
      </c>
      <c r="Y1199" s="14">
        <f t="shared" si="1133"/>
        <v>0</v>
      </c>
      <c r="Z1199" s="66" t="s">
        <v>26</v>
      </c>
      <c r="AA1199" s="12" t="s">
        <v>31</v>
      </c>
    </row>
    <row r="1200" spans="1:27" x14ac:dyDescent="0.25">
      <c r="A1200" s="10">
        <v>45677</v>
      </c>
      <c r="B1200" s="11" t="s">
        <v>732</v>
      </c>
      <c r="C1200" s="11" t="s">
        <v>2872</v>
      </c>
      <c r="D1200" s="11" t="s">
        <v>26</v>
      </c>
      <c r="E1200" s="11" t="s">
        <v>53</v>
      </c>
      <c r="F1200" s="11" t="s">
        <v>26</v>
      </c>
      <c r="G1200" s="11">
        <v>3758</v>
      </c>
      <c r="H1200" s="12" t="s">
        <v>41</v>
      </c>
      <c r="I1200" s="12" t="s">
        <v>55</v>
      </c>
      <c r="J1200" s="12" t="s">
        <v>55</v>
      </c>
      <c r="K1200" s="12" t="s">
        <v>56</v>
      </c>
      <c r="L1200" s="13">
        <v>41.66</v>
      </c>
      <c r="M1200" s="13">
        <v>25</v>
      </c>
      <c r="N1200" s="13">
        <v>1.6664000000000001</v>
      </c>
      <c r="O1200" s="13" t="s">
        <v>30</v>
      </c>
      <c r="P1200" s="13">
        <v>24</v>
      </c>
      <c r="Q1200" s="13">
        <v>0</v>
      </c>
      <c r="R1200" s="69">
        <f>+M1200*P1200</f>
        <v>600</v>
      </c>
      <c r="S1200" s="69">
        <v>0</v>
      </c>
      <c r="T1200" s="69">
        <f>+M1200*S1200</f>
        <v>0</v>
      </c>
      <c r="U1200" s="69">
        <f>+R1200-T1200</f>
        <v>600</v>
      </c>
      <c r="V1200" s="69">
        <f>+U1200*0</f>
        <v>0</v>
      </c>
      <c r="W1200" s="69">
        <f>+U1200-V1200</f>
        <v>600</v>
      </c>
      <c r="X1200" s="69">
        <v>0</v>
      </c>
      <c r="Y1200" s="14">
        <f t="shared" si="1133"/>
        <v>0</v>
      </c>
      <c r="Z1200" s="66" t="s">
        <v>26</v>
      </c>
      <c r="AA1200" s="12" t="s">
        <v>31</v>
      </c>
    </row>
    <row r="1201" spans="1:27" x14ac:dyDescent="0.25">
      <c r="A1201" s="10">
        <v>45677</v>
      </c>
      <c r="B1201" s="11" t="s">
        <v>635</v>
      </c>
      <c r="C1201" s="11" t="s">
        <v>2873</v>
      </c>
      <c r="D1201" s="11" t="s">
        <v>26</v>
      </c>
      <c r="E1201" s="11" t="s">
        <v>500</v>
      </c>
      <c r="F1201" s="11" t="s">
        <v>26</v>
      </c>
      <c r="G1201" s="11">
        <v>802</v>
      </c>
      <c r="H1201" s="12" t="s">
        <v>141</v>
      </c>
      <c r="I1201" s="12" t="s">
        <v>37</v>
      </c>
      <c r="J1201" s="12" t="s">
        <v>598</v>
      </c>
      <c r="K1201" s="12" t="s">
        <v>82</v>
      </c>
      <c r="L1201" s="13">
        <v>41.26</v>
      </c>
      <c r="M1201" s="13">
        <v>25</v>
      </c>
      <c r="N1201" s="13">
        <v>1.6504000000000001</v>
      </c>
      <c r="O1201" s="13">
        <v>29</v>
      </c>
      <c r="P1201" s="13" t="s">
        <v>30</v>
      </c>
      <c r="Q1201" s="13">
        <v>0</v>
      </c>
      <c r="R1201" s="69">
        <f>L1201*O1201</f>
        <v>1196.54</v>
      </c>
      <c r="S1201" s="69">
        <v>0</v>
      </c>
      <c r="T1201" s="69">
        <f>L1201*S1201</f>
        <v>0</v>
      </c>
      <c r="U1201" s="69">
        <f>R1201-T1201</f>
        <v>1196.54</v>
      </c>
      <c r="V1201" s="69">
        <f>U1201*0</f>
        <v>0</v>
      </c>
      <c r="W1201" s="69">
        <f>U1201-V1201</f>
        <v>1196.54</v>
      </c>
      <c r="X1201" s="69">
        <v>0</v>
      </c>
      <c r="Y1201" s="14">
        <f t="shared" si="1133"/>
        <v>0</v>
      </c>
      <c r="Z1201" s="66" t="s">
        <v>26</v>
      </c>
      <c r="AA1201" s="12" t="s">
        <v>31</v>
      </c>
    </row>
    <row r="1202" spans="1:27" x14ac:dyDescent="0.25">
      <c r="A1202" s="10">
        <v>45677</v>
      </c>
      <c r="B1202" s="11" t="s">
        <v>2874</v>
      </c>
      <c r="C1202" s="11" t="s">
        <v>2875</v>
      </c>
      <c r="D1202" s="11" t="s">
        <v>26</v>
      </c>
      <c r="E1202" s="11" t="s">
        <v>560</v>
      </c>
      <c r="F1202" s="11" t="s">
        <v>26</v>
      </c>
      <c r="G1202" s="11">
        <v>112141</v>
      </c>
      <c r="H1202" s="12" t="s">
        <v>4445</v>
      </c>
      <c r="I1202" s="12" t="s">
        <v>27</v>
      </c>
      <c r="J1202" s="12" t="s">
        <v>33</v>
      </c>
      <c r="K1202" s="12" t="s">
        <v>34</v>
      </c>
      <c r="L1202" s="13">
        <v>36.6</v>
      </c>
      <c r="M1202" s="13">
        <v>25</v>
      </c>
      <c r="N1202" s="13">
        <v>1.464</v>
      </c>
      <c r="O1202" s="13">
        <v>44</v>
      </c>
      <c r="P1202" s="13" t="s">
        <v>30</v>
      </c>
      <c r="Q1202" s="13">
        <v>0</v>
      </c>
      <c r="R1202" s="69">
        <f t="shared" ref="R1202" si="1134">+L1202*O1202</f>
        <v>1610.4</v>
      </c>
      <c r="S1202" s="69">
        <v>0</v>
      </c>
      <c r="T1202" s="69">
        <f>+L1202*S1202</f>
        <v>0</v>
      </c>
      <c r="U1202" s="69">
        <f>+R1202-T1202</f>
        <v>1610.4</v>
      </c>
      <c r="V1202" s="69">
        <f>+U1202*1</f>
        <v>1610.4</v>
      </c>
      <c r="W1202" s="69">
        <f>+U1202-V1202</f>
        <v>0</v>
      </c>
      <c r="X1202" s="69">
        <v>0</v>
      </c>
      <c r="Y1202" s="14">
        <f t="shared" si="1133"/>
        <v>0</v>
      </c>
      <c r="Z1202" s="66" t="s">
        <v>26</v>
      </c>
      <c r="AA1202" s="12" t="s">
        <v>31</v>
      </c>
    </row>
    <row r="1203" spans="1:27" x14ac:dyDescent="0.25">
      <c r="A1203" s="10">
        <v>45677</v>
      </c>
      <c r="B1203" s="11" t="s">
        <v>286</v>
      </c>
      <c r="C1203" s="11" t="s">
        <v>2876</v>
      </c>
      <c r="D1203" s="11" t="s">
        <v>26</v>
      </c>
      <c r="E1203" s="11" t="s">
        <v>57</v>
      </c>
      <c r="F1203" s="11" t="s">
        <v>26</v>
      </c>
      <c r="G1203" s="11">
        <v>2740</v>
      </c>
      <c r="H1203" s="12" t="s">
        <v>41</v>
      </c>
      <c r="I1203" s="12" t="s">
        <v>27</v>
      </c>
      <c r="J1203" s="12" t="s">
        <v>42</v>
      </c>
      <c r="K1203" s="12" t="s">
        <v>43</v>
      </c>
      <c r="L1203" s="13">
        <v>42.58</v>
      </c>
      <c r="M1203" s="13">
        <v>25</v>
      </c>
      <c r="N1203" s="13">
        <v>1.7032</v>
      </c>
      <c r="O1203" s="13" t="s">
        <v>30</v>
      </c>
      <c r="P1203" s="13">
        <v>64</v>
      </c>
      <c r="Q1203" s="13">
        <v>0</v>
      </c>
      <c r="R1203" s="69">
        <f>M1203*P1203</f>
        <v>1600</v>
      </c>
      <c r="S1203" s="69">
        <v>0</v>
      </c>
      <c r="T1203" s="69">
        <f>M1203*S1203</f>
        <v>0</v>
      </c>
      <c r="U1203" s="69">
        <f t="shared" ref="U1203" si="1135">+R1203-T1203</f>
        <v>1600</v>
      </c>
      <c r="V1203" s="69">
        <f>+U1203*0</f>
        <v>0</v>
      </c>
      <c r="W1203" s="69">
        <f t="shared" ref="W1203" si="1136">+U1203-V1203</f>
        <v>1600</v>
      </c>
      <c r="X1203" s="69">
        <v>0</v>
      </c>
      <c r="Y1203" s="14">
        <f t="shared" si="1133"/>
        <v>0</v>
      </c>
      <c r="Z1203" s="66" t="s">
        <v>26</v>
      </c>
      <c r="AA1203" s="12" t="s">
        <v>31</v>
      </c>
    </row>
    <row r="1204" spans="1:27" x14ac:dyDescent="0.25">
      <c r="A1204" s="10">
        <v>45677</v>
      </c>
      <c r="B1204" s="11" t="s">
        <v>2877</v>
      </c>
      <c r="C1204" s="11" t="s">
        <v>2878</v>
      </c>
      <c r="D1204" s="11" t="s">
        <v>26</v>
      </c>
      <c r="E1204" s="11" t="s">
        <v>569</v>
      </c>
      <c r="F1204" s="11" t="s">
        <v>26</v>
      </c>
      <c r="G1204" s="11">
        <v>10330</v>
      </c>
      <c r="H1204" s="12" t="s">
        <v>140</v>
      </c>
      <c r="I1204" s="12" t="s">
        <v>27</v>
      </c>
      <c r="J1204" s="12" t="s">
        <v>47</v>
      </c>
      <c r="K1204" s="12" t="s">
        <v>48</v>
      </c>
      <c r="L1204" s="13">
        <v>42.88</v>
      </c>
      <c r="M1204" s="13">
        <v>29</v>
      </c>
      <c r="N1204" s="13">
        <v>1.478620689655173</v>
      </c>
      <c r="O1204" s="13">
        <v>40</v>
      </c>
      <c r="P1204" s="13"/>
      <c r="Q1204" s="13">
        <v>0</v>
      </c>
      <c r="R1204" s="69">
        <f>+L1204*O1204</f>
        <v>1715.2</v>
      </c>
      <c r="S1204" s="69">
        <v>0</v>
      </c>
      <c r="T1204" s="69">
        <f>+L1204*S1204</f>
        <v>0</v>
      </c>
      <c r="U1204" s="69">
        <f>+R1204-T1204</f>
        <v>1715.2</v>
      </c>
      <c r="V1204" s="69">
        <f>+U1204*0</f>
        <v>0</v>
      </c>
      <c r="W1204" s="69">
        <f>+U1204-V1204</f>
        <v>1715.2</v>
      </c>
      <c r="X1204" s="69">
        <v>0</v>
      </c>
      <c r="Y1204" s="14">
        <f t="shared" si="1133"/>
        <v>0</v>
      </c>
      <c r="Z1204" s="66" t="s">
        <v>26</v>
      </c>
      <c r="AA1204" s="12" t="s">
        <v>31</v>
      </c>
    </row>
    <row r="1205" spans="1:27" x14ac:dyDescent="0.25">
      <c r="A1205" s="10">
        <v>45677</v>
      </c>
      <c r="B1205" s="11" t="s">
        <v>473</v>
      </c>
      <c r="C1205" s="11" t="s">
        <v>2879</v>
      </c>
      <c r="D1205" s="11" t="s">
        <v>26</v>
      </c>
      <c r="E1205" s="11" t="s">
        <v>50</v>
      </c>
      <c r="F1205" s="11" t="s">
        <v>26</v>
      </c>
      <c r="G1205" s="11">
        <v>641</v>
      </c>
      <c r="H1205" s="12" t="s">
        <v>162</v>
      </c>
      <c r="I1205" s="12" t="s">
        <v>27</v>
      </c>
      <c r="J1205" s="12" t="s">
        <v>33</v>
      </c>
      <c r="K1205" s="12" t="s">
        <v>34</v>
      </c>
      <c r="L1205" s="13">
        <v>37.54</v>
      </c>
      <c r="M1205" s="13">
        <v>25</v>
      </c>
      <c r="N1205" s="13">
        <v>1.5016</v>
      </c>
      <c r="O1205" s="13" t="s">
        <v>30</v>
      </c>
      <c r="P1205" s="13">
        <v>58</v>
      </c>
      <c r="Q1205" s="13">
        <v>0</v>
      </c>
      <c r="R1205" s="69">
        <f>M1205*P1205</f>
        <v>1450</v>
      </c>
      <c r="S1205" s="69">
        <v>0</v>
      </c>
      <c r="T1205" s="69">
        <f>M1205*S1205</f>
        <v>0</v>
      </c>
      <c r="U1205" s="69">
        <f t="shared" ref="U1205" si="1137">R1205-T1205</f>
        <v>1450</v>
      </c>
      <c r="V1205" s="69">
        <f>U1205*0</f>
        <v>0</v>
      </c>
      <c r="W1205" s="69">
        <f t="shared" ref="W1205" si="1138">U1205-V1205</f>
        <v>1450</v>
      </c>
      <c r="X1205" s="69">
        <v>0</v>
      </c>
      <c r="Y1205" s="14">
        <f t="shared" si="1133"/>
        <v>0</v>
      </c>
      <c r="Z1205" s="66" t="s">
        <v>26</v>
      </c>
      <c r="AA1205" s="12" t="s">
        <v>31</v>
      </c>
    </row>
    <row r="1206" spans="1:27" x14ac:dyDescent="0.25">
      <c r="A1206" s="10">
        <v>45677</v>
      </c>
      <c r="B1206" s="11" t="s">
        <v>2880</v>
      </c>
      <c r="C1206" s="11" t="s">
        <v>2881</v>
      </c>
      <c r="D1206" s="11" t="s">
        <v>26</v>
      </c>
      <c r="E1206" s="11" t="s">
        <v>100</v>
      </c>
      <c r="F1206" s="11" t="s">
        <v>26</v>
      </c>
      <c r="G1206" s="11">
        <v>21726</v>
      </c>
      <c r="H1206" s="12" t="s">
        <v>4447</v>
      </c>
      <c r="I1206" s="12" t="s">
        <v>27</v>
      </c>
      <c r="J1206" s="12" t="s">
        <v>47</v>
      </c>
      <c r="K1206" s="12" t="s">
        <v>48</v>
      </c>
      <c r="L1206" s="13">
        <v>35.880000000000003</v>
      </c>
      <c r="M1206" s="13">
        <v>25</v>
      </c>
      <c r="N1206" s="13">
        <v>1.4352</v>
      </c>
      <c r="O1206" s="13">
        <v>46.66</v>
      </c>
      <c r="P1206" s="13" t="s">
        <v>30</v>
      </c>
      <c r="Q1206" s="13">
        <v>0</v>
      </c>
      <c r="R1206" s="69">
        <f>+L1206*O1206</f>
        <v>1674.1608000000001</v>
      </c>
      <c r="S1206" s="69">
        <v>0</v>
      </c>
      <c r="T1206" s="69">
        <f>+L1206*S1206</f>
        <v>0</v>
      </c>
      <c r="U1206" s="69">
        <f>+R1206-T1206</f>
        <v>1674.1608000000001</v>
      </c>
      <c r="V1206" s="69">
        <f>+U1206*0.75</f>
        <v>1255.6206000000002</v>
      </c>
      <c r="W1206" s="69">
        <f>+U1206-V1206</f>
        <v>418.54019999999991</v>
      </c>
      <c r="X1206" s="69">
        <v>0</v>
      </c>
      <c r="Y1206" s="14">
        <f t="shared" si="1133"/>
        <v>0</v>
      </c>
      <c r="Z1206" s="66" t="s">
        <v>26</v>
      </c>
      <c r="AA1206" s="12" t="s">
        <v>31</v>
      </c>
    </row>
    <row r="1207" spans="1:27" x14ac:dyDescent="0.25">
      <c r="A1207" s="10">
        <v>45677</v>
      </c>
      <c r="B1207" s="11" t="s">
        <v>466</v>
      </c>
      <c r="C1207" s="11" t="s">
        <v>2882</v>
      </c>
      <c r="D1207" s="11" t="s">
        <v>26</v>
      </c>
      <c r="E1207" s="11" t="s">
        <v>65</v>
      </c>
      <c r="F1207" s="11" t="s">
        <v>26</v>
      </c>
      <c r="G1207" s="11">
        <v>1578</v>
      </c>
      <c r="H1207" s="12" t="s">
        <v>66</v>
      </c>
      <c r="I1207" s="12" t="s">
        <v>27</v>
      </c>
      <c r="J1207" s="12" t="s">
        <v>556</v>
      </c>
      <c r="K1207" s="12" t="s">
        <v>557</v>
      </c>
      <c r="L1207" s="13">
        <v>41.74</v>
      </c>
      <c r="M1207" s="13">
        <v>25</v>
      </c>
      <c r="N1207" s="13">
        <v>1.6696</v>
      </c>
      <c r="O1207" s="13">
        <v>45</v>
      </c>
      <c r="P1207" s="13"/>
      <c r="Q1207" s="13">
        <v>0</v>
      </c>
      <c r="R1207" s="69">
        <f>L1207*O1207</f>
        <v>1878.3000000000002</v>
      </c>
      <c r="S1207" s="69">
        <v>0</v>
      </c>
      <c r="T1207" s="69">
        <f>L1207*S1207</f>
        <v>0</v>
      </c>
      <c r="U1207" s="69">
        <f>R1207-T1207</f>
        <v>1878.3000000000002</v>
      </c>
      <c r="V1207" s="69">
        <f>U1207*1</f>
        <v>1878.3000000000002</v>
      </c>
      <c r="W1207" s="69">
        <f>U1207-V1207</f>
        <v>0</v>
      </c>
      <c r="X1207" s="69">
        <v>0</v>
      </c>
      <c r="Y1207" s="14">
        <f t="shared" si="1133"/>
        <v>0</v>
      </c>
      <c r="Z1207" s="66" t="s">
        <v>26</v>
      </c>
      <c r="AA1207" s="12" t="s">
        <v>31</v>
      </c>
    </row>
    <row r="1208" spans="1:27" x14ac:dyDescent="0.25">
      <c r="A1208" s="10">
        <v>45677</v>
      </c>
      <c r="B1208" s="11" t="s">
        <v>407</v>
      </c>
      <c r="C1208" s="11" t="s">
        <v>2883</v>
      </c>
      <c r="D1208" s="11" t="s">
        <v>26</v>
      </c>
      <c r="E1208" s="11" t="s">
        <v>236</v>
      </c>
      <c r="F1208" s="11" t="s">
        <v>26</v>
      </c>
      <c r="G1208" s="11">
        <v>44300</v>
      </c>
      <c r="H1208" s="12" t="s">
        <v>4422</v>
      </c>
      <c r="I1208" s="12" t="s">
        <v>27</v>
      </c>
      <c r="J1208" s="12" t="s">
        <v>42</v>
      </c>
      <c r="K1208" s="12" t="s">
        <v>43</v>
      </c>
      <c r="L1208" s="13">
        <v>39.32</v>
      </c>
      <c r="M1208" s="13">
        <v>25</v>
      </c>
      <c r="N1208" s="13">
        <v>1.5728</v>
      </c>
      <c r="O1208" s="13">
        <v>42</v>
      </c>
      <c r="P1208" s="13" t="s">
        <v>30</v>
      </c>
      <c r="Q1208" s="13">
        <v>0</v>
      </c>
      <c r="R1208" s="69">
        <f t="shared" ref="R1208" si="1139">+L1208*O1208</f>
        <v>1651.44</v>
      </c>
      <c r="S1208" s="69">
        <v>0</v>
      </c>
      <c r="T1208" s="69">
        <f t="shared" ref="T1208" si="1140">+L1208*S1208</f>
        <v>0</v>
      </c>
      <c r="U1208" s="69">
        <f t="shared" ref="U1208" si="1141">+R1208-T1208</f>
        <v>1651.44</v>
      </c>
      <c r="V1208" s="69">
        <f>+U1208*1</f>
        <v>1651.44</v>
      </c>
      <c r="W1208" s="69">
        <f t="shared" ref="W1208" si="1142">+U1208-V1208</f>
        <v>0</v>
      </c>
      <c r="X1208" s="69">
        <v>0</v>
      </c>
      <c r="Y1208" s="14">
        <f t="shared" si="1133"/>
        <v>0</v>
      </c>
      <c r="Z1208" s="66" t="s">
        <v>26</v>
      </c>
      <c r="AA1208" s="12" t="s">
        <v>31</v>
      </c>
    </row>
    <row r="1209" spans="1:27" x14ac:dyDescent="0.25">
      <c r="A1209" s="10">
        <v>45677</v>
      </c>
      <c r="B1209" s="11" t="s">
        <v>2884</v>
      </c>
      <c r="C1209" s="11" t="s">
        <v>2885</v>
      </c>
      <c r="D1209" s="11" t="s">
        <v>26</v>
      </c>
      <c r="E1209" s="11" t="s">
        <v>75</v>
      </c>
      <c r="F1209" s="11" t="s">
        <v>26</v>
      </c>
      <c r="G1209" s="11">
        <v>42022</v>
      </c>
      <c r="H1209" s="12" t="s">
        <v>564</v>
      </c>
      <c r="I1209" s="12" t="s">
        <v>55</v>
      </c>
      <c r="J1209" s="12" t="s">
        <v>55</v>
      </c>
      <c r="K1209" s="12" t="s">
        <v>56</v>
      </c>
      <c r="L1209" s="13">
        <v>40.32</v>
      </c>
      <c r="M1209" s="13">
        <v>25</v>
      </c>
      <c r="N1209" s="13">
        <v>1.6128</v>
      </c>
      <c r="O1209" s="13"/>
      <c r="P1209" s="13">
        <v>24</v>
      </c>
      <c r="Q1209" s="13">
        <v>0</v>
      </c>
      <c r="R1209" s="69">
        <f>M1209*P1209</f>
        <v>600</v>
      </c>
      <c r="S1209" s="69">
        <v>0</v>
      </c>
      <c r="T1209" s="69">
        <f>M1209*S1209</f>
        <v>0</v>
      </c>
      <c r="U1209" s="69">
        <f>R1209-T1209</f>
        <v>600</v>
      </c>
      <c r="V1209" s="69">
        <f>U1209*0</f>
        <v>0</v>
      </c>
      <c r="W1209" s="69">
        <f>+U1209-V1209</f>
        <v>600</v>
      </c>
      <c r="X1209" s="69">
        <v>0</v>
      </c>
      <c r="Y1209" s="14">
        <f t="shared" si="1133"/>
        <v>0</v>
      </c>
      <c r="Z1209" s="66" t="s">
        <v>26</v>
      </c>
      <c r="AA1209" s="12" t="s">
        <v>31</v>
      </c>
    </row>
    <row r="1210" spans="1:27" x14ac:dyDescent="0.25">
      <c r="A1210" s="10">
        <v>45677</v>
      </c>
      <c r="B1210" s="11" t="s">
        <v>2886</v>
      </c>
      <c r="C1210" s="11" t="s">
        <v>2887</v>
      </c>
      <c r="D1210" s="11" t="s">
        <v>26</v>
      </c>
      <c r="E1210" s="11" t="s">
        <v>519</v>
      </c>
      <c r="F1210" s="11" t="s">
        <v>26</v>
      </c>
      <c r="G1210" s="11">
        <v>4378</v>
      </c>
      <c r="H1210" s="12" t="s">
        <v>140</v>
      </c>
      <c r="I1210" s="12" t="s">
        <v>27</v>
      </c>
      <c r="J1210" s="12" t="s">
        <v>42</v>
      </c>
      <c r="K1210" s="12" t="s">
        <v>43</v>
      </c>
      <c r="L1210" s="13">
        <v>41.96</v>
      </c>
      <c r="M1210" s="13">
        <v>25</v>
      </c>
      <c r="N1210" s="13">
        <v>1.6783999999999999</v>
      </c>
      <c r="O1210" s="13">
        <v>35</v>
      </c>
      <c r="P1210" s="13"/>
      <c r="Q1210" s="13">
        <v>0</v>
      </c>
      <c r="R1210" s="69">
        <f>+L1210*O1210</f>
        <v>1468.6000000000001</v>
      </c>
      <c r="S1210" s="69">
        <v>0</v>
      </c>
      <c r="T1210" s="69">
        <f>+L1210*S1210</f>
        <v>0</v>
      </c>
      <c r="U1210" s="69">
        <f>+R1210-T1210</f>
        <v>1468.6000000000001</v>
      </c>
      <c r="V1210" s="69">
        <f>+U1210*0</f>
        <v>0</v>
      </c>
      <c r="W1210" s="69">
        <f>+U1210-V1210</f>
        <v>1468.6000000000001</v>
      </c>
      <c r="X1210" s="69">
        <v>0</v>
      </c>
      <c r="Y1210" s="14">
        <f t="shared" si="1133"/>
        <v>0</v>
      </c>
      <c r="Z1210" s="66" t="s">
        <v>26</v>
      </c>
      <c r="AA1210" s="12" t="s">
        <v>31</v>
      </c>
    </row>
    <row r="1211" spans="1:27" x14ac:dyDescent="0.25">
      <c r="A1211" s="10">
        <v>45677</v>
      </c>
      <c r="B1211" s="11" t="s">
        <v>2888</v>
      </c>
      <c r="C1211" s="11" t="s">
        <v>2889</v>
      </c>
      <c r="D1211" s="11" t="s">
        <v>26</v>
      </c>
      <c r="E1211" s="11" t="s">
        <v>229</v>
      </c>
      <c r="F1211" s="11" t="s">
        <v>26</v>
      </c>
      <c r="G1211" s="11">
        <v>23141</v>
      </c>
      <c r="H1211" s="12" t="s">
        <v>564</v>
      </c>
      <c r="I1211" s="12" t="s">
        <v>55</v>
      </c>
      <c r="J1211" s="12" t="s">
        <v>55</v>
      </c>
      <c r="K1211" s="12" t="s">
        <v>56</v>
      </c>
      <c r="L1211" s="13">
        <v>40.159999999999997</v>
      </c>
      <c r="M1211" s="13">
        <v>25</v>
      </c>
      <c r="N1211" s="13">
        <v>1.6064000000000001</v>
      </c>
      <c r="O1211" s="13"/>
      <c r="P1211" s="13">
        <v>24</v>
      </c>
      <c r="Q1211" s="13">
        <v>0</v>
      </c>
      <c r="R1211" s="69">
        <f>M1211*P1211</f>
        <v>600</v>
      </c>
      <c r="S1211" s="69">
        <v>0</v>
      </c>
      <c r="T1211" s="69">
        <f>M1211*S1211</f>
        <v>0</v>
      </c>
      <c r="U1211" s="69">
        <f>R1211-T1211</f>
        <v>600</v>
      </c>
      <c r="V1211" s="69">
        <f>U1211*0</f>
        <v>0</v>
      </c>
      <c r="W1211" s="69">
        <f>+U1211-V1211</f>
        <v>600</v>
      </c>
      <c r="X1211" s="69">
        <v>0</v>
      </c>
      <c r="Y1211" s="14">
        <f t="shared" si="1133"/>
        <v>0</v>
      </c>
      <c r="Z1211" s="66" t="s">
        <v>26</v>
      </c>
      <c r="AA1211" s="12" t="s">
        <v>31</v>
      </c>
    </row>
    <row r="1212" spans="1:27" x14ac:dyDescent="0.25">
      <c r="A1212" s="10">
        <v>45677</v>
      </c>
      <c r="B1212" s="11" t="s">
        <v>257</v>
      </c>
      <c r="C1212" s="11" t="s">
        <v>2890</v>
      </c>
      <c r="D1212" s="11" t="s">
        <v>26</v>
      </c>
      <c r="E1212" s="11" t="s">
        <v>44</v>
      </c>
      <c r="F1212" s="11" t="s">
        <v>26</v>
      </c>
      <c r="G1212" s="11">
        <v>1568</v>
      </c>
      <c r="H1212" s="12" t="s">
        <v>45</v>
      </c>
      <c r="I1212" s="12" t="s">
        <v>27</v>
      </c>
      <c r="J1212" s="12" t="s">
        <v>42</v>
      </c>
      <c r="K1212" s="12" t="s">
        <v>43</v>
      </c>
      <c r="L1212" s="13">
        <v>44</v>
      </c>
      <c r="M1212" s="13">
        <v>25</v>
      </c>
      <c r="N1212" s="13">
        <v>1.76</v>
      </c>
      <c r="O1212" s="13" t="s">
        <v>30</v>
      </c>
      <c r="P1212" s="13">
        <v>62</v>
      </c>
      <c r="Q1212" s="13">
        <v>0</v>
      </c>
      <c r="R1212" s="69">
        <f>+M1212*P1212</f>
        <v>1550</v>
      </c>
      <c r="S1212" s="69">
        <v>0</v>
      </c>
      <c r="T1212" s="69">
        <f>+M1212*S1212</f>
        <v>0</v>
      </c>
      <c r="U1212" s="69">
        <f>+R1212-T1212</f>
        <v>1550</v>
      </c>
      <c r="V1212" s="69">
        <f>+U1212*0</f>
        <v>0</v>
      </c>
      <c r="W1212" s="69">
        <f>+U1212-V1212</f>
        <v>1550</v>
      </c>
      <c r="X1212" s="69">
        <v>0</v>
      </c>
      <c r="Y1212" s="14">
        <f t="shared" si="1133"/>
        <v>0</v>
      </c>
      <c r="Z1212" s="66" t="s">
        <v>26</v>
      </c>
      <c r="AA1212" s="12" t="s">
        <v>31</v>
      </c>
    </row>
    <row r="1213" spans="1:27" x14ac:dyDescent="0.25">
      <c r="A1213" s="10">
        <v>45677</v>
      </c>
      <c r="B1213" s="11" t="s">
        <v>2891</v>
      </c>
      <c r="C1213" s="11" t="s">
        <v>2892</v>
      </c>
      <c r="D1213" s="11" t="s">
        <v>26</v>
      </c>
      <c r="E1213" s="11" t="s">
        <v>49</v>
      </c>
      <c r="F1213" s="11" t="s">
        <v>26</v>
      </c>
      <c r="G1213" s="11">
        <v>1563</v>
      </c>
      <c r="H1213" s="12" t="s">
        <v>45</v>
      </c>
      <c r="I1213" s="12" t="s">
        <v>27</v>
      </c>
      <c r="J1213" s="12" t="s">
        <v>42</v>
      </c>
      <c r="K1213" s="12" t="s">
        <v>43</v>
      </c>
      <c r="L1213" s="13">
        <v>42.84</v>
      </c>
      <c r="M1213" s="13">
        <v>25</v>
      </c>
      <c r="N1213" s="13">
        <v>1.7136</v>
      </c>
      <c r="O1213" s="13" t="s">
        <v>30</v>
      </c>
      <c r="P1213" s="13">
        <v>62</v>
      </c>
      <c r="Q1213" s="13">
        <v>0</v>
      </c>
      <c r="R1213" s="69">
        <f>+M1213*P1213</f>
        <v>1550</v>
      </c>
      <c r="S1213" s="69">
        <v>0</v>
      </c>
      <c r="T1213" s="69">
        <f>+M1213*S1213</f>
        <v>0</v>
      </c>
      <c r="U1213" s="69">
        <f>+R1213-T1213</f>
        <v>1550</v>
      </c>
      <c r="V1213" s="69">
        <f>+U1213*0</f>
        <v>0</v>
      </c>
      <c r="W1213" s="69">
        <f>+U1213-V1213</f>
        <v>1550</v>
      </c>
      <c r="X1213" s="69">
        <v>0</v>
      </c>
      <c r="Y1213" s="14">
        <f t="shared" si="1133"/>
        <v>0</v>
      </c>
      <c r="Z1213" s="66" t="s">
        <v>26</v>
      </c>
      <c r="AA1213" s="12" t="s">
        <v>31</v>
      </c>
    </row>
    <row r="1214" spans="1:27" x14ac:dyDescent="0.25">
      <c r="A1214" s="10">
        <v>45677</v>
      </c>
      <c r="B1214" s="11" t="s">
        <v>2733</v>
      </c>
      <c r="C1214" s="11" t="s">
        <v>2893</v>
      </c>
      <c r="D1214" s="11" t="s">
        <v>26</v>
      </c>
      <c r="E1214" s="11" t="s">
        <v>243</v>
      </c>
      <c r="F1214" s="11" t="s">
        <v>26</v>
      </c>
      <c r="G1214" s="11">
        <v>955</v>
      </c>
      <c r="H1214" s="12" t="s">
        <v>141</v>
      </c>
      <c r="I1214" s="12" t="s">
        <v>37</v>
      </c>
      <c r="J1214" s="12" t="s">
        <v>598</v>
      </c>
      <c r="K1214" s="12" t="s">
        <v>82</v>
      </c>
      <c r="L1214" s="13">
        <v>40.119999999999997</v>
      </c>
      <c r="M1214" s="13">
        <v>25</v>
      </c>
      <c r="N1214" s="13">
        <v>1.6048</v>
      </c>
      <c r="O1214" s="13">
        <v>29</v>
      </c>
      <c r="P1214" s="13" t="s">
        <v>30</v>
      </c>
      <c r="Q1214" s="13">
        <v>0</v>
      </c>
      <c r="R1214" s="69">
        <f>L1214*O1214</f>
        <v>1163.48</v>
      </c>
      <c r="S1214" s="69">
        <v>0</v>
      </c>
      <c r="T1214" s="69">
        <f>L1214*S1214</f>
        <v>0</v>
      </c>
      <c r="U1214" s="69">
        <f>R1214-T1214</f>
        <v>1163.48</v>
      </c>
      <c r="V1214" s="69">
        <f>U1214*0</f>
        <v>0</v>
      </c>
      <c r="W1214" s="69">
        <f>U1214-V1214</f>
        <v>1163.48</v>
      </c>
      <c r="X1214" s="69">
        <v>0</v>
      </c>
      <c r="Y1214" s="14">
        <f t="shared" si="1133"/>
        <v>0</v>
      </c>
      <c r="Z1214" s="66" t="s">
        <v>26</v>
      </c>
      <c r="AA1214" s="12" t="s">
        <v>31</v>
      </c>
    </row>
    <row r="1215" spans="1:27" x14ac:dyDescent="0.25">
      <c r="A1215" s="10">
        <v>45677</v>
      </c>
      <c r="B1215" s="11" t="s">
        <v>2894</v>
      </c>
      <c r="C1215" s="11" t="s">
        <v>2895</v>
      </c>
      <c r="D1215" s="11" t="s">
        <v>26</v>
      </c>
      <c r="E1215" s="11" t="s">
        <v>603</v>
      </c>
      <c r="F1215" s="11" t="s">
        <v>26</v>
      </c>
      <c r="G1215" s="11">
        <v>1105</v>
      </c>
      <c r="H1215" s="12" t="s">
        <v>141</v>
      </c>
      <c r="I1215" s="12" t="s">
        <v>37</v>
      </c>
      <c r="J1215" s="12" t="s">
        <v>598</v>
      </c>
      <c r="K1215" s="12" t="s">
        <v>82</v>
      </c>
      <c r="L1215" s="13">
        <v>39.619999999999997</v>
      </c>
      <c r="M1215" s="13">
        <v>25</v>
      </c>
      <c r="N1215" s="13">
        <v>1.5848</v>
      </c>
      <c r="O1215" s="13">
        <v>29</v>
      </c>
      <c r="P1215" s="13" t="s">
        <v>30</v>
      </c>
      <c r="Q1215" s="13">
        <v>0</v>
      </c>
      <c r="R1215" s="69">
        <f>L1215*O1215</f>
        <v>1148.98</v>
      </c>
      <c r="S1215" s="69">
        <v>0</v>
      </c>
      <c r="T1215" s="69">
        <f>L1215*S1215</f>
        <v>0</v>
      </c>
      <c r="U1215" s="69">
        <f>R1215-T1215</f>
        <v>1148.98</v>
      </c>
      <c r="V1215" s="69">
        <f>U1215*0</f>
        <v>0</v>
      </c>
      <c r="W1215" s="69">
        <f>U1215-V1215</f>
        <v>1148.98</v>
      </c>
      <c r="X1215" s="69">
        <v>0</v>
      </c>
      <c r="Y1215" s="14">
        <f t="shared" si="1133"/>
        <v>0</v>
      </c>
      <c r="Z1215" s="66" t="s">
        <v>26</v>
      </c>
      <c r="AA1215" s="12" t="s">
        <v>31</v>
      </c>
    </row>
    <row r="1216" spans="1:27" x14ac:dyDescent="0.25">
      <c r="A1216" s="10">
        <v>45677</v>
      </c>
      <c r="B1216" s="11" t="s">
        <v>1065</v>
      </c>
      <c r="C1216" s="11" t="s">
        <v>2896</v>
      </c>
      <c r="D1216" s="11" t="s">
        <v>26</v>
      </c>
      <c r="E1216" s="11" t="s">
        <v>657</v>
      </c>
      <c r="F1216" s="11" t="s">
        <v>26</v>
      </c>
      <c r="G1216" s="11">
        <v>857</v>
      </c>
      <c r="H1216" s="12" t="s">
        <v>141</v>
      </c>
      <c r="I1216" s="12" t="s">
        <v>37</v>
      </c>
      <c r="J1216" s="12" t="s">
        <v>598</v>
      </c>
      <c r="K1216" s="12" t="s">
        <v>82</v>
      </c>
      <c r="L1216" s="13">
        <v>40.659999999999997</v>
      </c>
      <c r="M1216" s="13">
        <v>25</v>
      </c>
      <c r="N1216" s="13">
        <v>1.6264000000000001</v>
      </c>
      <c r="O1216" s="13">
        <v>29</v>
      </c>
      <c r="P1216" s="13" t="s">
        <v>30</v>
      </c>
      <c r="Q1216" s="13">
        <v>0</v>
      </c>
      <c r="R1216" s="69">
        <f>L1216*O1216</f>
        <v>1179.1399999999999</v>
      </c>
      <c r="S1216" s="69">
        <v>0</v>
      </c>
      <c r="T1216" s="69">
        <f>L1216*S1216</f>
        <v>0</v>
      </c>
      <c r="U1216" s="69">
        <f>R1216-T1216</f>
        <v>1179.1399999999999</v>
      </c>
      <c r="V1216" s="69">
        <f>U1216*0</f>
        <v>0</v>
      </c>
      <c r="W1216" s="69">
        <f>U1216-V1216</f>
        <v>1179.1399999999999</v>
      </c>
      <c r="X1216" s="69">
        <v>0</v>
      </c>
      <c r="Y1216" s="14">
        <f t="shared" si="1133"/>
        <v>0</v>
      </c>
      <c r="Z1216" s="66" t="s">
        <v>26</v>
      </c>
      <c r="AA1216" s="12" t="s">
        <v>31</v>
      </c>
    </row>
    <row r="1217" spans="1:27" x14ac:dyDescent="0.25">
      <c r="A1217" s="10">
        <v>45677</v>
      </c>
      <c r="B1217" s="11" t="s">
        <v>2897</v>
      </c>
      <c r="C1217" s="11" t="s">
        <v>2898</v>
      </c>
      <c r="D1217" s="11" t="s">
        <v>26</v>
      </c>
      <c r="E1217" s="11" t="s">
        <v>245</v>
      </c>
      <c r="F1217" s="11" t="s">
        <v>26</v>
      </c>
      <c r="G1217" s="11">
        <v>2956</v>
      </c>
      <c r="H1217" s="12" t="s">
        <v>41</v>
      </c>
      <c r="I1217" s="12" t="s">
        <v>55</v>
      </c>
      <c r="J1217" s="12" t="s">
        <v>55</v>
      </c>
      <c r="K1217" s="12" t="s">
        <v>56</v>
      </c>
      <c r="L1217" s="13">
        <v>37.36</v>
      </c>
      <c r="M1217" s="13">
        <v>25</v>
      </c>
      <c r="N1217" s="13">
        <v>1.4944</v>
      </c>
      <c r="O1217" s="13" t="s">
        <v>30</v>
      </c>
      <c r="P1217" s="13">
        <v>24</v>
      </c>
      <c r="Q1217" s="13">
        <v>0</v>
      </c>
      <c r="R1217" s="69">
        <f>+M1217*P1217</f>
        <v>600</v>
      </c>
      <c r="S1217" s="69">
        <v>0</v>
      </c>
      <c r="T1217" s="69">
        <f>+M1217*S1217</f>
        <v>0</v>
      </c>
      <c r="U1217" s="69">
        <f>+R1217-T1217</f>
        <v>600</v>
      </c>
      <c r="V1217" s="69">
        <f>+U1217*0</f>
        <v>0</v>
      </c>
      <c r="W1217" s="69">
        <f>+U1217-V1217</f>
        <v>600</v>
      </c>
      <c r="X1217" s="69">
        <v>0</v>
      </c>
      <c r="Y1217" s="14">
        <f t="shared" si="1133"/>
        <v>0</v>
      </c>
      <c r="Z1217" s="66" t="s">
        <v>26</v>
      </c>
      <c r="AA1217" s="12" t="s">
        <v>31</v>
      </c>
    </row>
    <row r="1218" spans="1:27" x14ac:dyDescent="0.25">
      <c r="A1218" s="10">
        <v>45677</v>
      </c>
      <c r="B1218" s="11" t="s">
        <v>2899</v>
      </c>
      <c r="C1218" s="11" t="s">
        <v>2900</v>
      </c>
      <c r="D1218" s="11" t="s">
        <v>26</v>
      </c>
      <c r="E1218" s="11" t="s">
        <v>538</v>
      </c>
      <c r="F1218" s="11" t="s">
        <v>26</v>
      </c>
      <c r="G1218" s="11">
        <v>3809</v>
      </c>
      <c r="H1218" s="12" t="s">
        <v>41</v>
      </c>
      <c r="I1218" s="12" t="s">
        <v>55</v>
      </c>
      <c r="J1218" s="12" t="s">
        <v>55</v>
      </c>
      <c r="K1218" s="12" t="s">
        <v>56</v>
      </c>
      <c r="L1218" s="13">
        <v>39.26</v>
      </c>
      <c r="M1218" s="13">
        <v>25</v>
      </c>
      <c r="N1218" s="13">
        <v>1.5704</v>
      </c>
      <c r="O1218" s="13" t="s">
        <v>30</v>
      </c>
      <c r="P1218" s="13">
        <v>24</v>
      </c>
      <c r="Q1218" s="13">
        <v>0</v>
      </c>
      <c r="R1218" s="69">
        <f>+M1218*P1218</f>
        <v>600</v>
      </c>
      <c r="S1218" s="69">
        <v>0</v>
      </c>
      <c r="T1218" s="69">
        <f>+M1218*S1218</f>
        <v>0</v>
      </c>
      <c r="U1218" s="69">
        <f>+R1218-T1218</f>
        <v>600</v>
      </c>
      <c r="V1218" s="69">
        <f>+U1218*0</f>
        <v>0</v>
      </c>
      <c r="W1218" s="69">
        <f>+U1218-V1218</f>
        <v>600</v>
      </c>
      <c r="X1218" s="69">
        <v>0</v>
      </c>
      <c r="Y1218" s="14">
        <f t="shared" si="1133"/>
        <v>0</v>
      </c>
      <c r="Z1218" s="66" t="s">
        <v>26</v>
      </c>
      <c r="AA1218" s="12" t="s">
        <v>31</v>
      </c>
    </row>
    <row r="1219" spans="1:27" x14ac:dyDescent="0.25">
      <c r="A1219" s="10">
        <v>45677</v>
      </c>
      <c r="B1219" s="11" t="s">
        <v>354</v>
      </c>
      <c r="C1219" s="11" t="s">
        <v>2901</v>
      </c>
      <c r="D1219" s="11" t="s">
        <v>26</v>
      </c>
      <c r="E1219" s="11" t="s">
        <v>1199</v>
      </c>
      <c r="F1219" s="11" t="s">
        <v>26</v>
      </c>
      <c r="G1219" s="11">
        <v>996</v>
      </c>
      <c r="H1219" s="12" t="s">
        <v>162</v>
      </c>
      <c r="I1219" s="12" t="s">
        <v>27</v>
      </c>
      <c r="J1219" s="12" t="s">
        <v>42</v>
      </c>
      <c r="K1219" s="12" t="s">
        <v>43</v>
      </c>
      <c r="L1219" s="13">
        <v>42.84</v>
      </c>
      <c r="M1219" s="13">
        <v>25</v>
      </c>
      <c r="N1219" s="13">
        <v>1.7136</v>
      </c>
      <c r="O1219" s="13" t="s">
        <v>30</v>
      </c>
      <c r="P1219" s="13">
        <v>56</v>
      </c>
      <c r="Q1219" s="13">
        <v>0</v>
      </c>
      <c r="R1219" s="69">
        <f>M1219*P1219</f>
        <v>1400</v>
      </c>
      <c r="S1219" s="69">
        <v>0</v>
      </c>
      <c r="T1219" s="69">
        <f>M1219*S1219</f>
        <v>0</v>
      </c>
      <c r="U1219" s="69">
        <f>R1219-T1219</f>
        <v>1400</v>
      </c>
      <c r="V1219" s="69">
        <f>U1219*0</f>
        <v>0</v>
      </c>
      <c r="W1219" s="69">
        <f>U1219-V1219</f>
        <v>1400</v>
      </c>
      <c r="X1219" s="69">
        <v>0</v>
      </c>
      <c r="Y1219" s="14">
        <f t="shared" si="1133"/>
        <v>0</v>
      </c>
      <c r="Z1219" s="66" t="s">
        <v>26</v>
      </c>
      <c r="AA1219" s="12" t="s">
        <v>31</v>
      </c>
    </row>
    <row r="1220" spans="1:27" x14ac:dyDescent="0.25">
      <c r="A1220" s="10">
        <v>45677</v>
      </c>
      <c r="B1220" s="11" t="s">
        <v>462</v>
      </c>
      <c r="C1220" s="11" t="s">
        <v>2902</v>
      </c>
      <c r="D1220" s="11" t="s">
        <v>26</v>
      </c>
      <c r="E1220" s="11" t="s">
        <v>508</v>
      </c>
      <c r="F1220" s="11" t="s">
        <v>26</v>
      </c>
      <c r="G1220" s="11">
        <v>1306</v>
      </c>
      <c r="H1220" s="12" t="s">
        <v>141</v>
      </c>
      <c r="I1220" s="12" t="s">
        <v>37</v>
      </c>
      <c r="J1220" s="12" t="s">
        <v>598</v>
      </c>
      <c r="K1220" s="12" t="s">
        <v>82</v>
      </c>
      <c r="L1220" s="13">
        <v>41.28</v>
      </c>
      <c r="M1220" s="13">
        <v>25</v>
      </c>
      <c r="N1220" s="13">
        <v>1.6512</v>
      </c>
      <c r="O1220" s="13">
        <v>29</v>
      </c>
      <c r="P1220" s="13" t="s">
        <v>30</v>
      </c>
      <c r="Q1220" s="13">
        <v>0</v>
      </c>
      <c r="R1220" s="69">
        <f>L1220*O1220</f>
        <v>1197.1200000000001</v>
      </c>
      <c r="S1220" s="69">
        <v>0</v>
      </c>
      <c r="T1220" s="69">
        <f>L1220*S1220</f>
        <v>0</v>
      </c>
      <c r="U1220" s="69">
        <f>R1220-T1220</f>
        <v>1197.1200000000001</v>
      </c>
      <c r="V1220" s="69">
        <f>U1220*0</f>
        <v>0</v>
      </c>
      <c r="W1220" s="69">
        <f>U1220-V1220</f>
        <v>1197.1200000000001</v>
      </c>
      <c r="X1220" s="69">
        <v>0</v>
      </c>
      <c r="Y1220" s="14">
        <f t="shared" si="1133"/>
        <v>0</v>
      </c>
      <c r="Z1220" s="66" t="s">
        <v>26</v>
      </c>
      <c r="AA1220" s="12" t="s">
        <v>31</v>
      </c>
    </row>
    <row r="1221" spans="1:27" x14ac:dyDescent="0.25">
      <c r="A1221" s="10">
        <v>45677</v>
      </c>
      <c r="B1221" s="11" t="s">
        <v>2903</v>
      </c>
      <c r="C1221" s="11" t="s">
        <v>2904</v>
      </c>
      <c r="D1221" s="11" t="s">
        <v>26</v>
      </c>
      <c r="E1221" s="11" t="s">
        <v>504</v>
      </c>
      <c r="F1221" s="11" t="s">
        <v>26</v>
      </c>
      <c r="G1221" s="11">
        <v>1253</v>
      </c>
      <c r="H1221" s="12" t="s">
        <v>141</v>
      </c>
      <c r="I1221" s="12" t="s">
        <v>37</v>
      </c>
      <c r="J1221" s="12" t="s">
        <v>598</v>
      </c>
      <c r="K1221" s="12" t="s">
        <v>82</v>
      </c>
      <c r="L1221" s="13">
        <v>39.54</v>
      </c>
      <c r="M1221" s="13">
        <v>25</v>
      </c>
      <c r="N1221" s="13">
        <v>1.5815999999999999</v>
      </c>
      <c r="O1221" s="13">
        <v>29</v>
      </c>
      <c r="P1221" s="13" t="s">
        <v>30</v>
      </c>
      <c r="Q1221" s="13">
        <v>0</v>
      </c>
      <c r="R1221" s="69">
        <f>L1221*O1221</f>
        <v>1146.6600000000001</v>
      </c>
      <c r="S1221" s="69">
        <v>0</v>
      </c>
      <c r="T1221" s="69">
        <f>L1221*S1221</f>
        <v>0</v>
      </c>
      <c r="U1221" s="69">
        <f>R1221-T1221</f>
        <v>1146.6600000000001</v>
      </c>
      <c r="V1221" s="69">
        <f>U1221*0</f>
        <v>0</v>
      </c>
      <c r="W1221" s="69">
        <f>U1221-V1221</f>
        <v>1146.6600000000001</v>
      </c>
      <c r="X1221" s="69">
        <v>0</v>
      </c>
      <c r="Y1221" s="14">
        <f t="shared" si="1133"/>
        <v>0</v>
      </c>
      <c r="Z1221" s="66" t="s">
        <v>26</v>
      </c>
      <c r="AA1221" s="12" t="s">
        <v>31</v>
      </c>
    </row>
    <row r="1222" spans="1:27" x14ac:dyDescent="0.25">
      <c r="A1222" s="10">
        <v>45677</v>
      </c>
      <c r="B1222" s="11" t="s">
        <v>308</v>
      </c>
      <c r="C1222" s="11" t="s">
        <v>2905</v>
      </c>
      <c r="D1222" s="11" t="s">
        <v>26</v>
      </c>
      <c r="E1222" s="11" t="s">
        <v>505</v>
      </c>
      <c r="F1222" s="11" t="s">
        <v>26</v>
      </c>
      <c r="G1222" s="11">
        <v>1521</v>
      </c>
      <c r="H1222" s="12" t="s">
        <v>45</v>
      </c>
      <c r="I1222" s="12" t="s">
        <v>27</v>
      </c>
      <c r="J1222" s="12" t="s">
        <v>33</v>
      </c>
      <c r="K1222" s="12" t="s">
        <v>34</v>
      </c>
      <c r="L1222" s="13">
        <v>38.299999999999997</v>
      </c>
      <c r="M1222" s="13">
        <v>25</v>
      </c>
      <c r="N1222" s="13">
        <v>1.532</v>
      </c>
      <c r="O1222" s="13" t="s">
        <v>30</v>
      </c>
      <c r="P1222" s="13">
        <v>58</v>
      </c>
      <c r="Q1222" s="13">
        <v>0</v>
      </c>
      <c r="R1222" s="69">
        <f>M1222*P1222</f>
        <v>1450</v>
      </c>
      <c r="S1222" s="69">
        <v>0</v>
      </c>
      <c r="T1222" s="69">
        <f>M1222*S1222</f>
        <v>0</v>
      </c>
      <c r="U1222" s="69">
        <f>R1222-T1222</f>
        <v>1450</v>
      </c>
      <c r="V1222" s="69">
        <f>U1222*0</f>
        <v>0</v>
      </c>
      <c r="W1222" s="69">
        <f>U1222-V1222</f>
        <v>1450</v>
      </c>
      <c r="X1222" s="69">
        <v>0</v>
      </c>
      <c r="Y1222" s="14">
        <f t="shared" si="1133"/>
        <v>0</v>
      </c>
      <c r="Z1222" s="66" t="s">
        <v>26</v>
      </c>
      <c r="AA1222" s="12" t="s">
        <v>31</v>
      </c>
    </row>
    <row r="1223" spans="1:27" x14ac:dyDescent="0.25">
      <c r="A1223" s="10">
        <v>45677</v>
      </c>
      <c r="B1223" s="11" t="s">
        <v>2906</v>
      </c>
      <c r="C1223" s="11" t="s">
        <v>2907</v>
      </c>
      <c r="D1223" s="11" t="s">
        <v>26</v>
      </c>
      <c r="E1223" s="11" t="s">
        <v>80</v>
      </c>
      <c r="F1223" s="11" t="s">
        <v>26</v>
      </c>
      <c r="G1223" s="11">
        <v>4376</v>
      </c>
      <c r="H1223" s="12" t="s">
        <v>140</v>
      </c>
      <c r="I1223" s="12" t="s">
        <v>27</v>
      </c>
      <c r="J1223" s="12" t="s">
        <v>42</v>
      </c>
      <c r="K1223" s="12" t="s">
        <v>43</v>
      </c>
      <c r="L1223" s="13">
        <v>43.18</v>
      </c>
      <c r="M1223" s="13">
        <v>25</v>
      </c>
      <c r="N1223" s="13">
        <v>1.7272000000000001</v>
      </c>
      <c r="O1223" s="13">
        <v>35</v>
      </c>
      <c r="P1223" s="13"/>
      <c r="Q1223" s="13">
        <v>0</v>
      </c>
      <c r="R1223" s="69">
        <f>+L1223*O1223</f>
        <v>1511.3</v>
      </c>
      <c r="S1223" s="69">
        <v>0</v>
      </c>
      <c r="T1223" s="69">
        <f>+L1223*S1223</f>
        <v>0</v>
      </c>
      <c r="U1223" s="69">
        <f>+R1223-T1223</f>
        <v>1511.3</v>
      </c>
      <c r="V1223" s="69">
        <f>+U1223*0</f>
        <v>0</v>
      </c>
      <c r="W1223" s="69">
        <f>+U1223-V1223</f>
        <v>1511.3</v>
      </c>
      <c r="X1223" s="69">
        <v>0</v>
      </c>
      <c r="Y1223" s="14">
        <f t="shared" si="1133"/>
        <v>0</v>
      </c>
      <c r="Z1223" s="66" t="s">
        <v>26</v>
      </c>
      <c r="AA1223" s="12" t="s">
        <v>31</v>
      </c>
    </row>
    <row r="1224" spans="1:27" x14ac:dyDescent="0.25">
      <c r="A1224" s="10">
        <v>45677</v>
      </c>
      <c r="B1224" s="11" t="s">
        <v>2908</v>
      </c>
      <c r="C1224" s="11" t="s">
        <v>2909</v>
      </c>
      <c r="D1224" s="11" t="s">
        <v>26</v>
      </c>
      <c r="E1224" s="11" t="s">
        <v>81</v>
      </c>
      <c r="F1224" s="11" t="s">
        <v>26</v>
      </c>
      <c r="G1224" s="11">
        <v>1202</v>
      </c>
      <c r="H1224" s="12" t="s">
        <v>141</v>
      </c>
      <c r="I1224" s="12" t="s">
        <v>37</v>
      </c>
      <c r="J1224" s="12" t="s">
        <v>598</v>
      </c>
      <c r="K1224" s="12" t="s">
        <v>82</v>
      </c>
      <c r="L1224" s="13">
        <v>39.58</v>
      </c>
      <c r="M1224" s="13">
        <v>25</v>
      </c>
      <c r="N1224" s="13">
        <v>1.5831999999999999</v>
      </c>
      <c r="O1224" s="13">
        <v>29</v>
      </c>
      <c r="P1224" s="13" t="s">
        <v>30</v>
      </c>
      <c r="Q1224" s="13">
        <v>0</v>
      </c>
      <c r="R1224" s="69">
        <f>L1224*O1224</f>
        <v>1147.82</v>
      </c>
      <c r="S1224" s="69">
        <v>0</v>
      </c>
      <c r="T1224" s="69">
        <f>L1224*S1224</f>
        <v>0</v>
      </c>
      <c r="U1224" s="69">
        <f>R1224-T1224</f>
        <v>1147.82</v>
      </c>
      <c r="V1224" s="69">
        <f>U1224*0</f>
        <v>0</v>
      </c>
      <c r="W1224" s="69">
        <f>U1224-V1224</f>
        <v>1147.82</v>
      </c>
      <c r="X1224" s="69">
        <v>0</v>
      </c>
      <c r="Y1224" s="14">
        <f t="shared" si="1133"/>
        <v>0</v>
      </c>
      <c r="Z1224" s="66" t="s">
        <v>26</v>
      </c>
      <c r="AA1224" s="12" t="s">
        <v>31</v>
      </c>
    </row>
    <row r="1225" spans="1:27" x14ac:dyDescent="0.25">
      <c r="A1225" s="10">
        <v>45677</v>
      </c>
      <c r="B1225" s="11" t="s">
        <v>359</v>
      </c>
      <c r="C1225" s="11" t="s">
        <v>2910</v>
      </c>
      <c r="D1225" s="11" t="s">
        <v>26</v>
      </c>
      <c r="E1225" s="11" t="s">
        <v>97</v>
      </c>
      <c r="F1225" s="11" t="s">
        <v>26</v>
      </c>
      <c r="G1225" s="11">
        <v>5448</v>
      </c>
      <c r="H1225" s="12" t="s">
        <v>4446</v>
      </c>
      <c r="I1225" s="12" t="s">
        <v>27</v>
      </c>
      <c r="J1225" s="12" t="s">
        <v>42</v>
      </c>
      <c r="K1225" s="12" t="s">
        <v>43</v>
      </c>
      <c r="L1225" s="13">
        <v>19.52</v>
      </c>
      <c r="M1225" s="13">
        <v>12</v>
      </c>
      <c r="N1225" s="13">
        <v>1.6266666666666669</v>
      </c>
      <c r="O1225" s="13" t="s">
        <v>30</v>
      </c>
      <c r="P1225" s="13">
        <v>65.599999999999994</v>
      </c>
      <c r="Q1225" s="13">
        <v>0</v>
      </c>
      <c r="R1225" s="69">
        <f>+M1225*P1225</f>
        <v>787.19999999999993</v>
      </c>
      <c r="S1225" s="69">
        <v>0</v>
      </c>
      <c r="T1225" s="69">
        <f>+M1225*S1225</f>
        <v>0</v>
      </c>
      <c r="U1225" s="69">
        <f t="shared" ref="U1225" si="1143">+R1225-T1225</f>
        <v>787.19999999999993</v>
      </c>
      <c r="V1225" s="69">
        <f>+U1225*1</f>
        <v>787.19999999999993</v>
      </c>
      <c r="W1225" s="69">
        <f t="shared" ref="W1225" si="1144">+U1225-V1225</f>
        <v>0</v>
      </c>
      <c r="X1225" s="69">
        <v>0</v>
      </c>
      <c r="Y1225" s="14">
        <f t="shared" si="1133"/>
        <v>0</v>
      </c>
      <c r="Z1225" s="66" t="s">
        <v>26</v>
      </c>
      <c r="AA1225" s="12" t="s">
        <v>31</v>
      </c>
    </row>
    <row r="1226" spans="1:27" x14ac:dyDescent="0.25">
      <c r="A1226" s="10">
        <v>45677</v>
      </c>
      <c r="B1226" s="11" t="s">
        <v>1709</v>
      </c>
      <c r="C1226" s="11" t="s">
        <v>2911</v>
      </c>
      <c r="D1226" s="11" t="s">
        <v>26</v>
      </c>
      <c r="E1226" s="11" t="s">
        <v>59</v>
      </c>
      <c r="F1226" s="11" t="s">
        <v>26</v>
      </c>
      <c r="G1226" s="11">
        <v>112142</v>
      </c>
      <c r="H1226" s="12" t="s">
        <v>4445</v>
      </c>
      <c r="I1226" s="12" t="s">
        <v>27</v>
      </c>
      <c r="J1226" s="12" t="s">
        <v>42</v>
      </c>
      <c r="K1226" s="12" t="s">
        <v>43</v>
      </c>
      <c r="L1226" s="13">
        <v>39.159999999999997</v>
      </c>
      <c r="M1226" s="13">
        <v>25</v>
      </c>
      <c r="N1226" s="13">
        <v>1.5664</v>
      </c>
      <c r="O1226" s="13">
        <v>42</v>
      </c>
      <c r="P1226" s="13" t="s">
        <v>30</v>
      </c>
      <c r="Q1226" s="13">
        <v>0</v>
      </c>
      <c r="R1226" s="69">
        <f t="shared" ref="R1226" si="1145">+L1226*O1226</f>
        <v>1644.7199999999998</v>
      </c>
      <c r="S1226" s="69">
        <v>0</v>
      </c>
      <c r="T1226" s="69">
        <f>+L1226*S1226</f>
        <v>0</v>
      </c>
      <c r="U1226" s="69">
        <f>+R1226-T1226</f>
        <v>1644.7199999999998</v>
      </c>
      <c r="V1226" s="69">
        <f>+U1226*1</f>
        <v>1644.7199999999998</v>
      </c>
      <c r="W1226" s="69">
        <f>+U1226-V1226</f>
        <v>0</v>
      </c>
      <c r="X1226" s="69">
        <v>0</v>
      </c>
      <c r="Y1226" s="14">
        <f t="shared" si="1133"/>
        <v>0</v>
      </c>
      <c r="Z1226" s="66" t="s">
        <v>26</v>
      </c>
      <c r="AA1226" s="12" t="s">
        <v>31</v>
      </c>
    </row>
    <row r="1227" spans="1:27" x14ac:dyDescent="0.25">
      <c r="A1227" s="10">
        <v>45677</v>
      </c>
      <c r="B1227" s="11" t="s">
        <v>692</v>
      </c>
      <c r="C1227" s="11" t="s">
        <v>2912</v>
      </c>
      <c r="D1227" s="11" t="s">
        <v>26</v>
      </c>
      <c r="E1227" s="11" t="s">
        <v>324</v>
      </c>
      <c r="F1227" s="11" t="s">
        <v>26</v>
      </c>
      <c r="G1227" s="11" t="s">
        <v>35</v>
      </c>
      <c r="H1227" s="12" t="s">
        <v>36</v>
      </c>
      <c r="I1227" s="12" t="s">
        <v>27</v>
      </c>
      <c r="J1227" s="12" t="s">
        <v>42</v>
      </c>
      <c r="K1227" s="12" t="s">
        <v>43</v>
      </c>
      <c r="L1227" s="13">
        <v>6.58</v>
      </c>
      <c r="M1227" s="13">
        <v>4</v>
      </c>
      <c r="N1227" s="13">
        <v>1.645</v>
      </c>
      <c r="O1227" s="13">
        <v>45</v>
      </c>
      <c r="P1227" s="13" t="s">
        <v>30</v>
      </c>
      <c r="Q1227" s="13">
        <v>0</v>
      </c>
      <c r="R1227" s="69">
        <f>(L1227*O1227)-Q1227</f>
        <v>296.10000000000002</v>
      </c>
      <c r="S1227" s="69">
        <v>0</v>
      </c>
      <c r="T1227" s="69">
        <f t="shared" ref="T1227" si="1146">+L1227*S1227</f>
        <v>0</v>
      </c>
      <c r="U1227" s="69">
        <f t="shared" ref="U1227:U1228" si="1147">+R1227-T1227</f>
        <v>296.10000000000002</v>
      </c>
      <c r="V1227" s="69">
        <f>+U1227*0</f>
        <v>0</v>
      </c>
      <c r="W1227" s="69">
        <f t="shared" ref="W1227:W1228" si="1148">+U1227-V1227</f>
        <v>296.10000000000002</v>
      </c>
      <c r="X1227" s="69">
        <v>0</v>
      </c>
      <c r="Y1227" s="14">
        <f t="shared" si="1133"/>
        <v>0</v>
      </c>
      <c r="Z1227" s="66" t="s">
        <v>26</v>
      </c>
      <c r="AA1227" s="12" t="s">
        <v>31</v>
      </c>
    </row>
    <row r="1228" spans="1:27" x14ac:dyDescent="0.25">
      <c r="A1228" s="10">
        <v>45677</v>
      </c>
      <c r="B1228" s="11" t="s">
        <v>323</v>
      </c>
      <c r="C1228" s="11" t="s">
        <v>2913</v>
      </c>
      <c r="D1228" s="11" t="s">
        <v>26</v>
      </c>
      <c r="E1228" s="11" t="s">
        <v>178</v>
      </c>
      <c r="F1228" s="11" t="s">
        <v>26</v>
      </c>
      <c r="G1228" s="11">
        <v>57732</v>
      </c>
      <c r="H1228" s="12" t="s">
        <v>4422</v>
      </c>
      <c r="I1228" s="12" t="s">
        <v>27</v>
      </c>
      <c r="J1228" s="12" t="s">
        <v>33</v>
      </c>
      <c r="K1228" s="12" t="s">
        <v>34</v>
      </c>
      <c r="L1228" s="13">
        <v>37.1</v>
      </c>
      <c r="M1228" s="13">
        <v>25</v>
      </c>
      <c r="N1228" s="13">
        <v>1.484</v>
      </c>
      <c r="O1228" s="13">
        <v>45</v>
      </c>
      <c r="P1228" s="13" t="s">
        <v>30</v>
      </c>
      <c r="Q1228" s="13">
        <v>0</v>
      </c>
      <c r="R1228" s="69">
        <f>+L1228*O1228</f>
        <v>1669.5</v>
      </c>
      <c r="S1228" s="69">
        <v>0</v>
      </c>
      <c r="T1228" s="69">
        <f>+L1228*S1228</f>
        <v>0</v>
      </c>
      <c r="U1228" s="69">
        <f t="shared" si="1147"/>
        <v>1669.5</v>
      </c>
      <c r="V1228" s="69">
        <f>+U1228*1</f>
        <v>1669.5</v>
      </c>
      <c r="W1228" s="69">
        <f t="shared" si="1148"/>
        <v>0</v>
      </c>
      <c r="X1228" s="69">
        <v>0</v>
      </c>
      <c r="Y1228" s="14">
        <f t="shared" si="1133"/>
        <v>0</v>
      </c>
      <c r="Z1228" s="66" t="s">
        <v>26</v>
      </c>
      <c r="AA1228" s="12" t="s">
        <v>31</v>
      </c>
    </row>
    <row r="1229" spans="1:27" x14ac:dyDescent="0.25">
      <c r="A1229" s="10">
        <v>45677</v>
      </c>
      <c r="B1229" s="11" t="s">
        <v>288</v>
      </c>
      <c r="C1229" s="11" t="s">
        <v>2914</v>
      </c>
      <c r="D1229" s="11" t="s">
        <v>26</v>
      </c>
      <c r="E1229" s="11" t="s">
        <v>239</v>
      </c>
      <c r="F1229" s="11" t="s">
        <v>26</v>
      </c>
      <c r="G1229" s="11">
        <v>2927</v>
      </c>
      <c r="H1229" s="12" t="s">
        <v>41</v>
      </c>
      <c r="I1229" s="12" t="s">
        <v>55</v>
      </c>
      <c r="J1229" s="12" t="s">
        <v>55</v>
      </c>
      <c r="K1229" s="12" t="s">
        <v>56</v>
      </c>
      <c r="L1229" s="13">
        <v>39.08</v>
      </c>
      <c r="M1229" s="13">
        <v>24</v>
      </c>
      <c r="N1229" s="13">
        <v>1.628333333333333</v>
      </c>
      <c r="O1229" s="13" t="s">
        <v>30</v>
      </c>
      <c r="P1229" s="13">
        <v>24</v>
      </c>
      <c r="Q1229" s="13">
        <v>0</v>
      </c>
      <c r="R1229" s="69">
        <f>+M1229*P1229</f>
        <v>576</v>
      </c>
      <c r="S1229" s="69">
        <v>0</v>
      </c>
      <c r="T1229" s="69">
        <f>+M1229*S1229</f>
        <v>0</v>
      </c>
      <c r="U1229" s="69">
        <f>+R1229-T1229</f>
        <v>576</v>
      </c>
      <c r="V1229" s="69">
        <f>+U1229*0</f>
        <v>0</v>
      </c>
      <c r="W1229" s="69">
        <f>+U1229-V1229</f>
        <v>576</v>
      </c>
      <c r="X1229" s="69">
        <v>0</v>
      </c>
      <c r="Y1229" s="14">
        <f t="shared" si="1133"/>
        <v>0</v>
      </c>
      <c r="Z1229" s="66" t="s">
        <v>26</v>
      </c>
      <c r="AA1229" s="12" t="s">
        <v>31</v>
      </c>
    </row>
    <row r="1230" spans="1:27" x14ac:dyDescent="0.25">
      <c r="A1230" s="10">
        <v>45677</v>
      </c>
      <c r="B1230" s="11" t="s">
        <v>2915</v>
      </c>
      <c r="C1230" s="11" t="s">
        <v>2916</v>
      </c>
      <c r="D1230" s="11" t="s">
        <v>26</v>
      </c>
      <c r="E1230" s="11" t="s">
        <v>242</v>
      </c>
      <c r="F1230" s="11" t="s">
        <v>26</v>
      </c>
      <c r="G1230" s="11" t="s">
        <v>35</v>
      </c>
      <c r="H1230" s="12" t="s">
        <v>36</v>
      </c>
      <c r="I1230" s="12" t="s">
        <v>55</v>
      </c>
      <c r="J1230" s="12" t="s">
        <v>55</v>
      </c>
      <c r="K1230" s="12" t="s">
        <v>56</v>
      </c>
      <c r="L1230" s="13">
        <v>9.1199999999999992</v>
      </c>
      <c r="M1230" s="13">
        <v>6</v>
      </c>
      <c r="N1230" s="13">
        <v>1.52</v>
      </c>
      <c r="O1230" s="13">
        <v>20</v>
      </c>
      <c r="P1230" s="13" t="s">
        <v>30</v>
      </c>
      <c r="Q1230" s="13">
        <v>0</v>
      </c>
      <c r="R1230" s="69">
        <f>(L1230*O1230)-Q1230</f>
        <v>182.39999999999998</v>
      </c>
      <c r="S1230" s="69">
        <v>0</v>
      </c>
      <c r="T1230" s="69">
        <f t="shared" ref="T1230" si="1149">+L1230*S1230</f>
        <v>0</v>
      </c>
      <c r="U1230" s="69">
        <f t="shared" ref="U1230" si="1150">+R1230-T1230</f>
        <v>182.39999999999998</v>
      </c>
      <c r="V1230" s="69">
        <f>+U1230*0</f>
        <v>0</v>
      </c>
      <c r="W1230" s="69">
        <f t="shared" ref="W1230" si="1151">+U1230-V1230</f>
        <v>182.39999999999998</v>
      </c>
      <c r="X1230" s="69">
        <v>0</v>
      </c>
      <c r="Y1230" s="14">
        <f t="shared" si="1133"/>
        <v>0</v>
      </c>
      <c r="Z1230" s="66" t="s">
        <v>26</v>
      </c>
      <c r="AA1230" s="12" t="s">
        <v>31</v>
      </c>
    </row>
    <row r="1231" spans="1:27" x14ac:dyDescent="0.25">
      <c r="A1231" s="10">
        <v>45677</v>
      </c>
      <c r="B1231" s="11" t="s">
        <v>135</v>
      </c>
      <c r="C1231" s="11" t="s">
        <v>2917</v>
      </c>
      <c r="D1231" s="11" t="s">
        <v>26</v>
      </c>
      <c r="E1231" s="11" t="s">
        <v>569</v>
      </c>
      <c r="F1231" s="11" t="s">
        <v>26</v>
      </c>
      <c r="G1231" s="11">
        <v>10328</v>
      </c>
      <c r="H1231" s="12" t="s">
        <v>140</v>
      </c>
      <c r="I1231" s="12" t="s">
        <v>27</v>
      </c>
      <c r="J1231" s="12" t="s">
        <v>42</v>
      </c>
      <c r="K1231" s="12" t="s">
        <v>43</v>
      </c>
      <c r="L1231" s="13">
        <v>42.56</v>
      </c>
      <c r="M1231" s="13">
        <v>25</v>
      </c>
      <c r="N1231" s="13">
        <v>1.7023999999999999</v>
      </c>
      <c r="O1231" s="13">
        <v>35</v>
      </c>
      <c r="P1231" s="13"/>
      <c r="Q1231" s="13">
        <v>0</v>
      </c>
      <c r="R1231" s="69">
        <f>+L1231*O1231</f>
        <v>1489.6000000000001</v>
      </c>
      <c r="S1231" s="69">
        <v>0</v>
      </c>
      <c r="T1231" s="69">
        <f>+L1231*S1231</f>
        <v>0</v>
      </c>
      <c r="U1231" s="69">
        <f>+R1231-T1231</f>
        <v>1489.6000000000001</v>
      </c>
      <c r="V1231" s="69">
        <f>+U1231*0</f>
        <v>0</v>
      </c>
      <c r="W1231" s="69">
        <f>+U1231-V1231</f>
        <v>1489.6000000000001</v>
      </c>
      <c r="X1231" s="69">
        <v>0</v>
      </c>
      <c r="Y1231" s="14">
        <f t="shared" si="1133"/>
        <v>0</v>
      </c>
      <c r="Z1231" s="66" t="s">
        <v>26</v>
      </c>
      <c r="AA1231" s="12" t="s">
        <v>31</v>
      </c>
    </row>
    <row r="1232" spans="1:27" x14ac:dyDescent="0.25">
      <c r="A1232" s="10">
        <v>45677</v>
      </c>
      <c r="B1232" s="11" t="s">
        <v>2918</v>
      </c>
      <c r="C1232" s="11" t="s">
        <v>2919</v>
      </c>
      <c r="D1232" s="11" t="s">
        <v>26</v>
      </c>
      <c r="E1232" s="11" t="s">
        <v>98</v>
      </c>
      <c r="F1232" s="11" t="s">
        <v>26</v>
      </c>
      <c r="G1232" s="11">
        <v>10144</v>
      </c>
      <c r="H1232" s="12" t="s">
        <v>140</v>
      </c>
      <c r="I1232" s="12" t="s">
        <v>27</v>
      </c>
      <c r="J1232" s="12" t="s">
        <v>42</v>
      </c>
      <c r="K1232" s="12" t="s">
        <v>43</v>
      </c>
      <c r="L1232" s="13">
        <v>41.24</v>
      </c>
      <c r="M1232" s="13">
        <v>25</v>
      </c>
      <c r="N1232" s="13">
        <v>1.6496</v>
      </c>
      <c r="O1232" s="13">
        <v>35</v>
      </c>
      <c r="P1232" s="13"/>
      <c r="Q1232" s="13">
        <v>0</v>
      </c>
      <c r="R1232" s="69">
        <f>+L1232*O1232</f>
        <v>1443.4</v>
      </c>
      <c r="S1232" s="69">
        <v>0</v>
      </c>
      <c r="T1232" s="69">
        <f>+L1232*S1232</f>
        <v>0</v>
      </c>
      <c r="U1232" s="69">
        <f>+R1232-T1232</f>
        <v>1443.4</v>
      </c>
      <c r="V1232" s="69">
        <f>+U1232*0</f>
        <v>0</v>
      </c>
      <c r="W1232" s="69">
        <f>+U1232-V1232</f>
        <v>1443.4</v>
      </c>
      <c r="X1232" s="69">
        <v>0</v>
      </c>
      <c r="Y1232" s="14">
        <f t="shared" si="1133"/>
        <v>0</v>
      </c>
      <c r="Z1232" s="66" t="s">
        <v>26</v>
      </c>
      <c r="AA1232" s="12" t="s">
        <v>31</v>
      </c>
    </row>
    <row r="1233" spans="1:27" x14ac:dyDescent="0.25">
      <c r="A1233" s="10">
        <v>45677</v>
      </c>
      <c r="B1233" s="11" t="s">
        <v>2920</v>
      </c>
      <c r="C1233" s="11" t="s">
        <v>2921</v>
      </c>
      <c r="D1233" s="11" t="s">
        <v>26</v>
      </c>
      <c r="E1233" s="11" t="s">
        <v>567</v>
      </c>
      <c r="F1233" s="11" t="s">
        <v>26</v>
      </c>
      <c r="G1233" s="11">
        <v>112255</v>
      </c>
      <c r="H1233" s="12" t="s">
        <v>4445</v>
      </c>
      <c r="I1233" s="12" t="s">
        <v>27</v>
      </c>
      <c r="J1233" s="12" t="s">
        <v>33</v>
      </c>
      <c r="K1233" s="12" t="s">
        <v>34</v>
      </c>
      <c r="L1233" s="13">
        <v>36.22</v>
      </c>
      <c r="M1233" s="13">
        <v>25</v>
      </c>
      <c r="N1233" s="13">
        <v>1.4488000000000001</v>
      </c>
      <c r="O1233" s="13">
        <v>44</v>
      </c>
      <c r="P1233" s="13" t="s">
        <v>30</v>
      </c>
      <c r="Q1233" s="13">
        <v>0</v>
      </c>
      <c r="R1233" s="69">
        <f t="shared" ref="R1233" si="1152">+L1233*O1233</f>
        <v>1593.6799999999998</v>
      </c>
      <c r="S1233" s="69">
        <v>0</v>
      </c>
      <c r="T1233" s="69">
        <f>+L1233*S1233</f>
        <v>0</v>
      </c>
      <c r="U1233" s="69">
        <f>+R1233-T1233</f>
        <v>1593.6799999999998</v>
      </c>
      <c r="V1233" s="69">
        <f>+U1233*1</f>
        <v>1593.6799999999998</v>
      </c>
      <c r="W1233" s="69">
        <f>+U1233-V1233</f>
        <v>0</v>
      </c>
      <c r="X1233" s="69">
        <v>0</v>
      </c>
      <c r="Y1233" s="14">
        <f t="shared" si="1133"/>
        <v>0</v>
      </c>
      <c r="Z1233" s="66" t="s">
        <v>26</v>
      </c>
      <c r="AA1233" s="12" t="s">
        <v>31</v>
      </c>
    </row>
    <row r="1234" spans="1:27" x14ac:dyDescent="0.25">
      <c r="A1234" s="10">
        <v>45677</v>
      </c>
      <c r="B1234" s="11" t="s">
        <v>455</v>
      </c>
      <c r="C1234" s="11" t="s">
        <v>2922</v>
      </c>
      <c r="D1234" s="11" t="s">
        <v>26</v>
      </c>
      <c r="E1234" s="11" t="s">
        <v>1659</v>
      </c>
      <c r="F1234" s="11" t="s">
        <v>26</v>
      </c>
      <c r="G1234" s="11">
        <v>42268</v>
      </c>
      <c r="H1234" s="12" t="s">
        <v>564</v>
      </c>
      <c r="I1234" s="12" t="s">
        <v>55</v>
      </c>
      <c r="J1234" s="12" t="s">
        <v>55</v>
      </c>
      <c r="K1234" s="12" t="s">
        <v>56</v>
      </c>
      <c r="L1234" s="13">
        <v>33.1</v>
      </c>
      <c r="M1234" s="13">
        <v>21</v>
      </c>
      <c r="N1234" s="13">
        <v>1.5761904761904759</v>
      </c>
      <c r="O1234" s="13"/>
      <c r="P1234" s="13">
        <v>24</v>
      </c>
      <c r="Q1234" s="13">
        <v>0</v>
      </c>
      <c r="R1234" s="69">
        <f t="shared" ref="R1234:R1240" si="1153">M1234*P1234</f>
        <v>504</v>
      </c>
      <c r="S1234" s="69">
        <v>0</v>
      </c>
      <c r="T1234" s="69">
        <f t="shared" ref="T1234:T1240" si="1154">M1234*S1234</f>
        <v>0</v>
      </c>
      <c r="U1234" s="69">
        <f>R1234-T1234</f>
        <v>504</v>
      </c>
      <c r="V1234" s="69">
        <f>U1234*0</f>
        <v>0</v>
      </c>
      <c r="W1234" s="69">
        <f>+U1234-V1234</f>
        <v>504</v>
      </c>
      <c r="X1234" s="69">
        <v>0</v>
      </c>
      <c r="Y1234" s="14">
        <f t="shared" si="1133"/>
        <v>0</v>
      </c>
      <c r="Z1234" s="66" t="s">
        <v>26</v>
      </c>
      <c r="AA1234" s="12" t="s">
        <v>31</v>
      </c>
    </row>
    <row r="1235" spans="1:27" x14ac:dyDescent="0.25">
      <c r="A1235" s="10">
        <v>45677</v>
      </c>
      <c r="B1235" s="11" t="s">
        <v>2923</v>
      </c>
      <c r="C1235" s="11" t="s">
        <v>2924</v>
      </c>
      <c r="D1235" s="11" t="s">
        <v>26</v>
      </c>
      <c r="E1235" s="11" t="s">
        <v>75</v>
      </c>
      <c r="F1235" s="11" t="s">
        <v>26</v>
      </c>
      <c r="G1235" s="11">
        <v>42024</v>
      </c>
      <c r="H1235" s="12" t="s">
        <v>564</v>
      </c>
      <c r="I1235" s="12" t="s">
        <v>55</v>
      </c>
      <c r="J1235" s="12" t="s">
        <v>55</v>
      </c>
      <c r="K1235" s="12" t="s">
        <v>56</v>
      </c>
      <c r="L1235" s="13">
        <v>39.380000000000003</v>
      </c>
      <c r="M1235" s="13">
        <v>25</v>
      </c>
      <c r="N1235" s="13">
        <v>1.5751999999999999</v>
      </c>
      <c r="O1235" s="13"/>
      <c r="P1235" s="13">
        <v>24</v>
      </c>
      <c r="Q1235" s="13">
        <v>0</v>
      </c>
      <c r="R1235" s="69">
        <f t="shared" si="1153"/>
        <v>600</v>
      </c>
      <c r="S1235" s="69">
        <v>0</v>
      </c>
      <c r="T1235" s="69">
        <f t="shared" si="1154"/>
        <v>0</v>
      </c>
      <c r="U1235" s="69">
        <f>R1235-T1235</f>
        <v>600</v>
      </c>
      <c r="V1235" s="69">
        <f>U1235*0</f>
        <v>0</v>
      </c>
      <c r="W1235" s="69">
        <f>+U1235-V1235</f>
        <v>600</v>
      </c>
      <c r="X1235" s="69">
        <v>0</v>
      </c>
      <c r="Y1235" s="14">
        <f t="shared" si="1133"/>
        <v>0</v>
      </c>
      <c r="Z1235" s="66" t="s">
        <v>26</v>
      </c>
      <c r="AA1235" s="12" t="s">
        <v>31</v>
      </c>
    </row>
    <row r="1236" spans="1:27" x14ac:dyDescent="0.25">
      <c r="A1236" s="10">
        <v>45677</v>
      </c>
      <c r="B1236" s="11" t="s">
        <v>2925</v>
      </c>
      <c r="C1236" s="11" t="s">
        <v>2926</v>
      </c>
      <c r="D1236" s="11" t="s">
        <v>26</v>
      </c>
      <c r="E1236" s="11" t="s">
        <v>50</v>
      </c>
      <c r="F1236" s="11" t="s">
        <v>26</v>
      </c>
      <c r="G1236" s="11">
        <v>642</v>
      </c>
      <c r="H1236" s="12" t="s">
        <v>162</v>
      </c>
      <c r="I1236" s="12" t="s">
        <v>27</v>
      </c>
      <c r="J1236" s="12" t="s">
        <v>47</v>
      </c>
      <c r="K1236" s="12" t="s">
        <v>48</v>
      </c>
      <c r="L1236" s="13">
        <v>36.880000000000003</v>
      </c>
      <c r="M1236" s="13">
        <v>25</v>
      </c>
      <c r="N1236" s="13">
        <v>1.4752000000000001</v>
      </c>
      <c r="O1236" s="13" t="s">
        <v>30</v>
      </c>
      <c r="P1236" s="13">
        <v>58</v>
      </c>
      <c r="Q1236" s="13">
        <v>0</v>
      </c>
      <c r="R1236" s="69">
        <f t="shared" si="1153"/>
        <v>1450</v>
      </c>
      <c r="S1236" s="69">
        <v>0</v>
      </c>
      <c r="T1236" s="69">
        <f t="shared" si="1154"/>
        <v>0</v>
      </c>
      <c r="U1236" s="69">
        <f>R1236-T1236</f>
        <v>1450</v>
      </c>
      <c r="V1236" s="69">
        <f>U1236*0</f>
        <v>0</v>
      </c>
      <c r="W1236" s="69">
        <f>U1236-V1236</f>
        <v>1450</v>
      </c>
      <c r="X1236" s="69">
        <v>0</v>
      </c>
      <c r="Y1236" s="14">
        <f t="shared" si="1133"/>
        <v>0</v>
      </c>
      <c r="Z1236" s="66" t="s">
        <v>26</v>
      </c>
      <c r="AA1236" s="12" t="s">
        <v>31</v>
      </c>
    </row>
    <row r="1237" spans="1:27" x14ac:dyDescent="0.25">
      <c r="A1237" s="10">
        <v>45677</v>
      </c>
      <c r="B1237" s="11" t="s">
        <v>2927</v>
      </c>
      <c r="C1237" s="11" t="s">
        <v>2928</v>
      </c>
      <c r="D1237" s="11" t="s">
        <v>26</v>
      </c>
      <c r="E1237" s="11" t="s">
        <v>229</v>
      </c>
      <c r="F1237" s="11" t="s">
        <v>26</v>
      </c>
      <c r="G1237" s="11">
        <v>23142</v>
      </c>
      <c r="H1237" s="12" t="s">
        <v>564</v>
      </c>
      <c r="I1237" s="12" t="s">
        <v>55</v>
      </c>
      <c r="J1237" s="12" t="s">
        <v>55</v>
      </c>
      <c r="K1237" s="12" t="s">
        <v>56</v>
      </c>
      <c r="L1237" s="13">
        <v>39.86</v>
      </c>
      <c r="M1237" s="13">
        <v>25</v>
      </c>
      <c r="N1237" s="13">
        <v>1.5944</v>
      </c>
      <c r="O1237" s="13"/>
      <c r="P1237" s="13">
        <v>24</v>
      </c>
      <c r="Q1237" s="13">
        <v>0</v>
      </c>
      <c r="R1237" s="69">
        <f t="shared" si="1153"/>
        <v>600</v>
      </c>
      <c r="S1237" s="69">
        <v>0</v>
      </c>
      <c r="T1237" s="69">
        <f t="shared" si="1154"/>
        <v>0</v>
      </c>
      <c r="U1237" s="69">
        <f>R1237-T1237</f>
        <v>600</v>
      </c>
      <c r="V1237" s="69">
        <f>U1237*0</f>
        <v>0</v>
      </c>
      <c r="W1237" s="69">
        <f>+U1237-V1237</f>
        <v>600</v>
      </c>
      <c r="X1237" s="69">
        <v>0</v>
      </c>
      <c r="Y1237" s="14">
        <f t="shared" si="1133"/>
        <v>0</v>
      </c>
      <c r="Z1237" s="66" t="s">
        <v>26</v>
      </c>
      <c r="AA1237" s="12" t="s">
        <v>31</v>
      </c>
    </row>
    <row r="1238" spans="1:27" x14ac:dyDescent="0.25">
      <c r="A1238" s="10">
        <v>45677</v>
      </c>
      <c r="B1238" s="11" t="s">
        <v>2929</v>
      </c>
      <c r="C1238" s="11" t="s">
        <v>2930</v>
      </c>
      <c r="D1238" s="11" t="s">
        <v>26</v>
      </c>
      <c r="E1238" s="11" t="s">
        <v>1650</v>
      </c>
      <c r="F1238" s="11" t="s">
        <v>26</v>
      </c>
      <c r="G1238" s="11">
        <v>42023</v>
      </c>
      <c r="H1238" s="12" t="s">
        <v>564</v>
      </c>
      <c r="I1238" s="12" t="s">
        <v>27</v>
      </c>
      <c r="J1238" s="12" t="s">
        <v>33</v>
      </c>
      <c r="K1238" s="12" t="s">
        <v>34</v>
      </c>
      <c r="L1238" s="13">
        <v>28.7</v>
      </c>
      <c r="M1238" s="13">
        <v>20</v>
      </c>
      <c r="N1238" s="13">
        <v>1.4350000000000001</v>
      </c>
      <c r="O1238" s="13"/>
      <c r="P1238" s="13">
        <v>60</v>
      </c>
      <c r="Q1238" s="13">
        <v>0</v>
      </c>
      <c r="R1238" s="69">
        <f t="shared" si="1153"/>
        <v>1200</v>
      </c>
      <c r="S1238" s="69">
        <v>0</v>
      </c>
      <c r="T1238" s="69">
        <f t="shared" si="1154"/>
        <v>0</v>
      </c>
      <c r="U1238" s="69">
        <f>R1238-T1238</f>
        <v>1200</v>
      </c>
      <c r="V1238" s="69">
        <f>U1238*0</f>
        <v>0</v>
      </c>
      <c r="W1238" s="69">
        <f>+U1238-V1238</f>
        <v>1200</v>
      </c>
      <c r="X1238" s="69">
        <v>0</v>
      </c>
      <c r="Y1238" s="14">
        <f t="shared" si="1133"/>
        <v>0</v>
      </c>
      <c r="Z1238" s="66" t="s">
        <v>26</v>
      </c>
      <c r="AA1238" s="12" t="s">
        <v>31</v>
      </c>
    </row>
    <row r="1239" spans="1:27" x14ac:dyDescent="0.25">
      <c r="A1239" s="10">
        <v>45677</v>
      </c>
      <c r="B1239" s="11" t="s">
        <v>116</v>
      </c>
      <c r="C1239" s="11" t="s">
        <v>2931</v>
      </c>
      <c r="D1239" s="11" t="s">
        <v>26</v>
      </c>
      <c r="E1239" s="11" t="s">
        <v>65</v>
      </c>
      <c r="F1239" s="11" t="s">
        <v>26</v>
      </c>
      <c r="G1239" s="11">
        <v>1579</v>
      </c>
      <c r="H1239" s="12" t="s">
        <v>66</v>
      </c>
      <c r="I1239" s="12" t="s">
        <v>37</v>
      </c>
      <c r="J1239" s="12" t="s">
        <v>1908</v>
      </c>
      <c r="K1239" s="12" t="s">
        <v>82</v>
      </c>
      <c r="L1239" s="13">
        <v>40.64</v>
      </c>
      <c r="M1239" s="13">
        <v>25</v>
      </c>
      <c r="N1239" s="13">
        <v>1.6255999999999999</v>
      </c>
      <c r="O1239" s="13" t="s">
        <v>30</v>
      </c>
      <c r="P1239" s="13">
        <v>54</v>
      </c>
      <c r="Q1239" s="13">
        <v>0</v>
      </c>
      <c r="R1239" s="69">
        <f t="shared" si="1153"/>
        <v>1350</v>
      </c>
      <c r="S1239" s="69">
        <v>0</v>
      </c>
      <c r="T1239" s="69">
        <f t="shared" si="1154"/>
        <v>0</v>
      </c>
      <c r="U1239" s="69">
        <f t="shared" ref="U1239:U1240" si="1155">R1239-T1239</f>
        <v>1350</v>
      </c>
      <c r="V1239" s="69">
        <f>U1239*1</f>
        <v>1350</v>
      </c>
      <c r="W1239" s="69">
        <f>U1239-V1239</f>
        <v>0</v>
      </c>
      <c r="X1239" s="69">
        <v>0</v>
      </c>
      <c r="Y1239" s="14">
        <f t="shared" si="1133"/>
        <v>0</v>
      </c>
      <c r="Z1239" s="66" t="s">
        <v>26</v>
      </c>
      <c r="AA1239" s="12" t="s">
        <v>31</v>
      </c>
    </row>
    <row r="1240" spans="1:27" x14ac:dyDescent="0.25">
      <c r="A1240" s="10">
        <v>45677</v>
      </c>
      <c r="B1240" s="11" t="s">
        <v>2932</v>
      </c>
      <c r="C1240" s="11" t="s">
        <v>2933</v>
      </c>
      <c r="D1240" s="11" t="s">
        <v>26</v>
      </c>
      <c r="E1240" s="11" t="s">
        <v>67</v>
      </c>
      <c r="F1240" s="11" t="s">
        <v>26</v>
      </c>
      <c r="G1240" s="11">
        <v>1606</v>
      </c>
      <c r="H1240" s="12" t="s">
        <v>66</v>
      </c>
      <c r="I1240" s="12" t="s">
        <v>37</v>
      </c>
      <c r="J1240" s="12" t="s">
        <v>1908</v>
      </c>
      <c r="K1240" s="12" t="s">
        <v>82</v>
      </c>
      <c r="L1240" s="13">
        <v>40.98</v>
      </c>
      <c r="M1240" s="13">
        <v>25</v>
      </c>
      <c r="N1240" s="13">
        <v>1.6392</v>
      </c>
      <c r="O1240" s="13" t="s">
        <v>30</v>
      </c>
      <c r="P1240" s="13">
        <v>54</v>
      </c>
      <c r="Q1240" s="13">
        <v>0</v>
      </c>
      <c r="R1240" s="69">
        <f t="shared" si="1153"/>
        <v>1350</v>
      </c>
      <c r="S1240" s="69">
        <v>0</v>
      </c>
      <c r="T1240" s="69">
        <f t="shared" si="1154"/>
        <v>0</v>
      </c>
      <c r="U1240" s="69">
        <f t="shared" si="1155"/>
        <v>1350</v>
      </c>
      <c r="V1240" s="69">
        <f>U1240*1</f>
        <v>1350</v>
      </c>
      <c r="W1240" s="69">
        <f>U1240-V1240</f>
        <v>0</v>
      </c>
      <c r="X1240" s="69">
        <v>0</v>
      </c>
      <c r="Y1240" s="14">
        <f t="shared" si="1133"/>
        <v>0</v>
      </c>
      <c r="Z1240" s="66" t="s">
        <v>26</v>
      </c>
      <c r="AA1240" s="12" t="s">
        <v>31</v>
      </c>
    </row>
    <row r="1241" spans="1:27" x14ac:dyDescent="0.25">
      <c r="A1241" s="10">
        <v>45677</v>
      </c>
      <c r="B1241" s="11" t="s">
        <v>2934</v>
      </c>
      <c r="C1241" s="11" t="s">
        <v>2935</v>
      </c>
      <c r="D1241" s="11" t="s">
        <v>26</v>
      </c>
      <c r="E1241" s="11" t="s">
        <v>60</v>
      </c>
      <c r="F1241" s="11" t="s">
        <v>26</v>
      </c>
      <c r="G1241" s="11" t="s">
        <v>35</v>
      </c>
      <c r="H1241" s="12" t="s">
        <v>36</v>
      </c>
      <c r="I1241" s="12" t="s">
        <v>27</v>
      </c>
      <c r="J1241" s="12" t="s">
        <v>42</v>
      </c>
      <c r="K1241" s="12" t="s">
        <v>43</v>
      </c>
      <c r="L1241" s="13">
        <v>8.86</v>
      </c>
      <c r="M1241" s="13">
        <v>6</v>
      </c>
      <c r="N1241" s="13">
        <v>1.476666666666667</v>
      </c>
      <c r="O1241" s="13">
        <v>45</v>
      </c>
      <c r="P1241" s="13" t="s">
        <v>30</v>
      </c>
      <c r="Q1241" s="13">
        <v>0</v>
      </c>
      <c r="R1241" s="69">
        <f>(L1241*O1241)-Q1241</f>
        <v>398.7</v>
      </c>
      <c r="S1241" s="69">
        <v>0</v>
      </c>
      <c r="T1241" s="69">
        <f t="shared" ref="T1241" si="1156">+L1241*S1241</f>
        <v>0</v>
      </c>
      <c r="U1241" s="69">
        <f t="shared" ref="U1241" si="1157">+R1241-T1241</f>
        <v>398.7</v>
      </c>
      <c r="V1241" s="69">
        <f>+U1241*0</f>
        <v>0</v>
      </c>
      <c r="W1241" s="69">
        <f t="shared" ref="W1241" si="1158">+U1241-V1241</f>
        <v>398.7</v>
      </c>
      <c r="X1241" s="69">
        <v>0</v>
      </c>
      <c r="Y1241" s="14">
        <f t="shared" si="1133"/>
        <v>0</v>
      </c>
      <c r="Z1241" s="66" t="s">
        <v>26</v>
      </c>
      <c r="AA1241" s="12" t="s">
        <v>31</v>
      </c>
    </row>
    <row r="1242" spans="1:27" x14ac:dyDescent="0.25">
      <c r="A1242" s="10">
        <v>45677</v>
      </c>
      <c r="B1242" s="11" t="s">
        <v>1975</v>
      </c>
      <c r="C1242" s="11" t="s">
        <v>2936</v>
      </c>
      <c r="D1242" s="11" t="s">
        <v>26</v>
      </c>
      <c r="E1242" s="11" t="s">
        <v>603</v>
      </c>
      <c r="F1242" s="11" t="s">
        <v>26</v>
      </c>
      <c r="G1242" s="11">
        <v>1106</v>
      </c>
      <c r="H1242" s="12" t="s">
        <v>141</v>
      </c>
      <c r="I1242" s="12" t="s">
        <v>27</v>
      </c>
      <c r="J1242" s="12" t="s">
        <v>33</v>
      </c>
      <c r="K1242" s="12" t="s">
        <v>34</v>
      </c>
      <c r="L1242" s="13">
        <v>39.840000000000003</v>
      </c>
      <c r="M1242" s="13">
        <v>27</v>
      </c>
      <c r="N1242" s="13">
        <v>1.475555555555556</v>
      </c>
      <c r="O1242" s="13">
        <v>40</v>
      </c>
      <c r="P1242" s="13" t="s">
        <v>30</v>
      </c>
      <c r="Q1242" s="13">
        <v>0</v>
      </c>
      <c r="R1242" s="69">
        <f>L1242*O1242</f>
        <v>1593.6000000000001</v>
      </c>
      <c r="S1242" s="69">
        <v>0</v>
      </c>
      <c r="T1242" s="69">
        <f>L1242*S1242</f>
        <v>0</v>
      </c>
      <c r="U1242" s="69">
        <f>R1242-T1242</f>
        <v>1593.6000000000001</v>
      </c>
      <c r="V1242" s="69">
        <f>U1242*0</f>
        <v>0</v>
      </c>
      <c r="W1242" s="69">
        <f>U1242-V1242</f>
        <v>1593.6000000000001</v>
      </c>
      <c r="X1242" s="69">
        <v>0</v>
      </c>
      <c r="Y1242" s="14">
        <f t="shared" si="1133"/>
        <v>0</v>
      </c>
      <c r="Z1242" s="66" t="s">
        <v>26</v>
      </c>
      <c r="AA1242" s="12" t="s">
        <v>31</v>
      </c>
    </row>
    <row r="1243" spans="1:27" x14ac:dyDescent="0.25">
      <c r="A1243" s="10">
        <v>45677</v>
      </c>
      <c r="B1243" s="11" t="s">
        <v>2937</v>
      </c>
      <c r="C1243" s="11" t="s">
        <v>2938</v>
      </c>
      <c r="D1243" s="11" t="s">
        <v>26</v>
      </c>
      <c r="E1243" s="11" t="s">
        <v>87</v>
      </c>
      <c r="F1243" s="11" t="s">
        <v>26</v>
      </c>
      <c r="G1243" s="11">
        <v>32378</v>
      </c>
      <c r="H1243" s="12" t="s">
        <v>4422</v>
      </c>
      <c r="I1243" s="12" t="s">
        <v>27</v>
      </c>
      <c r="J1243" s="12" t="s">
        <v>42</v>
      </c>
      <c r="K1243" s="12" t="s">
        <v>43</v>
      </c>
      <c r="L1243" s="13">
        <v>38.94</v>
      </c>
      <c r="M1243" s="13">
        <v>25</v>
      </c>
      <c r="N1243" s="13">
        <v>1.5576000000000001</v>
      </c>
      <c r="O1243" s="13">
        <v>42</v>
      </c>
      <c r="P1243" s="13" t="s">
        <v>30</v>
      </c>
      <c r="Q1243" s="13">
        <v>0</v>
      </c>
      <c r="R1243" s="69">
        <f t="shared" ref="R1243:R1244" si="1159">+L1243*O1243</f>
        <v>1635.48</v>
      </c>
      <c r="S1243" s="69">
        <v>0</v>
      </c>
      <c r="T1243" s="69">
        <f t="shared" ref="T1243:T1244" si="1160">+L1243*S1243</f>
        <v>0</v>
      </c>
      <c r="U1243" s="69">
        <f t="shared" ref="U1243:U1244" si="1161">+R1243-T1243</f>
        <v>1635.48</v>
      </c>
      <c r="V1243" s="69">
        <f>+U1243*1</f>
        <v>1635.48</v>
      </c>
      <c r="W1243" s="69">
        <f t="shared" ref="W1243:W1244" si="1162">+U1243-V1243</f>
        <v>0</v>
      </c>
      <c r="X1243" s="69">
        <v>0</v>
      </c>
      <c r="Y1243" s="14">
        <f t="shared" si="1133"/>
        <v>0</v>
      </c>
      <c r="Z1243" s="66" t="s">
        <v>26</v>
      </c>
      <c r="AA1243" s="12" t="s">
        <v>31</v>
      </c>
    </row>
    <row r="1244" spans="1:27" x14ac:dyDescent="0.25">
      <c r="A1244" s="10">
        <v>45677</v>
      </c>
      <c r="B1244" s="11" t="s">
        <v>2751</v>
      </c>
      <c r="C1244" s="11" t="s">
        <v>2939</v>
      </c>
      <c r="D1244" s="11" t="s">
        <v>26</v>
      </c>
      <c r="E1244" s="11" t="s">
        <v>89</v>
      </c>
      <c r="F1244" s="11" t="s">
        <v>26</v>
      </c>
      <c r="G1244" s="11">
        <v>59999</v>
      </c>
      <c r="H1244" s="12" t="s">
        <v>4422</v>
      </c>
      <c r="I1244" s="12" t="s">
        <v>27</v>
      </c>
      <c r="J1244" s="12" t="s">
        <v>42</v>
      </c>
      <c r="K1244" s="12" t="s">
        <v>43</v>
      </c>
      <c r="L1244" s="13">
        <v>33.94</v>
      </c>
      <c r="M1244" s="13">
        <v>25</v>
      </c>
      <c r="N1244" s="13">
        <v>1.3575999999999999</v>
      </c>
      <c r="O1244" s="13">
        <v>42</v>
      </c>
      <c r="P1244" s="13" t="s">
        <v>30</v>
      </c>
      <c r="Q1244" s="13">
        <v>0</v>
      </c>
      <c r="R1244" s="69">
        <f t="shared" si="1159"/>
        <v>1425.48</v>
      </c>
      <c r="S1244" s="69">
        <v>0</v>
      </c>
      <c r="T1244" s="69">
        <f t="shared" si="1160"/>
        <v>0</v>
      </c>
      <c r="U1244" s="69">
        <f t="shared" si="1161"/>
        <v>1425.48</v>
      </c>
      <c r="V1244" s="69">
        <f>+U1244*1</f>
        <v>1425.48</v>
      </c>
      <c r="W1244" s="69">
        <f t="shared" si="1162"/>
        <v>0</v>
      </c>
      <c r="X1244" s="69">
        <v>0</v>
      </c>
      <c r="Y1244" s="14">
        <f t="shared" si="1133"/>
        <v>0</v>
      </c>
      <c r="Z1244" s="66" t="s">
        <v>26</v>
      </c>
      <c r="AA1244" s="12" t="s">
        <v>31</v>
      </c>
    </row>
    <row r="1245" spans="1:27" x14ac:dyDescent="0.25">
      <c r="A1245" s="10">
        <v>45677</v>
      </c>
      <c r="B1245" s="11" t="s">
        <v>2940</v>
      </c>
      <c r="C1245" s="11" t="s">
        <v>2941</v>
      </c>
      <c r="D1245" s="11" t="s">
        <v>26</v>
      </c>
      <c r="E1245" s="11" t="s">
        <v>40</v>
      </c>
      <c r="F1245" s="11" t="s">
        <v>26</v>
      </c>
      <c r="G1245" s="11">
        <v>3703</v>
      </c>
      <c r="H1245" s="12" t="s">
        <v>41</v>
      </c>
      <c r="I1245" s="12" t="s">
        <v>55</v>
      </c>
      <c r="J1245" s="12" t="s">
        <v>565</v>
      </c>
      <c r="K1245" s="12" t="s">
        <v>549</v>
      </c>
      <c r="L1245" s="13">
        <v>40.119999999999997</v>
      </c>
      <c r="M1245" s="13">
        <v>25</v>
      </c>
      <c r="N1245" s="13">
        <v>1.6048</v>
      </c>
      <c r="O1245" s="13">
        <v>25</v>
      </c>
      <c r="P1245" s="13"/>
      <c r="Q1245" s="13">
        <v>0</v>
      </c>
      <c r="R1245" s="69">
        <f>L1245*O1245</f>
        <v>1002.9999999999999</v>
      </c>
      <c r="S1245" s="69">
        <v>0</v>
      </c>
      <c r="T1245" s="69">
        <f>L1245*S1245</f>
        <v>0</v>
      </c>
      <c r="U1245" s="69">
        <f>R1245-T1245</f>
        <v>1002.9999999999999</v>
      </c>
      <c r="V1245" s="69">
        <f>U1245*0</f>
        <v>0</v>
      </c>
      <c r="W1245" s="69">
        <f>U1245-V1245</f>
        <v>1002.9999999999999</v>
      </c>
      <c r="X1245" s="69">
        <v>0</v>
      </c>
      <c r="Y1245" s="14">
        <f t="shared" si="1133"/>
        <v>0</v>
      </c>
      <c r="Z1245" s="66" t="s">
        <v>26</v>
      </c>
      <c r="AA1245" s="12" t="s">
        <v>31</v>
      </c>
    </row>
    <row r="1246" spans="1:27" x14ac:dyDescent="0.25">
      <c r="A1246" s="10">
        <v>45677</v>
      </c>
      <c r="B1246" s="11" t="s">
        <v>728</v>
      </c>
      <c r="C1246" s="11" t="s">
        <v>2942</v>
      </c>
      <c r="D1246" s="11" t="s">
        <v>26</v>
      </c>
      <c r="E1246" s="11" t="s">
        <v>434</v>
      </c>
      <c r="F1246" s="11" t="s">
        <v>26</v>
      </c>
      <c r="G1246" s="11">
        <v>3507</v>
      </c>
      <c r="H1246" s="12" t="s">
        <v>41</v>
      </c>
      <c r="I1246" s="12" t="s">
        <v>55</v>
      </c>
      <c r="J1246" s="12" t="s">
        <v>55</v>
      </c>
      <c r="K1246" s="12" t="s">
        <v>56</v>
      </c>
      <c r="L1246" s="13">
        <v>37.86</v>
      </c>
      <c r="M1246" s="13">
        <v>23</v>
      </c>
      <c r="N1246" s="13">
        <v>1.6460869565217391</v>
      </c>
      <c r="O1246" s="13" t="s">
        <v>30</v>
      </c>
      <c r="P1246" s="13">
        <v>24</v>
      </c>
      <c r="Q1246" s="13">
        <v>0</v>
      </c>
      <c r="R1246" s="69">
        <f>+M1246*P1246</f>
        <v>552</v>
      </c>
      <c r="S1246" s="69">
        <v>0</v>
      </c>
      <c r="T1246" s="69">
        <f>+M1246*S1246</f>
        <v>0</v>
      </c>
      <c r="U1246" s="69">
        <f>+R1246-T1246</f>
        <v>552</v>
      </c>
      <c r="V1246" s="69">
        <f>+U1246*0</f>
        <v>0</v>
      </c>
      <c r="W1246" s="69">
        <f>+U1246-V1246</f>
        <v>552</v>
      </c>
      <c r="X1246" s="69">
        <v>0</v>
      </c>
      <c r="Y1246" s="14">
        <f t="shared" si="1133"/>
        <v>0</v>
      </c>
      <c r="Z1246" s="66" t="s">
        <v>26</v>
      </c>
      <c r="AA1246" s="12" t="s">
        <v>31</v>
      </c>
    </row>
    <row r="1247" spans="1:27" x14ac:dyDescent="0.25">
      <c r="A1247" s="10">
        <v>45677</v>
      </c>
      <c r="B1247" s="11" t="s">
        <v>2943</v>
      </c>
      <c r="C1247" s="11" t="s">
        <v>2944</v>
      </c>
      <c r="D1247" s="11" t="s">
        <v>26</v>
      </c>
      <c r="E1247" s="11" t="s">
        <v>592</v>
      </c>
      <c r="F1247" s="11" t="s">
        <v>26</v>
      </c>
      <c r="G1247" s="11">
        <v>59495</v>
      </c>
      <c r="H1247" s="12" t="s">
        <v>4422</v>
      </c>
      <c r="I1247" s="12" t="s">
        <v>27</v>
      </c>
      <c r="J1247" s="12" t="s">
        <v>42</v>
      </c>
      <c r="K1247" s="12" t="s">
        <v>43</v>
      </c>
      <c r="L1247" s="13">
        <v>38.200000000000003</v>
      </c>
      <c r="M1247" s="13">
        <v>25</v>
      </c>
      <c r="N1247" s="13">
        <v>1.528</v>
      </c>
      <c r="O1247" s="13">
        <v>42</v>
      </c>
      <c r="P1247" s="13" t="s">
        <v>30</v>
      </c>
      <c r="Q1247" s="13">
        <v>0</v>
      </c>
      <c r="R1247" s="69">
        <f t="shared" ref="R1247" si="1163">+L1247*O1247</f>
        <v>1604.4</v>
      </c>
      <c r="S1247" s="69">
        <v>0</v>
      </c>
      <c r="T1247" s="69">
        <f t="shared" ref="T1247" si="1164">+L1247*S1247</f>
        <v>0</v>
      </c>
      <c r="U1247" s="69">
        <f t="shared" ref="U1247" si="1165">+R1247-T1247</f>
        <v>1604.4</v>
      </c>
      <c r="V1247" s="69">
        <f>+U1247*1</f>
        <v>1604.4</v>
      </c>
      <c r="W1247" s="69">
        <f t="shared" ref="W1247" si="1166">+U1247-V1247</f>
        <v>0</v>
      </c>
      <c r="X1247" s="69">
        <v>0</v>
      </c>
      <c r="Y1247" s="14">
        <f t="shared" si="1133"/>
        <v>0</v>
      </c>
      <c r="Z1247" s="66" t="s">
        <v>26</v>
      </c>
      <c r="AA1247" s="12" t="s">
        <v>31</v>
      </c>
    </row>
    <row r="1248" spans="1:27" x14ac:dyDescent="0.25">
      <c r="A1248" s="10">
        <v>45677</v>
      </c>
      <c r="B1248" s="11" t="s">
        <v>2945</v>
      </c>
      <c r="C1248" s="11" t="s">
        <v>2946</v>
      </c>
      <c r="D1248" s="11" t="s">
        <v>26</v>
      </c>
      <c r="E1248" s="11" t="s">
        <v>76</v>
      </c>
      <c r="F1248" s="11" t="s">
        <v>26</v>
      </c>
      <c r="G1248" s="11">
        <v>2239</v>
      </c>
      <c r="H1248" s="12" t="s">
        <v>41</v>
      </c>
      <c r="I1248" s="12" t="s">
        <v>55</v>
      </c>
      <c r="J1248" s="12" t="s">
        <v>55</v>
      </c>
      <c r="K1248" s="12" t="s">
        <v>56</v>
      </c>
      <c r="L1248" s="13">
        <v>39.42</v>
      </c>
      <c r="M1248" s="13">
        <v>24</v>
      </c>
      <c r="N1248" s="13">
        <v>1.6425000000000001</v>
      </c>
      <c r="O1248" s="13" t="s">
        <v>30</v>
      </c>
      <c r="P1248" s="13">
        <v>24</v>
      </c>
      <c r="Q1248" s="13">
        <v>0</v>
      </c>
      <c r="R1248" s="69">
        <f>+M1248*P1248</f>
        <v>576</v>
      </c>
      <c r="S1248" s="69">
        <v>0</v>
      </c>
      <c r="T1248" s="69">
        <f>+M1248*S1248</f>
        <v>0</v>
      </c>
      <c r="U1248" s="69">
        <f>+R1248-T1248</f>
        <v>576</v>
      </c>
      <c r="V1248" s="69">
        <f>+U1248*0</f>
        <v>0</v>
      </c>
      <c r="W1248" s="69">
        <f>+U1248-V1248</f>
        <v>576</v>
      </c>
      <c r="X1248" s="69">
        <v>0</v>
      </c>
      <c r="Y1248" s="14">
        <f t="shared" si="1133"/>
        <v>0</v>
      </c>
      <c r="Z1248" s="66" t="s">
        <v>26</v>
      </c>
      <c r="AA1248" s="12" t="s">
        <v>31</v>
      </c>
    </row>
    <row r="1249" spans="1:27" x14ac:dyDescent="0.25">
      <c r="A1249" s="10">
        <v>45677</v>
      </c>
      <c r="B1249" s="11" t="s">
        <v>2947</v>
      </c>
      <c r="C1249" s="11" t="s">
        <v>2948</v>
      </c>
      <c r="D1249" s="11" t="s">
        <v>26</v>
      </c>
      <c r="E1249" s="11" t="s">
        <v>81</v>
      </c>
      <c r="F1249" s="11" t="s">
        <v>26</v>
      </c>
      <c r="G1249" s="11">
        <v>1053</v>
      </c>
      <c r="H1249" s="12" t="s">
        <v>141</v>
      </c>
      <c r="I1249" s="12" t="s">
        <v>27</v>
      </c>
      <c r="J1249" s="12" t="s">
        <v>33</v>
      </c>
      <c r="K1249" s="12" t="s">
        <v>34</v>
      </c>
      <c r="L1249" s="13">
        <v>39.68</v>
      </c>
      <c r="M1249" s="13">
        <v>27</v>
      </c>
      <c r="N1249" s="13">
        <v>1.4696296296296301</v>
      </c>
      <c r="O1249" s="13">
        <v>40</v>
      </c>
      <c r="P1249" s="13" t="s">
        <v>30</v>
      </c>
      <c r="Q1249" s="13">
        <v>0</v>
      </c>
      <c r="R1249" s="69">
        <f>L1249*O1249</f>
        <v>1587.2</v>
      </c>
      <c r="S1249" s="69">
        <v>0</v>
      </c>
      <c r="T1249" s="69">
        <f>L1249*S1249</f>
        <v>0</v>
      </c>
      <c r="U1249" s="69">
        <f>R1249-T1249</f>
        <v>1587.2</v>
      </c>
      <c r="V1249" s="69">
        <f>U1249*0</f>
        <v>0</v>
      </c>
      <c r="W1249" s="69">
        <f>U1249-V1249</f>
        <v>1587.2</v>
      </c>
      <c r="X1249" s="69">
        <v>0</v>
      </c>
      <c r="Y1249" s="14">
        <f t="shared" si="1133"/>
        <v>0</v>
      </c>
      <c r="Z1249" s="66" t="s">
        <v>26</v>
      </c>
      <c r="AA1249" s="12" t="s">
        <v>31</v>
      </c>
    </row>
    <row r="1250" spans="1:27" x14ac:dyDescent="0.25">
      <c r="A1250" s="10">
        <v>45677</v>
      </c>
      <c r="B1250" s="11" t="s">
        <v>2949</v>
      </c>
      <c r="C1250" s="11" t="s">
        <v>2950</v>
      </c>
      <c r="D1250" s="11" t="s">
        <v>26</v>
      </c>
      <c r="E1250" s="11" t="s">
        <v>500</v>
      </c>
      <c r="F1250" s="11" t="s">
        <v>26</v>
      </c>
      <c r="G1250" s="11">
        <v>803</v>
      </c>
      <c r="H1250" s="12" t="s">
        <v>141</v>
      </c>
      <c r="I1250" s="12" t="s">
        <v>27</v>
      </c>
      <c r="J1250" s="12" t="s">
        <v>47</v>
      </c>
      <c r="K1250" s="12" t="s">
        <v>48</v>
      </c>
      <c r="L1250" s="13">
        <v>42.16</v>
      </c>
      <c r="M1250" s="13">
        <v>29</v>
      </c>
      <c r="N1250" s="13">
        <v>1.4537931034482761</v>
      </c>
      <c r="O1250" s="13">
        <v>40</v>
      </c>
      <c r="P1250" s="13" t="s">
        <v>30</v>
      </c>
      <c r="Q1250" s="13">
        <v>0</v>
      </c>
      <c r="R1250" s="69">
        <f>L1250*O1250</f>
        <v>1686.3999999999999</v>
      </c>
      <c r="S1250" s="69">
        <v>0</v>
      </c>
      <c r="T1250" s="69">
        <f>L1250*S1250</f>
        <v>0</v>
      </c>
      <c r="U1250" s="69">
        <f>R1250-T1250</f>
        <v>1686.3999999999999</v>
      </c>
      <c r="V1250" s="69">
        <f>U1250*0</f>
        <v>0</v>
      </c>
      <c r="W1250" s="69">
        <f>U1250-V1250</f>
        <v>1686.3999999999999</v>
      </c>
      <c r="X1250" s="69">
        <v>0</v>
      </c>
      <c r="Y1250" s="14">
        <f t="shared" si="1133"/>
        <v>0</v>
      </c>
      <c r="Z1250" s="66" t="s">
        <v>26</v>
      </c>
      <c r="AA1250" s="12" t="s">
        <v>31</v>
      </c>
    </row>
    <row r="1251" spans="1:27" x14ac:dyDescent="0.25">
      <c r="A1251" s="10">
        <v>45677</v>
      </c>
      <c r="B1251" s="11" t="s">
        <v>2951</v>
      </c>
      <c r="C1251" s="11" t="s">
        <v>2952</v>
      </c>
      <c r="D1251" s="11" t="s">
        <v>26</v>
      </c>
      <c r="E1251" s="11" t="s">
        <v>657</v>
      </c>
      <c r="F1251" s="11" t="s">
        <v>26</v>
      </c>
      <c r="G1251" s="11">
        <v>858</v>
      </c>
      <c r="H1251" s="12" t="s">
        <v>141</v>
      </c>
      <c r="I1251" s="12" t="s">
        <v>27</v>
      </c>
      <c r="J1251" s="12" t="s">
        <v>33</v>
      </c>
      <c r="K1251" s="12" t="s">
        <v>34</v>
      </c>
      <c r="L1251" s="13">
        <v>38.9</v>
      </c>
      <c r="M1251" s="13">
        <v>25</v>
      </c>
      <c r="N1251" s="13">
        <v>1.556</v>
      </c>
      <c r="O1251" s="13">
        <v>40</v>
      </c>
      <c r="P1251" s="13" t="s">
        <v>30</v>
      </c>
      <c r="Q1251" s="13">
        <v>0</v>
      </c>
      <c r="R1251" s="69">
        <f>L1251*O1251</f>
        <v>1556</v>
      </c>
      <c r="S1251" s="69">
        <v>0</v>
      </c>
      <c r="T1251" s="69">
        <f>L1251*S1251</f>
        <v>0</v>
      </c>
      <c r="U1251" s="69">
        <f>R1251-T1251</f>
        <v>1556</v>
      </c>
      <c r="V1251" s="69">
        <f>U1251*0</f>
        <v>0</v>
      </c>
      <c r="W1251" s="69">
        <f>U1251-V1251</f>
        <v>1556</v>
      </c>
      <c r="X1251" s="69">
        <v>0</v>
      </c>
      <c r="Y1251" s="14">
        <f t="shared" si="1133"/>
        <v>0</v>
      </c>
      <c r="Z1251" s="66" t="s">
        <v>26</v>
      </c>
      <c r="AA1251" s="12" t="s">
        <v>31</v>
      </c>
    </row>
    <row r="1252" spans="1:27" x14ac:dyDescent="0.25">
      <c r="A1252" s="10">
        <v>45677</v>
      </c>
      <c r="B1252" s="11" t="s">
        <v>339</v>
      </c>
      <c r="C1252" s="11" t="s">
        <v>2953</v>
      </c>
      <c r="D1252" s="11" t="s">
        <v>26</v>
      </c>
      <c r="E1252" s="11" t="s">
        <v>551</v>
      </c>
      <c r="F1252" s="11" t="s">
        <v>26</v>
      </c>
      <c r="G1252" s="11">
        <v>69120</v>
      </c>
      <c r="H1252" s="12" t="s">
        <v>4422</v>
      </c>
      <c r="I1252" s="12" t="s">
        <v>27</v>
      </c>
      <c r="J1252" s="12" t="s">
        <v>42</v>
      </c>
      <c r="K1252" s="12" t="s">
        <v>43</v>
      </c>
      <c r="L1252" s="13">
        <v>38.56</v>
      </c>
      <c r="M1252" s="13">
        <v>25</v>
      </c>
      <c r="N1252" s="13">
        <v>1.5424</v>
      </c>
      <c r="O1252" s="13">
        <v>42</v>
      </c>
      <c r="P1252" s="13" t="s">
        <v>30</v>
      </c>
      <c r="Q1252" s="13">
        <v>0</v>
      </c>
      <c r="R1252" s="69">
        <f t="shared" ref="R1252" si="1167">+L1252*O1252</f>
        <v>1619.52</v>
      </c>
      <c r="S1252" s="69">
        <v>0</v>
      </c>
      <c r="T1252" s="69">
        <f t="shared" ref="T1252" si="1168">+L1252*S1252</f>
        <v>0</v>
      </c>
      <c r="U1252" s="69">
        <f t="shared" ref="U1252" si="1169">+R1252-T1252</f>
        <v>1619.52</v>
      </c>
      <c r="V1252" s="69">
        <f>+U1252*1</f>
        <v>1619.52</v>
      </c>
      <c r="W1252" s="69">
        <f t="shared" ref="W1252" si="1170">+U1252-V1252</f>
        <v>0</v>
      </c>
      <c r="X1252" s="69">
        <v>0</v>
      </c>
      <c r="Y1252" s="14">
        <f t="shared" si="1133"/>
        <v>0</v>
      </c>
      <c r="Z1252" s="66" t="s">
        <v>26</v>
      </c>
      <c r="AA1252" s="12" t="s">
        <v>31</v>
      </c>
    </row>
    <row r="1253" spans="1:27" x14ac:dyDescent="0.25">
      <c r="A1253" s="10">
        <v>45677</v>
      </c>
      <c r="B1253" s="11" t="s">
        <v>2954</v>
      </c>
      <c r="C1253" s="11" t="s">
        <v>2955</v>
      </c>
      <c r="D1253" s="11" t="s">
        <v>26</v>
      </c>
      <c r="E1253" s="11" t="s">
        <v>1199</v>
      </c>
      <c r="F1253" s="11" t="s">
        <v>26</v>
      </c>
      <c r="G1253" s="11">
        <v>997</v>
      </c>
      <c r="H1253" s="12" t="s">
        <v>162</v>
      </c>
      <c r="I1253" s="12" t="s">
        <v>27</v>
      </c>
      <c r="J1253" s="12" t="s">
        <v>33</v>
      </c>
      <c r="K1253" s="12" t="s">
        <v>34</v>
      </c>
      <c r="L1253" s="13">
        <v>38.54</v>
      </c>
      <c r="M1253" s="13">
        <v>25</v>
      </c>
      <c r="N1253" s="13">
        <v>1.5416000000000001</v>
      </c>
      <c r="O1253" s="13" t="s">
        <v>30</v>
      </c>
      <c r="P1253" s="13">
        <v>58</v>
      </c>
      <c r="Q1253" s="13">
        <v>0</v>
      </c>
      <c r="R1253" s="69">
        <f>M1253*P1253</f>
        <v>1450</v>
      </c>
      <c r="S1253" s="69">
        <v>0</v>
      </c>
      <c r="T1253" s="69">
        <f>M1253*S1253</f>
        <v>0</v>
      </c>
      <c r="U1253" s="69">
        <f t="shared" ref="U1253" si="1171">R1253-T1253</f>
        <v>1450</v>
      </c>
      <c r="V1253" s="69">
        <f>U1253*0</f>
        <v>0</v>
      </c>
      <c r="W1253" s="69">
        <f t="shared" ref="W1253" si="1172">U1253-V1253</f>
        <v>1450</v>
      </c>
      <c r="X1253" s="69">
        <v>0</v>
      </c>
      <c r="Y1253" s="14">
        <f t="shared" si="1133"/>
        <v>0</v>
      </c>
      <c r="Z1253" s="66" t="s">
        <v>26</v>
      </c>
      <c r="AA1253" s="12" t="s">
        <v>31</v>
      </c>
    </row>
    <row r="1254" spans="1:27" x14ac:dyDescent="0.25">
      <c r="A1254" s="10">
        <v>45677</v>
      </c>
      <c r="B1254" s="11" t="s">
        <v>2956</v>
      </c>
      <c r="C1254" s="11" t="s">
        <v>2957</v>
      </c>
      <c r="D1254" s="11" t="s">
        <v>26</v>
      </c>
      <c r="E1254" s="11" t="s">
        <v>566</v>
      </c>
      <c r="F1254" s="11" t="s">
        <v>26</v>
      </c>
      <c r="G1254" s="11">
        <v>112260</v>
      </c>
      <c r="H1254" s="12" t="s">
        <v>4445</v>
      </c>
      <c r="I1254" s="12" t="s">
        <v>27</v>
      </c>
      <c r="J1254" s="12" t="s">
        <v>33</v>
      </c>
      <c r="K1254" s="12" t="s">
        <v>34</v>
      </c>
      <c r="L1254" s="13">
        <v>36.58</v>
      </c>
      <c r="M1254" s="13">
        <v>25</v>
      </c>
      <c r="N1254" s="13">
        <v>1.4632000000000001</v>
      </c>
      <c r="O1254" s="13">
        <v>44</v>
      </c>
      <c r="P1254" s="13" t="s">
        <v>30</v>
      </c>
      <c r="Q1254" s="13">
        <v>0</v>
      </c>
      <c r="R1254" s="69">
        <f t="shared" ref="R1254:R1255" si="1173">+L1254*O1254</f>
        <v>1609.52</v>
      </c>
      <c r="S1254" s="69">
        <v>0</v>
      </c>
      <c r="T1254" s="69">
        <f>+L1254*S1254</f>
        <v>0</v>
      </c>
      <c r="U1254" s="69">
        <f>+R1254-T1254</f>
        <v>1609.52</v>
      </c>
      <c r="V1254" s="69">
        <f>+U1254*1</f>
        <v>1609.52</v>
      </c>
      <c r="W1254" s="69">
        <f>+U1254-V1254</f>
        <v>0</v>
      </c>
      <c r="X1254" s="69">
        <v>0</v>
      </c>
      <c r="Y1254" s="14">
        <f t="shared" si="1133"/>
        <v>0</v>
      </c>
      <c r="Z1254" s="66" t="s">
        <v>26</v>
      </c>
      <c r="AA1254" s="12" t="s">
        <v>31</v>
      </c>
    </row>
    <row r="1255" spans="1:27" x14ac:dyDescent="0.25">
      <c r="A1255" s="10">
        <v>45677</v>
      </c>
      <c r="B1255" s="11" t="s">
        <v>472</v>
      </c>
      <c r="C1255" s="11" t="s">
        <v>2958</v>
      </c>
      <c r="D1255" s="11" t="s">
        <v>26</v>
      </c>
      <c r="E1255" s="11" t="s">
        <v>59</v>
      </c>
      <c r="F1255" s="11" t="s">
        <v>26</v>
      </c>
      <c r="G1255" s="11">
        <v>112261</v>
      </c>
      <c r="H1255" s="12" t="s">
        <v>4445</v>
      </c>
      <c r="I1255" s="12" t="s">
        <v>27</v>
      </c>
      <c r="J1255" s="12" t="s">
        <v>47</v>
      </c>
      <c r="K1255" s="12" t="s">
        <v>48</v>
      </c>
      <c r="L1255" s="13">
        <v>34.799999999999997</v>
      </c>
      <c r="M1255" s="13">
        <v>25</v>
      </c>
      <c r="N1255" s="13">
        <v>1.3919999999999999</v>
      </c>
      <c r="O1255" s="13">
        <v>44</v>
      </c>
      <c r="P1255" s="13" t="s">
        <v>30</v>
      </c>
      <c r="Q1255" s="13">
        <v>0</v>
      </c>
      <c r="R1255" s="69">
        <f t="shared" si="1173"/>
        <v>1531.1999999999998</v>
      </c>
      <c r="S1255" s="69">
        <v>0</v>
      </c>
      <c r="T1255" s="69">
        <f>+L1255*S1255</f>
        <v>0</v>
      </c>
      <c r="U1255" s="69">
        <f>+R1255-T1255</f>
        <v>1531.1999999999998</v>
      </c>
      <c r="V1255" s="69">
        <f>+U1255*1</f>
        <v>1531.1999999999998</v>
      </c>
      <c r="W1255" s="69">
        <f>+U1255-V1255</f>
        <v>0</v>
      </c>
      <c r="X1255" s="69">
        <v>0</v>
      </c>
      <c r="Y1255" s="14">
        <f t="shared" si="1133"/>
        <v>0</v>
      </c>
      <c r="Z1255" s="66" t="s">
        <v>26</v>
      </c>
      <c r="AA1255" s="12" t="s">
        <v>31</v>
      </c>
    </row>
    <row r="1256" spans="1:27" x14ac:dyDescent="0.25">
      <c r="A1256" s="10">
        <v>45677</v>
      </c>
      <c r="B1256" s="11" t="s">
        <v>2959</v>
      </c>
      <c r="C1256" s="11" t="s">
        <v>2960</v>
      </c>
      <c r="D1256" s="11" t="s">
        <v>26</v>
      </c>
      <c r="E1256" s="11" t="s">
        <v>60</v>
      </c>
      <c r="F1256" s="11" t="s">
        <v>26</v>
      </c>
      <c r="G1256" s="11" t="s">
        <v>35</v>
      </c>
      <c r="H1256" s="12" t="s">
        <v>36</v>
      </c>
      <c r="I1256" s="12" t="s">
        <v>27</v>
      </c>
      <c r="J1256" s="12" t="s">
        <v>33</v>
      </c>
      <c r="K1256" s="12" t="s">
        <v>34</v>
      </c>
      <c r="L1256" s="13">
        <v>8</v>
      </c>
      <c r="M1256" s="13">
        <v>6</v>
      </c>
      <c r="N1256" s="13">
        <v>1.333333333333333</v>
      </c>
      <c r="O1256" s="13">
        <v>50</v>
      </c>
      <c r="P1256" s="13" t="s">
        <v>30</v>
      </c>
      <c r="Q1256" s="13">
        <v>0</v>
      </c>
      <c r="R1256" s="69">
        <f>(L1256*O1256)-Q1256</f>
        <v>400</v>
      </c>
      <c r="S1256" s="69">
        <v>0</v>
      </c>
      <c r="T1256" s="69">
        <f t="shared" ref="T1256" si="1174">+L1256*S1256</f>
        <v>0</v>
      </c>
      <c r="U1256" s="69">
        <f t="shared" ref="U1256" si="1175">+R1256-T1256</f>
        <v>400</v>
      </c>
      <c r="V1256" s="69">
        <f>+U1256*0</f>
        <v>0</v>
      </c>
      <c r="W1256" s="69">
        <f t="shared" ref="W1256" si="1176">+U1256-V1256</f>
        <v>400</v>
      </c>
      <c r="X1256" s="69">
        <v>0</v>
      </c>
      <c r="Y1256" s="14">
        <f t="shared" si="1133"/>
        <v>0</v>
      </c>
      <c r="Z1256" s="66" t="s">
        <v>26</v>
      </c>
      <c r="AA1256" s="12" t="s">
        <v>31</v>
      </c>
    </row>
    <row r="1257" spans="1:27" x14ac:dyDescent="0.25">
      <c r="A1257" s="10">
        <v>45678</v>
      </c>
      <c r="B1257" s="11" t="s">
        <v>2961</v>
      </c>
      <c r="C1257" s="11" t="s">
        <v>2962</v>
      </c>
      <c r="D1257" s="11" t="s">
        <v>26</v>
      </c>
      <c r="E1257" s="11" t="s">
        <v>573</v>
      </c>
      <c r="F1257" s="11" t="s">
        <v>26</v>
      </c>
      <c r="G1257" s="11">
        <v>772</v>
      </c>
      <c r="H1257" s="12" t="s">
        <v>141</v>
      </c>
      <c r="I1257" s="12" t="s">
        <v>27</v>
      </c>
      <c r="J1257" s="12" t="s">
        <v>47</v>
      </c>
      <c r="K1257" s="12" t="s">
        <v>48</v>
      </c>
      <c r="L1257" s="13">
        <v>40.840000000000003</v>
      </c>
      <c r="M1257" s="13">
        <v>28</v>
      </c>
      <c r="N1257" s="13">
        <v>1.4585714285714291</v>
      </c>
      <c r="O1257" s="13">
        <v>40</v>
      </c>
      <c r="P1257" s="13" t="s">
        <v>30</v>
      </c>
      <c r="Q1257" s="13">
        <v>0</v>
      </c>
      <c r="R1257" s="69">
        <f>L1257*O1257</f>
        <v>1633.6000000000001</v>
      </c>
      <c r="S1257" s="69">
        <v>0</v>
      </c>
      <c r="T1257" s="69">
        <f>L1257*S1257</f>
        <v>0</v>
      </c>
      <c r="U1257" s="69">
        <f>R1257-T1257</f>
        <v>1633.6000000000001</v>
      </c>
      <c r="V1257" s="69">
        <f>U1257*0</f>
        <v>0</v>
      </c>
      <c r="W1257" s="69">
        <f>U1257-V1257</f>
        <v>1633.6000000000001</v>
      </c>
      <c r="X1257" s="69">
        <v>0</v>
      </c>
      <c r="Y1257" s="14">
        <f t="shared" si="1133"/>
        <v>0</v>
      </c>
      <c r="Z1257" s="66" t="s">
        <v>26</v>
      </c>
      <c r="AA1257" s="12" t="s">
        <v>31</v>
      </c>
    </row>
    <row r="1258" spans="1:27" x14ac:dyDescent="0.25">
      <c r="A1258" s="10">
        <v>45678</v>
      </c>
      <c r="B1258" s="11" t="s">
        <v>381</v>
      </c>
      <c r="C1258" s="11" t="s">
        <v>2963</v>
      </c>
      <c r="D1258" s="11" t="s">
        <v>26</v>
      </c>
      <c r="E1258" s="11" t="s">
        <v>551</v>
      </c>
      <c r="F1258" s="11" t="s">
        <v>26</v>
      </c>
      <c r="G1258" s="11">
        <v>69121</v>
      </c>
      <c r="H1258" s="12" t="s">
        <v>4422</v>
      </c>
      <c r="I1258" s="12" t="s">
        <v>27</v>
      </c>
      <c r="J1258" s="12" t="s">
        <v>33</v>
      </c>
      <c r="K1258" s="12" t="s">
        <v>34</v>
      </c>
      <c r="L1258" s="13">
        <v>34.28</v>
      </c>
      <c r="M1258" s="13">
        <v>25</v>
      </c>
      <c r="N1258" s="13">
        <v>1.3712</v>
      </c>
      <c r="O1258" s="13">
        <v>45</v>
      </c>
      <c r="P1258" s="13" t="s">
        <v>30</v>
      </c>
      <c r="Q1258" s="13">
        <v>0</v>
      </c>
      <c r="R1258" s="69">
        <f>+L1258*O1258</f>
        <v>1542.6000000000001</v>
      </c>
      <c r="S1258" s="69">
        <v>0</v>
      </c>
      <c r="T1258" s="69">
        <f>+L1258*S1258</f>
        <v>0</v>
      </c>
      <c r="U1258" s="69">
        <f t="shared" ref="U1258" si="1177">+R1258-T1258</f>
        <v>1542.6000000000001</v>
      </c>
      <c r="V1258" s="69">
        <f>+U1258*1</f>
        <v>1542.6000000000001</v>
      </c>
      <c r="W1258" s="69">
        <f t="shared" ref="W1258" si="1178">+U1258-V1258</f>
        <v>0</v>
      </c>
      <c r="X1258" s="69">
        <v>0</v>
      </c>
      <c r="Y1258" s="14">
        <f t="shared" si="1133"/>
        <v>0</v>
      </c>
      <c r="Z1258" s="66" t="s">
        <v>26</v>
      </c>
      <c r="AA1258" s="12" t="s">
        <v>31</v>
      </c>
    </row>
    <row r="1259" spans="1:27" x14ac:dyDescent="0.25">
      <c r="A1259" s="10">
        <v>45678</v>
      </c>
      <c r="B1259" s="11" t="s">
        <v>2964</v>
      </c>
      <c r="C1259" s="11" t="s">
        <v>2965</v>
      </c>
      <c r="D1259" s="11" t="s">
        <v>26</v>
      </c>
      <c r="E1259" s="11" t="s">
        <v>81</v>
      </c>
      <c r="F1259" s="11" t="s">
        <v>26</v>
      </c>
      <c r="G1259" s="11">
        <v>1203</v>
      </c>
      <c r="H1259" s="12" t="s">
        <v>141</v>
      </c>
      <c r="I1259" s="12" t="s">
        <v>27</v>
      </c>
      <c r="J1259" s="12" t="s">
        <v>47</v>
      </c>
      <c r="K1259" s="12" t="s">
        <v>48</v>
      </c>
      <c r="L1259" s="13">
        <v>42.52</v>
      </c>
      <c r="M1259" s="13">
        <v>29</v>
      </c>
      <c r="N1259" s="13">
        <v>1.4662068965517241</v>
      </c>
      <c r="O1259" s="13">
        <v>40</v>
      </c>
      <c r="P1259" s="13" t="s">
        <v>30</v>
      </c>
      <c r="Q1259" s="13">
        <v>0</v>
      </c>
      <c r="R1259" s="69">
        <f>L1259*O1259</f>
        <v>1700.8000000000002</v>
      </c>
      <c r="S1259" s="69">
        <v>0</v>
      </c>
      <c r="T1259" s="69">
        <f>L1259*S1259</f>
        <v>0</v>
      </c>
      <c r="U1259" s="69">
        <f>R1259-T1259</f>
        <v>1700.8000000000002</v>
      </c>
      <c r="V1259" s="69">
        <f>U1259*0</f>
        <v>0</v>
      </c>
      <c r="W1259" s="69">
        <f>U1259-V1259</f>
        <v>1700.8000000000002</v>
      </c>
      <c r="X1259" s="69">
        <v>0</v>
      </c>
      <c r="Y1259" s="14">
        <f t="shared" si="1133"/>
        <v>0</v>
      </c>
      <c r="Z1259" s="66" t="s">
        <v>26</v>
      </c>
      <c r="AA1259" s="12" t="s">
        <v>31</v>
      </c>
    </row>
    <row r="1260" spans="1:27" x14ac:dyDescent="0.25">
      <c r="A1260" s="10">
        <v>45678</v>
      </c>
      <c r="B1260" s="11" t="s">
        <v>2966</v>
      </c>
      <c r="C1260" s="11" t="s">
        <v>2967</v>
      </c>
      <c r="D1260" s="11" t="s">
        <v>26</v>
      </c>
      <c r="E1260" s="11" t="s">
        <v>500</v>
      </c>
      <c r="F1260" s="11" t="s">
        <v>26</v>
      </c>
      <c r="G1260" s="11">
        <v>804</v>
      </c>
      <c r="H1260" s="12" t="s">
        <v>141</v>
      </c>
      <c r="I1260" s="12" t="s">
        <v>27</v>
      </c>
      <c r="J1260" s="12" t="s">
        <v>33</v>
      </c>
      <c r="K1260" s="12" t="s">
        <v>34</v>
      </c>
      <c r="L1260" s="13">
        <v>42.46</v>
      </c>
      <c r="M1260" s="13">
        <v>29</v>
      </c>
      <c r="N1260" s="13">
        <v>1.4641379310344831</v>
      </c>
      <c r="O1260" s="13">
        <v>40</v>
      </c>
      <c r="P1260" s="13" t="s">
        <v>30</v>
      </c>
      <c r="Q1260" s="13">
        <v>0</v>
      </c>
      <c r="R1260" s="69">
        <f>L1260*O1260</f>
        <v>1698.4</v>
      </c>
      <c r="S1260" s="69">
        <v>0</v>
      </c>
      <c r="T1260" s="69">
        <f>L1260*S1260</f>
        <v>0</v>
      </c>
      <c r="U1260" s="69">
        <f>R1260-T1260</f>
        <v>1698.4</v>
      </c>
      <c r="V1260" s="69">
        <f>U1260*0</f>
        <v>0</v>
      </c>
      <c r="W1260" s="69">
        <f>U1260-V1260</f>
        <v>1698.4</v>
      </c>
      <c r="X1260" s="69">
        <v>0</v>
      </c>
      <c r="Y1260" s="14">
        <f t="shared" si="1133"/>
        <v>0</v>
      </c>
      <c r="Z1260" s="66" t="s">
        <v>26</v>
      </c>
      <c r="AA1260" s="12" t="s">
        <v>31</v>
      </c>
    </row>
    <row r="1261" spans="1:27" x14ac:dyDescent="0.25">
      <c r="A1261" s="10">
        <v>45678</v>
      </c>
      <c r="B1261" s="11" t="s">
        <v>2968</v>
      </c>
      <c r="C1261" s="11" t="s">
        <v>2969</v>
      </c>
      <c r="D1261" s="11" t="s">
        <v>26</v>
      </c>
      <c r="E1261" s="11" t="s">
        <v>604</v>
      </c>
      <c r="F1261" s="11" t="s">
        <v>26</v>
      </c>
      <c r="G1261" s="11">
        <v>1054</v>
      </c>
      <c r="H1261" s="12" t="s">
        <v>141</v>
      </c>
      <c r="I1261" s="12" t="s">
        <v>27</v>
      </c>
      <c r="J1261" s="12" t="s">
        <v>42</v>
      </c>
      <c r="K1261" s="12" t="s">
        <v>43</v>
      </c>
      <c r="L1261" s="13">
        <v>43.38</v>
      </c>
      <c r="M1261" s="13">
        <v>25</v>
      </c>
      <c r="N1261" s="13">
        <v>1.7352000000000001</v>
      </c>
      <c r="O1261" s="13">
        <v>40</v>
      </c>
      <c r="P1261" s="13" t="s">
        <v>30</v>
      </c>
      <c r="Q1261" s="13">
        <v>0</v>
      </c>
      <c r="R1261" s="69">
        <f>L1261*O1261</f>
        <v>1735.2</v>
      </c>
      <c r="S1261" s="69">
        <v>0</v>
      </c>
      <c r="T1261" s="69">
        <f>L1261*S1261</f>
        <v>0</v>
      </c>
      <c r="U1261" s="69">
        <f>R1261-T1261</f>
        <v>1735.2</v>
      </c>
      <c r="V1261" s="69">
        <f>U1261*0</f>
        <v>0</v>
      </c>
      <c r="W1261" s="69">
        <f>U1261-V1261</f>
        <v>1735.2</v>
      </c>
      <c r="X1261" s="69">
        <v>0</v>
      </c>
      <c r="Y1261" s="14">
        <f t="shared" si="1133"/>
        <v>0</v>
      </c>
      <c r="Z1261" s="66" t="s">
        <v>26</v>
      </c>
      <c r="AA1261" s="12" t="s">
        <v>31</v>
      </c>
    </row>
    <row r="1262" spans="1:27" x14ac:dyDescent="0.25">
      <c r="A1262" s="10">
        <v>45678</v>
      </c>
      <c r="B1262" s="11" t="s">
        <v>2970</v>
      </c>
      <c r="C1262" s="11" t="s">
        <v>2971</v>
      </c>
      <c r="D1262" s="11" t="s">
        <v>26</v>
      </c>
      <c r="E1262" s="11" t="s">
        <v>321</v>
      </c>
      <c r="F1262" s="11" t="s">
        <v>26</v>
      </c>
      <c r="G1262" s="11">
        <v>112252</v>
      </c>
      <c r="H1262" s="12" t="s">
        <v>4445</v>
      </c>
      <c r="I1262" s="12" t="s">
        <v>27</v>
      </c>
      <c r="J1262" s="12" t="s">
        <v>33</v>
      </c>
      <c r="K1262" s="12" t="s">
        <v>34</v>
      </c>
      <c r="L1262" s="13">
        <v>35.36</v>
      </c>
      <c r="M1262" s="13">
        <v>25</v>
      </c>
      <c r="N1262" s="13">
        <v>1.4144000000000001</v>
      </c>
      <c r="O1262" s="13">
        <v>44</v>
      </c>
      <c r="P1262" s="13" t="s">
        <v>30</v>
      </c>
      <c r="Q1262" s="13">
        <v>0</v>
      </c>
      <c r="R1262" s="69">
        <f t="shared" ref="R1262" si="1179">+L1262*O1262</f>
        <v>1555.84</v>
      </c>
      <c r="S1262" s="69">
        <v>0</v>
      </c>
      <c r="T1262" s="69">
        <f>+L1262*S1262</f>
        <v>0</v>
      </c>
      <c r="U1262" s="69">
        <f>+R1262-T1262</f>
        <v>1555.84</v>
      </c>
      <c r="V1262" s="69">
        <f>+U1262*1</f>
        <v>1555.84</v>
      </c>
      <c r="W1262" s="69">
        <f>+U1262-V1262</f>
        <v>0</v>
      </c>
      <c r="X1262" s="69">
        <v>0</v>
      </c>
      <c r="Y1262" s="14">
        <f t="shared" ref="Y1262:Y1263" si="1180">T1262-X1262</f>
        <v>0</v>
      </c>
      <c r="Z1262" s="66" t="s">
        <v>26</v>
      </c>
      <c r="AA1262" s="12" t="s">
        <v>31</v>
      </c>
    </row>
    <row r="1263" spans="1:27" x14ac:dyDescent="0.25">
      <c r="A1263" s="10">
        <v>45678</v>
      </c>
      <c r="B1263" s="11" t="s">
        <v>335</v>
      </c>
      <c r="C1263" s="11" t="s">
        <v>2972</v>
      </c>
      <c r="D1263" s="11" t="s">
        <v>26</v>
      </c>
      <c r="E1263" s="11" t="s">
        <v>44</v>
      </c>
      <c r="F1263" s="11" t="s">
        <v>26</v>
      </c>
      <c r="G1263" s="11">
        <v>1569</v>
      </c>
      <c r="H1263" s="12" t="s">
        <v>45</v>
      </c>
      <c r="I1263" s="12" t="s">
        <v>27</v>
      </c>
      <c r="J1263" s="12" t="s">
        <v>42</v>
      </c>
      <c r="K1263" s="12" t="s">
        <v>43</v>
      </c>
      <c r="L1263" s="13">
        <v>42.98</v>
      </c>
      <c r="M1263" s="13">
        <v>25</v>
      </c>
      <c r="N1263" s="13">
        <v>1.7192000000000001</v>
      </c>
      <c r="O1263" s="13" t="s">
        <v>30</v>
      </c>
      <c r="P1263" s="13">
        <v>62</v>
      </c>
      <c r="Q1263" s="13">
        <v>0</v>
      </c>
      <c r="R1263" s="69">
        <f>+M1263*P1263</f>
        <v>1550</v>
      </c>
      <c r="S1263" s="69">
        <v>0</v>
      </c>
      <c r="T1263" s="69">
        <f>+M1263*S1263</f>
        <v>0</v>
      </c>
      <c r="U1263" s="69">
        <f>+R1263-T1263</f>
        <v>1550</v>
      </c>
      <c r="V1263" s="69">
        <f>+U1263*0</f>
        <v>0</v>
      </c>
      <c r="W1263" s="69">
        <f>+U1263-V1263</f>
        <v>1550</v>
      </c>
      <c r="X1263" s="69">
        <v>0</v>
      </c>
      <c r="Y1263" s="14">
        <f t="shared" si="1180"/>
        <v>0</v>
      </c>
      <c r="Z1263" s="66" t="s">
        <v>26</v>
      </c>
      <c r="AA1263" s="12" t="s">
        <v>31</v>
      </c>
    </row>
    <row r="1264" spans="1:27" x14ac:dyDescent="0.25">
      <c r="A1264" s="10">
        <v>45678</v>
      </c>
      <c r="B1264" s="11" t="s">
        <v>2973</v>
      </c>
      <c r="C1264" s="11" t="s">
        <v>2974</v>
      </c>
      <c r="D1264" s="11" t="s">
        <v>26</v>
      </c>
      <c r="E1264" s="11" t="s">
        <v>53</v>
      </c>
      <c r="F1264" s="11" t="s">
        <v>26</v>
      </c>
      <c r="G1264" s="11" t="s">
        <v>26</v>
      </c>
      <c r="H1264" s="12" t="s">
        <v>4421</v>
      </c>
      <c r="I1264" s="12" t="s">
        <v>27</v>
      </c>
      <c r="J1264" s="12" t="s">
        <v>33</v>
      </c>
      <c r="K1264" s="12" t="s">
        <v>34</v>
      </c>
      <c r="L1264" s="13">
        <v>43.06</v>
      </c>
      <c r="M1264" s="13">
        <v>30</v>
      </c>
      <c r="N1264" s="13">
        <v>1.4353333333333329</v>
      </c>
      <c r="O1264" s="13">
        <v>85</v>
      </c>
      <c r="P1264" s="13" t="s">
        <v>30</v>
      </c>
      <c r="Q1264" s="13">
        <v>0</v>
      </c>
      <c r="R1264" s="69">
        <f>L1264*O1264</f>
        <v>3660.1000000000004</v>
      </c>
      <c r="S1264" s="69">
        <v>38</v>
      </c>
      <c r="T1264" s="69">
        <f>L1264*S1264</f>
        <v>1636.2800000000002</v>
      </c>
      <c r="U1264" s="69">
        <f>R1264-T1264</f>
        <v>2023.8200000000002</v>
      </c>
      <c r="V1264" s="69">
        <f>U1264*1</f>
        <v>2023.8200000000002</v>
      </c>
      <c r="W1264" s="69">
        <f>U1264-V1264</f>
        <v>0</v>
      </c>
      <c r="X1264" s="69">
        <f>L1264*37</f>
        <v>1593.22</v>
      </c>
      <c r="Y1264" s="70">
        <f t="shared" ref="Y1264:Y1266" si="1181">+T1264-X1264</f>
        <v>43.060000000000173</v>
      </c>
      <c r="Z1264" s="66" t="s">
        <v>41</v>
      </c>
      <c r="AA1264" s="12" t="s">
        <v>78</v>
      </c>
    </row>
    <row r="1265" spans="1:27" x14ac:dyDescent="0.25">
      <c r="A1265" s="10">
        <v>45678</v>
      </c>
      <c r="B1265" s="11" t="s">
        <v>2975</v>
      </c>
      <c r="C1265" s="11" t="s">
        <v>2976</v>
      </c>
      <c r="D1265" s="11" t="s">
        <v>26</v>
      </c>
      <c r="E1265" s="11" t="s">
        <v>98</v>
      </c>
      <c r="F1265" s="11" t="s">
        <v>26</v>
      </c>
      <c r="G1265" s="11" t="s">
        <v>26</v>
      </c>
      <c r="H1265" s="12" t="s">
        <v>4421</v>
      </c>
      <c r="I1265" s="12" t="s">
        <v>27</v>
      </c>
      <c r="J1265" s="12" t="s">
        <v>42</v>
      </c>
      <c r="K1265" s="12" t="s">
        <v>43</v>
      </c>
      <c r="L1265" s="13">
        <v>42.88</v>
      </c>
      <c r="M1265" s="13">
        <v>25</v>
      </c>
      <c r="N1265" s="13">
        <v>1.7152000000000001</v>
      </c>
      <c r="O1265" s="13">
        <v>83</v>
      </c>
      <c r="P1265" s="13" t="s">
        <v>30</v>
      </c>
      <c r="Q1265" s="13">
        <v>0</v>
      </c>
      <c r="R1265" s="69">
        <f>L1265*O1265</f>
        <v>3559.0400000000004</v>
      </c>
      <c r="S1265" s="69">
        <v>38</v>
      </c>
      <c r="T1265" s="69">
        <f>L1265*S1265</f>
        <v>1629.44</v>
      </c>
      <c r="U1265" s="69">
        <f>R1265-T1265</f>
        <v>1929.6000000000004</v>
      </c>
      <c r="V1265" s="69">
        <f>U1265*1</f>
        <v>1929.6000000000004</v>
      </c>
      <c r="W1265" s="69">
        <f>U1265-V1265</f>
        <v>0</v>
      </c>
      <c r="X1265" s="69">
        <f>L1265*36</f>
        <v>1543.68</v>
      </c>
      <c r="Y1265" s="70">
        <f t="shared" si="1181"/>
        <v>85.759999999999991</v>
      </c>
      <c r="Z1265" s="66" t="s">
        <v>140</v>
      </c>
      <c r="AA1265" s="12" t="s">
        <v>78</v>
      </c>
    </row>
    <row r="1266" spans="1:27" x14ac:dyDescent="0.25">
      <c r="A1266" s="10">
        <v>45678</v>
      </c>
      <c r="B1266" s="11" t="s">
        <v>2977</v>
      </c>
      <c r="C1266" s="11" t="s">
        <v>2978</v>
      </c>
      <c r="D1266" s="11" t="s">
        <v>26</v>
      </c>
      <c r="E1266" s="11" t="s">
        <v>2108</v>
      </c>
      <c r="F1266" s="11" t="s">
        <v>26</v>
      </c>
      <c r="G1266" s="11" t="s">
        <v>26</v>
      </c>
      <c r="H1266" s="12" t="s">
        <v>4421</v>
      </c>
      <c r="I1266" s="12" t="s">
        <v>27</v>
      </c>
      <c r="J1266" s="12" t="s">
        <v>33</v>
      </c>
      <c r="K1266" s="12" t="s">
        <v>34</v>
      </c>
      <c r="L1266" s="13">
        <v>40.58</v>
      </c>
      <c r="M1266" s="13">
        <v>28</v>
      </c>
      <c r="N1266" s="13">
        <v>1.4492857142857141</v>
      </c>
      <c r="O1266" s="13">
        <v>85</v>
      </c>
      <c r="P1266" s="13" t="s">
        <v>30</v>
      </c>
      <c r="Q1266" s="13">
        <v>0</v>
      </c>
      <c r="R1266" s="69">
        <f>L1266*O1266</f>
        <v>3449.2999999999997</v>
      </c>
      <c r="S1266" s="69">
        <v>38</v>
      </c>
      <c r="T1266" s="69">
        <f>L1266*S1266</f>
        <v>1542.04</v>
      </c>
      <c r="U1266" s="69">
        <f>R1266-T1266</f>
        <v>1907.2599999999998</v>
      </c>
      <c r="V1266" s="69">
        <f>U1266*1</f>
        <v>1907.2599999999998</v>
      </c>
      <c r="W1266" s="69">
        <f>U1266-V1266</f>
        <v>0</v>
      </c>
      <c r="X1266" s="69">
        <f>L1266*36</f>
        <v>1460.8799999999999</v>
      </c>
      <c r="Y1266" s="70">
        <f t="shared" si="1181"/>
        <v>81.160000000000082</v>
      </c>
      <c r="Z1266" s="66" t="s">
        <v>140</v>
      </c>
      <c r="AA1266" s="12" t="s">
        <v>78</v>
      </c>
    </row>
    <row r="1267" spans="1:27" x14ac:dyDescent="0.25">
      <c r="A1267" s="10">
        <v>45678</v>
      </c>
      <c r="B1267" s="11" t="s">
        <v>2979</v>
      </c>
      <c r="C1267" s="11" t="s">
        <v>2980</v>
      </c>
      <c r="D1267" s="11" t="s">
        <v>26</v>
      </c>
      <c r="E1267" s="11" t="s">
        <v>49</v>
      </c>
      <c r="F1267" s="11" t="s">
        <v>26</v>
      </c>
      <c r="G1267" s="11">
        <v>1566</v>
      </c>
      <c r="H1267" s="12" t="s">
        <v>45</v>
      </c>
      <c r="I1267" s="12" t="s">
        <v>27</v>
      </c>
      <c r="J1267" s="12" t="s">
        <v>42</v>
      </c>
      <c r="K1267" s="12" t="s">
        <v>43</v>
      </c>
      <c r="L1267" s="13">
        <v>42.92</v>
      </c>
      <c r="M1267" s="13">
        <v>25</v>
      </c>
      <c r="N1267" s="13">
        <v>1.7168000000000001</v>
      </c>
      <c r="O1267" s="13" t="s">
        <v>30</v>
      </c>
      <c r="P1267" s="13">
        <v>62</v>
      </c>
      <c r="Q1267" s="13">
        <v>0</v>
      </c>
      <c r="R1267" s="69">
        <f>+M1267*P1267</f>
        <v>1550</v>
      </c>
      <c r="S1267" s="69">
        <v>0</v>
      </c>
      <c r="T1267" s="69">
        <f>+M1267*S1267</f>
        <v>0</v>
      </c>
      <c r="U1267" s="69">
        <f>+R1267-T1267</f>
        <v>1550</v>
      </c>
      <c r="V1267" s="69">
        <f>+U1267*0</f>
        <v>0</v>
      </c>
      <c r="W1267" s="69">
        <f>+U1267-V1267</f>
        <v>1550</v>
      </c>
      <c r="X1267" s="69">
        <v>0</v>
      </c>
      <c r="Y1267" s="14">
        <f t="shared" ref="Y1267:Y1268" si="1182">T1267-X1267</f>
        <v>0</v>
      </c>
      <c r="Z1267" s="66" t="s">
        <v>26</v>
      </c>
      <c r="AA1267" s="12" t="s">
        <v>31</v>
      </c>
    </row>
    <row r="1268" spans="1:27" x14ac:dyDescent="0.25">
      <c r="A1268" s="10">
        <v>45678</v>
      </c>
      <c r="B1268" s="11" t="s">
        <v>354</v>
      </c>
      <c r="C1268" s="11" t="s">
        <v>2981</v>
      </c>
      <c r="D1268" s="11" t="s">
        <v>26</v>
      </c>
      <c r="E1268" s="11" t="s">
        <v>588</v>
      </c>
      <c r="F1268" s="11" t="s">
        <v>26</v>
      </c>
      <c r="G1268" s="11">
        <v>4588</v>
      </c>
      <c r="H1268" s="12" t="s">
        <v>4422</v>
      </c>
      <c r="I1268" s="12" t="s">
        <v>27</v>
      </c>
      <c r="J1268" s="12" t="s">
        <v>42</v>
      </c>
      <c r="K1268" s="12" t="s">
        <v>43</v>
      </c>
      <c r="L1268" s="13">
        <v>34.92</v>
      </c>
      <c r="M1268" s="13">
        <v>25</v>
      </c>
      <c r="N1268" s="13">
        <v>1.3968</v>
      </c>
      <c r="O1268" s="13">
        <v>42</v>
      </c>
      <c r="P1268" s="13" t="s">
        <v>30</v>
      </c>
      <c r="Q1268" s="13">
        <v>0</v>
      </c>
      <c r="R1268" s="69">
        <f t="shared" ref="R1268" si="1183">+L1268*O1268</f>
        <v>1466.64</v>
      </c>
      <c r="S1268" s="69">
        <v>0</v>
      </c>
      <c r="T1268" s="69">
        <f t="shared" ref="T1268" si="1184">+L1268*S1268</f>
        <v>0</v>
      </c>
      <c r="U1268" s="69">
        <f t="shared" ref="U1268" si="1185">+R1268-T1268</f>
        <v>1466.64</v>
      </c>
      <c r="V1268" s="69">
        <f>+U1268*1</f>
        <v>1466.64</v>
      </c>
      <c r="W1268" s="69">
        <f t="shared" ref="W1268" si="1186">+U1268-V1268</f>
        <v>0</v>
      </c>
      <c r="X1268" s="69">
        <v>0</v>
      </c>
      <c r="Y1268" s="14">
        <f t="shared" si="1182"/>
        <v>0</v>
      </c>
      <c r="Z1268" s="66" t="s">
        <v>26</v>
      </c>
      <c r="AA1268" s="12" t="s">
        <v>31</v>
      </c>
    </row>
    <row r="1269" spans="1:27" x14ac:dyDescent="0.25">
      <c r="A1269" s="10">
        <v>45678</v>
      </c>
      <c r="B1269" s="11" t="s">
        <v>2982</v>
      </c>
      <c r="C1269" s="11" t="s">
        <v>2983</v>
      </c>
      <c r="D1269" s="11" t="s">
        <v>26</v>
      </c>
      <c r="E1269" s="11" t="s">
        <v>519</v>
      </c>
      <c r="F1269" s="11" t="s">
        <v>26</v>
      </c>
      <c r="G1269" s="11" t="s">
        <v>26</v>
      </c>
      <c r="H1269" s="12" t="s">
        <v>4421</v>
      </c>
      <c r="I1269" s="12" t="s">
        <v>27</v>
      </c>
      <c r="J1269" s="12" t="s">
        <v>42</v>
      </c>
      <c r="K1269" s="12" t="s">
        <v>43</v>
      </c>
      <c r="L1269" s="13">
        <v>44.14</v>
      </c>
      <c r="M1269" s="13">
        <v>25</v>
      </c>
      <c r="N1269" s="13">
        <v>1.7656000000000001</v>
      </c>
      <c r="O1269" s="13">
        <v>83</v>
      </c>
      <c r="P1269" s="13" t="s">
        <v>30</v>
      </c>
      <c r="Q1269" s="13">
        <v>0</v>
      </c>
      <c r="R1269" s="69">
        <f>L1269*O1269</f>
        <v>3663.62</v>
      </c>
      <c r="S1269" s="69">
        <v>38</v>
      </c>
      <c r="T1269" s="69">
        <f>L1269*S1269</f>
        <v>1677.32</v>
      </c>
      <c r="U1269" s="69">
        <f>R1269-T1269</f>
        <v>1986.3</v>
      </c>
      <c r="V1269" s="69">
        <f>U1269*1</f>
        <v>1986.3</v>
      </c>
      <c r="W1269" s="69">
        <f>U1269-V1269</f>
        <v>0</v>
      </c>
      <c r="X1269" s="69">
        <f>L1269*36</f>
        <v>1589.04</v>
      </c>
      <c r="Y1269" s="70">
        <f t="shared" ref="Y1269:Y1270" si="1187">+T1269-X1269</f>
        <v>88.279999999999973</v>
      </c>
      <c r="Z1269" s="66" t="s">
        <v>140</v>
      </c>
      <c r="AA1269" s="12" t="s">
        <v>78</v>
      </c>
    </row>
    <row r="1270" spans="1:27" x14ac:dyDescent="0.25">
      <c r="A1270" s="10">
        <v>45678</v>
      </c>
      <c r="B1270" s="11" t="s">
        <v>410</v>
      </c>
      <c r="C1270" s="11" t="s">
        <v>2984</v>
      </c>
      <c r="D1270" s="11" t="s">
        <v>26</v>
      </c>
      <c r="E1270" s="11" t="s">
        <v>63</v>
      </c>
      <c r="F1270" s="11" t="s">
        <v>26</v>
      </c>
      <c r="G1270" s="11" t="s">
        <v>26</v>
      </c>
      <c r="H1270" s="12" t="s">
        <v>4421</v>
      </c>
      <c r="I1270" s="12" t="s">
        <v>27</v>
      </c>
      <c r="J1270" s="12" t="s">
        <v>42</v>
      </c>
      <c r="K1270" s="12" t="s">
        <v>43</v>
      </c>
      <c r="L1270" s="13">
        <v>43.76</v>
      </c>
      <c r="M1270" s="13">
        <v>25</v>
      </c>
      <c r="N1270" s="13">
        <v>1.7504</v>
      </c>
      <c r="O1270" s="13">
        <v>83</v>
      </c>
      <c r="P1270" s="13" t="s">
        <v>30</v>
      </c>
      <c r="Q1270" s="13">
        <v>0</v>
      </c>
      <c r="R1270" s="69">
        <f>L1270*O1270</f>
        <v>3632.08</v>
      </c>
      <c r="S1270" s="69">
        <v>38</v>
      </c>
      <c r="T1270" s="69">
        <f>L1270*S1270</f>
        <v>1662.8799999999999</v>
      </c>
      <c r="U1270" s="69">
        <f>R1270-T1270</f>
        <v>1969.2</v>
      </c>
      <c r="V1270" s="69">
        <f>U1270*1</f>
        <v>1969.2</v>
      </c>
      <c r="W1270" s="69">
        <f>U1270-V1270</f>
        <v>0</v>
      </c>
      <c r="X1270" s="69">
        <f>L1270*36</f>
        <v>1575.36</v>
      </c>
      <c r="Y1270" s="70">
        <f t="shared" si="1187"/>
        <v>87.519999999999982</v>
      </c>
      <c r="Z1270" s="66" t="s">
        <v>140</v>
      </c>
      <c r="AA1270" s="12" t="s">
        <v>78</v>
      </c>
    </row>
    <row r="1271" spans="1:27" x14ac:dyDescent="0.25">
      <c r="A1271" s="10">
        <v>45678</v>
      </c>
      <c r="B1271" s="11" t="s">
        <v>2985</v>
      </c>
      <c r="C1271" s="11" t="s">
        <v>2986</v>
      </c>
      <c r="D1271" s="11" t="s">
        <v>26</v>
      </c>
      <c r="E1271" s="11" t="s">
        <v>67</v>
      </c>
      <c r="F1271" s="11" t="s">
        <v>26</v>
      </c>
      <c r="G1271" s="11">
        <v>1607</v>
      </c>
      <c r="H1271" s="12" t="s">
        <v>66</v>
      </c>
      <c r="I1271" s="12" t="s">
        <v>37</v>
      </c>
      <c r="J1271" s="12" t="s">
        <v>1908</v>
      </c>
      <c r="K1271" s="12" t="s">
        <v>82</v>
      </c>
      <c r="L1271" s="13">
        <v>42.46</v>
      </c>
      <c r="M1271" s="13">
        <v>25</v>
      </c>
      <c r="N1271" s="13">
        <v>1.6983999999999999</v>
      </c>
      <c r="O1271" s="13" t="s">
        <v>30</v>
      </c>
      <c r="P1271" s="13">
        <v>54</v>
      </c>
      <c r="Q1271" s="13">
        <v>0</v>
      </c>
      <c r="R1271" s="69">
        <f>M1271*P1271</f>
        <v>1350</v>
      </c>
      <c r="S1271" s="69">
        <v>0</v>
      </c>
      <c r="T1271" s="69">
        <f>M1271*S1271</f>
        <v>0</v>
      </c>
      <c r="U1271" s="69">
        <f t="shared" ref="U1271:U1272" si="1188">R1271-T1271</f>
        <v>1350</v>
      </c>
      <c r="V1271" s="69">
        <f>U1271*1</f>
        <v>1350</v>
      </c>
      <c r="W1271" s="69">
        <f>U1271-V1271</f>
        <v>0</v>
      </c>
      <c r="X1271" s="69">
        <v>0</v>
      </c>
      <c r="Y1271" s="14">
        <f t="shared" ref="Y1271:Y1275" si="1189">T1271-X1271</f>
        <v>0</v>
      </c>
      <c r="Z1271" s="66" t="s">
        <v>26</v>
      </c>
      <c r="AA1271" s="12" t="s">
        <v>31</v>
      </c>
    </row>
    <row r="1272" spans="1:27" x14ac:dyDescent="0.25">
      <c r="A1272" s="10">
        <v>45678</v>
      </c>
      <c r="B1272" s="11" t="s">
        <v>2987</v>
      </c>
      <c r="C1272" s="11" t="s">
        <v>2988</v>
      </c>
      <c r="D1272" s="11" t="s">
        <v>26</v>
      </c>
      <c r="E1272" s="11" t="s">
        <v>65</v>
      </c>
      <c r="F1272" s="11" t="s">
        <v>26</v>
      </c>
      <c r="G1272" s="11">
        <v>1580</v>
      </c>
      <c r="H1272" s="12" t="s">
        <v>66</v>
      </c>
      <c r="I1272" s="12" t="s">
        <v>37</v>
      </c>
      <c r="J1272" s="12" t="s">
        <v>1908</v>
      </c>
      <c r="K1272" s="12" t="s">
        <v>82</v>
      </c>
      <c r="L1272" s="13">
        <v>43.84</v>
      </c>
      <c r="M1272" s="13">
        <v>25</v>
      </c>
      <c r="N1272" s="13">
        <v>1.7536</v>
      </c>
      <c r="O1272" s="13" t="s">
        <v>30</v>
      </c>
      <c r="P1272" s="13">
        <v>54</v>
      </c>
      <c r="Q1272" s="13">
        <v>0</v>
      </c>
      <c r="R1272" s="69">
        <f>M1272*P1272</f>
        <v>1350</v>
      </c>
      <c r="S1272" s="69">
        <v>0</v>
      </c>
      <c r="T1272" s="69">
        <f>M1272*S1272</f>
        <v>0</v>
      </c>
      <c r="U1272" s="69">
        <f t="shared" si="1188"/>
        <v>1350</v>
      </c>
      <c r="V1272" s="69">
        <f>U1272*1</f>
        <v>1350</v>
      </c>
      <c r="W1272" s="69">
        <f>U1272-V1272</f>
        <v>0</v>
      </c>
      <c r="X1272" s="69">
        <v>0</v>
      </c>
      <c r="Y1272" s="14">
        <f t="shared" si="1189"/>
        <v>0</v>
      </c>
      <c r="Z1272" s="66" t="s">
        <v>26</v>
      </c>
      <c r="AA1272" s="12" t="s">
        <v>31</v>
      </c>
    </row>
    <row r="1273" spans="1:27" x14ac:dyDescent="0.25">
      <c r="A1273" s="10">
        <v>45678</v>
      </c>
      <c r="B1273" s="11" t="s">
        <v>130</v>
      </c>
      <c r="C1273" s="11" t="s">
        <v>2989</v>
      </c>
      <c r="D1273" s="11" t="s">
        <v>26</v>
      </c>
      <c r="E1273" s="11" t="s">
        <v>592</v>
      </c>
      <c r="F1273" s="11" t="s">
        <v>26</v>
      </c>
      <c r="G1273" s="11">
        <v>59496</v>
      </c>
      <c r="H1273" s="12" t="s">
        <v>4422</v>
      </c>
      <c r="I1273" s="12" t="s">
        <v>27</v>
      </c>
      <c r="J1273" s="12" t="s">
        <v>42</v>
      </c>
      <c r="K1273" s="12" t="s">
        <v>43</v>
      </c>
      <c r="L1273" s="13">
        <v>37.46</v>
      </c>
      <c r="M1273" s="13">
        <v>25</v>
      </c>
      <c r="N1273" s="13">
        <v>1.4984</v>
      </c>
      <c r="O1273" s="13">
        <v>42</v>
      </c>
      <c r="P1273" s="13" t="s">
        <v>30</v>
      </c>
      <c r="Q1273" s="13">
        <v>0</v>
      </c>
      <c r="R1273" s="69">
        <f t="shared" ref="R1273" si="1190">+L1273*O1273</f>
        <v>1573.32</v>
      </c>
      <c r="S1273" s="69">
        <v>0</v>
      </c>
      <c r="T1273" s="69">
        <f t="shared" ref="T1273" si="1191">+L1273*S1273</f>
        <v>0</v>
      </c>
      <c r="U1273" s="69">
        <f t="shared" ref="U1273" si="1192">+R1273-T1273</f>
        <v>1573.32</v>
      </c>
      <c r="V1273" s="69">
        <f>+U1273*1</f>
        <v>1573.32</v>
      </c>
      <c r="W1273" s="69">
        <f t="shared" ref="W1273" si="1193">+U1273-V1273</f>
        <v>0</v>
      </c>
      <c r="X1273" s="69">
        <v>0</v>
      </c>
      <c r="Y1273" s="14">
        <f t="shared" si="1189"/>
        <v>0</v>
      </c>
      <c r="Z1273" s="66" t="s">
        <v>26</v>
      </c>
      <c r="AA1273" s="12" t="s">
        <v>31</v>
      </c>
    </row>
    <row r="1274" spans="1:27" x14ac:dyDescent="0.25">
      <c r="A1274" s="10">
        <v>45678</v>
      </c>
      <c r="B1274" s="11" t="s">
        <v>1413</v>
      </c>
      <c r="C1274" s="11" t="s">
        <v>2990</v>
      </c>
      <c r="D1274" s="11" t="s">
        <v>26</v>
      </c>
      <c r="E1274" s="11" t="s">
        <v>75</v>
      </c>
      <c r="F1274" s="11" t="s">
        <v>26</v>
      </c>
      <c r="G1274" s="11">
        <v>42025</v>
      </c>
      <c r="H1274" s="12" t="s">
        <v>564</v>
      </c>
      <c r="I1274" s="12" t="s">
        <v>55</v>
      </c>
      <c r="J1274" s="12" t="s">
        <v>55</v>
      </c>
      <c r="K1274" s="12" t="s">
        <v>56</v>
      </c>
      <c r="L1274" s="13">
        <v>43.8</v>
      </c>
      <c r="M1274" s="13">
        <v>25</v>
      </c>
      <c r="N1274" s="13">
        <v>1.752</v>
      </c>
      <c r="O1274" s="13"/>
      <c r="P1274" s="13">
        <v>24</v>
      </c>
      <c r="Q1274" s="13">
        <v>0</v>
      </c>
      <c r="R1274" s="69">
        <f>M1274*P1274</f>
        <v>600</v>
      </c>
      <c r="S1274" s="69">
        <v>0</v>
      </c>
      <c r="T1274" s="69">
        <f>M1274*S1274</f>
        <v>0</v>
      </c>
      <c r="U1274" s="69">
        <f>R1274-T1274</f>
        <v>600</v>
      </c>
      <c r="V1274" s="69">
        <f>U1274*0</f>
        <v>0</v>
      </c>
      <c r="W1274" s="69">
        <f>+U1274-V1274</f>
        <v>600</v>
      </c>
      <c r="X1274" s="69">
        <v>0</v>
      </c>
      <c r="Y1274" s="14">
        <f t="shared" si="1189"/>
        <v>0</v>
      </c>
      <c r="Z1274" s="66" t="s">
        <v>26</v>
      </c>
      <c r="AA1274" s="12" t="s">
        <v>31</v>
      </c>
    </row>
    <row r="1275" spans="1:27" x14ac:dyDescent="0.25">
      <c r="A1275" s="10">
        <v>45678</v>
      </c>
      <c r="B1275" s="11" t="s">
        <v>2991</v>
      </c>
      <c r="C1275" s="11" t="s">
        <v>2992</v>
      </c>
      <c r="D1275" s="11" t="s">
        <v>26</v>
      </c>
      <c r="E1275" s="11" t="s">
        <v>603</v>
      </c>
      <c r="F1275" s="11" t="s">
        <v>26</v>
      </c>
      <c r="G1275" s="11">
        <v>1107</v>
      </c>
      <c r="H1275" s="12" t="s">
        <v>141</v>
      </c>
      <c r="I1275" s="12" t="s">
        <v>37</v>
      </c>
      <c r="J1275" s="12" t="s">
        <v>598</v>
      </c>
      <c r="K1275" s="12" t="s">
        <v>82</v>
      </c>
      <c r="L1275" s="13">
        <v>39.96</v>
      </c>
      <c r="M1275" s="13">
        <v>25</v>
      </c>
      <c r="N1275" s="13">
        <v>1.5984</v>
      </c>
      <c r="O1275" s="13">
        <v>29</v>
      </c>
      <c r="P1275" s="13" t="s">
        <v>30</v>
      </c>
      <c r="Q1275" s="13">
        <v>0</v>
      </c>
      <c r="R1275" s="69">
        <f>L1275*O1275</f>
        <v>1158.8399999999999</v>
      </c>
      <c r="S1275" s="69">
        <v>0</v>
      </c>
      <c r="T1275" s="69">
        <f>L1275*S1275</f>
        <v>0</v>
      </c>
      <c r="U1275" s="69">
        <f>R1275-T1275</f>
        <v>1158.8399999999999</v>
      </c>
      <c r="V1275" s="69">
        <f>U1275*0</f>
        <v>0</v>
      </c>
      <c r="W1275" s="69">
        <f>U1275-V1275</f>
        <v>1158.8399999999999</v>
      </c>
      <c r="X1275" s="69">
        <v>0</v>
      </c>
      <c r="Y1275" s="14">
        <f t="shared" si="1189"/>
        <v>0</v>
      </c>
      <c r="Z1275" s="66" t="s">
        <v>26</v>
      </c>
      <c r="AA1275" s="12" t="s">
        <v>31</v>
      </c>
    </row>
    <row r="1276" spans="1:27" x14ac:dyDescent="0.25">
      <c r="A1276" s="10">
        <v>45678</v>
      </c>
      <c r="B1276" s="11" t="s">
        <v>2993</v>
      </c>
      <c r="C1276" s="11" t="s">
        <v>2994</v>
      </c>
      <c r="D1276" s="11" t="s">
        <v>26</v>
      </c>
      <c r="E1276" s="11" t="s">
        <v>245</v>
      </c>
      <c r="F1276" s="11" t="s">
        <v>26</v>
      </c>
      <c r="G1276" s="11" t="s">
        <v>26</v>
      </c>
      <c r="H1276" s="12" t="s">
        <v>145</v>
      </c>
      <c r="I1276" s="12" t="s">
        <v>27</v>
      </c>
      <c r="J1276" s="12" t="s">
        <v>33</v>
      </c>
      <c r="K1276" s="12" t="s">
        <v>34</v>
      </c>
      <c r="L1276" s="13">
        <v>43.8</v>
      </c>
      <c r="M1276" s="13">
        <v>30</v>
      </c>
      <c r="N1276" s="13">
        <v>1.46</v>
      </c>
      <c r="O1276" s="13">
        <v>91</v>
      </c>
      <c r="P1276" s="13" t="s">
        <v>30</v>
      </c>
      <c r="Q1276" s="13">
        <v>0</v>
      </c>
      <c r="R1276" s="69">
        <f>+L1276*O1276</f>
        <v>3985.7999999999997</v>
      </c>
      <c r="S1276" s="69">
        <v>40</v>
      </c>
      <c r="T1276" s="69">
        <f>L1276*S1276</f>
        <v>1752</v>
      </c>
      <c r="U1276" s="69">
        <f t="shared" ref="U1276" si="1194">R1276-T1276</f>
        <v>2233.7999999999997</v>
      </c>
      <c r="V1276" s="69">
        <f>U1276*1</f>
        <v>2233.7999999999997</v>
      </c>
      <c r="W1276" s="69">
        <f t="shared" ref="W1276" si="1195">U1276-V1276</f>
        <v>0</v>
      </c>
      <c r="X1276" s="69">
        <f>L1276*37</f>
        <v>1620.6</v>
      </c>
      <c r="Y1276" s="70">
        <f>+T1276-X1276</f>
        <v>131.40000000000009</v>
      </c>
      <c r="Z1276" s="66" t="s">
        <v>41</v>
      </c>
      <c r="AA1276" s="12" t="s">
        <v>79</v>
      </c>
    </row>
    <row r="1277" spans="1:27" x14ac:dyDescent="0.25">
      <c r="A1277" s="10">
        <v>45678</v>
      </c>
      <c r="B1277" s="11" t="s">
        <v>376</v>
      </c>
      <c r="C1277" s="11" t="s">
        <v>2995</v>
      </c>
      <c r="D1277" s="11" t="s">
        <v>26</v>
      </c>
      <c r="E1277" s="11" t="s">
        <v>50</v>
      </c>
      <c r="F1277" s="11" t="s">
        <v>26</v>
      </c>
      <c r="G1277" s="11">
        <v>643</v>
      </c>
      <c r="H1277" s="12" t="s">
        <v>162</v>
      </c>
      <c r="I1277" s="12" t="s">
        <v>27</v>
      </c>
      <c r="J1277" s="12" t="s">
        <v>42</v>
      </c>
      <c r="K1277" s="12" t="s">
        <v>43</v>
      </c>
      <c r="L1277" s="13">
        <v>41.22</v>
      </c>
      <c r="M1277" s="13">
        <v>25</v>
      </c>
      <c r="N1277" s="13">
        <v>1.6488</v>
      </c>
      <c r="O1277" s="13" t="s">
        <v>30</v>
      </c>
      <c r="P1277" s="13">
        <v>56</v>
      </c>
      <c r="Q1277" s="13">
        <v>0</v>
      </c>
      <c r="R1277" s="69">
        <f>M1277*P1277</f>
        <v>1400</v>
      </c>
      <c r="S1277" s="69">
        <v>0</v>
      </c>
      <c r="T1277" s="69">
        <f>M1277*S1277</f>
        <v>0</v>
      </c>
      <c r="U1277" s="69">
        <f>R1277-T1277</f>
        <v>1400</v>
      </c>
      <c r="V1277" s="69">
        <f>U1277*0</f>
        <v>0</v>
      </c>
      <c r="W1277" s="69">
        <f>U1277-V1277</f>
        <v>1400</v>
      </c>
      <c r="X1277" s="69">
        <v>0</v>
      </c>
      <c r="Y1277" s="14">
        <f>T1277-X1277</f>
        <v>0</v>
      </c>
      <c r="Z1277" s="66" t="s">
        <v>26</v>
      </c>
      <c r="AA1277" s="12" t="s">
        <v>31</v>
      </c>
    </row>
    <row r="1278" spans="1:27" x14ac:dyDescent="0.25">
      <c r="A1278" s="10">
        <v>45678</v>
      </c>
      <c r="B1278" s="11" t="s">
        <v>1745</v>
      </c>
      <c r="C1278" s="11" t="s">
        <v>2996</v>
      </c>
      <c r="D1278" s="11" t="s">
        <v>26</v>
      </c>
      <c r="E1278" s="11" t="s">
        <v>545</v>
      </c>
      <c r="F1278" s="11" t="s">
        <v>26</v>
      </c>
      <c r="G1278" s="11" t="s">
        <v>26</v>
      </c>
      <c r="H1278" s="12" t="s">
        <v>4423</v>
      </c>
      <c r="I1278" s="12" t="s">
        <v>753</v>
      </c>
      <c r="J1278" s="12" t="s">
        <v>513</v>
      </c>
      <c r="K1278" s="12" t="s">
        <v>514</v>
      </c>
      <c r="L1278" s="13">
        <v>36.86</v>
      </c>
      <c r="M1278" s="13">
        <v>22</v>
      </c>
      <c r="N1278" s="13">
        <v>1.675454545454546</v>
      </c>
      <c r="O1278" s="13">
        <v>90</v>
      </c>
      <c r="P1278" s="13" t="s">
        <v>30</v>
      </c>
      <c r="Q1278" s="13">
        <v>0</v>
      </c>
      <c r="R1278" s="69">
        <f>L1278*O1278</f>
        <v>3317.4</v>
      </c>
      <c r="S1278" s="69">
        <v>41</v>
      </c>
      <c r="T1278" s="69">
        <f>+L1278*S1278</f>
        <v>1511.26</v>
      </c>
      <c r="U1278" s="69">
        <f>R1278-T1278</f>
        <v>1806.14</v>
      </c>
      <c r="V1278" s="69">
        <f>U1278*1</f>
        <v>1806.14</v>
      </c>
      <c r="W1278" s="69">
        <f>U1278-V1278</f>
        <v>0</v>
      </c>
      <c r="X1278" s="15">
        <f>L1278*40</f>
        <v>1474.4</v>
      </c>
      <c r="Y1278" s="70">
        <f t="shared" ref="Y1278" si="1196">+T1278-X1278</f>
        <v>36.8599999999999</v>
      </c>
      <c r="Z1278" s="66" t="s">
        <v>141</v>
      </c>
      <c r="AA1278" s="12" t="s">
        <v>745</v>
      </c>
    </row>
    <row r="1279" spans="1:27" x14ac:dyDescent="0.25">
      <c r="A1279" s="10">
        <v>45678</v>
      </c>
      <c r="B1279" s="11" t="s">
        <v>2997</v>
      </c>
      <c r="C1279" s="11" t="s">
        <v>2998</v>
      </c>
      <c r="D1279" s="11" t="s">
        <v>26</v>
      </c>
      <c r="E1279" s="11" t="s">
        <v>538</v>
      </c>
      <c r="F1279" s="11" t="s">
        <v>26</v>
      </c>
      <c r="G1279" s="11" t="s">
        <v>26</v>
      </c>
      <c r="H1279" s="12" t="s">
        <v>145</v>
      </c>
      <c r="I1279" s="12" t="s">
        <v>27</v>
      </c>
      <c r="J1279" s="12" t="s">
        <v>33</v>
      </c>
      <c r="K1279" s="12" t="s">
        <v>34</v>
      </c>
      <c r="L1279" s="13">
        <v>41.88</v>
      </c>
      <c r="M1279" s="13">
        <v>29</v>
      </c>
      <c r="N1279" s="13">
        <v>1.4441379310344831</v>
      </c>
      <c r="O1279" s="13">
        <v>91</v>
      </c>
      <c r="P1279" s="13" t="s">
        <v>30</v>
      </c>
      <c r="Q1279" s="13">
        <v>0</v>
      </c>
      <c r="R1279" s="69">
        <f>+L1279*O1279</f>
        <v>3811.0800000000004</v>
      </c>
      <c r="S1279" s="69">
        <v>40</v>
      </c>
      <c r="T1279" s="69">
        <f>L1279*S1279</f>
        <v>1675.2</v>
      </c>
      <c r="U1279" s="69">
        <f t="shared" ref="U1279" si="1197">R1279-T1279</f>
        <v>2135.88</v>
      </c>
      <c r="V1279" s="69">
        <f>U1279*1</f>
        <v>2135.88</v>
      </c>
      <c r="W1279" s="69">
        <f t="shared" ref="W1279" si="1198">U1279-V1279</f>
        <v>0</v>
      </c>
      <c r="X1279" s="69">
        <f t="shared" ref="X1279:X1280" si="1199">L1279*37</f>
        <v>1549.5600000000002</v>
      </c>
      <c r="Y1279" s="70">
        <f>+T1279-X1279</f>
        <v>125.63999999999987</v>
      </c>
      <c r="Z1279" s="66" t="s">
        <v>41</v>
      </c>
      <c r="AA1279" s="12" t="s">
        <v>79</v>
      </c>
    </row>
    <row r="1280" spans="1:27" x14ac:dyDescent="0.25">
      <c r="A1280" s="10">
        <v>45678</v>
      </c>
      <c r="B1280" s="11" t="s">
        <v>2999</v>
      </c>
      <c r="C1280" s="11" t="s">
        <v>3000</v>
      </c>
      <c r="D1280" s="11" t="s">
        <v>26</v>
      </c>
      <c r="E1280" s="11" t="s">
        <v>57</v>
      </c>
      <c r="F1280" s="11" t="s">
        <v>26</v>
      </c>
      <c r="G1280" s="11" t="s">
        <v>26</v>
      </c>
      <c r="H1280" s="12" t="s">
        <v>4421</v>
      </c>
      <c r="I1280" s="12" t="s">
        <v>27</v>
      </c>
      <c r="J1280" s="12" t="s">
        <v>33</v>
      </c>
      <c r="K1280" s="12" t="s">
        <v>34</v>
      </c>
      <c r="L1280" s="13">
        <v>44.18</v>
      </c>
      <c r="M1280" s="13">
        <v>30</v>
      </c>
      <c r="N1280" s="13">
        <v>1.472666666666667</v>
      </c>
      <c r="O1280" s="13">
        <v>85</v>
      </c>
      <c r="P1280" s="13" t="s">
        <v>30</v>
      </c>
      <c r="Q1280" s="13">
        <v>0</v>
      </c>
      <c r="R1280" s="69">
        <f>L1280*O1280</f>
        <v>3755.3</v>
      </c>
      <c r="S1280" s="69">
        <v>38</v>
      </c>
      <c r="T1280" s="69">
        <f>L1280*S1280</f>
        <v>1678.84</v>
      </c>
      <c r="U1280" s="69">
        <f>R1280-T1280</f>
        <v>2076.46</v>
      </c>
      <c r="V1280" s="69">
        <f>U1280*1</f>
        <v>2076.46</v>
      </c>
      <c r="W1280" s="69">
        <f>U1280-V1280</f>
        <v>0</v>
      </c>
      <c r="X1280" s="69">
        <f t="shared" si="1199"/>
        <v>1634.66</v>
      </c>
      <c r="Y1280" s="70">
        <f t="shared" ref="Y1280" si="1200">+T1280-X1280</f>
        <v>44.179999999999836</v>
      </c>
      <c r="Z1280" s="66" t="s">
        <v>41</v>
      </c>
      <c r="AA1280" s="12" t="s">
        <v>78</v>
      </c>
    </row>
    <row r="1281" spans="1:27" x14ac:dyDescent="0.25">
      <c r="A1281" s="10">
        <v>45678</v>
      </c>
      <c r="B1281" s="11" t="s">
        <v>3001</v>
      </c>
      <c r="C1281" s="11" t="s">
        <v>3002</v>
      </c>
      <c r="D1281" s="11" t="s">
        <v>26</v>
      </c>
      <c r="E1281" s="11" t="s">
        <v>1199</v>
      </c>
      <c r="F1281" s="11" t="s">
        <v>26</v>
      </c>
      <c r="G1281" s="11">
        <v>998</v>
      </c>
      <c r="H1281" s="12" t="s">
        <v>162</v>
      </c>
      <c r="I1281" s="12" t="s">
        <v>27</v>
      </c>
      <c r="J1281" s="12" t="s">
        <v>33</v>
      </c>
      <c r="K1281" s="12" t="s">
        <v>34</v>
      </c>
      <c r="L1281" s="13">
        <v>38.32</v>
      </c>
      <c r="M1281" s="13">
        <v>25</v>
      </c>
      <c r="N1281" s="13">
        <v>1.5327999999999999</v>
      </c>
      <c r="O1281" s="13" t="s">
        <v>30</v>
      </c>
      <c r="P1281" s="13">
        <v>58</v>
      </c>
      <c r="Q1281" s="13">
        <v>0</v>
      </c>
      <c r="R1281" s="69">
        <f>M1281*P1281</f>
        <v>1450</v>
      </c>
      <c r="S1281" s="69">
        <v>0</v>
      </c>
      <c r="T1281" s="69">
        <f>M1281*S1281</f>
        <v>0</v>
      </c>
      <c r="U1281" s="69">
        <f t="shared" ref="U1281" si="1201">R1281-T1281</f>
        <v>1450</v>
      </c>
      <c r="V1281" s="69">
        <f>U1281*0</f>
        <v>0</v>
      </c>
      <c r="W1281" s="69">
        <f t="shared" ref="W1281" si="1202">U1281-V1281</f>
        <v>1450</v>
      </c>
      <c r="X1281" s="69">
        <v>0</v>
      </c>
      <c r="Y1281" s="14">
        <f t="shared" ref="Y1281:Y1283" si="1203">T1281-X1281</f>
        <v>0</v>
      </c>
      <c r="Z1281" s="66" t="s">
        <v>26</v>
      </c>
      <c r="AA1281" s="12" t="s">
        <v>31</v>
      </c>
    </row>
    <row r="1282" spans="1:27" x14ac:dyDescent="0.25">
      <c r="A1282" s="10">
        <v>45678</v>
      </c>
      <c r="B1282" s="11" t="s">
        <v>620</v>
      </c>
      <c r="C1282" s="11" t="s">
        <v>3003</v>
      </c>
      <c r="D1282" s="11" t="s">
        <v>26</v>
      </c>
      <c r="E1282" s="11" t="s">
        <v>53</v>
      </c>
      <c r="F1282" s="11" t="s">
        <v>26</v>
      </c>
      <c r="G1282" s="11">
        <v>3760</v>
      </c>
      <c r="H1282" s="12" t="s">
        <v>41</v>
      </c>
      <c r="I1282" s="12" t="s">
        <v>55</v>
      </c>
      <c r="J1282" s="12" t="s">
        <v>55</v>
      </c>
      <c r="K1282" s="12" t="s">
        <v>56</v>
      </c>
      <c r="L1282" s="13">
        <v>40.96</v>
      </c>
      <c r="M1282" s="13">
        <v>25</v>
      </c>
      <c r="N1282" s="13">
        <v>1.6384000000000001</v>
      </c>
      <c r="O1282" s="13" t="s">
        <v>30</v>
      </c>
      <c r="P1282" s="13">
        <v>24</v>
      </c>
      <c r="Q1282" s="13">
        <v>0</v>
      </c>
      <c r="R1282" s="69">
        <f>+M1282*P1282</f>
        <v>600</v>
      </c>
      <c r="S1282" s="69">
        <v>0</v>
      </c>
      <c r="T1282" s="69">
        <f>+M1282*S1282</f>
        <v>0</v>
      </c>
      <c r="U1282" s="69">
        <f>+R1282-T1282</f>
        <v>600</v>
      </c>
      <c r="V1282" s="69">
        <f>+U1282*0</f>
        <v>0</v>
      </c>
      <c r="W1282" s="69">
        <f>+U1282-V1282</f>
        <v>600</v>
      </c>
      <c r="X1282" s="69">
        <v>0</v>
      </c>
      <c r="Y1282" s="14">
        <f t="shared" si="1203"/>
        <v>0</v>
      </c>
      <c r="Z1282" s="66" t="s">
        <v>26</v>
      </c>
      <c r="AA1282" s="12" t="s">
        <v>31</v>
      </c>
    </row>
    <row r="1283" spans="1:27" x14ac:dyDescent="0.25">
      <c r="A1283" s="10">
        <v>45678</v>
      </c>
      <c r="B1283" s="11" t="s">
        <v>3004</v>
      </c>
      <c r="C1283" s="11" t="s">
        <v>3005</v>
      </c>
      <c r="D1283" s="11" t="s">
        <v>26</v>
      </c>
      <c r="E1283" s="11" t="s">
        <v>551</v>
      </c>
      <c r="F1283" s="11" t="s">
        <v>26</v>
      </c>
      <c r="G1283" s="11">
        <v>69122</v>
      </c>
      <c r="H1283" s="12" t="s">
        <v>4422</v>
      </c>
      <c r="I1283" s="12" t="s">
        <v>27</v>
      </c>
      <c r="J1283" s="12" t="s">
        <v>33</v>
      </c>
      <c r="K1283" s="12" t="s">
        <v>34</v>
      </c>
      <c r="L1283" s="13">
        <v>32.68</v>
      </c>
      <c r="M1283" s="13">
        <v>25</v>
      </c>
      <c r="N1283" s="13">
        <v>1.3071999999999999</v>
      </c>
      <c r="O1283" s="13">
        <v>45</v>
      </c>
      <c r="P1283" s="13" t="s">
        <v>30</v>
      </c>
      <c r="Q1283" s="13">
        <v>0</v>
      </c>
      <c r="R1283" s="69">
        <f>+L1283*O1283</f>
        <v>1470.6</v>
      </c>
      <c r="S1283" s="69">
        <v>0</v>
      </c>
      <c r="T1283" s="69">
        <f>+L1283*S1283</f>
        <v>0</v>
      </c>
      <c r="U1283" s="69">
        <f t="shared" ref="U1283" si="1204">+R1283-T1283</f>
        <v>1470.6</v>
      </c>
      <c r="V1283" s="69">
        <f>+U1283*1</f>
        <v>1470.6</v>
      </c>
      <c r="W1283" s="69">
        <f t="shared" ref="W1283" si="1205">+U1283-V1283</f>
        <v>0</v>
      </c>
      <c r="X1283" s="69">
        <v>0</v>
      </c>
      <c r="Y1283" s="14">
        <f t="shared" si="1203"/>
        <v>0</v>
      </c>
      <c r="Z1283" s="66" t="s">
        <v>26</v>
      </c>
      <c r="AA1283" s="12" t="s">
        <v>31</v>
      </c>
    </row>
    <row r="1284" spans="1:27" x14ac:dyDescent="0.25">
      <c r="A1284" s="10">
        <v>45678</v>
      </c>
      <c r="B1284" s="11" t="s">
        <v>3006</v>
      </c>
      <c r="C1284" s="11" t="s">
        <v>3007</v>
      </c>
      <c r="D1284" s="11" t="s">
        <v>26</v>
      </c>
      <c r="E1284" s="11" t="s">
        <v>80</v>
      </c>
      <c r="F1284" s="11" t="s">
        <v>26</v>
      </c>
      <c r="G1284" s="11" t="s">
        <v>26</v>
      </c>
      <c r="H1284" s="12" t="s">
        <v>4421</v>
      </c>
      <c r="I1284" s="12" t="s">
        <v>27</v>
      </c>
      <c r="J1284" s="12" t="s">
        <v>47</v>
      </c>
      <c r="K1284" s="12" t="s">
        <v>48</v>
      </c>
      <c r="L1284" s="13">
        <v>42.92</v>
      </c>
      <c r="M1284" s="13">
        <v>29</v>
      </c>
      <c r="N1284" s="13">
        <v>1.48</v>
      </c>
      <c r="O1284" s="13">
        <v>87</v>
      </c>
      <c r="P1284" s="13" t="s">
        <v>30</v>
      </c>
      <c r="Q1284" s="13">
        <v>0</v>
      </c>
      <c r="R1284" s="69">
        <f>L1284*O1284</f>
        <v>3734.04</v>
      </c>
      <c r="S1284" s="69">
        <v>38</v>
      </c>
      <c r="T1284" s="69">
        <f>L1284*S1284</f>
        <v>1630.96</v>
      </c>
      <c r="U1284" s="69">
        <f>R1284-T1284</f>
        <v>2103.08</v>
      </c>
      <c r="V1284" s="69">
        <f>U1284*1</f>
        <v>2103.08</v>
      </c>
      <c r="W1284" s="69">
        <f>U1284-V1284</f>
        <v>0</v>
      </c>
      <c r="X1284" s="69">
        <f>L1284*36</f>
        <v>1545.1200000000001</v>
      </c>
      <c r="Y1284" s="70">
        <f t="shared" ref="Y1284" si="1206">+T1284-X1284</f>
        <v>85.839999999999918</v>
      </c>
      <c r="Z1284" s="66" t="s">
        <v>140</v>
      </c>
      <c r="AA1284" s="12" t="s">
        <v>78</v>
      </c>
    </row>
    <row r="1285" spans="1:27" x14ac:dyDescent="0.25">
      <c r="A1285" s="10">
        <v>45678</v>
      </c>
      <c r="B1285" s="11" t="s">
        <v>341</v>
      </c>
      <c r="C1285" s="11" t="s">
        <v>3008</v>
      </c>
      <c r="D1285" s="11" t="s">
        <v>26</v>
      </c>
      <c r="E1285" s="11" t="s">
        <v>63</v>
      </c>
      <c r="F1285" s="11" t="s">
        <v>26</v>
      </c>
      <c r="G1285" s="11">
        <v>10167</v>
      </c>
      <c r="H1285" s="12" t="s">
        <v>140</v>
      </c>
      <c r="I1285" s="12" t="s">
        <v>27</v>
      </c>
      <c r="J1285" s="12" t="s">
        <v>42</v>
      </c>
      <c r="K1285" s="12" t="s">
        <v>43</v>
      </c>
      <c r="L1285" s="13">
        <v>38.92</v>
      </c>
      <c r="M1285" s="13">
        <v>25</v>
      </c>
      <c r="N1285" s="13">
        <v>1.5568</v>
      </c>
      <c r="O1285" s="13">
        <v>35</v>
      </c>
      <c r="P1285" s="13"/>
      <c r="Q1285" s="13">
        <v>0</v>
      </c>
      <c r="R1285" s="69">
        <f>+L1285*O1285</f>
        <v>1362.2</v>
      </c>
      <c r="S1285" s="69">
        <v>0</v>
      </c>
      <c r="T1285" s="69">
        <f>+L1285*S1285</f>
        <v>0</v>
      </c>
      <c r="U1285" s="69">
        <f>+R1285-T1285</f>
        <v>1362.2</v>
      </c>
      <c r="V1285" s="69">
        <f>+U1285*0</f>
        <v>0</v>
      </c>
      <c r="W1285" s="69">
        <f>+U1285-V1285</f>
        <v>1362.2</v>
      </c>
      <c r="X1285" s="69">
        <v>0</v>
      </c>
      <c r="Y1285" s="14">
        <f t="shared" ref="Y1285:Y1286" si="1207">T1285-X1285</f>
        <v>0</v>
      </c>
      <c r="Z1285" s="66" t="s">
        <v>26</v>
      </c>
      <c r="AA1285" s="12" t="s">
        <v>31</v>
      </c>
    </row>
    <row r="1286" spans="1:27" x14ac:dyDescent="0.25">
      <c r="A1286" s="10">
        <v>45678</v>
      </c>
      <c r="B1286" s="11" t="s">
        <v>340</v>
      </c>
      <c r="C1286" s="11" t="s">
        <v>3009</v>
      </c>
      <c r="D1286" s="11" t="s">
        <v>26</v>
      </c>
      <c r="E1286" s="11" t="s">
        <v>65</v>
      </c>
      <c r="F1286" s="11" t="s">
        <v>26</v>
      </c>
      <c r="G1286" s="11">
        <v>1581</v>
      </c>
      <c r="H1286" s="12" t="s">
        <v>66</v>
      </c>
      <c r="I1286" s="12" t="s">
        <v>37</v>
      </c>
      <c r="J1286" s="12" t="s">
        <v>1908</v>
      </c>
      <c r="K1286" s="12" t="s">
        <v>82</v>
      </c>
      <c r="L1286" s="13">
        <v>39.56</v>
      </c>
      <c r="M1286" s="13">
        <v>25</v>
      </c>
      <c r="N1286" s="13">
        <v>1.5824</v>
      </c>
      <c r="O1286" s="13" t="s">
        <v>30</v>
      </c>
      <c r="P1286" s="13">
        <v>54</v>
      </c>
      <c r="Q1286" s="13">
        <v>0</v>
      </c>
      <c r="R1286" s="69">
        <f>M1286*P1286</f>
        <v>1350</v>
      </c>
      <c r="S1286" s="69">
        <v>0</v>
      </c>
      <c r="T1286" s="69">
        <f>M1286*S1286</f>
        <v>0</v>
      </c>
      <c r="U1286" s="69">
        <f t="shared" ref="U1286" si="1208">R1286-T1286</f>
        <v>1350</v>
      </c>
      <c r="V1286" s="69">
        <f>U1286*1</f>
        <v>1350</v>
      </c>
      <c r="W1286" s="69">
        <f>U1286-V1286</f>
        <v>0</v>
      </c>
      <c r="X1286" s="69">
        <v>0</v>
      </c>
      <c r="Y1286" s="14">
        <f t="shared" si="1207"/>
        <v>0</v>
      </c>
      <c r="Z1286" s="66" t="s">
        <v>26</v>
      </c>
      <c r="AA1286" s="12" t="s">
        <v>31</v>
      </c>
    </row>
    <row r="1287" spans="1:27" x14ac:dyDescent="0.25">
      <c r="A1287" s="10">
        <v>45678</v>
      </c>
      <c r="B1287" s="11" t="s">
        <v>3010</v>
      </c>
      <c r="C1287" s="11" t="s">
        <v>3011</v>
      </c>
      <c r="D1287" s="11" t="s">
        <v>26</v>
      </c>
      <c r="E1287" s="11" t="s">
        <v>229</v>
      </c>
      <c r="F1287" s="11" t="s">
        <v>26</v>
      </c>
      <c r="G1287" s="11" t="s">
        <v>26</v>
      </c>
      <c r="H1287" s="12" t="s">
        <v>4421</v>
      </c>
      <c r="I1287" s="12" t="s">
        <v>27</v>
      </c>
      <c r="J1287" s="12" t="s">
        <v>47</v>
      </c>
      <c r="K1287" s="12" t="s">
        <v>48</v>
      </c>
      <c r="L1287" s="13">
        <v>43.7</v>
      </c>
      <c r="M1287" s="13">
        <v>30</v>
      </c>
      <c r="N1287" s="13">
        <v>1.456666666666667</v>
      </c>
      <c r="O1287" s="13">
        <v>87</v>
      </c>
      <c r="P1287" s="13" t="s">
        <v>30</v>
      </c>
      <c r="Q1287" s="13">
        <v>0</v>
      </c>
      <c r="R1287" s="69">
        <f>L1287*O1287</f>
        <v>3801.9</v>
      </c>
      <c r="S1287" s="69">
        <v>38</v>
      </c>
      <c r="T1287" s="69">
        <f>L1287*S1287</f>
        <v>1660.6000000000001</v>
      </c>
      <c r="U1287" s="69">
        <f>R1287-T1287</f>
        <v>2141.3000000000002</v>
      </c>
      <c r="V1287" s="69">
        <f>U1287*1</f>
        <v>2141.3000000000002</v>
      </c>
      <c r="W1287" s="69">
        <f>U1287-V1287</f>
        <v>0</v>
      </c>
      <c r="X1287" s="69">
        <f>L1287*36</f>
        <v>1573.2</v>
      </c>
      <c r="Y1287" s="70">
        <f t="shared" ref="Y1287" si="1209">+T1287-X1287</f>
        <v>87.400000000000091</v>
      </c>
      <c r="Z1287" s="66" t="s">
        <v>564</v>
      </c>
      <c r="AA1287" s="12" t="s">
        <v>78</v>
      </c>
    </row>
    <row r="1288" spans="1:27" x14ac:dyDescent="0.25">
      <c r="A1288" s="10">
        <v>45678</v>
      </c>
      <c r="B1288" s="11" t="s">
        <v>3012</v>
      </c>
      <c r="C1288" s="11" t="s">
        <v>3013</v>
      </c>
      <c r="D1288" s="11" t="s">
        <v>26</v>
      </c>
      <c r="E1288" s="11" t="s">
        <v>67</v>
      </c>
      <c r="F1288" s="11" t="s">
        <v>26</v>
      </c>
      <c r="G1288" s="11">
        <v>1608</v>
      </c>
      <c r="H1288" s="12" t="s">
        <v>66</v>
      </c>
      <c r="I1288" s="12" t="s">
        <v>37</v>
      </c>
      <c r="J1288" s="12" t="s">
        <v>1908</v>
      </c>
      <c r="K1288" s="12" t="s">
        <v>82</v>
      </c>
      <c r="L1288" s="13">
        <v>41.44</v>
      </c>
      <c r="M1288" s="13">
        <v>25</v>
      </c>
      <c r="N1288" s="13">
        <v>1.6576</v>
      </c>
      <c r="O1288" s="13" t="s">
        <v>30</v>
      </c>
      <c r="P1288" s="13">
        <v>54</v>
      </c>
      <c r="Q1288" s="13">
        <v>0</v>
      </c>
      <c r="R1288" s="69">
        <f>M1288*P1288</f>
        <v>1350</v>
      </c>
      <c r="S1288" s="69">
        <v>0</v>
      </c>
      <c r="T1288" s="69">
        <f>M1288*S1288</f>
        <v>0</v>
      </c>
      <c r="U1288" s="69">
        <f t="shared" ref="U1288" si="1210">R1288-T1288</f>
        <v>1350</v>
      </c>
      <c r="V1288" s="69">
        <f>U1288*1</f>
        <v>1350</v>
      </c>
      <c r="W1288" s="69">
        <f>U1288-V1288</f>
        <v>0</v>
      </c>
      <c r="X1288" s="69">
        <v>0</v>
      </c>
      <c r="Y1288" s="14">
        <f t="shared" ref="Y1288:Y1295" si="1211">T1288-X1288</f>
        <v>0</v>
      </c>
      <c r="Z1288" s="66" t="s">
        <v>26</v>
      </c>
      <c r="AA1288" s="12" t="s">
        <v>31</v>
      </c>
    </row>
    <row r="1289" spans="1:27" x14ac:dyDescent="0.25">
      <c r="A1289" s="10">
        <v>45678</v>
      </c>
      <c r="B1289" s="11" t="s">
        <v>287</v>
      </c>
      <c r="C1289" s="11" t="s">
        <v>3014</v>
      </c>
      <c r="D1289" s="11" t="s">
        <v>26</v>
      </c>
      <c r="E1289" s="11" t="s">
        <v>603</v>
      </c>
      <c r="F1289" s="11" t="s">
        <v>26</v>
      </c>
      <c r="G1289" s="11">
        <v>1108</v>
      </c>
      <c r="H1289" s="12" t="s">
        <v>141</v>
      </c>
      <c r="I1289" s="12" t="s">
        <v>27</v>
      </c>
      <c r="J1289" s="12" t="s">
        <v>33</v>
      </c>
      <c r="K1289" s="12" t="s">
        <v>34</v>
      </c>
      <c r="L1289" s="13">
        <v>40.24</v>
      </c>
      <c r="M1289" s="13">
        <v>28</v>
      </c>
      <c r="N1289" s="13">
        <v>1.4371428571428571</v>
      </c>
      <c r="O1289" s="13">
        <v>40</v>
      </c>
      <c r="P1289" s="13" t="s">
        <v>30</v>
      </c>
      <c r="Q1289" s="13">
        <v>0</v>
      </c>
      <c r="R1289" s="69">
        <f>L1289*O1289</f>
        <v>1609.6000000000001</v>
      </c>
      <c r="S1289" s="69">
        <v>0</v>
      </c>
      <c r="T1289" s="69">
        <f>L1289*S1289</f>
        <v>0</v>
      </c>
      <c r="U1289" s="69">
        <f>R1289-T1289</f>
        <v>1609.6000000000001</v>
      </c>
      <c r="V1289" s="69">
        <f>U1289*0</f>
        <v>0</v>
      </c>
      <c r="W1289" s="69">
        <f>U1289-V1289</f>
        <v>1609.6000000000001</v>
      </c>
      <c r="X1289" s="69">
        <v>0</v>
      </c>
      <c r="Y1289" s="14">
        <f t="shared" si="1211"/>
        <v>0</v>
      </c>
      <c r="Z1289" s="66" t="s">
        <v>26</v>
      </c>
      <c r="AA1289" s="12" t="s">
        <v>31</v>
      </c>
    </row>
    <row r="1290" spans="1:27" x14ac:dyDescent="0.25">
      <c r="A1290" s="10">
        <v>45678</v>
      </c>
      <c r="B1290" s="11" t="s">
        <v>319</v>
      </c>
      <c r="C1290" s="11" t="s">
        <v>3015</v>
      </c>
      <c r="D1290" s="11" t="s">
        <v>26</v>
      </c>
      <c r="E1290" s="11" t="s">
        <v>321</v>
      </c>
      <c r="F1290" s="11" t="s">
        <v>26</v>
      </c>
      <c r="G1290" s="11">
        <v>112268</v>
      </c>
      <c r="H1290" s="12" t="s">
        <v>4445</v>
      </c>
      <c r="I1290" s="12" t="s">
        <v>27</v>
      </c>
      <c r="J1290" s="12" t="s">
        <v>33</v>
      </c>
      <c r="K1290" s="12" t="s">
        <v>34</v>
      </c>
      <c r="L1290" s="13">
        <v>36.619999999999997</v>
      </c>
      <c r="M1290" s="13">
        <v>25</v>
      </c>
      <c r="N1290" s="13">
        <v>1.4648000000000001</v>
      </c>
      <c r="O1290" s="13">
        <v>44</v>
      </c>
      <c r="P1290" s="13" t="s">
        <v>30</v>
      </c>
      <c r="Q1290" s="13">
        <v>0</v>
      </c>
      <c r="R1290" s="69">
        <f t="shared" ref="R1290" si="1212">+L1290*O1290</f>
        <v>1611.28</v>
      </c>
      <c r="S1290" s="69">
        <v>0</v>
      </c>
      <c r="T1290" s="69">
        <f>+L1290*S1290</f>
        <v>0</v>
      </c>
      <c r="U1290" s="69">
        <f>+R1290-T1290</f>
        <v>1611.28</v>
      </c>
      <c r="V1290" s="69">
        <f>+U1290*1</f>
        <v>1611.28</v>
      </c>
      <c r="W1290" s="69">
        <f>+U1290-V1290</f>
        <v>0</v>
      </c>
      <c r="X1290" s="69">
        <v>0</v>
      </c>
      <c r="Y1290" s="14">
        <f t="shared" si="1211"/>
        <v>0</v>
      </c>
      <c r="Z1290" s="66" t="s">
        <v>26</v>
      </c>
      <c r="AA1290" s="12" t="s">
        <v>31</v>
      </c>
    </row>
    <row r="1291" spans="1:27" x14ac:dyDescent="0.25">
      <c r="A1291" s="10">
        <v>45678</v>
      </c>
      <c r="B1291" s="11" t="s">
        <v>3016</v>
      </c>
      <c r="C1291" s="11" t="s">
        <v>3017</v>
      </c>
      <c r="D1291" s="11" t="s">
        <v>26</v>
      </c>
      <c r="E1291" s="11" t="s">
        <v>75</v>
      </c>
      <c r="F1291" s="11" t="s">
        <v>26</v>
      </c>
      <c r="G1291" s="11">
        <v>42026</v>
      </c>
      <c r="H1291" s="12" t="s">
        <v>564</v>
      </c>
      <c r="I1291" s="12" t="s">
        <v>55</v>
      </c>
      <c r="J1291" s="12" t="s">
        <v>55</v>
      </c>
      <c r="K1291" s="12" t="s">
        <v>56</v>
      </c>
      <c r="L1291" s="13">
        <v>40.200000000000003</v>
      </c>
      <c r="M1291" s="13">
        <v>25</v>
      </c>
      <c r="N1291" s="13">
        <v>1.6080000000000001</v>
      </c>
      <c r="O1291" s="13"/>
      <c r="P1291" s="13">
        <v>24</v>
      </c>
      <c r="Q1291" s="13">
        <v>0</v>
      </c>
      <c r="R1291" s="69">
        <f>M1291*P1291</f>
        <v>600</v>
      </c>
      <c r="S1291" s="69">
        <v>0</v>
      </c>
      <c r="T1291" s="69">
        <f>M1291*S1291</f>
        <v>0</v>
      </c>
      <c r="U1291" s="69">
        <f>R1291-T1291</f>
        <v>600</v>
      </c>
      <c r="V1291" s="69">
        <f>U1291*0</f>
        <v>0</v>
      </c>
      <c r="W1291" s="69">
        <f>+U1291-V1291</f>
        <v>600</v>
      </c>
      <c r="X1291" s="69">
        <v>0</v>
      </c>
      <c r="Y1291" s="14">
        <f t="shared" si="1211"/>
        <v>0</v>
      </c>
      <c r="Z1291" s="66" t="s">
        <v>26</v>
      </c>
      <c r="AA1291" s="12" t="s">
        <v>31</v>
      </c>
    </row>
    <row r="1292" spans="1:27" x14ac:dyDescent="0.25">
      <c r="A1292" s="10">
        <v>45678</v>
      </c>
      <c r="B1292" s="11" t="s">
        <v>3018</v>
      </c>
      <c r="C1292" s="11" t="s">
        <v>3019</v>
      </c>
      <c r="D1292" s="11" t="s">
        <v>26</v>
      </c>
      <c r="E1292" s="11" t="s">
        <v>504</v>
      </c>
      <c r="F1292" s="11" t="s">
        <v>26</v>
      </c>
      <c r="G1292" s="11">
        <v>1254</v>
      </c>
      <c r="H1292" s="12" t="s">
        <v>141</v>
      </c>
      <c r="I1292" s="12" t="s">
        <v>27</v>
      </c>
      <c r="J1292" s="12" t="s">
        <v>33</v>
      </c>
      <c r="K1292" s="12" t="s">
        <v>34</v>
      </c>
      <c r="L1292" s="13">
        <v>34.44</v>
      </c>
      <c r="M1292" s="13">
        <v>25</v>
      </c>
      <c r="N1292" s="13">
        <v>1.3775999999999999</v>
      </c>
      <c r="O1292" s="13">
        <v>40</v>
      </c>
      <c r="P1292" s="13" t="s">
        <v>30</v>
      </c>
      <c r="Q1292" s="13">
        <v>0</v>
      </c>
      <c r="R1292" s="69">
        <f>L1292*O1292</f>
        <v>1377.6</v>
      </c>
      <c r="S1292" s="69">
        <v>0</v>
      </c>
      <c r="T1292" s="69">
        <f>L1292*S1292</f>
        <v>0</v>
      </c>
      <c r="U1292" s="69">
        <f>R1292-T1292</f>
        <v>1377.6</v>
      </c>
      <c r="V1292" s="69">
        <f>U1292*0</f>
        <v>0</v>
      </c>
      <c r="W1292" s="69">
        <f>U1292-V1292</f>
        <v>1377.6</v>
      </c>
      <c r="X1292" s="69">
        <v>0</v>
      </c>
      <c r="Y1292" s="14">
        <f t="shared" si="1211"/>
        <v>0</v>
      </c>
      <c r="Z1292" s="66" t="s">
        <v>26</v>
      </c>
      <c r="AA1292" s="12" t="s">
        <v>31</v>
      </c>
    </row>
    <row r="1293" spans="1:27" x14ac:dyDescent="0.25">
      <c r="A1293" s="10">
        <v>45678</v>
      </c>
      <c r="B1293" s="11" t="s">
        <v>705</v>
      </c>
      <c r="C1293" s="11" t="s">
        <v>3020</v>
      </c>
      <c r="D1293" s="11" t="s">
        <v>26</v>
      </c>
      <c r="E1293" s="11" t="s">
        <v>571</v>
      </c>
      <c r="F1293" s="11" t="s">
        <v>26</v>
      </c>
      <c r="G1293" s="11">
        <v>112211</v>
      </c>
      <c r="H1293" s="12" t="s">
        <v>4445</v>
      </c>
      <c r="I1293" s="12" t="s">
        <v>27</v>
      </c>
      <c r="J1293" s="12" t="s">
        <v>33</v>
      </c>
      <c r="K1293" s="12" t="s">
        <v>34</v>
      </c>
      <c r="L1293" s="13">
        <v>34.28</v>
      </c>
      <c r="M1293" s="13">
        <v>25</v>
      </c>
      <c r="N1293" s="13">
        <v>1.3712</v>
      </c>
      <c r="O1293" s="13">
        <v>44</v>
      </c>
      <c r="P1293" s="13" t="s">
        <v>30</v>
      </c>
      <c r="Q1293" s="13">
        <v>0</v>
      </c>
      <c r="R1293" s="69">
        <f t="shared" ref="R1293:R1294" si="1213">+L1293*O1293</f>
        <v>1508.3200000000002</v>
      </c>
      <c r="S1293" s="69">
        <v>0</v>
      </c>
      <c r="T1293" s="69">
        <f>+L1293*S1293</f>
        <v>0</v>
      </c>
      <c r="U1293" s="69">
        <f>+R1293-T1293</f>
        <v>1508.3200000000002</v>
      </c>
      <c r="V1293" s="69">
        <f>+U1293*1</f>
        <v>1508.3200000000002</v>
      </c>
      <c r="W1293" s="69">
        <f>+U1293-V1293</f>
        <v>0</v>
      </c>
      <c r="X1293" s="69">
        <v>0</v>
      </c>
      <c r="Y1293" s="14">
        <f t="shared" si="1211"/>
        <v>0</v>
      </c>
      <c r="Z1293" s="66" t="s">
        <v>26</v>
      </c>
      <c r="AA1293" s="12" t="s">
        <v>31</v>
      </c>
    </row>
    <row r="1294" spans="1:27" x14ac:dyDescent="0.25">
      <c r="A1294" s="10">
        <v>45678</v>
      </c>
      <c r="B1294" s="11" t="s">
        <v>730</v>
      </c>
      <c r="C1294" s="11" t="s">
        <v>3021</v>
      </c>
      <c r="D1294" s="11" t="s">
        <v>26</v>
      </c>
      <c r="E1294" s="11" t="s">
        <v>59</v>
      </c>
      <c r="F1294" s="11" t="s">
        <v>26</v>
      </c>
      <c r="G1294" s="11">
        <v>112267</v>
      </c>
      <c r="H1294" s="12" t="s">
        <v>4445</v>
      </c>
      <c r="I1294" s="12" t="s">
        <v>27</v>
      </c>
      <c r="J1294" s="12" t="s">
        <v>42</v>
      </c>
      <c r="K1294" s="12" t="s">
        <v>43</v>
      </c>
      <c r="L1294" s="13">
        <v>39.42</v>
      </c>
      <c r="M1294" s="13">
        <v>25</v>
      </c>
      <c r="N1294" s="13">
        <v>1.5768</v>
      </c>
      <c r="O1294" s="13">
        <v>42</v>
      </c>
      <c r="P1294" s="13" t="s">
        <v>30</v>
      </c>
      <c r="Q1294" s="13">
        <v>0</v>
      </c>
      <c r="R1294" s="69">
        <f t="shared" si="1213"/>
        <v>1655.64</v>
      </c>
      <c r="S1294" s="69">
        <v>0</v>
      </c>
      <c r="T1294" s="69">
        <f>+L1294*S1294</f>
        <v>0</v>
      </c>
      <c r="U1294" s="69">
        <f>+R1294-T1294</f>
        <v>1655.64</v>
      </c>
      <c r="V1294" s="69">
        <f>+U1294*1</f>
        <v>1655.64</v>
      </c>
      <c r="W1294" s="69">
        <f>+U1294-V1294</f>
        <v>0</v>
      </c>
      <c r="X1294" s="69">
        <v>0</v>
      </c>
      <c r="Y1294" s="14">
        <f t="shared" si="1211"/>
        <v>0</v>
      </c>
      <c r="Z1294" s="66" t="s">
        <v>26</v>
      </c>
      <c r="AA1294" s="12" t="s">
        <v>31</v>
      </c>
    </row>
    <row r="1295" spans="1:27" x14ac:dyDescent="0.25">
      <c r="A1295" s="10">
        <v>45678</v>
      </c>
      <c r="B1295" s="11" t="s">
        <v>736</v>
      </c>
      <c r="C1295" s="11" t="s">
        <v>3022</v>
      </c>
      <c r="D1295" s="11" t="s">
        <v>26</v>
      </c>
      <c r="E1295" s="11" t="s">
        <v>74</v>
      </c>
      <c r="F1295" s="11" t="s">
        <v>26</v>
      </c>
      <c r="G1295" s="11">
        <v>1315</v>
      </c>
      <c r="H1295" s="12" t="s">
        <v>70</v>
      </c>
      <c r="I1295" s="12" t="s">
        <v>27</v>
      </c>
      <c r="J1295" s="12" t="s">
        <v>33</v>
      </c>
      <c r="K1295" s="12" t="s">
        <v>34</v>
      </c>
      <c r="L1295" s="13">
        <v>38.840000000000003</v>
      </c>
      <c r="M1295" s="13">
        <v>25</v>
      </c>
      <c r="N1295" s="13">
        <v>1.5536000000000001</v>
      </c>
      <c r="O1295" s="13" t="s">
        <v>30</v>
      </c>
      <c r="P1295" s="13">
        <v>60</v>
      </c>
      <c r="Q1295" s="13">
        <v>0</v>
      </c>
      <c r="R1295" s="69">
        <f>+M1295*P1295</f>
        <v>1500</v>
      </c>
      <c r="S1295" s="69">
        <v>0</v>
      </c>
      <c r="T1295" s="69">
        <f>+M1295*S1295</f>
        <v>0</v>
      </c>
      <c r="U1295" s="69">
        <f t="shared" ref="U1295" si="1214">+R1295-T1295</f>
        <v>1500</v>
      </c>
      <c r="V1295" s="69">
        <f>+U1295*0</f>
        <v>0</v>
      </c>
      <c r="W1295" s="69">
        <f t="shared" ref="W1295" si="1215">+U1295-V1295</f>
        <v>1500</v>
      </c>
      <c r="X1295" s="69">
        <v>0</v>
      </c>
      <c r="Y1295" s="14">
        <f t="shared" si="1211"/>
        <v>0</v>
      </c>
      <c r="Z1295" s="66" t="s">
        <v>26</v>
      </c>
      <c r="AA1295" s="12" t="s">
        <v>31</v>
      </c>
    </row>
    <row r="1296" spans="1:27" x14ac:dyDescent="0.25">
      <c r="A1296" s="10">
        <v>45678</v>
      </c>
      <c r="B1296" s="11" t="s">
        <v>3023</v>
      </c>
      <c r="C1296" s="11" t="s">
        <v>3024</v>
      </c>
      <c r="D1296" s="11" t="s">
        <v>26</v>
      </c>
      <c r="E1296" s="11" t="s">
        <v>500</v>
      </c>
      <c r="F1296" s="11" t="s">
        <v>26</v>
      </c>
      <c r="G1296" s="11" t="s">
        <v>26</v>
      </c>
      <c r="H1296" s="12" t="s">
        <v>4423</v>
      </c>
      <c r="I1296" s="12" t="s">
        <v>27</v>
      </c>
      <c r="J1296" s="12" t="s">
        <v>47</v>
      </c>
      <c r="K1296" s="12" t="s">
        <v>48</v>
      </c>
      <c r="L1296" s="13">
        <v>42.72</v>
      </c>
      <c r="M1296" s="13">
        <v>29</v>
      </c>
      <c r="N1296" s="13">
        <v>1.473103448275862</v>
      </c>
      <c r="O1296" s="13">
        <v>90</v>
      </c>
      <c r="P1296" s="13" t="s">
        <v>30</v>
      </c>
      <c r="Q1296" s="13">
        <v>0</v>
      </c>
      <c r="R1296" s="69">
        <f>L1296*O1296</f>
        <v>3844.7999999999997</v>
      </c>
      <c r="S1296" s="69">
        <v>38</v>
      </c>
      <c r="T1296" s="69">
        <f>+L1296*S1296</f>
        <v>1623.36</v>
      </c>
      <c r="U1296" s="69">
        <f>R1296-T1296</f>
        <v>2221.4399999999996</v>
      </c>
      <c r="V1296" s="69">
        <f>U1296*1</f>
        <v>2221.4399999999996</v>
      </c>
      <c r="W1296" s="69">
        <f>U1296-V1296</f>
        <v>0</v>
      </c>
      <c r="X1296" s="15">
        <f>L1296*37</f>
        <v>1580.6399999999999</v>
      </c>
      <c r="Y1296" s="70">
        <f t="shared" ref="Y1296" si="1216">+T1296-X1296</f>
        <v>42.720000000000027</v>
      </c>
      <c r="Z1296" s="66" t="s">
        <v>141</v>
      </c>
      <c r="AA1296" s="12" t="s">
        <v>656</v>
      </c>
    </row>
    <row r="1297" spans="1:27" x14ac:dyDescent="0.25">
      <c r="A1297" s="10">
        <v>45678</v>
      </c>
      <c r="B1297" s="11" t="s">
        <v>3025</v>
      </c>
      <c r="C1297" s="11" t="s">
        <v>3026</v>
      </c>
      <c r="D1297" s="11" t="s">
        <v>26</v>
      </c>
      <c r="E1297" s="11" t="s">
        <v>524</v>
      </c>
      <c r="F1297" s="11" t="s">
        <v>26</v>
      </c>
      <c r="G1297" s="11">
        <v>26325</v>
      </c>
      <c r="H1297" s="12" t="s">
        <v>4447</v>
      </c>
      <c r="I1297" s="12" t="s">
        <v>27</v>
      </c>
      <c r="J1297" s="12" t="s">
        <v>42</v>
      </c>
      <c r="K1297" s="12" t="s">
        <v>43</v>
      </c>
      <c r="L1297" s="13">
        <v>45.3</v>
      </c>
      <c r="M1297" s="13">
        <v>28</v>
      </c>
      <c r="N1297" s="13">
        <v>1.6178571428571431</v>
      </c>
      <c r="O1297" s="13">
        <v>42.5</v>
      </c>
      <c r="P1297" s="13" t="s">
        <v>30</v>
      </c>
      <c r="Q1297" s="13">
        <v>0</v>
      </c>
      <c r="R1297" s="69">
        <f>+L1297*O1297</f>
        <v>1925.2499999999998</v>
      </c>
      <c r="S1297" s="69">
        <v>0</v>
      </c>
      <c r="T1297" s="69">
        <f>+L1297*S1297</f>
        <v>0</v>
      </c>
      <c r="U1297" s="69">
        <f>+R1297-T1297</f>
        <v>1925.2499999999998</v>
      </c>
      <c r="V1297" s="69">
        <f>+U1297*0.75</f>
        <v>1443.9374999999998</v>
      </c>
      <c r="W1297" s="69">
        <f>+U1297-V1297</f>
        <v>481.3125</v>
      </c>
      <c r="X1297" s="69">
        <v>0</v>
      </c>
      <c r="Y1297" s="14">
        <f t="shared" ref="Y1297:Y1302" si="1217">T1297-X1297</f>
        <v>0</v>
      </c>
      <c r="Z1297" s="66" t="s">
        <v>26</v>
      </c>
      <c r="AA1297" s="12" t="s">
        <v>31</v>
      </c>
    </row>
    <row r="1298" spans="1:27" x14ac:dyDescent="0.25">
      <c r="A1298" s="10">
        <v>45678</v>
      </c>
      <c r="B1298" s="11" t="s">
        <v>3027</v>
      </c>
      <c r="C1298" s="11" t="s">
        <v>3028</v>
      </c>
      <c r="D1298" s="11" t="s">
        <v>26</v>
      </c>
      <c r="E1298" s="11" t="s">
        <v>60</v>
      </c>
      <c r="F1298" s="11" t="s">
        <v>26</v>
      </c>
      <c r="G1298" s="11" t="s">
        <v>35</v>
      </c>
      <c r="H1298" s="12" t="s">
        <v>36</v>
      </c>
      <c r="I1298" s="12" t="s">
        <v>27</v>
      </c>
      <c r="J1298" s="12" t="s">
        <v>47</v>
      </c>
      <c r="K1298" s="12" t="s">
        <v>48</v>
      </c>
      <c r="L1298" s="13">
        <v>4.46</v>
      </c>
      <c r="M1298" s="13">
        <v>3</v>
      </c>
      <c r="N1298" s="13">
        <v>1.486666666666667</v>
      </c>
      <c r="O1298" s="13">
        <v>50</v>
      </c>
      <c r="P1298" s="13" t="s">
        <v>30</v>
      </c>
      <c r="Q1298" s="13">
        <v>0</v>
      </c>
      <c r="R1298" s="69">
        <f>(L1298*O1298)-Q1298</f>
        <v>223</v>
      </c>
      <c r="S1298" s="69">
        <v>0</v>
      </c>
      <c r="T1298" s="69">
        <f t="shared" ref="T1298" si="1218">+L1298*S1298</f>
        <v>0</v>
      </c>
      <c r="U1298" s="69">
        <f t="shared" ref="U1298:U1299" si="1219">+R1298-T1298</f>
        <v>223</v>
      </c>
      <c r="V1298" s="69">
        <f>+U1298*0</f>
        <v>0</v>
      </c>
      <c r="W1298" s="69">
        <f t="shared" ref="W1298:W1299" si="1220">+U1298-V1298</f>
        <v>223</v>
      </c>
      <c r="X1298" s="69">
        <v>0</v>
      </c>
      <c r="Y1298" s="14">
        <f t="shared" si="1217"/>
        <v>0</v>
      </c>
      <c r="Z1298" s="66" t="s">
        <v>26</v>
      </c>
      <c r="AA1298" s="12" t="s">
        <v>31</v>
      </c>
    </row>
    <row r="1299" spans="1:27" x14ac:dyDescent="0.25">
      <c r="A1299" s="10">
        <v>45678</v>
      </c>
      <c r="B1299" s="11" t="s">
        <v>3029</v>
      </c>
      <c r="C1299" s="11" t="s">
        <v>3030</v>
      </c>
      <c r="D1299" s="11" t="s">
        <v>26</v>
      </c>
      <c r="E1299" s="11" t="s">
        <v>53</v>
      </c>
      <c r="F1299" s="11" t="s">
        <v>26</v>
      </c>
      <c r="G1299" s="11">
        <v>3762</v>
      </c>
      <c r="H1299" s="12" t="s">
        <v>41</v>
      </c>
      <c r="I1299" s="12" t="s">
        <v>27</v>
      </c>
      <c r="J1299" s="12" t="s">
        <v>42</v>
      </c>
      <c r="K1299" s="12" t="s">
        <v>43</v>
      </c>
      <c r="L1299" s="13">
        <v>42.66</v>
      </c>
      <c r="M1299" s="13">
        <v>25</v>
      </c>
      <c r="N1299" s="13">
        <v>1.7063999999999999</v>
      </c>
      <c r="O1299" s="13" t="s">
        <v>30</v>
      </c>
      <c r="P1299" s="13">
        <v>64</v>
      </c>
      <c r="Q1299" s="13">
        <v>0</v>
      </c>
      <c r="R1299" s="69">
        <f>M1299*P1299</f>
        <v>1600</v>
      </c>
      <c r="S1299" s="69">
        <v>0</v>
      </c>
      <c r="T1299" s="69">
        <f>M1299*S1299</f>
        <v>0</v>
      </c>
      <c r="U1299" s="69">
        <f t="shared" si="1219"/>
        <v>1600</v>
      </c>
      <c r="V1299" s="69">
        <f>+U1299*0</f>
        <v>0</v>
      </c>
      <c r="W1299" s="69">
        <f t="shared" si="1220"/>
        <v>1600</v>
      </c>
      <c r="X1299" s="69">
        <v>0</v>
      </c>
      <c r="Y1299" s="14">
        <f t="shared" si="1217"/>
        <v>0</v>
      </c>
      <c r="Z1299" s="66" t="s">
        <v>26</v>
      </c>
      <c r="AA1299" s="12" t="s">
        <v>31</v>
      </c>
    </row>
    <row r="1300" spans="1:27" x14ac:dyDescent="0.25">
      <c r="A1300" s="10">
        <v>45678</v>
      </c>
      <c r="B1300" s="11" t="s">
        <v>258</v>
      </c>
      <c r="C1300" s="11" t="s">
        <v>3031</v>
      </c>
      <c r="D1300" s="11" t="s">
        <v>26</v>
      </c>
      <c r="E1300" s="11" t="s">
        <v>566</v>
      </c>
      <c r="F1300" s="11" t="s">
        <v>26</v>
      </c>
      <c r="G1300" s="11">
        <v>112271</v>
      </c>
      <c r="H1300" s="12" t="s">
        <v>4445</v>
      </c>
      <c r="I1300" s="12" t="s">
        <v>27</v>
      </c>
      <c r="J1300" s="12" t="s">
        <v>42</v>
      </c>
      <c r="K1300" s="12" t="s">
        <v>43</v>
      </c>
      <c r="L1300" s="13">
        <v>42.04</v>
      </c>
      <c r="M1300" s="13">
        <v>25</v>
      </c>
      <c r="N1300" s="13">
        <v>1.6816</v>
      </c>
      <c r="O1300" s="13">
        <v>42</v>
      </c>
      <c r="P1300" s="13" t="s">
        <v>30</v>
      </c>
      <c r="Q1300" s="13">
        <v>0</v>
      </c>
      <c r="R1300" s="69">
        <f t="shared" ref="R1300" si="1221">+L1300*O1300</f>
        <v>1765.68</v>
      </c>
      <c r="S1300" s="69">
        <v>0</v>
      </c>
      <c r="T1300" s="69">
        <f>+L1300*S1300</f>
        <v>0</v>
      </c>
      <c r="U1300" s="69">
        <f>+R1300-T1300</f>
        <v>1765.68</v>
      </c>
      <c r="V1300" s="69">
        <f>+U1300*1</f>
        <v>1765.68</v>
      </c>
      <c r="W1300" s="69">
        <f>+U1300-V1300</f>
        <v>0</v>
      </c>
      <c r="X1300" s="69">
        <v>0</v>
      </c>
      <c r="Y1300" s="14">
        <f t="shared" si="1217"/>
        <v>0</v>
      </c>
      <c r="Z1300" s="66" t="s">
        <v>26</v>
      </c>
      <c r="AA1300" s="12" t="s">
        <v>31</v>
      </c>
    </row>
    <row r="1301" spans="1:27" x14ac:dyDescent="0.25">
      <c r="A1301" s="10">
        <v>45678</v>
      </c>
      <c r="B1301" s="11" t="s">
        <v>3032</v>
      </c>
      <c r="C1301" s="11" t="s">
        <v>3033</v>
      </c>
      <c r="D1301" s="11" t="s">
        <v>26</v>
      </c>
      <c r="E1301" s="11" t="s">
        <v>1199</v>
      </c>
      <c r="F1301" s="11" t="s">
        <v>26</v>
      </c>
      <c r="G1301" s="11">
        <v>999</v>
      </c>
      <c r="H1301" s="12" t="s">
        <v>162</v>
      </c>
      <c r="I1301" s="12" t="s">
        <v>27</v>
      </c>
      <c r="J1301" s="12" t="s">
        <v>42</v>
      </c>
      <c r="K1301" s="12" t="s">
        <v>43</v>
      </c>
      <c r="L1301" s="13">
        <v>42.88</v>
      </c>
      <c r="M1301" s="13">
        <v>25</v>
      </c>
      <c r="N1301" s="13">
        <v>1.7152000000000001</v>
      </c>
      <c r="O1301" s="13" t="s">
        <v>30</v>
      </c>
      <c r="P1301" s="13">
        <v>56</v>
      </c>
      <c r="Q1301" s="13">
        <v>0</v>
      </c>
      <c r="R1301" s="69">
        <f>M1301*P1301</f>
        <v>1400</v>
      </c>
      <c r="S1301" s="69">
        <v>0</v>
      </c>
      <c r="T1301" s="69">
        <f>M1301*S1301</f>
        <v>0</v>
      </c>
      <c r="U1301" s="69">
        <f>R1301-T1301</f>
        <v>1400</v>
      </c>
      <c r="V1301" s="69">
        <f>U1301*0</f>
        <v>0</v>
      </c>
      <c r="W1301" s="69">
        <f>U1301-V1301</f>
        <v>1400</v>
      </c>
      <c r="X1301" s="69">
        <v>0</v>
      </c>
      <c r="Y1301" s="14">
        <f t="shared" si="1217"/>
        <v>0</v>
      </c>
      <c r="Z1301" s="66" t="s">
        <v>26</v>
      </c>
      <c r="AA1301" s="12" t="s">
        <v>31</v>
      </c>
    </row>
    <row r="1302" spans="1:27" x14ac:dyDescent="0.25">
      <c r="A1302" s="10">
        <v>45678</v>
      </c>
      <c r="B1302" s="11" t="s">
        <v>3034</v>
      </c>
      <c r="C1302" s="11" t="s">
        <v>3035</v>
      </c>
      <c r="D1302" s="11" t="s">
        <v>26</v>
      </c>
      <c r="E1302" s="11" t="s">
        <v>69</v>
      </c>
      <c r="F1302" s="11" t="s">
        <v>26</v>
      </c>
      <c r="G1302" s="11">
        <v>1316</v>
      </c>
      <c r="H1302" s="12" t="s">
        <v>70</v>
      </c>
      <c r="I1302" s="12" t="s">
        <v>27</v>
      </c>
      <c r="J1302" s="12" t="s">
        <v>33</v>
      </c>
      <c r="K1302" s="12" t="s">
        <v>34</v>
      </c>
      <c r="L1302" s="13">
        <v>38.14</v>
      </c>
      <c r="M1302" s="13">
        <v>25</v>
      </c>
      <c r="N1302" s="13">
        <v>1.5256000000000001</v>
      </c>
      <c r="O1302" s="13" t="s">
        <v>30</v>
      </c>
      <c r="P1302" s="13">
        <v>60</v>
      </c>
      <c r="Q1302" s="13">
        <v>0</v>
      </c>
      <c r="R1302" s="69">
        <f>+M1302*P1302</f>
        <v>1500</v>
      </c>
      <c r="S1302" s="69">
        <v>0</v>
      </c>
      <c r="T1302" s="69">
        <f>+M1302*S1302</f>
        <v>0</v>
      </c>
      <c r="U1302" s="69">
        <f t="shared" ref="U1302" si="1222">+R1302-T1302</f>
        <v>1500</v>
      </c>
      <c r="V1302" s="69">
        <f>+U1302*0</f>
        <v>0</v>
      </c>
      <c r="W1302" s="69">
        <f t="shared" ref="W1302" si="1223">+U1302-V1302</f>
        <v>1500</v>
      </c>
      <c r="X1302" s="69">
        <v>0</v>
      </c>
      <c r="Y1302" s="14">
        <f t="shared" si="1217"/>
        <v>0</v>
      </c>
      <c r="Z1302" s="66" t="s">
        <v>26</v>
      </c>
      <c r="AA1302" s="12" t="s">
        <v>31</v>
      </c>
    </row>
    <row r="1303" spans="1:27" x14ac:dyDescent="0.25">
      <c r="A1303" s="10">
        <v>45678</v>
      </c>
      <c r="B1303" s="11" t="s">
        <v>3036</v>
      </c>
      <c r="C1303" s="11" t="s">
        <v>3037</v>
      </c>
      <c r="D1303" s="11" t="s">
        <v>26</v>
      </c>
      <c r="E1303" s="11" t="s">
        <v>229</v>
      </c>
      <c r="F1303" s="11" t="s">
        <v>26</v>
      </c>
      <c r="G1303" s="11" t="s">
        <v>26</v>
      </c>
      <c r="H1303" s="12" t="s">
        <v>4421</v>
      </c>
      <c r="I1303" s="12" t="s">
        <v>27</v>
      </c>
      <c r="J1303" s="12" t="s">
        <v>42</v>
      </c>
      <c r="K1303" s="12" t="s">
        <v>43</v>
      </c>
      <c r="L1303" s="13">
        <v>43.22</v>
      </c>
      <c r="M1303" s="13">
        <v>25</v>
      </c>
      <c r="N1303" s="13">
        <v>1.7287999999999999</v>
      </c>
      <c r="O1303" s="13">
        <v>83</v>
      </c>
      <c r="P1303" s="13" t="s">
        <v>30</v>
      </c>
      <c r="Q1303" s="13">
        <v>0</v>
      </c>
      <c r="R1303" s="69">
        <f>L1303*O1303</f>
        <v>3587.2599999999998</v>
      </c>
      <c r="S1303" s="69">
        <v>38</v>
      </c>
      <c r="T1303" s="69">
        <f>L1303*S1303</f>
        <v>1642.36</v>
      </c>
      <c r="U1303" s="69">
        <f t="shared" ref="U1303:U1309" si="1224">R1303-T1303</f>
        <v>1944.8999999999999</v>
      </c>
      <c r="V1303" s="69">
        <f>U1303*1</f>
        <v>1944.8999999999999</v>
      </c>
      <c r="W1303" s="69">
        <f t="shared" ref="W1303:W1309" si="1225">U1303-V1303</f>
        <v>0</v>
      </c>
      <c r="X1303" s="69">
        <f>L1303*36</f>
        <v>1555.92</v>
      </c>
      <c r="Y1303" s="70">
        <f t="shared" ref="Y1303" si="1226">+T1303-X1303</f>
        <v>86.439999999999827</v>
      </c>
      <c r="Z1303" s="66" t="s">
        <v>564</v>
      </c>
      <c r="AA1303" s="12" t="s">
        <v>78</v>
      </c>
    </row>
    <row r="1304" spans="1:27" x14ac:dyDescent="0.25">
      <c r="A1304" s="10">
        <v>45678</v>
      </c>
      <c r="B1304" s="11" t="s">
        <v>3038</v>
      </c>
      <c r="C1304" s="11" t="s">
        <v>3039</v>
      </c>
      <c r="D1304" s="11" t="s">
        <v>26</v>
      </c>
      <c r="E1304" s="11" t="s">
        <v>68</v>
      </c>
      <c r="F1304" s="11" t="s">
        <v>26</v>
      </c>
      <c r="G1304" s="11">
        <v>1525</v>
      </c>
      <c r="H1304" s="12" t="s">
        <v>45</v>
      </c>
      <c r="I1304" s="12" t="s">
        <v>27</v>
      </c>
      <c r="J1304" s="12" t="s">
        <v>47</v>
      </c>
      <c r="K1304" s="12" t="s">
        <v>48</v>
      </c>
      <c r="L1304" s="13">
        <v>38.82</v>
      </c>
      <c r="M1304" s="13">
        <v>25</v>
      </c>
      <c r="N1304" s="13">
        <v>1.5528</v>
      </c>
      <c r="O1304" s="13" t="s">
        <v>30</v>
      </c>
      <c r="P1304" s="13">
        <v>58</v>
      </c>
      <c r="Q1304" s="13">
        <v>0</v>
      </c>
      <c r="R1304" s="69">
        <f>M1304*P1304</f>
        <v>1450</v>
      </c>
      <c r="S1304" s="69">
        <v>0</v>
      </c>
      <c r="T1304" s="69">
        <f>M1304*S1304</f>
        <v>0</v>
      </c>
      <c r="U1304" s="69">
        <f t="shared" si="1224"/>
        <v>1450</v>
      </c>
      <c r="V1304" s="69">
        <f>U1304*0</f>
        <v>0</v>
      </c>
      <c r="W1304" s="69">
        <f t="shared" si="1225"/>
        <v>1450</v>
      </c>
      <c r="X1304" s="69">
        <v>0</v>
      </c>
      <c r="Y1304" s="14">
        <f t="shared" ref="Y1304:Y1324" si="1227">T1304-X1304</f>
        <v>0</v>
      </c>
      <c r="Z1304" s="66" t="s">
        <v>26</v>
      </c>
      <c r="AA1304" s="12" t="s">
        <v>31</v>
      </c>
    </row>
    <row r="1305" spans="1:27" x14ac:dyDescent="0.25">
      <c r="A1305" s="10">
        <v>45678</v>
      </c>
      <c r="B1305" s="11" t="s">
        <v>3040</v>
      </c>
      <c r="C1305" s="11" t="s">
        <v>3041</v>
      </c>
      <c r="D1305" s="11" t="s">
        <v>26</v>
      </c>
      <c r="E1305" s="11" t="s">
        <v>505</v>
      </c>
      <c r="F1305" s="11" t="s">
        <v>26</v>
      </c>
      <c r="G1305" s="11">
        <v>1520</v>
      </c>
      <c r="H1305" s="12" t="s">
        <v>45</v>
      </c>
      <c r="I1305" s="12" t="s">
        <v>27</v>
      </c>
      <c r="J1305" s="12" t="s">
        <v>33</v>
      </c>
      <c r="K1305" s="12" t="s">
        <v>34</v>
      </c>
      <c r="L1305" s="13">
        <v>39</v>
      </c>
      <c r="M1305" s="13">
        <v>25</v>
      </c>
      <c r="N1305" s="13">
        <v>1.56</v>
      </c>
      <c r="O1305" s="13" t="s">
        <v>30</v>
      </c>
      <c r="P1305" s="13">
        <v>58</v>
      </c>
      <c r="Q1305" s="13">
        <v>0</v>
      </c>
      <c r="R1305" s="69">
        <f>M1305*P1305</f>
        <v>1450</v>
      </c>
      <c r="S1305" s="69">
        <v>0</v>
      </c>
      <c r="T1305" s="69">
        <f>M1305*S1305</f>
        <v>0</v>
      </c>
      <c r="U1305" s="69">
        <f t="shared" si="1224"/>
        <v>1450</v>
      </c>
      <c r="V1305" s="69">
        <f>U1305*0</f>
        <v>0</v>
      </c>
      <c r="W1305" s="69">
        <f t="shared" si="1225"/>
        <v>1450</v>
      </c>
      <c r="X1305" s="69">
        <v>0</v>
      </c>
      <c r="Y1305" s="14">
        <f t="shared" si="1227"/>
        <v>0</v>
      </c>
      <c r="Z1305" s="66" t="s">
        <v>26</v>
      </c>
      <c r="AA1305" s="12" t="s">
        <v>31</v>
      </c>
    </row>
    <row r="1306" spans="1:27" x14ac:dyDescent="0.25">
      <c r="A1306" s="10">
        <v>45678</v>
      </c>
      <c r="B1306" s="11" t="s">
        <v>707</v>
      </c>
      <c r="C1306" s="11" t="s">
        <v>3042</v>
      </c>
      <c r="D1306" s="11" t="s">
        <v>26</v>
      </c>
      <c r="E1306" s="11" t="s">
        <v>243</v>
      </c>
      <c r="F1306" s="11" t="s">
        <v>26</v>
      </c>
      <c r="G1306" s="11">
        <v>956</v>
      </c>
      <c r="H1306" s="12" t="s">
        <v>141</v>
      </c>
      <c r="I1306" s="12" t="s">
        <v>37</v>
      </c>
      <c r="J1306" s="12" t="s">
        <v>598</v>
      </c>
      <c r="K1306" s="12" t="s">
        <v>82</v>
      </c>
      <c r="L1306" s="13">
        <v>39.24</v>
      </c>
      <c r="M1306" s="13">
        <v>25</v>
      </c>
      <c r="N1306" s="13">
        <v>1.5696000000000001</v>
      </c>
      <c r="O1306" s="13">
        <v>29</v>
      </c>
      <c r="P1306" s="13" t="s">
        <v>30</v>
      </c>
      <c r="Q1306" s="13">
        <v>0</v>
      </c>
      <c r="R1306" s="69">
        <f>L1306*O1306</f>
        <v>1137.96</v>
      </c>
      <c r="S1306" s="69">
        <v>0</v>
      </c>
      <c r="T1306" s="69">
        <f>L1306*S1306</f>
        <v>0</v>
      </c>
      <c r="U1306" s="69">
        <f t="shared" si="1224"/>
        <v>1137.96</v>
      </c>
      <c r="V1306" s="69">
        <f>U1306*0</f>
        <v>0</v>
      </c>
      <c r="W1306" s="69">
        <f t="shared" si="1225"/>
        <v>1137.96</v>
      </c>
      <c r="X1306" s="69">
        <v>0</v>
      </c>
      <c r="Y1306" s="14">
        <f t="shared" si="1227"/>
        <v>0</v>
      </c>
      <c r="Z1306" s="66" t="s">
        <v>26</v>
      </c>
      <c r="AA1306" s="12" t="s">
        <v>31</v>
      </c>
    </row>
    <row r="1307" spans="1:27" x14ac:dyDescent="0.25">
      <c r="A1307" s="10">
        <v>45678</v>
      </c>
      <c r="B1307" s="11" t="s">
        <v>3043</v>
      </c>
      <c r="C1307" s="11" t="s">
        <v>3044</v>
      </c>
      <c r="D1307" s="11" t="s">
        <v>26</v>
      </c>
      <c r="E1307" s="11" t="s">
        <v>603</v>
      </c>
      <c r="F1307" s="11" t="s">
        <v>26</v>
      </c>
      <c r="G1307" s="11">
        <v>1109</v>
      </c>
      <c r="H1307" s="12" t="s">
        <v>141</v>
      </c>
      <c r="I1307" s="12" t="s">
        <v>27</v>
      </c>
      <c r="J1307" s="12" t="s">
        <v>33</v>
      </c>
      <c r="K1307" s="12" t="s">
        <v>34</v>
      </c>
      <c r="L1307" s="13">
        <v>39.32</v>
      </c>
      <c r="M1307" s="13">
        <v>27</v>
      </c>
      <c r="N1307" s="13">
        <v>1.456296296296296</v>
      </c>
      <c r="O1307" s="13">
        <v>40</v>
      </c>
      <c r="P1307" s="13" t="s">
        <v>30</v>
      </c>
      <c r="Q1307" s="13">
        <v>0</v>
      </c>
      <c r="R1307" s="69">
        <f>L1307*O1307</f>
        <v>1572.8</v>
      </c>
      <c r="S1307" s="69">
        <v>0</v>
      </c>
      <c r="T1307" s="69">
        <f>L1307*S1307</f>
        <v>0</v>
      </c>
      <c r="U1307" s="69">
        <f t="shared" si="1224"/>
        <v>1572.8</v>
      </c>
      <c r="V1307" s="69">
        <f>U1307*0</f>
        <v>0</v>
      </c>
      <c r="W1307" s="69">
        <f t="shared" si="1225"/>
        <v>1572.8</v>
      </c>
      <c r="X1307" s="69">
        <v>0</v>
      </c>
      <c r="Y1307" s="14">
        <f t="shared" si="1227"/>
        <v>0</v>
      </c>
      <c r="Z1307" s="66" t="s">
        <v>26</v>
      </c>
      <c r="AA1307" s="12" t="s">
        <v>31</v>
      </c>
    </row>
    <row r="1308" spans="1:27" x14ac:dyDescent="0.25">
      <c r="A1308" s="10">
        <v>45678</v>
      </c>
      <c r="B1308" s="11" t="s">
        <v>3045</v>
      </c>
      <c r="C1308" s="11" t="s">
        <v>3046</v>
      </c>
      <c r="D1308" s="11" t="s">
        <v>26</v>
      </c>
      <c r="E1308" s="11" t="s">
        <v>65</v>
      </c>
      <c r="F1308" s="11" t="s">
        <v>26</v>
      </c>
      <c r="G1308" s="11">
        <v>1582</v>
      </c>
      <c r="H1308" s="12" t="s">
        <v>66</v>
      </c>
      <c r="I1308" s="12" t="s">
        <v>27</v>
      </c>
      <c r="J1308" s="12" t="s">
        <v>42</v>
      </c>
      <c r="K1308" s="12" t="s">
        <v>43</v>
      </c>
      <c r="L1308" s="13">
        <v>41.78</v>
      </c>
      <c r="M1308" s="13">
        <v>25</v>
      </c>
      <c r="N1308" s="13">
        <v>1.6712</v>
      </c>
      <c r="O1308" s="13" t="s">
        <v>30</v>
      </c>
      <c r="P1308" s="13">
        <v>70</v>
      </c>
      <c r="Q1308" s="13">
        <v>0</v>
      </c>
      <c r="R1308" s="69">
        <f>M1308*P1308</f>
        <v>1750</v>
      </c>
      <c r="S1308" s="69">
        <v>0</v>
      </c>
      <c r="T1308" s="69">
        <f>M1308*S1308</f>
        <v>0</v>
      </c>
      <c r="U1308" s="69">
        <f t="shared" si="1224"/>
        <v>1750</v>
      </c>
      <c r="V1308" s="69">
        <f>U1308*1</f>
        <v>1750</v>
      </c>
      <c r="W1308" s="69">
        <f t="shared" si="1225"/>
        <v>0</v>
      </c>
      <c r="X1308" s="69">
        <v>0</v>
      </c>
      <c r="Y1308" s="14">
        <f t="shared" si="1227"/>
        <v>0</v>
      </c>
      <c r="Z1308" s="66" t="s">
        <v>26</v>
      </c>
      <c r="AA1308" s="12" t="s">
        <v>31</v>
      </c>
    </row>
    <row r="1309" spans="1:27" x14ac:dyDescent="0.25">
      <c r="A1309" s="10">
        <v>45678</v>
      </c>
      <c r="B1309" s="11" t="s">
        <v>3047</v>
      </c>
      <c r="C1309" s="11" t="s">
        <v>3048</v>
      </c>
      <c r="D1309" s="11" t="s">
        <v>26</v>
      </c>
      <c r="E1309" s="11" t="s">
        <v>67</v>
      </c>
      <c r="F1309" s="11" t="s">
        <v>26</v>
      </c>
      <c r="G1309" s="11">
        <v>1609</v>
      </c>
      <c r="H1309" s="12" t="s">
        <v>66</v>
      </c>
      <c r="I1309" s="12" t="s">
        <v>37</v>
      </c>
      <c r="J1309" s="12" t="s">
        <v>1908</v>
      </c>
      <c r="K1309" s="12" t="s">
        <v>82</v>
      </c>
      <c r="L1309" s="13">
        <v>41.84</v>
      </c>
      <c r="M1309" s="13">
        <v>25</v>
      </c>
      <c r="N1309" s="13">
        <v>1.6736</v>
      </c>
      <c r="O1309" s="13" t="s">
        <v>30</v>
      </c>
      <c r="P1309" s="13">
        <v>54</v>
      </c>
      <c r="Q1309" s="13">
        <v>0</v>
      </c>
      <c r="R1309" s="69">
        <f>M1309*P1309</f>
        <v>1350</v>
      </c>
      <c r="S1309" s="69">
        <v>0</v>
      </c>
      <c r="T1309" s="69">
        <f>M1309*S1309</f>
        <v>0</v>
      </c>
      <c r="U1309" s="69">
        <f t="shared" si="1224"/>
        <v>1350</v>
      </c>
      <c r="V1309" s="69">
        <f>U1309*1</f>
        <v>1350</v>
      </c>
      <c r="W1309" s="69">
        <f t="shared" si="1225"/>
        <v>0</v>
      </c>
      <c r="X1309" s="69">
        <v>0</v>
      </c>
      <c r="Y1309" s="14">
        <f t="shared" si="1227"/>
        <v>0</v>
      </c>
      <c r="Z1309" s="66" t="s">
        <v>26</v>
      </c>
      <c r="AA1309" s="12" t="s">
        <v>31</v>
      </c>
    </row>
    <row r="1310" spans="1:27" x14ac:dyDescent="0.25">
      <c r="A1310" s="10">
        <v>45678</v>
      </c>
      <c r="B1310" s="11" t="s">
        <v>3049</v>
      </c>
      <c r="C1310" s="11" t="s">
        <v>3050</v>
      </c>
      <c r="D1310" s="11" t="s">
        <v>26</v>
      </c>
      <c r="E1310" s="11" t="s">
        <v>245</v>
      </c>
      <c r="F1310" s="11" t="s">
        <v>26</v>
      </c>
      <c r="G1310" s="11">
        <v>2959</v>
      </c>
      <c r="H1310" s="12" t="s">
        <v>41</v>
      </c>
      <c r="I1310" s="12" t="s">
        <v>27</v>
      </c>
      <c r="J1310" s="12" t="s">
        <v>33</v>
      </c>
      <c r="K1310" s="12" t="s">
        <v>34</v>
      </c>
      <c r="L1310" s="13">
        <v>35.22</v>
      </c>
      <c r="M1310" s="13">
        <v>24</v>
      </c>
      <c r="N1310" s="13">
        <v>1.4675</v>
      </c>
      <c r="O1310" s="13" t="s">
        <v>30</v>
      </c>
      <c r="P1310" s="13">
        <v>60</v>
      </c>
      <c r="Q1310" s="13">
        <v>0</v>
      </c>
      <c r="R1310" s="69">
        <f>M1310*P1310</f>
        <v>1440</v>
      </c>
      <c r="S1310" s="69">
        <v>0</v>
      </c>
      <c r="T1310" s="69">
        <f>M1310*S1310</f>
        <v>0</v>
      </c>
      <c r="U1310" s="69">
        <f t="shared" ref="U1310" si="1228">+R1310-T1310</f>
        <v>1440</v>
      </c>
      <c r="V1310" s="69">
        <f>+U1310*0</f>
        <v>0</v>
      </c>
      <c r="W1310" s="69">
        <f t="shared" ref="W1310" si="1229">+U1310-V1310</f>
        <v>1440</v>
      </c>
      <c r="X1310" s="69">
        <v>0</v>
      </c>
      <c r="Y1310" s="14">
        <f t="shared" si="1227"/>
        <v>0</v>
      </c>
      <c r="Z1310" s="66" t="s">
        <v>26</v>
      </c>
      <c r="AA1310" s="12" t="s">
        <v>31</v>
      </c>
    </row>
    <row r="1311" spans="1:27" x14ac:dyDescent="0.25">
      <c r="A1311" s="10">
        <v>45678</v>
      </c>
      <c r="B1311" s="11" t="s">
        <v>3051</v>
      </c>
      <c r="C1311" s="11" t="s">
        <v>3052</v>
      </c>
      <c r="D1311" s="11" t="s">
        <v>26</v>
      </c>
      <c r="E1311" s="11" t="s">
        <v>80</v>
      </c>
      <c r="F1311" s="11" t="s">
        <v>26</v>
      </c>
      <c r="G1311" s="11">
        <v>4377</v>
      </c>
      <c r="H1311" s="12" t="s">
        <v>140</v>
      </c>
      <c r="I1311" s="12" t="s">
        <v>27</v>
      </c>
      <c r="J1311" s="12" t="s">
        <v>47</v>
      </c>
      <c r="K1311" s="12" t="s">
        <v>48</v>
      </c>
      <c r="L1311" s="13">
        <v>40.4</v>
      </c>
      <c r="M1311" s="13">
        <v>28</v>
      </c>
      <c r="N1311" s="13">
        <v>1.4428571428571431</v>
      </c>
      <c r="O1311" s="13">
        <v>40</v>
      </c>
      <c r="P1311" s="13"/>
      <c r="Q1311" s="13">
        <v>0</v>
      </c>
      <c r="R1311" s="69">
        <f>+L1311*O1311</f>
        <v>1616</v>
      </c>
      <c r="S1311" s="69">
        <v>0</v>
      </c>
      <c r="T1311" s="69">
        <f>+L1311*S1311</f>
        <v>0</v>
      </c>
      <c r="U1311" s="69">
        <f>+R1311-T1311</f>
        <v>1616</v>
      </c>
      <c r="V1311" s="69">
        <f>+U1311*0</f>
        <v>0</v>
      </c>
      <c r="W1311" s="69">
        <f>+U1311-V1311</f>
        <v>1616</v>
      </c>
      <c r="X1311" s="69">
        <v>0</v>
      </c>
      <c r="Y1311" s="14">
        <f t="shared" si="1227"/>
        <v>0</v>
      </c>
      <c r="Z1311" s="66" t="s">
        <v>26</v>
      </c>
      <c r="AA1311" s="12" t="s">
        <v>31</v>
      </c>
    </row>
    <row r="1312" spans="1:27" x14ac:dyDescent="0.25">
      <c r="A1312" s="10">
        <v>45678</v>
      </c>
      <c r="B1312" s="11" t="s">
        <v>133</v>
      </c>
      <c r="C1312" s="11" t="s">
        <v>3053</v>
      </c>
      <c r="D1312" s="11" t="s">
        <v>26</v>
      </c>
      <c r="E1312" s="11" t="s">
        <v>2108</v>
      </c>
      <c r="F1312" s="11" t="s">
        <v>26</v>
      </c>
      <c r="G1312" s="11">
        <v>10605</v>
      </c>
      <c r="H1312" s="12" t="s">
        <v>140</v>
      </c>
      <c r="I1312" s="12" t="s">
        <v>27</v>
      </c>
      <c r="J1312" s="12" t="s">
        <v>42</v>
      </c>
      <c r="K1312" s="12" t="s">
        <v>43</v>
      </c>
      <c r="L1312" s="13">
        <v>43.26</v>
      </c>
      <c r="M1312" s="13">
        <v>25</v>
      </c>
      <c r="N1312" s="13">
        <v>1.7303999999999999</v>
      </c>
      <c r="O1312" s="13">
        <v>35</v>
      </c>
      <c r="P1312" s="13"/>
      <c r="Q1312" s="13">
        <v>0</v>
      </c>
      <c r="R1312" s="69">
        <f>+L1312*O1312</f>
        <v>1514.1</v>
      </c>
      <c r="S1312" s="69">
        <v>0</v>
      </c>
      <c r="T1312" s="69">
        <f>+L1312*S1312</f>
        <v>0</v>
      </c>
      <c r="U1312" s="69">
        <f>+R1312-T1312</f>
        <v>1514.1</v>
      </c>
      <c r="V1312" s="69">
        <f>+U1312*0</f>
        <v>0</v>
      </c>
      <c r="W1312" s="69">
        <f>+U1312-V1312</f>
        <v>1514.1</v>
      </c>
      <c r="X1312" s="69">
        <v>0</v>
      </c>
      <c r="Y1312" s="14">
        <f t="shared" si="1227"/>
        <v>0</v>
      </c>
      <c r="Z1312" s="66" t="s">
        <v>26</v>
      </c>
      <c r="AA1312" s="12" t="s">
        <v>31</v>
      </c>
    </row>
    <row r="1313" spans="1:27" x14ac:dyDescent="0.25">
      <c r="A1313" s="10">
        <v>45678</v>
      </c>
      <c r="B1313" s="11" t="s">
        <v>3054</v>
      </c>
      <c r="C1313" s="11" t="s">
        <v>3055</v>
      </c>
      <c r="D1313" s="11" t="s">
        <v>26</v>
      </c>
      <c r="E1313" s="11" t="s">
        <v>74</v>
      </c>
      <c r="F1313" s="11" t="s">
        <v>26</v>
      </c>
      <c r="G1313" s="11">
        <v>1317</v>
      </c>
      <c r="H1313" s="12" t="s">
        <v>70</v>
      </c>
      <c r="I1313" s="12" t="s">
        <v>27</v>
      </c>
      <c r="J1313" s="12" t="s">
        <v>33</v>
      </c>
      <c r="K1313" s="12" t="s">
        <v>34</v>
      </c>
      <c r="L1313" s="13">
        <v>38.659999999999997</v>
      </c>
      <c r="M1313" s="13">
        <v>25</v>
      </c>
      <c r="N1313" s="13">
        <v>1.5464</v>
      </c>
      <c r="O1313" s="13" t="s">
        <v>30</v>
      </c>
      <c r="P1313" s="13">
        <v>60</v>
      </c>
      <c r="Q1313" s="13">
        <v>0</v>
      </c>
      <c r="R1313" s="69">
        <f>+M1313*P1313</f>
        <v>1500</v>
      </c>
      <c r="S1313" s="69">
        <v>0</v>
      </c>
      <c r="T1313" s="69">
        <f>+M1313*S1313</f>
        <v>0</v>
      </c>
      <c r="U1313" s="69">
        <f t="shared" ref="U1313" si="1230">+R1313-T1313</f>
        <v>1500</v>
      </c>
      <c r="V1313" s="69">
        <f>+U1313*0</f>
        <v>0</v>
      </c>
      <c r="W1313" s="69">
        <f t="shared" ref="W1313" si="1231">+U1313-V1313</f>
        <v>1500</v>
      </c>
      <c r="X1313" s="69">
        <v>0</v>
      </c>
      <c r="Y1313" s="14">
        <f t="shared" si="1227"/>
        <v>0</v>
      </c>
      <c r="Z1313" s="66" t="s">
        <v>26</v>
      </c>
      <c r="AA1313" s="12" t="s">
        <v>31</v>
      </c>
    </row>
    <row r="1314" spans="1:27" x14ac:dyDescent="0.25">
      <c r="A1314" s="10">
        <v>45678</v>
      </c>
      <c r="B1314" s="11" t="s">
        <v>402</v>
      </c>
      <c r="C1314" s="11" t="s">
        <v>3056</v>
      </c>
      <c r="D1314" s="11" t="s">
        <v>26</v>
      </c>
      <c r="E1314" s="11" t="s">
        <v>239</v>
      </c>
      <c r="F1314" s="11" t="s">
        <v>26</v>
      </c>
      <c r="G1314" s="11">
        <v>2929</v>
      </c>
      <c r="H1314" s="12" t="s">
        <v>41</v>
      </c>
      <c r="I1314" s="12" t="s">
        <v>55</v>
      </c>
      <c r="J1314" s="12" t="s">
        <v>565</v>
      </c>
      <c r="K1314" s="12" t="s">
        <v>549</v>
      </c>
      <c r="L1314" s="13">
        <v>41.32</v>
      </c>
      <c r="M1314" s="13">
        <v>25</v>
      </c>
      <c r="N1314" s="13">
        <v>1.6528</v>
      </c>
      <c r="O1314" s="13">
        <v>25</v>
      </c>
      <c r="P1314" s="13"/>
      <c r="Q1314" s="13">
        <v>0</v>
      </c>
      <c r="R1314" s="69">
        <f>L1314*O1314</f>
        <v>1033</v>
      </c>
      <c r="S1314" s="69">
        <v>0</v>
      </c>
      <c r="T1314" s="69">
        <f>L1314*S1314</f>
        <v>0</v>
      </c>
      <c r="U1314" s="69">
        <f>R1314-T1314</f>
        <v>1033</v>
      </c>
      <c r="V1314" s="69">
        <f>U1314*0</f>
        <v>0</v>
      </c>
      <c r="W1314" s="69">
        <f>U1314-V1314</f>
        <v>1033</v>
      </c>
      <c r="X1314" s="69">
        <v>0</v>
      </c>
      <c r="Y1314" s="14">
        <f t="shared" si="1227"/>
        <v>0</v>
      </c>
      <c r="Z1314" s="66" t="s">
        <v>26</v>
      </c>
      <c r="AA1314" s="12" t="s">
        <v>31</v>
      </c>
    </row>
    <row r="1315" spans="1:27" x14ac:dyDescent="0.25">
      <c r="A1315" s="10">
        <v>45678</v>
      </c>
      <c r="B1315" s="11" t="s">
        <v>3057</v>
      </c>
      <c r="C1315" s="11" t="s">
        <v>3058</v>
      </c>
      <c r="D1315" s="11" t="s">
        <v>26</v>
      </c>
      <c r="E1315" s="11" t="s">
        <v>655</v>
      </c>
      <c r="F1315" s="11" t="s">
        <v>26</v>
      </c>
      <c r="G1315" s="11" t="s">
        <v>35</v>
      </c>
      <c r="H1315" s="12" t="s">
        <v>36</v>
      </c>
      <c r="I1315" s="12" t="s">
        <v>27</v>
      </c>
      <c r="J1315" s="12" t="s">
        <v>33</v>
      </c>
      <c r="K1315" s="12" t="s">
        <v>34</v>
      </c>
      <c r="L1315" s="13">
        <v>10.86</v>
      </c>
      <c r="M1315" s="13">
        <v>8</v>
      </c>
      <c r="N1315" s="13">
        <v>1.3574999999999999</v>
      </c>
      <c r="O1315" s="13">
        <v>50</v>
      </c>
      <c r="P1315" s="13" t="s">
        <v>30</v>
      </c>
      <c r="Q1315" s="13">
        <v>0</v>
      </c>
      <c r="R1315" s="69">
        <f>(L1315*O1315)-Q1315</f>
        <v>543</v>
      </c>
      <c r="S1315" s="69">
        <v>0</v>
      </c>
      <c r="T1315" s="69">
        <f t="shared" ref="T1315:T1317" si="1232">+L1315*S1315</f>
        <v>0</v>
      </c>
      <c r="U1315" s="69">
        <f t="shared" ref="U1315:U1317" si="1233">+R1315-T1315</f>
        <v>543</v>
      </c>
      <c r="V1315" s="69">
        <f>+U1315*0</f>
        <v>0</v>
      </c>
      <c r="W1315" s="69">
        <f t="shared" ref="W1315:W1317" si="1234">+U1315-V1315</f>
        <v>543</v>
      </c>
      <c r="X1315" s="69">
        <v>0</v>
      </c>
      <c r="Y1315" s="14">
        <f t="shared" si="1227"/>
        <v>0</v>
      </c>
      <c r="Z1315" s="66" t="s">
        <v>26</v>
      </c>
      <c r="AA1315" s="12" t="s">
        <v>31</v>
      </c>
    </row>
    <row r="1316" spans="1:27" x14ac:dyDescent="0.25">
      <c r="A1316" s="10">
        <v>45678</v>
      </c>
      <c r="B1316" s="11" t="s">
        <v>641</v>
      </c>
      <c r="C1316" s="11" t="s">
        <v>3059</v>
      </c>
      <c r="D1316" s="11" t="s">
        <v>26</v>
      </c>
      <c r="E1316" s="11" t="s">
        <v>551</v>
      </c>
      <c r="F1316" s="11" t="s">
        <v>26</v>
      </c>
      <c r="G1316" s="11">
        <v>69123</v>
      </c>
      <c r="H1316" s="12" t="s">
        <v>4422</v>
      </c>
      <c r="I1316" s="12" t="s">
        <v>27</v>
      </c>
      <c r="J1316" s="12" t="s">
        <v>42</v>
      </c>
      <c r="K1316" s="12" t="s">
        <v>43</v>
      </c>
      <c r="L1316" s="13">
        <v>36.5</v>
      </c>
      <c r="M1316" s="13">
        <v>25</v>
      </c>
      <c r="N1316" s="13">
        <v>1.46</v>
      </c>
      <c r="O1316" s="13">
        <v>42</v>
      </c>
      <c r="P1316" s="13" t="s">
        <v>30</v>
      </c>
      <c r="Q1316" s="13">
        <v>0</v>
      </c>
      <c r="R1316" s="69">
        <f t="shared" ref="R1316" si="1235">+L1316*O1316</f>
        <v>1533</v>
      </c>
      <c r="S1316" s="69">
        <v>0</v>
      </c>
      <c r="T1316" s="69">
        <f t="shared" si="1232"/>
        <v>0</v>
      </c>
      <c r="U1316" s="69">
        <f t="shared" si="1233"/>
        <v>1533</v>
      </c>
      <c r="V1316" s="69">
        <f>+U1316*1</f>
        <v>1533</v>
      </c>
      <c r="W1316" s="69">
        <f t="shared" si="1234"/>
        <v>0</v>
      </c>
      <c r="X1316" s="69">
        <v>0</v>
      </c>
      <c r="Y1316" s="14">
        <f t="shared" si="1227"/>
        <v>0</v>
      </c>
      <c r="Z1316" s="66" t="s">
        <v>26</v>
      </c>
      <c r="AA1316" s="12" t="s">
        <v>31</v>
      </c>
    </row>
    <row r="1317" spans="1:27" x14ac:dyDescent="0.25">
      <c r="A1317" s="10">
        <v>45678</v>
      </c>
      <c r="B1317" s="11" t="s">
        <v>3060</v>
      </c>
      <c r="C1317" s="11" t="s">
        <v>3061</v>
      </c>
      <c r="D1317" s="11" t="s">
        <v>26</v>
      </c>
      <c r="E1317" s="11" t="s">
        <v>439</v>
      </c>
      <c r="F1317" s="11" t="s">
        <v>26</v>
      </c>
      <c r="G1317" s="11" t="s">
        <v>35</v>
      </c>
      <c r="H1317" s="12" t="s">
        <v>36</v>
      </c>
      <c r="I1317" s="12" t="s">
        <v>55</v>
      </c>
      <c r="J1317" s="12" t="s">
        <v>55</v>
      </c>
      <c r="K1317" s="12" t="s">
        <v>56</v>
      </c>
      <c r="L1317" s="13">
        <v>37.32</v>
      </c>
      <c r="M1317" s="13">
        <v>25</v>
      </c>
      <c r="N1317" s="13">
        <v>1.4927999999999999</v>
      </c>
      <c r="O1317" s="13">
        <v>20</v>
      </c>
      <c r="P1317" s="13" t="s">
        <v>30</v>
      </c>
      <c r="Q1317" s="13">
        <v>0</v>
      </c>
      <c r="R1317" s="69">
        <f>(L1317*O1317)-Q1317</f>
        <v>746.4</v>
      </c>
      <c r="S1317" s="69">
        <v>0</v>
      </c>
      <c r="T1317" s="69">
        <f t="shared" si="1232"/>
        <v>0</v>
      </c>
      <c r="U1317" s="69">
        <f t="shared" si="1233"/>
        <v>746.4</v>
      </c>
      <c r="V1317" s="69">
        <f>+U1317*0</f>
        <v>0</v>
      </c>
      <c r="W1317" s="69">
        <f t="shared" si="1234"/>
        <v>746.4</v>
      </c>
      <c r="X1317" s="69">
        <v>0</v>
      </c>
      <c r="Y1317" s="14">
        <f t="shared" si="1227"/>
        <v>0</v>
      </c>
      <c r="Z1317" s="66" t="s">
        <v>26</v>
      </c>
      <c r="AA1317" s="12" t="s">
        <v>31</v>
      </c>
    </row>
    <row r="1318" spans="1:27" x14ac:dyDescent="0.25">
      <c r="A1318" s="10">
        <v>45678</v>
      </c>
      <c r="B1318" s="11" t="s">
        <v>3062</v>
      </c>
      <c r="C1318" s="11" t="s">
        <v>3063</v>
      </c>
      <c r="D1318" s="11" t="s">
        <v>26</v>
      </c>
      <c r="E1318" s="11" t="s">
        <v>75</v>
      </c>
      <c r="F1318" s="11" t="s">
        <v>26</v>
      </c>
      <c r="G1318" s="11">
        <v>42027</v>
      </c>
      <c r="H1318" s="12" t="s">
        <v>564</v>
      </c>
      <c r="I1318" s="12" t="s">
        <v>27</v>
      </c>
      <c r="J1318" s="12" t="s">
        <v>33</v>
      </c>
      <c r="K1318" s="12" t="s">
        <v>34</v>
      </c>
      <c r="L1318" s="13">
        <v>43.02</v>
      </c>
      <c r="M1318" s="13">
        <v>29</v>
      </c>
      <c r="N1318" s="13">
        <v>1.4834482758620691</v>
      </c>
      <c r="O1318" s="13"/>
      <c r="P1318" s="13">
        <v>60</v>
      </c>
      <c r="Q1318" s="13">
        <v>0</v>
      </c>
      <c r="R1318" s="69">
        <f>M1318*P1318</f>
        <v>1740</v>
      </c>
      <c r="S1318" s="69">
        <v>0</v>
      </c>
      <c r="T1318" s="69">
        <f>M1318*S1318</f>
        <v>0</v>
      </c>
      <c r="U1318" s="69">
        <f>R1318-T1318</f>
        <v>1740</v>
      </c>
      <c r="V1318" s="69">
        <f>U1318*0</f>
        <v>0</v>
      </c>
      <c r="W1318" s="69">
        <f>+U1318-V1318</f>
        <v>1740</v>
      </c>
      <c r="X1318" s="69">
        <v>0</v>
      </c>
      <c r="Y1318" s="14">
        <f t="shared" si="1227"/>
        <v>0</v>
      </c>
      <c r="Z1318" s="66" t="s">
        <v>26</v>
      </c>
      <c r="AA1318" s="12" t="s">
        <v>31</v>
      </c>
    </row>
    <row r="1319" spans="1:27" x14ac:dyDescent="0.25">
      <c r="A1319" s="10">
        <v>45678</v>
      </c>
      <c r="B1319" s="11" t="s">
        <v>3064</v>
      </c>
      <c r="C1319" s="11" t="s">
        <v>3065</v>
      </c>
      <c r="D1319" s="11" t="s">
        <v>26</v>
      </c>
      <c r="E1319" s="11" t="s">
        <v>50</v>
      </c>
      <c r="F1319" s="11" t="s">
        <v>26</v>
      </c>
      <c r="G1319" s="11">
        <v>644</v>
      </c>
      <c r="H1319" s="12" t="s">
        <v>162</v>
      </c>
      <c r="I1319" s="12" t="s">
        <v>27</v>
      </c>
      <c r="J1319" s="12" t="s">
        <v>47</v>
      </c>
      <c r="K1319" s="12" t="s">
        <v>48</v>
      </c>
      <c r="L1319" s="13">
        <v>38.36</v>
      </c>
      <c r="M1319" s="13">
        <v>25</v>
      </c>
      <c r="N1319" s="13">
        <v>1.5344</v>
      </c>
      <c r="O1319" s="13" t="s">
        <v>30</v>
      </c>
      <c r="P1319" s="13">
        <v>58</v>
      </c>
      <c r="Q1319" s="13">
        <v>0</v>
      </c>
      <c r="R1319" s="69">
        <f>M1319*P1319</f>
        <v>1450</v>
      </c>
      <c r="S1319" s="69">
        <v>0</v>
      </c>
      <c r="T1319" s="69">
        <f>M1319*S1319</f>
        <v>0</v>
      </c>
      <c r="U1319" s="69">
        <f>R1319-T1319</f>
        <v>1450</v>
      </c>
      <c r="V1319" s="69">
        <f>U1319*0</f>
        <v>0</v>
      </c>
      <c r="W1319" s="69">
        <f>U1319-V1319</f>
        <v>1450</v>
      </c>
      <c r="X1319" s="69">
        <v>0</v>
      </c>
      <c r="Y1319" s="14">
        <f t="shared" si="1227"/>
        <v>0</v>
      </c>
      <c r="Z1319" s="66" t="s">
        <v>26</v>
      </c>
      <c r="AA1319" s="12" t="s">
        <v>31</v>
      </c>
    </row>
    <row r="1320" spans="1:27" x14ac:dyDescent="0.25">
      <c r="A1320" s="10">
        <v>45678</v>
      </c>
      <c r="B1320" s="11" t="s">
        <v>3066</v>
      </c>
      <c r="C1320" s="11" t="s">
        <v>3067</v>
      </c>
      <c r="D1320" s="11" t="s">
        <v>26</v>
      </c>
      <c r="E1320" s="11" t="s">
        <v>229</v>
      </c>
      <c r="F1320" s="11" t="s">
        <v>26</v>
      </c>
      <c r="G1320" s="11">
        <v>23143</v>
      </c>
      <c r="H1320" s="12" t="s">
        <v>564</v>
      </c>
      <c r="I1320" s="12" t="s">
        <v>27</v>
      </c>
      <c r="J1320" s="12" t="s">
        <v>42</v>
      </c>
      <c r="K1320" s="12" t="s">
        <v>43</v>
      </c>
      <c r="L1320" s="13">
        <v>45.22</v>
      </c>
      <c r="M1320" s="13">
        <v>28</v>
      </c>
      <c r="N1320" s="13">
        <v>1.615</v>
      </c>
      <c r="O1320" s="13"/>
      <c r="P1320" s="13">
        <v>64</v>
      </c>
      <c r="Q1320" s="13">
        <v>0</v>
      </c>
      <c r="R1320" s="69">
        <f>M1320*P1320</f>
        <v>1792</v>
      </c>
      <c r="S1320" s="69">
        <v>0</v>
      </c>
      <c r="T1320" s="69">
        <f>M1320*S1320</f>
        <v>0</v>
      </c>
      <c r="U1320" s="69">
        <f>R1320-T1320</f>
        <v>1792</v>
      </c>
      <c r="V1320" s="69">
        <f>U1320*0</f>
        <v>0</v>
      </c>
      <c r="W1320" s="69">
        <f>+U1320-V1320</f>
        <v>1792</v>
      </c>
      <c r="X1320" s="69">
        <v>0</v>
      </c>
      <c r="Y1320" s="14">
        <f t="shared" si="1227"/>
        <v>0</v>
      </c>
      <c r="Z1320" s="66" t="s">
        <v>26</v>
      </c>
      <c r="AA1320" s="12" t="s">
        <v>31</v>
      </c>
    </row>
    <row r="1321" spans="1:27" x14ac:dyDescent="0.25">
      <c r="A1321" s="10">
        <v>45678</v>
      </c>
      <c r="B1321" s="11" t="s">
        <v>3068</v>
      </c>
      <c r="C1321" s="11" t="s">
        <v>3069</v>
      </c>
      <c r="D1321" s="11" t="s">
        <v>26</v>
      </c>
      <c r="E1321" s="11" t="s">
        <v>434</v>
      </c>
      <c r="F1321" s="11" t="s">
        <v>26</v>
      </c>
      <c r="G1321" s="11">
        <v>3509</v>
      </c>
      <c r="H1321" s="12" t="s">
        <v>41</v>
      </c>
      <c r="I1321" s="12" t="s">
        <v>27</v>
      </c>
      <c r="J1321" s="12" t="s">
        <v>33</v>
      </c>
      <c r="K1321" s="12" t="s">
        <v>34</v>
      </c>
      <c r="L1321" s="13">
        <v>36.880000000000003</v>
      </c>
      <c r="M1321" s="13">
        <v>25</v>
      </c>
      <c r="N1321" s="13">
        <v>1.4752000000000001</v>
      </c>
      <c r="O1321" s="13" t="s">
        <v>30</v>
      </c>
      <c r="P1321" s="13">
        <v>60</v>
      </c>
      <c r="Q1321" s="13">
        <v>0</v>
      </c>
      <c r="R1321" s="69">
        <f>M1321*P1321</f>
        <v>1500</v>
      </c>
      <c r="S1321" s="69">
        <v>0</v>
      </c>
      <c r="T1321" s="69">
        <f>M1321*S1321</f>
        <v>0</v>
      </c>
      <c r="U1321" s="69">
        <f t="shared" ref="U1321" si="1236">+R1321-T1321</f>
        <v>1500</v>
      </c>
      <c r="V1321" s="69">
        <f>+U1321*0</f>
        <v>0</v>
      </c>
      <c r="W1321" s="69">
        <f t="shared" ref="W1321" si="1237">+U1321-V1321</f>
        <v>1500</v>
      </c>
      <c r="X1321" s="69">
        <v>0</v>
      </c>
      <c r="Y1321" s="14">
        <f t="shared" si="1227"/>
        <v>0</v>
      </c>
      <c r="Z1321" s="66" t="s">
        <v>26</v>
      </c>
      <c r="AA1321" s="12" t="s">
        <v>31</v>
      </c>
    </row>
    <row r="1322" spans="1:27" x14ac:dyDescent="0.25">
      <c r="A1322" s="10">
        <v>45678</v>
      </c>
      <c r="B1322" s="11" t="s">
        <v>3070</v>
      </c>
      <c r="C1322" s="11" t="s">
        <v>3071</v>
      </c>
      <c r="D1322" s="11" t="s">
        <v>26</v>
      </c>
      <c r="E1322" s="11" t="s">
        <v>566</v>
      </c>
      <c r="F1322" s="11" t="s">
        <v>26</v>
      </c>
      <c r="G1322" s="11">
        <v>112276</v>
      </c>
      <c r="H1322" s="12" t="s">
        <v>4445</v>
      </c>
      <c r="I1322" s="12" t="s">
        <v>27</v>
      </c>
      <c r="J1322" s="12" t="s">
        <v>33</v>
      </c>
      <c r="K1322" s="12" t="s">
        <v>34</v>
      </c>
      <c r="L1322" s="13">
        <v>37.24</v>
      </c>
      <c r="M1322" s="13">
        <v>25</v>
      </c>
      <c r="N1322" s="13">
        <v>1.4896</v>
      </c>
      <c r="O1322" s="13">
        <v>44</v>
      </c>
      <c r="P1322" s="13" t="s">
        <v>30</v>
      </c>
      <c r="Q1322" s="13">
        <v>0</v>
      </c>
      <c r="R1322" s="69">
        <f t="shared" ref="R1322" si="1238">+L1322*O1322</f>
        <v>1638.5600000000002</v>
      </c>
      <c r="S1322" s="69">
        <v>0</v>
      </c>
      <c r="T1322" s="69">
        <f>+L1322*S1322</f>
        <v>0</v>
      </c>
      <c r="U1322" s="69">
        <f>+R1322-T1322</f>
        <v>1638.5600000000002</v>
      </c>
      <c r="V1322" s="69">
        <f>+U1322*1</f>
        <v>1638.5600000000002</v>
      </c>
      <c r="W1322" s="69">
        <f>+U1322-V1322</f>
        <v>0</v>
      </c>
      <c r="X1322" s="69">
        <v>0</v>
      </c>
      <c r="Y1322" s="14">
        <f t="shared" si="1227"/>
        <v>0</v>
      </c>
      <c r="Z1322" s="66" t="s">
        <v>26</v>
      </c>
      <c r="AA1322" s="12" t="s">
        <v>31</v>
      </c>
    </row>
    <row r="1323" spans="1:27" x14ac:dyDescent="0.25">
      <c r="A1323" s="10">
        <v>45678</v>
      </c>
      <c r="B1323" s="11" t="s">
        <v>3072</v>
      </c>
      <c r="C1323" s="11" t="s">
        <v>3073</v>
      </c>
      <c r="D1323" s="11" t="s">
        <v>26</v>
      </c>
      <c r="E1323" s="11" t="s">
        <v>1199</v>
      </c>
      <c r="F1323" s="11" t="s">
        <v>26</v>
      </c>
      <c r="G1323" s="11">
        <v>645</v>
      </c>
      <c r="H1323" s="12" t="s">
        <v>162</v>
      </c>
      <c r="I1323" s="12" t="s">
        <v>27</v>
      </c>
      <c r="J1323" s="12" t="s">
        <v>47</v>
      </c>
      <c r="K1323" s="12" t="s">
        <v>48</v>
      </c>
      <c r="L1323" s="13">
        <v>38.64</v>
      </c>
      <c r="M1323" s="13">
        <v>25</v>
      </c>
      <c r="N1323" s="13">
        <v>1.5456000000000001</v>
      </c>
      <c r="O1323" s="13" t="s">
        <v>30</v>
      </c>
      <c r="P1323" s="13">
        <v>58</v>
      </c>
      <c r="Q1323" s="13">
        <v>0</v>
      </c>
      <c r="R1323" s="69">
        <f>M1323*P1323</f>
        <v>1450</v>
      </c>
      <c r="S1323" s="69">
        <v>0</v>
      </c>
      <c r="T1323" s="69">
        <f>M1323*S1323</f>
        <v>0</v>
      </c>
      <c r="U1323" s="69">
        <f>R1323-T1323</f>
        <v>1450</v>
      </c>
      <c r="V1323" s="69">
        <f>U1323*0</f>
        <v>0</v>
      </c>
      <c r="W1323" s="69">
        <f>U1323-V1323</f>
        <v>1450</v>
      </c>
      <c r="X1323" s="69">
        <v>0</v>
      </c>
      <c r="Y1323" s="14">
        <f t="shared" si="1227"/>
        <v>0</v>
      </c>
      <c r="Z1323" s="66" t="s">
        <v>26</v>
      </c>
      <c r="AA1323" s="12" t="s">
        <v>31</v>
      </c>
    </row>
    <row r="1324" spans="1:27" x14ac:dyDescent="0.25">
      <c r="A1324" s="10">
        <v>45679</v>
      </c>
      <c r="B1324" s="11" t="s">
        <v>3074</v>
      </c>
      <c r="C1324" s="11" t="s">
        <v>3075</v>
      </c>
      <c r="D1324" s="11" t="s">
        <v>26</v>
      </c>
      <c r="E1324" s="11" t="s">
        <v>551</v>
      </c>
      <c r="F1324" s="11" t="s">
        <v>26</v>
      </c>
      <c r="G1324" s="11">
        <v>69125</v>
      </c>
      <c r="H1324" s="12" t="s">
        <v>4422</v>
      </c>
      <c r="I1324" s="12" t="s">
        <v>27</v>
      </c>
      <c r="J1324" s="12" t="s">
        <v>33</v>
      </c>
      <c r="K1324" s="12" t="s">
        <v>34</v>
      </c>
      <c r="L1324" s="13">
        <v>31.36</v>
      </c>
      <c r="M1324" s="13">
        <v>25</v>
      </c>
      <c r="N1324" s="13">
        <f>L1324/M1324</f>
        <v>1.2544</v>
      </c>
      <c r="O1324" s="13">
        <v>45</v>
      </c>
      <c r="P1324" s="13" t="s">
        <v>30</v>
      </c>
      <c r="Q1324" s="13">
        <v>0</v>
      </c>
      <c r="R1324" s="69">
        <f>+L1324*O1324</f>
        <v>1411.2</v>
      </c>
      <c r="S1324" s="69">
        <v>0</v>
      </c>
      <c r="T1324" s="69">
        <f>+L1324*S1324</f>
        <v>0</v>
      </c>
      <c r="U1324" s="69">
        <f t="shared" ref="U1324" si="1239">+R1324-T1324</f>
        <v>1411.2</v>
      </c>
      <c r="V1324" s="69">
        <f>+U1324*1</f>
        <v>1411.2</v>
      </c>
      <c r="W1324" s="69">
        <f t="shared" ref="W1324" si="1240">+U1324-V1324</f>
        <v>0</v>
      </c>
      <c r="X1324" s="69">
        <v>0</v>
      </c>
      <c r="Y1324" s="14">
        <f t="shared" si="1227"/>
        <v>0</v>
      </c>
      <c r="Z1324" s="66" t="s">
        <v>26</v>
      </c>
      <c r="AA1324" s="12" t="s">
        <v>31</v>
      </c>
    </row>
    <row r="1325" spans="1:27" x14ac:dyDescent="0.25">
      <c r="A1325" s="10">
        <v>45679</v>
      </c>
      <c r="B1325" s="11" t="s">
        <v>436</v>
      </c>
      <c r="C1325" s="11" t="s">
        <v>3076</v>
      </c>
      <c r="D1325" s="11" t="s">
        <v>26</v>
      </c>
      <c r="E1325" s="11" t="s">
        <v>430</v>
      </c>
      <c r="F1325" s="11" t="s">
        <v>26</v>
      </c>
      <c r="G1325" s="11" t="s">
        <v>26</v>
      </c>
      <c r="H1325" s="12" t="s">
        <v>4423</v>
      </c>
      <c r="I1325" s="12" t="s">
        <v>27</v>
      </c>
      <c r="J1325" s="12" t="s">
        <v>47</v>
      </c>
      <c r="K1325" s="12" t="s">
        <v>48</v>
      </c>
      <c r="L1325" s="13">
        <v>41.34</v>
      </c>
      <c r="M1325" s="13">
        <v>28</v>
      </c>
      <c r="N1325" s="13">
        <f t="shared" ref="N1325:N1388" si="1241">L1325/M1325</f>
        <v>1.4764285714285716</v>
      </c>
      <c r="O1325" s="13">
        <v>90</v>
      </c>
      <c r="P1325" s="13" t="s">
        <v>30</v>
      </c>
      <c r="Q1325" s="13">
        <v>0</v>
      </c>
      <c r="R1325" s="69">
        <f>L1325*O1325</f>
        <v>3720.6000000000004</v>
      </c>
      <c r="S1325" s="69">
        <v>38</v>
      </c>
      <c r="T1325" s="69">
        <f>+L1325*S1325</f>
        <v>1570.92</v>
      </c>
      <c r="U1325" s="69">
        <f>R1325-T1325</f>
        <v>2149.6800000000003</v>
      </c>
      <c r="V1325" s="69">
        <f>U1325*1</f>
        <v>2149.6800000000003</v>
      </c>
      <c r="W1325" s="69">
        <f>U1325-V1325</f>
        <v>0</v>
      </c>
      <c r="X1325" s="15">
        <f>L1325*37</f>
        <v>1529.5800000000002</v>
      </c>
      <c r="Y1325" s="70">
        <f t="shared" ref="Y1325" si="1242">+T1325-X1325</f>
        <v>41.339999999999918</v>
      </c>
      <c r="Z1325" s="66" t="s">
        <v>6326</v>
      </c>
      <c r="AA1325" s="12" t="s">
        <v>656</v>
      </c>
    </row>
    <row r="1326" spans="1:27" x14ac:dyDescent="0.25">
      <c r="A1326" s="10">
        <v>45679</v>
      </c>
      <c r="B1326" s="11" t="s">
        <v>3077</v>
      </c>
      <c r="C1326" s="11" t="s">
        <v>3078</v>
      </c>
      <c r="D1326" s="11" t="s">
        <v>26</v>
      </c>
      <c r="E1326" s="11" t="s">
        <v>50</v>
      </c>
      <c r="F1326" s="11" t="s">
        <v>26</v>
      </c>
      <c r="G1326" s="11">
        <v>646</v>
      </c>
      <c r="H1326" s="12" t="s">
        <v>162</v>
      </c>
      <c r="I1326" s="12" t="s">
        <v>27</v>
      </c>
      <c r="J1326" s="12" t="s">
        <v>33</v>
      </c>
      <c r="K1326" s="12" t="s">
        <v>34</v>
      </c>
      <c r="L1326" s="13">
        <v>37.5</v>
      </c>
      <c r="M1326" s="13">
        <v>25</v>
      </c>
      <c r="N1326" s="13">
        <f t="shared" si="1241"/>
        <v>1.5</v>
      </c>
      <c r="O1326" s="13" t="s">
        <v>30</v>
      </c>
      <c r="P1326" s="13">
        <v>58</v>
      </c>
      <c r="Q1326" s="13">
        <v>0</v>
      </c>
      <c r="R1326" s="69">
        <f>M1326*P1326</f>
        <v>1450</v>
      </c>
      <c r="S1326" s="69">
        <v>0</v>
      </c>
      <c r="T1326" s="69">
        <f>M1326*S1326</f>
        <v>0</v>
      </c>
      <c r="U1326" s="69">
        <f>R1326-T1326</f>
        <v>1450</v>
      </c>
      <c r="V1326" s="69">
        <f>U1326*0</f>
        <v>0</v>
      </c>
      <c r="W1326" s="69">
        <f>U1326-V1326</f>
        <v>1450</v>
      </c>
      <c r="X1326" s="69">
        <v>0</v>
      </c>
      <c r="Y1326" s="14">
        <f>T1326-X1326</f>
        <v>0</v>
      </c>
      <c r="Z1326" s="66" t="s">
        <v>26</v>
      </c>
      <c r="AA1326" s="12" t="s">
        <v>31</v>
      </c>
    </row>
    <row r="1327" spans="1:27" x14ac:dyDescent="0.25">
      <c r="A1327" s="10">
        <v>45679</v>
      </c>
      <c r="B1327" s="11" t="s">
        <v>228</v>
      </c>
      <c r="C1327" s="11" t="s">
        <v>3079</v>
      </c>
      <c r="D1327" s="11" t="s">
        <v>26</v>
      </c>
      <c r="E1327" s="11" t="s">
        <v>53</v>
      </c>
      <c r="F1327" s="11" t="s">
        <v>26</v>
      </c>
      <c r="G1327" s="11" t="s">
        <v>26</v>
      </c>
      <c r="H1327" s="12" t="s">
        <v>4421</v>
      </c>
      <c r="I1327" s="12" t="s">
        <v>27</v>
      </c>
      <c r="J1327" s="12" t="s">
        <v>33</v>
      </c>
      <c r="K1327" s="12" t="s">
        <v>34</v>
      </c>
      <c r="L1327" s="13">
        <v>44.18</v>
      </c>
      <c r="M1327" s="13">
        <v>30</v>
      </c>
      <c r="N1327" s="13">
        <f t="shared" si="1241"/>
        <v>1.4726666666666666</v>
      </c>
      <c r="O1327" s="13">
        <v>85</v>
      </c>
      <c r="P1327" s="13" t="s">
        <v>30</v>
      </c>
      <c r="Q1327" s="13">
        <v>0</v>
      </c>
      <c r="R1327" s="69">
        <f>L1327*O1327</f>
        <v>3755.3</v>
      </c>
      <c r="S1327" s="69">
        <v>38</v>
      </c>
      <c r="T1327" s="69">
        <f>L1327*S1327</f>
        <v>1678.84</v>
      </c>
      <c r="U1327" s="69">
        <f>R1327-T1327</f>
        <v>2076.46</v>
      </c>
      <c r="V1327" s="69">
        <f>U1327*1</f>
        <v>2076.46</v>
      </c>
      <c r="W1327" s="69">
        <f>U1327-V1327</f>
        <v>0</v>
      </c>
      <c r="X1327" s="69">
        <f>L1327*37</f>
        <v>1634.66</v>
      </c>
      <c r="Y1327" s="70">
        <f t="shared" ref="Y1327" si="1243">+T1327-X1327</f>
        <v>44.179999999999836</v>
      </c>
      <c r="Z1327" s="66" t="s">
        <v>41</v>
      </c>
      <c r="AA1327" s="12" t="s">
        <v>78</v>
      </c>
    </row>
    <row r="1328" spans="1:27" x14ac:dyDescent="0.25">
      <c r="A1328" s="10">
        <v>45679</v>
      </c>
      <c r="B1328" s="11" t="s">
        <v>3080</v>
      </c>
      <c r="C1328" s="11" t="s">
        <v>3081</v>
      </c>
      <c r="D1328" s="11" t="s">
        <v>26</v>
      </c>
      <c r="E1328" s="11" t="s">
        <v>500</v>
      </c>
      <c r="F1328" s="11" t="s">
        <v>26</v>
      </c>
      <c r="G1328" s="11">
        <v>805</v>
      </c>
      <c r="H1328" s="12" t="s">
        <v>141</v>
      </c>
      <c r="I1328" s="12" t="s">
        <v>55</v>
      </c>
      <c r="J1328" s="12" t="s">
        <v>55</v>
      </c>
      <c r="K1328" s="12" t="s">
        <v>56</v>
      </c>
      <c r="L1328" s="13">
        <v>41.32</v>
      </c>
      <c r="M1328" s="13">
        <v>25</v>
      </c>
      <c r="N1328" s="13">
        <f t="shared" si="1241"/>
        <v>1.6528</v>
      </c>
      <c r="O1328" s="13">
        <v>15</v>
      </c>
      <c r="P1328" s="13" t="s">
        <v>30</v>
      </c>
      <c r="Q1328" s="13">
        <v>0</v>
      </c>
      <c r="R1328" s="69">
        <f>L1328*O1328</f>
        <v>619.79999999999995</v>
      </c>
      <c r="S1328" s="69">
        <v>0</v>
      </c>
      <c r="T1328" s="69">
        <f>L1328*S1328</f>
        <v>0</v>
      </c>
      <c r="U1328" s="69">
        <f t="shared" ref="U1328:U1329" si="1244">R1328-T1328</f>
        <v>619.79999999999995</v>
      </c>
      <c r="V1328" s="69">
        <f>U1328*0</f>
        <v>0</v>
      </c>
      <c r="W1328" s="69">
        <f t="shared" ref="W1328:W1329" si="1245">U1328-V1328</f>
        <v>619.79999999999995</v>
      </c>
      <c r="X1328" s="69">
        <v>0</v>
      </c>
      <c r="Y1328" s="14">
        <f t="shared" ref="Y1328:Y1329" si="1246">T1328-X1328</f>
        <v>0</v>
      </c>
      <c r="Z1328" s="66" t="s">
        <v>26</v>
      </c>
      <c r="AA1328" s="12" t="s">
        <v>31</v>
      </c>
    </row>
    <row r="1329" spans="1:27" x14ac:dyDescent="0.25">
      <c r="A1329" s="10">
        <v>45679</v>
      </c>
      <c r="B1329" s="11" t="s">
        <v>498</v>
      </c>
      <c r="C1329" s="11" t="s">
        <v>3082</v>
      </c>
      <c r="D1329" s="11" t="s">
        <v>26</v>
      </c>
      <c r="E1329" s="11" t="s">
        <v>1724</v>
      </c>
      <c r="F1329" s="11" t="s">
        <v>26</v>
      </c>
      <c r="G1329" s="11">
        <v>1528</v>
      </c>
      <c r="H1329" s="12" t="s">
        <v>45</v>
      </c>
      <c r="I1329" s="12" t="s">
        <v>27</v>
      </c>
      <c r="J1329" s="12" t="s">
        <v>33</v>
      </c>
      <c r="K1329" s="12" t="s">
        <v>34</v>
      </c>
      <c r="L1329" s="13">
        <v>38.58</v>
      </c>
      <c r="M1329" s="13">
        <v>25</v>
      </c>
      <c r="N1329" s="13">
        <f t="shared" si="1241"/>
        <v>1.5431999999999999</v>
      </c>
      <c r="O1329" s="13" t="s">
        <v>30</v>
      </c>
      <c r="P1329" s="13">
        <v>58</v>
      </c>
      <c r="Q1329" s="13">
        <v>0</v>
      </c>
      <c r="R1329" s="69">
        <f>M1329*P1329</f>
        <v>1450</v>
      </c>
      <c r="S1329" s="69">
        <v>0</v>
      </c>
      <c r="T1329" s="69">
        <f>M1329*S1329</f>
        <v>0</v>
      </c>
      <c r="U1329" s="69">
        <f t="shared" si="1244"/>
        <v>1450</v>
      </c>
      <c r="V1329" s="69">
        <f>U1329*0</f>
        <v>0</v>
      </c>
      <c r="W1329" s="69">
        <f t="shared" si="1245"/>
        <v>1450</v>
      </c>
      <c r="X1329" s="69">
        <v>0</v>
      </c>
      <c r="Y1329" s="14">
        <f t="shared" si="1246"/>
        <v>0</v>
      </c>
      <c r="Z1329" s="66" t="s">
        <v>26</v>
      </c>
      <c r="AA1329" s="12" t="s">
        <v>31</v>
      </c>
    </row>
    <row r="1330" spans="1:27" x14ac:dyDescent="0.25">
      <c r="A1330" s="10">
        <v>45679</v>
      </c>
      <c r="B1330" s="11" t="s">
        <v>3083</v>
      </c>
      <c r="C1330" s="11" t="s">
        <v>3084</v>
      </c>
      <c r="D1330" s="11" t="s">
        <v>26</v>
      </c>
      <c r="E1330" s="11" t="s">
        <v>57</v>
      </c>
      <c r="F1330" s="11" t="s">
        <v>26</v>
      </c>
      <c r="G1330" s="11" t="s">
        <v>26</v>
      </c>
      <c r="H1330" s="12" t="s">
        <v>4421</v>
      </c>
      <c r="I1330" s="12" t="s">
        <v>27</v>
      </c>
      <c r="J1330" s="12" t="s">
        <v>33</v>
      </c>
      <c r="K1330" s="12" t="s">
        <v>34</v>
      </c>
      <c r="L1330" s="13">
        <v>43.16</v>
      </c>
      <c r="M1330" s="13">
        <v>30</v>
      </c>
      <c r="N1330" s="13">
        <f t="shared" si="1241"/>
        <v>1.4386666666666665</v>
      </c>
      <c r="O1330" s="13">
        <v>85</v>
      </c>
      <c r="P1330" s="13" t="s">
        <v>30</v>
      </c>
      <c r="Q1330" s="13">
        <v>0</v>
      </c>
      <c r="R1330" s="69">
        <f>L1330*O1330</f>
        <v>3668.6</v>
      </c>
      <c r="S1330" s="69">
        <v>38</v>
      </c>
      <c r="T1330" s="69">
        <f>L1330*S1330</f>
        <v>1640.08</v>
      </c>
      <c r="U1330" s="69">
        <f>R1330-T1330</f>
        <v>2028.52</v>
      </c>
      <c r="V1330" s="69">
        <f>U1330*1</f>
        <v>2028.52</v>
      </c>
      <c r="W1330" s="69">
        <f>U1330-V1330</f>
        <v>0</v>
      </c>
      <c r="X1330" s="69">
        <f t="shared" ref="X1330:X1331" si="1247">L1330*37</f>
        <v>1596.9199999999998</v>
      </c>
      <c r="Y1330" s="70">
        <f t="shared" ref="Y1330:Y1333" si="1248">+T1330-X1330</f>
        <v>43.160000000000082</v>
      </c>
      <c r="Z1330" s="66" t="s">
        <v>41</v>
      </c>
      <c r="AA1330" s="12" t="s">
        <v>78</v>
      </c>
    </row>
    <row r="1331" spans="1:27" x14ac:dyDescent="0.25">
      <c r="A1331" s="10">
        <v>45679</v>
      </c>
      <c r="B1331" s="11" t="s">
        <v>238</v>
      </c>
      <c r="C1331" s="11" t="s">
        <v>3085</v>
      </c>
      <c r="D1331" s="11" t="s">
        <v>26</v>
      </c>
      <c r="E1331" s="11" t="s">
        <v>245</v>
      </c>
      <c r="F1331" s="11" t="s">
        <v>26</v>
      </c>
      <c r="G1331" s="11" t="s">
        <v>26</v>
      </c>
      <c r="H1331" s="12" t="s">
        <v>4421</v>
      </c>
      <c r="I1331" s="12" t="s">
        <v>27</v>
      </c>
      <c r="J1331" s="12" t="s">
        <v>42</v>
      </c>
      <c r="K1331" s="12" t="s">
        <v>43</v>
      </c>
      <c r="L1331" s="13">
        <v>44.66</v>
      </c>
      <c r="M1331" s="13">
        <v>25</v>
      </c>
      <c r="N1331" s="13">
        <f t="shared" si="1241"/>
        <v>1.7863999999999998</v>
      </c>
      <c r="O1331" s="13">
        <v>83</v>
      </c>
      <c r="P1331" s="13" t="s">
        <v>30</v>
      </c>
      <c r="Q1331" s="13">
        <v>0</v>
      </c>
      <c r="R1331" s="69">
        <f>L1331*O1331</f>
        <v>3706.7799999999997</v>
      </c>
      <c r="S1331" s="69">
        <v>38</v>
      </c>
      <c r="T1331" s="69">
        <f>L1331*S1331</f>
        <v>1697.08</v>
      </c>
      <c r="U1331" s="69">
        <f t="shared" ref="U1331:U1339" si="1249">R1331-T1331</f>
        <v>2009.6999999999998</v>
      </c>
      <c r="V1331" s="69">
        <f>U1331*1</f>
        <v>2009.6999999999998</v>
      </c>
      <c r="W1331" s="69"/>
      <c r="X1331" s="69">
        <f t="shared" si="1247"/>
        <v>1652.4199999999998</v>
      </c>
      <c r="Y1331" s="70">
        <f t="shared" si="1248"/>
        <v>44.660000000000082</v>
      </c>
      <c r="Z1331" s="66" t="s">
        <v>41</v>
      </c>
      <c r="AA1331" s="12" t="s">
        <v>78</v>
      </c>
    </row>
    <row r="1332" spans="1:27" x14ac:dyDescent="0.25">
      <c r="A1332" s="10">
        <v>45679</v>
      </c>
      <c r="B1332" s="11" t="s">
        <v>523</v>
      </c>
      <c r="C1332" s="11" t="s">
        <v>3086</v>
      </c>
      <c r="D1332" s="11" t="s">
        <v>26</v>
      </c>
      <c r="E1332" s="11" t="s">
        <v>49</v>
      </c>
      <c r="F1332" s="11" t="s">
        <v>26</v>
      </c>
      <c r="G1332" s="11">
        <v>1565</v>
      </c>
      <c r="H1332" s="12" t="s">
        <v>45</v>
      </c>
      <c r="I1332" s="12" t="s">
        <v>27</v>
      </c>
      <c r="J1332" s="12" t="s">
        <v>33</v>
      </c>
      <c r="K1332" s="12" t="s">
        <v>34</v>
      </c>
      <c r="L1332" s="13">
        <v>37.380000000000003</v>
      </c>
      <c r="M1332" s="13">
        <v>25</v>
      </c>
      <c r="N1332" s="13">
        <f t="shared" si="1241"/>
        <v>1.4952000000000001</v>
      </c>
      <c r="O1332" s="13" t="s">
        <v>30</v>
      </c>
      <c r="P1332" s="13">
        <v>58</v>
      </c>
      <c r="Q1332" s="13">
        <v>0</v>
      </c>
      <c r="R1332" s="69">
        <f>M1332*P1332</f>
        <v>1450</v>
      </c>
      <c r="S1332" s="69">
        <v>0</v>
      </c>
      <c r="T1332" s="69">
        <f>M1332*S1332</f>
        <v>0</v>
      </c>
      <c r="U1332" s="69">
        <f t="shared" si="1249"/>
        <v>1450</v>
      </c>
      <c r="V1332" s="69">
        <f>U1332*0</f>
        <v>0</v>
      </c>
      <c r="W1332" s="69">
        <f t="shared" ref="W1332" si="1250">U1332-V1332</f>
        <v>1450</v>
      </c>
      <c r="X1332" s="69">
        <v>0</v>
      </c>
      <c r="Y1332" s="14">
        <f>T1332-X1332</f>
        <v>0</v>
      </c>
      <c r="Z1332" s="66" t="s">
        <v>26</v>
      </c>
      <c r="AA1332" s="12" t="s">
        <v>31</v>
      </c>
    </row>
    <row r="1333" spans="1:27" x14ac:dyDescent="0.25">
      <c r="A1333" s="10">
        <v>45679</v>
      </c>
      <c r="B1333" s="11" t="s">
        <v>3087</v>
      </c>
      <c r="C1333" s="11" t="s">
        <v>3088</v>
      </c>
      <c r="D1333" s="11" t="s">
        <v>26</v>
      </c>
      <c r="E1333" s="11" t="s">
        <v>538</v>
      </c>
      <c r="F1333" s="11" t="s">
        <v>26</v>
      </c>
      <c r="G1333" s="11" t="s">
        <v>26</v>
      </c>
      <c r="H1333" s="12" t="s">
        <v>4421</v>
      </c>
      <c r="I1333" s="12" t="s">
        <v>27</v>
      </c>
      <c r="J1333" s="12" t="s">
        <v>42</v>
      </c>
      <c r="K1333" s="12" t="s">
        <v>43</v>
      </c>
      <c r="L1333" s="13">
        <v>44.5</v>
      </c>
      <c r="M1333" s="13">
        <v>25</v>
      </c>
      <c r="N1333" s="13">
        <f t="shared" si="1241"/>
        <v>1.78</v>
      </c>
      <c r="O1333" s="13">
        <v>83</v>
      </c>
      <c r="P1333" s="13" t="s">
        <v>30</v>
      </c>
      <c r="Q1333" s="13">
        <v>0</v>
      </c>
      <c r="R1333" s="69">
        <f>L1333*O1333</f>
        <v>3693.5</v>
      </c>
      <c r="S1333" s="69">
        <v>38</v>
      </c>
      <c r="T1333" s="69">
        <f>L1333*S1333</f>
        <v>1691</v>
      </c>
      <c r="U1333" s="69">
        <f t="shared" si="1249"/>
        <v>2002.5</v>
      </c>
      <c r="V1333" s="69">
        <f>U1333*1</f>
        <v>2002.5</v>
      </c>
      <c r="W1333" s="69"/>
      <c r="X1333" s="69">
        <f>L1333*37</f>
        <v>1646.5</v>
      </c>
      <c r="Y1333" s="70">
        <f t="shared" si="1248"/>
        <v>44.5</v>
      </c>
      <c r="Z1333" s="66" t="s">
        <v>41</v>
      </c>
      <c r="AA1333" s="12" t="s">
        <v>78</v>
      </c>
    </row>
    <row r="1334" spans="1:27" x14ac:dyDescent="0.25">
      <c r="A1334" s="10">
        <v>45679</v>
      </c>
      <c r="B1334" s="11" t="s">
        <v>3089</v>
      </c>
      <c r="C1334" s="11" t="s">
        <v>3090</v>
      </c>
      <c r="D1334" s="11" t="s">
        <v>26</v>
      </c>
      <c r="E1334" s="11" t="s">
        <v>44</v>
      </c>
      <c r="F1334" s="11" t="s">
        <v>26</v>
      </c>
      <c r="G1334" s="11">
        <v>1570</v>
      </c>
      <c r="H1334" s="12" t="s">
        <v>45</v>
      </c>
      <c r="I1334" s="12" t="s">
        <v>27</v>
      </c>
      <c r="J1334" s="12" t="s">
        <v>33</v>
      </c>
      <c r="K1334" s="12" t="s">
        <v>34</v>
      </c>
      <c r="L1334" s="13">
        <v>38.979999999999997</v>
      </c>
      <c r="M1334" s="13">
        <v>25</v>
      </c>
      <c r="N1334" s="13">
        <f t="shared" si="1241"/>
        <v>1.5591999999999999</v>
      </c>
      <c r="O1334" s="13" t="s">
        <v>30</v>
      </c>
      <c r="P1334" s="13">
        <v>58</v>
      </c>
      <c r="Q1334" s="13">
        <v>0</v>
      </c>
      <c r="R1334" s="69">
        <f>M1334*P1334</f>
        <v>1450</v>
      </c>
      <c r="S1334" s="69">
        <v>0</v>
      </c>
      <c r="T1334" s="69">
        <f>M1334*S1334</f>
        <v>0</v>
      </c>
      <c r="U1334" s="69">
        <f t="shared" si="1249"/>
        <v>1450</v>
      </c>
      <c r="V1334" s="69">
        <f>U1334*0</f>
        <v>0</v>
      </c>
      <c r="W1334" s="69">
        <f t="shared" ref="W1334" si="1251">U1334-V1334</f>
        <v>1450</v>
      </c>
      <c r="X1334" s="69">
        <v>0</v>
      </c>
      <c r="Y1334" s="14">
        <f>T1334-X1334</f>
        <v>0</v>
      </c>
      <c r="Z1334" s="66" t="s">
        <v>26</v>
      </c>
      <c r="AA1334" s="12" t="s">
        <v>31</v>
      </c>
    </row>
    <row r="1335" spans="1:27" x14ac:dyDescent="0.25">
      <c r="A1335" s="10">
        <v>45679</v>
      </c>
      <c r="B1335" s="11" t="s">
        <v>180</v>
      </c>
      <c r="C1335" s="11" t="s">
        <v>3091</v>
      </c>
      <c r="D1335" s="11" t="s">
        <v>26</v>
      </c>
      <c r="E1335" s="11" t="s">
        <v>98</v>
      </c>
      <c r="F1335" s="11" t="s">
        <v>26</v>
      </c>
      <c r="G1335" s="11" t="s">
        <v>26</v>
      </c>
      <c r="H1335" s="12" t="s">
        <v>4421</v>
      </c>
      <c r="I1335" s="12" t="s">
        <v>27</v>
      </c>
      <c r="J1335" s="12" t="s">
        <v>42</v>
      </c>
      <c r="K1335" s="12" t="s">
        <v>43</v>
      </c>
      <c r="L1335" s="13">
        <v>44.42</v>
      </c>
      <c r="M1335" s="13">
        <v>25</v>
      </c>
      <c r="N1335" s="13">
        <f t="shared" si="1241"/>
        <v>1.7768000000000002</v>
      </c>
      <c r="O1335" s="13">
        <v>83</v>
      </c>
      <c r="P1335" s="13" t="s">
        <v>30</v>
      </c>
      <c r="Q1335" s="13">
        <v>0</v>
      </c>
      <c r="R1335" s="69">
        <f>L1335*O1335</f>
        <v>3686.86</v>
      </c>
      <c r="S1335" s="69">
        <v>38</v>
      </c>
      <c r="T1335" s="69">
        <f>L1335*S1335</f>
        <v>1687.96</v>
      </c>
      <c r="U1335" s="69">
        <f t="shared" si="1249"/>
        <v>1998.9</v>
      </c>
      <c r="V1335" s="69">
        <f>U1335*1</f>
        <v>1998.9</v>
      </c>
      <c r="W1335" s="69"/>
      <c r="X1335" s="69">
        <f>L1335*36</f>
        <v>1599.1200000000001</v>
      </c>
      <c r="Y1335" s="70">
        <f t="shared" ref="Y1335" si="1252">+T1335-X1335</f>
        <v>88.839999999999918</v>
      </c>
      <c r="Z1335" s="66" t="s">
        <v>140</v>
      </c>
      <c r="AA1335" s="12" t="s">
        <v>78</v>
      </c>
    </row>
    <row r="1336" spans="1:27" x14ac:dyDescent="0.25">
      <c r="A1336" s="10">
        <v>45679</v>
      </c>
      <c r="B1336" s="11" t="s">
        <v>593</v>
      </c>
      <c r="C1336" s="11" t="s">
        <v>3092</v>
      </c>
      <c r="D1336" s="11" t="s">
        <v>26</v>
      </c>
      <c r="E1336" s="11" t="s">
        <v>67</v>
      </c>
      <c r="F1336" s="11" t="s">
        <v>26</v>
      </c>
      <c r="G1336" s="11">
        <v>1610</v>
      </c>
      <c r="H1336" s="12" t="s">
        <v>66</v>
      </c>
      <c r="I1336" s="12" t="s">
        <v>37</v>
      </c>
      <c r="J1336" s="12" t="s">
        <v>1908</v>
      </c>
      <c r="K1336" s="12" t="s">
        <v>82</v>
      </c>
      <c r="L1336" s="13">
        <v>39.96</v>
      </c>
      <c r="M1336" s="13">
        <v>25</v>
      </c>
      <c r="N1336" s="13">
        <f t="shared" si="1241"/>
        <v>1.5984</v>
      </c>
      <c r="O1336" s="13" t="s">
        <v>30</v>
      </c>
      <c r="P1336" s="13">
        <v>54</v>
      </c>
      <c r="Q1336" s="13">
        <v>0</v>
      </c>
      <c r="R1336" s="69">
        <f>M1336*P1336</f>
        <v>1350</v>
      </c>
      <c r="S1336" s="69">
        <v>0</v>
      </c>
      <c r="T1336" s="69">
        <f>M1336*S1336</f>
        <v>0</v>
      </c>
      <c r="U1336" s="69">
        <f t="shared" si="1249"/>
        <v>1350</v>
      </c>
      <c r="V1336" s="69">
        <f>U1336*1</f>
        <v>1350</v>
      </c>
      <c r="W1336" s="69">
        <f t="shared" ref="W1336" si="1253">U1336-V1336</f>
        <v>0</v>
      </c>
      <c r="X1336" s="69">
        <v>0</v>
      </c>
      <c r="Y1336" s="14">
        <f>T1336-X1336</f>
        <v>0</v>
      </c>
      <c r="Z1336" s="66" t="s">
        <v>26</v>
      </c>
      <c r="AA1336" s="12" t="s">
        <v>31</v>
      </c>
    </row>
    <row r="1337" spans="1:27" x14ac:dyDescent="0.25">
      <c r="A1337" s="10">
        <v>45679</v>
      </c>
      <c r="B1337" s="11" t="s">
        <v>3093</v>
      </c>
      <c r="C1337" s="11" t="s">
        <v>3094</v>
      </c>
      <c r="D1337" s="11" t="s">
        <v>26</v>
      </c>
      <c r="E1337" s="11" t="s">
        <v>519</v>
      </c>
      <c r="F1337" s="11" t="s">
        <v>26</v>
      </c>
      <c r="G1337" s="11" t="s">
        <v>26</v>
      </c>
      <c r="H1337" s="12" t="s">
        <v>4421</v>
      </c>
      <c r="I1337" s="12" t="s">
        <v>27</v>
      </c>
      <c r="J1337" s="12" t="s">
        <v>42</v>
      </c>
      <c r="K1337" s="12" t="s">
        <v>43</v>
      </c>
      <c r="L1337" s="13">
        <v>43.9</v>
      </c>
      <c r="M1337" s="13">
        <v>25</v>
      </c>
      <c r="N1337" s="13">
        <f t="shared" si="1241"/>
        <v>1.756</v>
      </c>
      <c r="O1337" s="13">
        <v>83</v>
      </c>
      <c r="P1337" s="13" t="s">
        <v>30</v>
      </c>
      <c r="Q1337" s="13">
        <v>0</v>
      </c>
      <c r="R1337" s="69">
        <f>L1337*O1337</f>
        <v>3643.7</v>
      </c>
      <c r="S1337" s="69">
        <v>38</v>
      </c>
      <c r="T1337" s="69">
        <f>L1337*S1337</f>
        <v>1668.2</v>
      </c>
      <c r="U1337" s="69">
        <f t="shared" si="1249"/>
        <v>1975.4999999999998</v>
      </c>
      <c r="V1337" s="69">
        <f>U1337*1</f>
        <v>1975.4999999999998</v>
      </c>
      <c r="W1337" s="69"/>
      <c r="X1337" s="69">
        <f>L1337*36</f>
        <v>1580.3999999999999</v>
      </c>
      <c r="Y1337" s="70">
        <f t="shared" ref="Y1337" si="1254">+T1337-X1337</f>
        <v>87.800000000000182</v>
      </c>
      <c r="Z1337" s="66" t="s">
        <v>140</v>
      </c>
      <c r="AA1337" s="12" t="s">
        <v>78</v>
      </c>
    </row>
    <row r="1338" spans="1:27" x14ac:dyDescent="0.25">
      <c r="A1338" s="10">
        <v>45679</v>
      </c>
      <c r="B1338" s="11" t="s">
        <v>3095</v>
      </c>
      <c r="C1338" s="11" t="s">
        <v>3096</v>
      </c>
      <c r="D1338" s="11" t="s">
        <v>26</v>
      </c>
      <c r="E1338" s="11" t="s">
        <v>65</v>
      </c>
      <c r="F1338" s="11" t="s">
        <v>26</v>
      </c>
      <c r="G1338" s="11">
        <v>1583</v>
      </c>
      <c r="H1338" s="12" t="s">
        <v>66</v>
      </c>
      <c r="I1338" s="12" t="s">
        <v>37</v>
      </c>
      <c r="J1338" s="12" t="s">
        <v>1908</v>
      </c>
      <c r="K1338" s="12" t="s">
        <v>82</v>
      </c>
      <c r="L1338" s="13">
        <v>39.840000000000003</v>
      </c>
      <c r="M1338" s="13">
        <v>25</v>
      </c>
      <c r="N1338" s="13">
        <f t="shared" si="1241"/>
        <v>1.5936000000000001</v>
      </c>
      <c r="O1338" s="13" t="s">
        <v>30</v>
      </c>
      <c r="P1338" s="13">
        <v>54</v>
      </c>
      <c r="Q1338" s="13">
        <v>0</v>
      </c>
      <c r="R1338" s="69">
        <f>M1338*P1338</f>
        <v>1350</v>
      </c>
      <c r="S1338" s="69">
        <v>0</v>
      </c>
      <c r="T1338" s="69">
        <f>M1338*S1338</f>
        <v>0</v>
      </c>
      <c r="U1338" s="69">
        <f t="shared" si="1249"/>
        <v>1350</v>
      </c>
      <c r="V1338" s="69">
        <f>U1338*1</f>
        <v>1350</v>
      </c>
      <c r="W1338" s="69">
        <f t="shared" ref="W1338:W1339" si="1255">U1338-V1338</f>
        <v>0</v>
      </c>
      <c r="X1338" s="69">
        <v>0</v>
      </c>
      <c r="Y1338" s="14">
        <f t="shared" ref="Y1338:Y1343" si="1256">T1338-X1338</f>
        <v>0</v>
      </c>
      <c r="Z1338" s="66" t="s">
        <v>26</v>
      </c>
      <c r="AA1338" s="12" t="s">
        <v>31</v>
      </c>
    </row>
    <row r="1339" spans="1:27" x14ac:dyDescent="0.25">
      <c r="A1339" s="10">
        <v>45679</v>
      </c>
      <c r="B1339" s="11" t="s">
        <v>587</v>
      </c>
      <c r="C1339" s="11" t="s">
        <v>3097</v>
      </c>
      <c r="D1339" s="11" t="s">
        <v>26</v>
      </c>
      <c r="E1339" s="11" t="s">
        <v>603</v>
      </c>
      <c r="F1339" s="11" t="s">
        <v>26</v>
      </c>
      <c r="G1339" s="11">
        <v>1110</v>
      </c>
      <c r="H1339" s="12" t="s">
        <v>141</v>
      </c>
      <c r="I1339" s="12" t="s">
        <v>55</v>
      </c>
      <c r="J1339" s="12" t="s">
        <v>55</v>
      </c>
      <c r="K1339" s="12" t="s">
        <v>56</v>
      </c>
      <c r="L1339" s="13">
        <v>38.9</v>
      </c>
      <c r="M1339" s="13">
        <v>25</v>
      </c>
      <c r="N1339" s="13">
        <f t="shared" si="1241"/>
        <v>1.556</v>
      </c>
      <c r="O1339" s="13">
        <v>15</v>
      </c>
      <c r="P1339" s="13" t="s">
        <v>30</v>
      </c>
      <c r="Q1339" s="13">
        <v>0</v>
      </c>
      <c r="R1339" s="69">
        <f>L1339*O1339</f>
        <v>583.5</v>
      </c>
      <c r="S1339" s="69">
        <v>0</v>
      </c>
      <c r="T1339" s="69">
        <f>L1339*S1339</f>
        <v>0</v>
      </c>
      <c r="U1339" s="69">
        <f t="shared" si="1249"/>
        <v>583.5</v>
      </c>
      <c r="V1339" s="69">
        <f>U1339*0</f>
        <v>0</v>
      </c>
      <c r="W1339" s="69">
        <f t="shared" si="1255"/>
        <v>583.5</v>
      </c>
      <c r="X1339" s="69">
        <v>0</v>
      </c>
      <c r="Y1339" s="14">
        <f t="shared" si="1256"/>
        <v>0</v>
      </c>
      <c r="Z1339" s="66" t="s">
        <v>26</v>
      </c>
      <c r="AA1339" s="12" t="s">
        <v>31</v>
      </c>
    </row>
    <row r="1340" spans="1:27" x14ac:dyDescent="0.25">
      <c r="A1340" s="10">
        <v>45679</v>
      </c>
      <c r="B1340" s="11" t="s">
        <v>225</v>
      </c>
      <c r="C1340" s="11" t="s">
        <v>3098</v>
      </c>
      <c r="D1340" s="11" t="s">
        <v>26</v>
      </c>
      <c r="E1340" s="11" t="s">
        <v>588</v>
      </c>
      <c r="F1340" s="11" t="s">
        <v>26</v>
      </c>
      <c r="G1340" s="11">
        <v>4591</v>
      </c>
      <c r="H1340" s="12" t="s">
        <v>4422</v>
      </c>
      <c r="I1340" s="12" t="s">
        <v>27</v>
      </c>
      <c r="J1340" s="12" t="s">
        <v>33</v>
      </c>
      <c r="K1340" s="12" t="s">
        <v>34</v>
      </c>
      <c r="L1340" s="13">
        <v>37.880000000000003</v>
      </c>
      <c r="M1340" s="13">
        <v>25</v>
      </c>
      <c r="N1340" s="13">
        <f t="shared" si="1241"/>
        <v>1.5152000000000001</v>
      </c>
      <c r="O1340" s="13">
        <v>45</v>
      </c>
      <c r="P1340" s="13" t="s">
        <v>30</v>
      </c>
      <c r="Q1340" s="13">
        <v>0</v>
      </c>
      <c r="R1340" s="69">
        <f>+L1340*O1340</f>
        <v>1704.6000000000001</v>
      </c>
      <c r="S1340" s="69">
        <v>0</v>
      </c>
      <c r="T1340" s="69">
        <f>+L1340*S1340</f>
        <v>0</v>
      </c>
      <c r="U1340" s="69">
        <f t="shared" ref="U1340" si="1257">+R1340-T1340</f>
        <v>1704.6000000000001</v>
      </c>
      <c r="V1340" s="69">
        <f>+U1340*1</f>
        <v>1704.6000000000001</v>
      </c>
      <c r="W1340" s="69">
        <f t="shared" ref="W1340" si="1258">+U1340-V1340</f>
        <v>0</v>
      </c>
      <c r="X1340" s="69">
        <v>0</v>
      </c>
      <c r="Y1340" s="14">
        <f t="shared" si="1256"/>
        <v>0</v>
      </c>
      <c r="Z1340" s="66" t="s">
        <v>26</v>
      </c>
      <c r="AA1340" s="12" t="s">
        <v>31</v>
      </c>
    </row>
    <row r="1341" spans="1:27" x14ac:dyDescent="0.25">
      <c r="A1341" s="10">
        <v>45679</v>
      </c>
      <c r="B1341" s="11" t="s">
        <v>3099</v>
      </c>
      <c r="C1341" s="11" t="s">
        <v>3100</v>
      </c>
      <c r="D1341" s="11" t="s">
        <v>26</v>
      </c>
      <c r="E1341" s="11" t="s">
        <v>508</v>
      </c>
      <c r="F1341" s="11" t="s">
        <v>26</v>
      </c>
      <c r="G1341" s="11">
        <v>1307</v>
      </c>
      <c r="H1341" s="12" t="s">
        <v>141</v>
      </c>
      <c r="I1341" s="12" t="s">
        <v>55</v>
      </c>
      <c r="J1341" s="12" t="s">
        <v>55</v>
      </c>
      <c r="K1341" s="12" t="s">
        <v>56</v>
      </c>
      <c r="L1341" s="13">
        <v>39.82</v>
      </c>
      <c r="M1341" s="13">
        <v>25</v>
      </c>
      <c r="N1341" s="13">
        <f t="shared" si="1241"/>
        <v>1.5928</v>
      </c>
      <c r="O1341" s="13">
        <v>15</v>
      </c>
      <c r="P1341" s="13" t="s">
        <v>30</v>
      </c>
      <c r="Q1341" s="13">
        <v>0</v>
      </c>
      <c r="R1341" s="69">
        <f>L1341*O1341</f>
        <v>597.29999999999995</v>
      </c>
      <c r="S1341" s="69">
        <v>0</v>
      </c>
      <c r="T1341" s="69">
        <f>L1341*S1341</f>
        <v>0</v>
      </c>
      <c r="U1341" s="69">
        <f t="shared" ref="U1341" si="1259">R1341-T1341</f>
        <v>597.29999999999995</v>
      </c>
      <c r="V1341" s="69">
        <f>U1341*0</f>
        <v>0</v>
      </c>
      <c r="W1341" s="69">
        <f t="shared" ref="W1341" si="1260">U1341-V1341</f>
        <v>597.29999999999995</v>
      </c>
      <c r="X1341" s="69">
        <v>0</v>
      </c>
      <c r="Y1341" s="14">
        <f t="shared" si="1256"/>
        <v>0</v>
      </c>
      <c r="Z1341" s="66" t="s">
        <v>26</v>
      </c>
      <c r="AA1341" s="12" t="s">
        <v>31</v>
      </c>
    </row>
    <row r="1342" spans="1:27" x14ac:dyDescent="0.25">
      <c r="A1342" s="10">
        <v>45679</v>
      </c>
      <c r="B1342" s="11" t="s">
        <v>3101</v>
      </c>
      <c r="C1342" s="11" t="s">
        <v>3102</v>
      </c>
      <c r="D1342" s="11" t="s">
        <v>26</v>
      </c>
      <c r="E1342" s="11" t="s">
        <v>560</v>
      </c>
      <c r="F1342" s="11" t="s">
        <v>26</v>
      </c>
      <c r="G1342" s="11">
        <v>112278</v>
      </c>
      <c r="H1342" s="12" t="s">
        <v>4445</v>
      </c>
      <c r="I1342" s="12" t="s">
        <v>27</v>
      </c>
      <c r="J1342" s="12" t="s">
        <v>42</v>
      </c>
      <c r="K1342" s="12" t="s">
        <v>43</v>
      </c>
      <c r="L1342" s="13">
        <v>39.92</v>
      </c>
      <c r="M1342" s="13">
        <v>25</v>
      </c>
      <c r="N1342" s="13">
        <f t="shared" si="1241"/>
        <v>1.5968</v>
      </c>
      <c r="O1342" s="13">
        <v>42</v>
      </c>
      <c r="P1342" s="13" t="s">
        <v>30</v>
      </c>
      <c r="Q1342" s="13">
        <v>0</v>
      </c>
      <c r="R1342" s="69">
        <f t="shared" ref="R1342:R1343" si="1261">+L1342*O1342</f>
        <v>1676.64</v>
      </c>
      <c r="S1342" s="69">
        <v>0</v>
      </c>
      <c r="T1342" s="69">
        <f>+L1342*S1342</f>
        <v>0</v>
      </c>
      <c r="U1342" s="69">
        <f>+R1342-T1342</f>
        <v>1676.64</v>
      </c>
      <c r="V1342" s="69">
        <f>+U1342*1</f>
        <v>1676.64</v>
      </c>
      <c r="W1342" s="69">
        <f>+U1342-V1342</f>
        <v>0</v>
      </c>
      <c r="X1342" s="69">
        <v>0</v>
      </c>
      <c r="Y1342" s="14">
        <f t="shared" si="1256"/>
        <v>0</v>
      </c>
      <c r="Z1342" s="66" t="s">
        <v>26</v>
      </c>
      <c r="AA1342" s="12" t="s">
        <v>31</v>
      </c>
    </row>
    <row r="1343" spans="1:27" x14ac:dyDescent="0.25">
      <c r="A1343" s="10">
        <v>45679</v>
      </c>
      <c r="B1343" s="11" t="s">
        <v>3103</v>
      </c>
      <c r="C1343" s="11" t="s">
        <v>3104</v>
      </c>
      <c r="D1343" s="11" t="s">
        <v>26</v>
      </c>
      <c r="E1343" s="11" t="s">
        <v>87</v>
      </c>
      <c r="F1343" s="11" t="s">
        <v>26</v>
      </c>
      <c r="G1343" s="11">
        <v>32382</v>
      </c>
      <c r="H1343" s="12" t="s">
        <v>4422</v>
      </c>
      <c r="I1343" s="12" t="s">
        <v>27</v>
      </c>
      <c r="J1343" s="12" t="s">
        <v>42</v>
      </c>
      <c r="K1343" s="12" t="s">
        <v>43</v>
      </c>
      <c r="L1343" s="13">
        <v>38.46</v>
      </c>
      <c r="M1343" s="13">
        <v>25</v>
      </c>
      <c r="N1343" s="13">
        <f t="shared" si="1241"/>
        <v>1.5384</v>
      </c>
      <c r="O1343" s="13">
        <v>42</v>
      </c>
      <c r="P1343" s="13" t="s">
        <v>30</v>
      </c>
      <c r="Q1343" s="13">
        <v>0</v>
      </c>
      <c r="R1343" s="69">
        <f t="shared" si="1261"/>
        <v>1615.32</v>
      </c>
      <c r="S1343" s="69">
        <v>0</v>
      </c>
      <c r="T1343" s="69">
        <f t="shared" ref="T1343" si="1262">+L1343*S1343</f>
        <v>0</v>
      </c>
      <c r="U1343" s="69">
        <f t="shared" ref="U1343" si="1263">+R1343-T1343</f>
        <v>1615.32</v>
      </c>
      <c r="V1343" s="69">
        <f>+U1343*1</f>
        <v>1615.32</v>
      </c>
      <c r="W1343" s="69">
        <f t="shared" ref="W1343" si="1264">+U1343-V1343</f>
        <v>0</v>
      </c>
      <c r="X1343" s="69">
        <v>0</v>
      </c>
      <c r="Y1343" s="14">
        <f t="shared" si="1256"/>
        <v>0</v>
      </c>
      <c r="Z1343" s="66" t="s">
        <v>26</v>
      </c>
      <c r="AA1343" s="12" t="s">
        <v>31</v>
      </c>
    </row>
    <row r="1344" spans="1:27" x14ac:dyDescent="0.25">
      <c r="A1344" s="10">
        <v>45679</v>
      </c>
      <c r="B1344" s="11" t="s">
        <v>512</v>
      </c>
      <c r="C1344" s="11" t="s">
        <v>3105</v>
      </c>
      <c r="D1344" s="11" t="s">
        <v>26</v>
      </c>
      <c r="E1344" s="11" t="s">
        <v>239</v>
      </c>
      <c r="F1344" s="11" t="s">
        <v>26</v>
      </c>
      <c r="G1344" s="11" t="s">
        <v>26</v>
      </c>
      <c r="H1344" s="12" t="s">
        <v>145</v>
      </c>
      <c r="I1344" s="12" t="s">
        <v>27</v>
      </c>
      <c r="J1344" s="12" t="s">
        <v>33</v>
      </c>
      <c r="K1344" s="12" t="s">
        <v>34</v>
      </c>
      <c r="L1344" s="13">
        <v>41.88</v>
      </c>
      <c r="M1344" s="13">
        <v>28</v>
      </c>
      <c r="N1344" s="13">
        <f t="shared" si="1241"/>
        <v>1.4957142857142858</v>
      </c>
      <c r="O1344" s="13">
        <v>91</v>
      </c>
      <c r="P1344" s="13" t="s">
        <v>30</v>
      </c>
      <c r="Q1344" s="13">
        <v>0</v>
      </c>
      <c r="R1344" s="69">
        <f>+L1344*O1344</f>
        <v>3811.0800000000004</v>
      </c>
      <c r="S1344" s="69">
        <v>40</v>
      </c>
      <c r="T1344" s="69">
        <f>L1344*S1344</f>
        <v>1675.2</v>
      </c>
      <c r="U1344" s="69">
        <f t="shared" ref="U1344" si="1265">R1344-T1344</f>
        <v>2135.88</v>
      </c>
      <c r="V1344" s="69">
        <f>U1344*1</f>
        <v>2135.88</v>
      </c>
      <c r="W1344" s="69">
        <f t="shared" ref="W1344" si="1266">U1344-V1344</f>
        <v>0</v>
      </c>
      <c r="X1344" s="69">
        <f>L1344*37</f>
        <v>1549.5600000000002</v>
      </c>
      <c r="Y1344" s="70">
        <f>+T1344-X1344</f>
        <v>125.63999999999987</v>
      </c>
      <c r="Z1344" s="66" t="s">
        <v>41</v>
      </c>
      <c r="AA1344" s="12" t="s">
        <v>79</v>
      </c>
    </row>
    <row r="1345" spans="1:27" x14ac:dyDescent="0.25">
      <c r="A1345" s="10">
        <v>45679</v>
      </c>
      <c r="B1345" s="11" t="s">
        <v>3106</v>
      </c>
      <c r="C1345" s="11" t="s">
        <v>3107</v>
      </c>
      <c r="D1345" s="11" t="s">
        <v>26</v>
      </c>
      <c r="E1345" s="11" t="s">
        <v>77</v>
      </c>
      <c r="F1345" s="11" t="s">
        <v>26</v>
      </c>
      <c r="G1345" s="11">
        <v>48</v>
      </c>
      <c r="H1345" s="12" t="s">
        <v>4448</v>
      </c>
      <c r="I1345" s="12" t="s">
        <v>55</v>
      </c>
      <c r="J1345" s="12" t="s">
        <v>55</v>
      </c>
      <c r="K1345" s="12" t="s">
        <v>56</v>
      </c>
      <c r="L1345" s="13">
        <v>39.9</v>
      </c>
      <c r="M1345" s="13">
        <v>25</v>
      </c>
      <c r="N1345" s="13">
        <f t="shared" si="1241"/>
        <v>1.5959999999999999</v>
      </c>
      <c r="O1345" s="13">
        <v>15</v>
      </c>
      <c r="P1345" s="13" t="s">
        <v>30</v>
      </c>
      <c r="Q1345" s="13">
        <v>0</v>
      </c>
      <c r="R1345" s="69">
        <f>L1345*O1345</f>
        <v>598.5</v>
      </c>
      <c r="S1345" s="69">
        <v>0</v>
      </c>
      <c r="T1345" s="69">
        <f>L1345*S1345</f>
        <v>0</v>
      </c>
      <c r="U1345" s="69">
        <f>R1345-T1345</f>
        <v>598.5</v>
      </c>
      <c r="V1345" s="69">
        <f>U1345*1</f>
        <v>598.5</v>
      </c>
      <c r="W1345" s="69">
        <f>U1345-V1345</f>
        <v>0</v>
      </c>
      <c r="X1345" s="69">
        <v>0</v>
      </c>
      <c r="Y1345" s="14">
        <f t="shared" ref="Y1345:Y1357" si="1267">T1345-X1345</f>
        <v>0</v>
      </c>
      <c r="Z1345" s="66" t="s">
        <v>26</v>
      </c>
      <c r="AA1345" s="12" t="s">
        <v>31</v>
      </c>
    </row>
    <row r="1346" spans="1:27" x14ac:dyDescent="0.25">
      <c r="A1346" s="10">
        <v>45679</v>
      </c>
      <c r="B1346" s="11" t="s">
        <v>532</v>
      </c>
      <c r="C1346" s="11" t="s">
        <v>3108</v>
      </c>
      <c r="D1346" s="11" t="s">
        <v>26</v>
      </c>
      <c r="E1346" s="11" t="s">
        <v>1724</v>
      </c>
      <c r="F1346" s="11" t="s">
        <v>26</v>
      </c>
      <c r="G1346" s="11">
        <v>1529</v>
      </c>
      <c r="H1346" s="12" t="s">
        <v>45</v>
      </c>
      <c r="I1346" s="12" t="s">
        <v>27</v>
      </c>
      <c r="J1346" s="12" t="s">
        <v>42</v>
      </c>
      <c r="K1346" s="12" t="s">
        <v>43</v>
      </c>
      <c r="L1346" s="13">
        <v>43.86</v>
      </c>
      <c r="M1346" s="13">
        <v>25</v>
      </c>
      <c r="N1346" s="13">
        <f t="shared" si="1241"/>
        <v>1.7544</v>
      </c>
      <c r="O1346" s="13" t="s">
        <v>30</v>
      </c>
      <c r="P1346" s="13">
        <v>62</v>
      </c>
      <c r="Q1346" s="13">
        <v>0</v>
      </c>
      <c r="R1346" s="69">
        <f>+M1346*P1346</f>
        <v>1550</v>
      </c>
      <c r="S1346" s="69">
        <v>0</v>
      </c>
      <c r="T1346" s="69">
        <f>+M1346*S1346</f>
        <v>0</v>
      </c>
      <c r="U1346" s="69">
        <f>+R1346-T1346</f>
        <v>1550</v>
      </c>
      <c r="V1346" s="69">
        <f>+U1346*0</f>
        <v>0</v>
      </c>
      <c r="W1346" s="69">
        <f>+U1346-V1346</f>
        <v>1550</v>
      </c>
      <c r="X1346" s="69">
        <v>0</v>
      </c>
      <c r="Y1346" s="14">
        <f t="shared" si="1267"/>
        <v>0</v>
      </c>
      <c r="Z1346" s="66" t="s">
        <v>26</v>
      </c>
      <c r="AA1346" s="12" t="s">
        <v>31</v>
      </c>
    </row>
    <row r="1347" spans="1:27" x14ac:dyDescent="0.25">
      <c r="A1347" s="10">
        <v>45679</v>
      </c>
      <c r="B1347" s="11" t="s">
        <v>3109</v>
      </c>
      <c r="C1347" s="11" t="s">
        <v>3110</v>
      </c>
      <c r="D1347" s="11" t="s">
        <v>26</v>
      </c>
      <c r="E1347" s="11" t="s">
        <v>75</v>
      </c>
      <c r="F1347" s="11" t="s">
        <v>26</v>
      </c>
      <c r="G1347" s="11">
        <v>42028</v>
      </c>
      <c r="H1347" s="12" t="s">
        <v>564</v>
      </c>
      <c r="I1347" s="12" t="s">
        <v>27</v>
      </c>
      <c r="J1347" s="12" t="s">
        <v>42</v>
      </c>
      <c r="K1347" s="12" t="s">
        <v>43</v>
      </c>
      <c r="L1347" s="13">
        <v>41.62</v>
      </c>
      <c r="M1347" s="13">
        <v>25</v>
      </c>
      <c r="N1347" s="13">
        <f t="shared" si="1241"/>
        <v>1.6647999999999998</v>
      </c>
      <c r="O1347" s="13"/>
      <c r="P1347" s="13">
        <v>64</v>
      </c>
      <c r="Q1347" s="13">
        <v>0</v>
      </c>
      <c r="R1347" s="69">
        <f>M1347*P1347</f>
        <v>1600</v>
      </c>
      <c r="S1347" s="69">
        <v>0</v>
      </c>
      <c r="T1347" s="69">
        <f>M1347*S1347</f>
        <v>0</v>
      </c>
      <c r="U1347" s="69">
        <f>R1347-T1347</f>
        <v>1600</v>
      </c>
      <c r="V1347" s="69">
        <f>U1347*0</f>
        <v>0</v>
      </c>
      <c r="W1347" s="69">
        <f>+U1347-V1347</f>
        <v>1600</v>
      </c>
      <c r="X1347" s="69">
        <v>0</v>
      </c>
      <c r="Y1347" s="14">
        <f t="shared" si="1267"/>
        <v>0</v>
      </c>
      <c r="Z1347" s="66" t="s">
        <v>26</v>
      </c>
      <c r="AA1347" s="12" t="s">
        <v>31</v>
      </c>
    </row>
    <row r="1348" spans="1:27" x14ac:dyDescent="0.25">
      <c r="A1348" s="10">
        <v>45679</v>
      </c>
      <c r="B1348" s="11" t="s">
        <v>3111</v>
      </c>
      <c r="C1348" s="11" t="s">
        <v>3112</v>
      </c>
      <c r="D1348" s="11" t="s">
        <v>26</v>
      </c>
      <c r="E1348" s="11" t="s">
        <v>569</v>
      </c>
      <c r="F1348" s="11" t="s">
        <v>26</v>
      </c>
      <c r="G1348" s="11">
        <v>10331</v>
      </c>
      <c r="H1348" s="12" t="s">
        <v>140</v>
      </c>
      <c r="I1348" s="12" t="s">
        <v>27</v>
      </c>
      <c r="J1348" s="12" t="s">
        <v>47</v>
      </c>
      <c r="K1348" s="12" t="s">
        <v>48</v>
      </c>
      <c r="L1348" s="13">
        <v>42.78</v>
      </c>
      <c r="M1348" s="13">
        <v>29</v>
      </c>
      <c r="N1348" s="13">
        <f t="shared" si="1241"/>
        <v>1.4751724137931035</v>
      </c>
      <c r="O1348" s="13">
        <v>40</v>
      </c>
      <c r="P1348" s="13"/>
      <c r="Q1348" s="13">
        <v>0</v>
      </c>
      <c r="R1348" s="69">
        <f>+L1348*O1348</f>
        <v>1711.2</v>
      </c>
      <c r="S1348" s="69">
        <v>0</v>
      </c>
      <c r="T1348" s="69">
        <f>+L1348*S1348</f>
        <v>0</v>
      </c>
      <c r="U1348" s="69">
        <f>+R1348-T1348</f>
        <v>1711.2</v>
      </c>
      <c r="V1348" s="69">
        <f>+U1348*0</f>
        <v>0</v>
      </c>
      <c r="W1348" s="69">
        <f>+U1348-V1348</f>
        <v>1711.2</v>
      </c>
      <c r="X1348" s="69">
        <v>0</v>
      </c>
      <c r="Y1348" s="14">
        <f t="shared" si="1267"/>
        <v>0</v>
      </c>
      <c r="Z1348" s="66" t="s">
        <v>26</v>
      </c>
      <c r="AA1348" s="12" t="s">
        <v>31</v>
      </c>
    </row>
    <row r="1349" spans="1:27" x14ac:dyDescent="0.25">
      <c r="A1349" s="10">
        <v>45679</v>
      </c>
      <c r="B1349" s="11" t="s">
        <v>3113</v>
      </c>
      <c r="C1349" s="11" t="s">
        <v>3114</v>
      </c>
      <c r="D1349" s="11" t="s">
        <v>26</v>
      </c>
      <c r="E1349" s="11" t="s">
        <v>229</v>
      </c>
      <c r="F1349" s="11" t="s">
        <v>26</v>
      </c>
      <c r="G1349" s="11">
        <v>23144</v>
      </c>
      <c r="H1349" s="12" t="s">
        <v>564</v>
      </c>
      <c r="I1349" s="12" t="s">
        <v>27</v>
      </c>
      <c r="J1349" s="12" t="s">
        <v>33</v>
      </c>
      <c r="K1349" s="12" t="s">
        <v>34</v>
      </c>
      <c r="L1349" s="13">
        <v>41.72</v>
      </c>
      <c r="M1349" s="13">
        <v>28</v>
      </c>
      <c r="N1349" s="13">
        <f t="shared" si="1241"/>
        <v>1.49</v>
      </c>
      <c r="O1349" s="13"/>
      <c r="P1349" s="13">
        <v>60</v>
      </c>
      <c r="Q1349" s="13">
        <v>0</v>
      </c>
      <c r="R1349" s="69">
        <f>M1349*P1349</f>
        <v>1680</v>
      </c>
      <c r="S1349" s="69">
        <v>0</v>
      </c>
      <c r="T1349" s="69">
        <f>M1349*S1349</f>
        <v>0</v>
      </c>
      <c r="U1349" s="69">
        <f>R1349-T1349</f>
        <v>1680</v>
      </c>
      <c r="V1349" s="69">
        <f>U1349*0</f>
        <v>0</v>
      </c>
      <c r="W1349" s="69">
        <f>+U1349-V1349</f>
        <v>1680</v>
      </c>
      <c r="X1349" s="69">
        <v>0</v>
      </c>
      <c r="Y1349" s="14">
        <f t="shared" si="1267"/>
        <v>0</v>
      </c>
      <c r="Z1349" s="66" t="s">
        <v>26</v>
      </c>
      <c r="AA1349" s="12" t="s">
        <v>31</v>
      </c>
    </row>
    <row r="1350" spans="1:27" x14ac:dyDescent="0.25">
      <c r="A1350" s="10">
        <v>45679</v>
      </c>
      <c r="B1350" s="11" t="s">
        <v>3115</v>
      </c>
      <c r="C1350" s="11" t="s">
        <v>3116</v>
      </c>
      <c r="D1350" s="11" t="s">
        <v>26</v>
      </c>
      <c r="E1350" s="11" t="s">
        <v>443</v>
      </c>
      <c r="F1350" s="11" t="s">
        <v>26</v>
      </c>
      <c r="G1350" s="11">
        <v>50</v>
      </c>
      <c r="H1350" s="12" t="s">
        <v>4448</v>
      </c>
      <c r="I1350" s="12" t="s">
        <v>55</v>
      </c>
      <c r="J1350" s="12" t="s">
        <v>55</v>
      </c>
      <c r="K1350" s="12" t="s">
        <v>56</v>
      </c>
      <c r="L1350" s="13">
        <v>34.200000000000003</v>
      </c>
      <c r="M1350" s="13">
        <v>22</v>
      </c>
      <c r="N1350" s="13">
        <f t="shared" si="1241"/>
        <v>1.5545454545454547</v>
      </c>
      <c r="O1350" s="13">
        <v>15</v>
      </c>
      <c r="P1350" s="13" t="s">
        <v>30</v>
      </c>
      <c r="Q1350" s="13">
        <v>0</v>
      </c>
      <c r="R1350" s="69">
        <f>L1350*O1350</f>
        <v>513</v>
      </c>
      <c r="S1350" s="69">
        <v>0</v>
      </c>
      <c r="T1350" s="69">
        <f>L1350*S1350</f>
        <v>0</v>
      </c>
      <c r="U1350" s="69">
        <f>R1350-T1350</f>
        <v>513</v>
      </c>
      <c r="V1350" s="69">
        <f>U1350*1</f>
        <v>513</v>
      </c>
      <c r="W1350" s="69">
        <f>U1350-V1350</f>
        <v>0</v>
      </c>
      <c r="X1350" s="69">
        <v>0</v>
      </c>
      <c r="Y1350" s="14">
        <f t="shared" si="1267"/>
        <v>0</v>
      </c>
      <c r="Z1350" s="66" t="s">
        <v>26</v>
      </c>
      <c r="AA1350" s="12" t="s">
        <v>31</v>
      </c>
    </row>
    <row r="1351" spans="1:27" x14ac:dyDescent="0.25">
      <c r="A1351" s="10">
        <v>45679</v>
      </c>
      <c r="B1351" s="11" t="s">
        <v>3117</v>
      </c>
      <c r="C1351" s="11" t="s">
        <v>3118</v>
      </c>
      <c r="D1351" s="11" t="s">
        <v>26</v>
      </c>
      <c r="E1351" s="11" t="s">
        <v>200</v>
      </c>
      <c r="F1351" s="11" t="s">
        <v>26</v>
      </c>
      <c r="G1351" s="11">
        <v>1530</v>
      </c>
      <c r="H1351" s="12" t="s">
        <v>45</v>
      </c>
      <c r="I1351" s="12" t="s">
        <v>27</v>
      </c>
      <c r="J1351" s="12" t="s">
        <v>47</v>
      </c>
      <c r="K1351" s="12" t="s">
        <v>48</v>
      </c>
      <c r="L1351" s="13">
        <v>38.92</v>
      </c>
      <c r="M1351" s="13">
        <v>25</v>
      </c>
      <c r="N1351" s="13">
        <f t="shared" si="1241"/>
        <v>1.5568</v>
      </c>
      <c r="O1351" s="13" t="s">
        <v>30</v>
      </c>
      <c r="P1351" s="13">
        <v>58</v>
      </c>
      <c r="Q1351" s="13">
        <v>0</v>
      </c>
      <c r="R1351" s="69">
        <f>M1351*P1351</f>
        <v>1450</v>
      </c>
      <c r="S1351" s="69">
        <v>0</v>
      </c>
      <c r="T1351" s="69">
        <f>M1351*S1351</f>
        <v>0</v>
      </c>
      <c r="U1351" s="69">
        <f t="shared" ref="U1351" si="1268">R1351-T1351</f>
        <v>1450</v>
      </c>
      <c r="V1351" s="69">
        <f>U1351*0</f>
        <v>0</v>
      </c>
      <c r="W1351" s="69">
        <f t="shared" ref="W1351" si="1269">U1351-V1351</f>
        <v>1450</v>
      </c>
      <c r="X1351" s="69">
        <v>0</v>
      </c>
      <c r="Y1351" s="14">
        <f t="shared" si="1267"/>
        <v>0</v>
      </c>
      <c r="Z1351" s="66" t="s">
        <v>26</v>
      </c>
      <c r="AA1351" s="12" t="s">
        <v>31</v>
      </c>
    </row>
    <row r="1352" spans="1:27" x14ac:dyDescent="0.25">
      <c r="A1352" s="10">
        <v>45679</v>
      </c>
      <c r="B1352" s="11" t="s">
        <v>539</v>
      </c>
      <c r="C1352" s="11" t="s">
        <v>3119</v>
      </c>
      <c r="D1352" s="11" t="s">
        <v>26</v>
      </c>
      <c r="E1352" s="11" t="s">
        <v>1199</v>
      </c>
      <c r="F1352" s="11" t="s">
        <v>26</v>
      </c>
      <c r="G1352" s="11">
        <v>2551</v>
      </c>
      <c r="H1352" s="12" t="s">
        <v>162</v>
      </c>
      <c r="I1352" s="12" t="s">
        <v>27</v>
      </c>
      <c r="J1352" s="12" t="s">
        <v>33</v>
      </c>
      <c r="K1352" s="12" t="s">
        <v>34</v>
      </c>
      <c r="L1352" s="13">
        <v>38.96</v>
      </c>
      <c r="M1352" s="13">
        <v>25</v>
      </c>
      <c r="N1352" s="13">
        <f t="shared" si="1241"/>
        <v>1.5584</v>
      </c>
      <c r="O1352" s="13" t="s">
        <v>30</v>
      </c>
      <c r="P1352" s="13">
        <v>58</v>
      </c>
      <c r="Q1352" s="13">
        <v>0</v>
      </c>
      <c r="R1352" s="69">
        <f>M1352*P1352</f>
        <v>1450</v>
      </c>
      <c r="S1352" s="69">
        <v>0</v>
      </c>
      <c r="T1352" s="69">
        <f>M1352*S1352</f>
        <v>0</v>
      </c>
      <c r="U1352" s="69">
        <f>R1352-T1352</f>
        <v>1450</v>
      </c>
      <c r="V1352" s="69">
        <f>U1352*0</f>
        <v>0</v>
      </c>
      <c r="W1352" s="69">
        <f>U1352-V1352</f>
        <v>1450</v>
      </c>
      <c r="X1352" s="69">
        <v>0</v>
      </c>
      <c r="Y1352" s="14">
        <f t="shared" si="1267"/>
        <v>0</v>
      </c>
      <c r="Z1352" s="66" t="s">
        <v>26</v>
      </c>
      <c r="AA1352" s="12" t="s">
        <v>31</v>
      </c>
    </row>
    <row r="1353" spans="1:27" x14ac:dyDescent="0.25">
      <c r="A1353" s="10">
        <v>45679</v>
      </c>
      <c r="B1353" s="11" t="s">
        <v>3120</v>
      </c>
      <c r="C1353" s="11" t="s">
        <v>3121</v>
      </c>
      <c r="D1353" s="11" t="s">
        <v>26</v>
      </c>
      <c r="E1353" s="11" t="s">
        <v>430</v>
      </c>
      <c r="F1353" s="11" t="s">
        <v>26</v>
      </c>
      <c r="G1353" s="11">
        <v>143</v>
      </c>
      <c r="H1353" s="12" t="s">
        <v>6326</v>
      </c>
      <c r="I1353" s="12" t="s">
        <v>27</v>
      </c>
      <c r="J1353" s="12" t="s">
        <v>42</v>
      </c>
      <c r="K1353" s="12" t="s">
        <v>43</v>
      </c>
      <c r="L1353" s="13">
        <v>40.92</v>
      </c>
      <c r="M1353" s="13">
        <v>25</v>
      </c>
      <c r="N1353" s="13">
        <f t="shared" si="1241"/>
        <v>1.6368</v>
      </c>
      <c r="O1353" s="13">
        <v>42.5</v>
      </c>
      <c r="P1353" s="13"/>
      <c r="Q1353" s="13">
        <v>0</v>
      </c>
      <c r="R1353" s="69">
        <f>+L1353*O1353</f>
        <v>1739.1000000000001</v>
      </c>
      <c r="S1353" s="69">
        <v>0</v>
      </c>
      <c r="T1353" s="69">
        <f>+L1353*S1353</f>
        <v>0</v>
      </c>
      <c r="U1353" s="69">
        <f t="shared" ref="U1353" si="1270">+R1353-T1353</f>
        <v>1739.1000000000001</v>
      </c>
      <c r="V1353" s="69">
        <f>+U1353*0</f>
        <v>0</v>
      </c>
      <c r="W1353" s="69">
        <f t="shared" ref="W1353" si="1271">+U1353-V1353</f>
        <v>1739.1000000000001</v>
      </c>
      <c r="X1353" s="69">
        <v>0</v>
      </c>
      <c r="Y1353" s="14">
        <f t="shared" si="1267"/>
        <v>0</v>
      </c>
      <c r="Z1353" s="66" t="s">
        <v>26</v>
      </c>
      <c r="AA1353" s="12" t="s">
        <v>31</v>
      </c>
    </row>
    <row r="1354" spans="1:27" x14ac:dyDescent="0.25">
      <c r="A1354" s="10">
        <v>45679</v>
      </c>
      <c r="B1354" s="11" t="s">
        <v>3122</v>
      </c>
      <c r="C1354" s="11" t="s">
        <v>3123</v>
      </c>
      <c r="D1354" s="11" t="s">
        <v>26</v>
      </c>
      <c r="E1354" s="11" t="s">
        <v>46</v>
      </c>
      <c r="F1354" s="11" t="s">
        <v>26</v>
      </c>
      <c r="G1354" s="11">
        <v>112145</v>
      </c>
      <c r="H1354" s="12" t="s">
        <v>4445</v>
      </c>
      <c r="I1354" s="12" t="s">
        <v>27</v>
      </c>
      <c r="J1354" s="12" t="s">
        <v>33</v>
      </c>
      <c r="K1354" s="12" t="s">
        <v>34</v>
      </c>
      <c r="L1354" s="13">
        <v>36.06</v>
      </c>
      <c r="M1354" s="13">
        <v>25</v>
      </c>
      <c r="N1354" s="13">
        <f t="shared" si="1241"/>
        <v>1.4424000000000001</v>
      </c>
      <c r="O1354" s="13">
        <v>44</v>
      </c>
      <c r="P1354" s="13" t="s">
        <v>30</v>
      </c>
      <c r="Q1354" s="13">
        <v>0</v>
      </c>
      <c r="R1354" s="69">
        <f t="shared" ref="R1354:R1356" si="1272">+L1354*O1354</f>
        <v>1586.64</v>
      </c>
      <c r="S1354" s="69">
        <v>0</v>
      </c>
      <c r="T1354" s="69">
        <f>+L1354*S1354</f>
        <v>0</v>
      </c>
      <c r="U1354" s="69">
        <f>+R1354-T1354</f>
        <v>1586.64</v>
      </c>
      <c r="V1354" s="69">
        <f>+U1354*1</f>
        <v>1586.64</v>
      </c>
      <c r="W1354" s="69">
        <f>+U1354-V1354</f>
        <v>0</v>
      </c>
      <c r="X1354" s="69">
        <v>0</v>
      </c>
      <c r="Y1354" s="14">
        <f t="shared" si="1267"/>
        <v>0</v>
      </c>
      <c r="Z1354" s="66" t="s">
        <v>26</v>
      </c>
      <c r="AA1354" s="12" t="s">
        <v>31</v>
      </c>
    </row>
    <row r="1355" spans="1:27" x14ac:dyDescent="0.25">
      <c r="A1355" s="10">
        <v>45679</v>
      </c>
      <c r="B1355" s="11" t="s">
        <v>3124</v>
      </c>
      <c r="C1355" s="11" t="s">
        <v>3125</v>
      </c>
      <c r="D1355" s="11" t="s">
        <v>26</v>
      </c>
      <c r="E1355" s="11" t="s">
        <v>551</v>
      </c>
      <c r="F1355" s="11" t="s">
        <v>26</v>
      </c>
      <c r="G1355" s="11">
        <v>69126</v>
      </c>
      <c r="H1355" s="12" t="s">
        <v>4422</v>
      </c>
      <c r="I1355" s="12" t="s">
        <v>27</v>
      </c>
      <c r="J1355" s="12" t="s">
        <v>42</v>
      </c>
      <c r="K1355" s="12" t="s">
        <v>43</v>
      </c>
      <c r="L1355" s="13">
        <v>39.9</v>
      </c>
      <c r="M1355" s="13">
        <v>25</v>
      </c>
      <c r="N1355" s="13">
        <f t="shared" si="1241"/>
        <v>1.5959999999999999</v>
      </c>
      <c r="O1355" s="13">
        <v>42</v>
      </c>
      <c r="P1355" s="13" t="s">
        <v>30</v>
      </c>
      <c r="Q1355" s="13">
        <v>0</v>
      </c>
      <c r="R1355" s="69">
        <f t="shared" si="1272"/>
        <v>1675.8</v>
      </c>
      <c r="S1355" s="69">
        <v>0</v>
      </c>
      <c r="T1355" s="69">
        <f t="shared" ref="T1355:T1356" si="1273">+L1355*S1355</f>
        <v>0</v>
      </c>
      <c r="U1355" s="69">
        <f t="shared" ref="U1355:U1356" si="1274">+R1355-T1355</f>
        <v>1675.8</v>
      </c>
      <c r="V1355" s="69">
        <f>+U1355*1</f>
        <v>1675.8</v>
      </c>
      <c r="W1355" s="69">
        <f t="shared" ref="W1355:W1356" si="1275">+U1355-V1355</f>
        <v>0</v>
      </c>
      <c r="X1355" s="69">
        <v>0</v>
      </c>
      <c r="Y1355" s="14">
        <f t="shared" si="1267"/>
        <v>0</v>
      </c>
      <c r="Z1355" s="66" t="s">
        <v>26</v>
      </c>
      <c r="AA1355" s="12" t="s">
        <v>31</v>
      </c>
    </row>
    <row r="1356" spans="1:27" x14ac:dyDescent="0.25">
      <c r="A1356" s="10">
        <v>45679</v>
      </c>
      <c r="B1356" s="11" t="s">
        <v>3126</v>
      </c>
      <c r="C1356" s="11" t="s">
        <v>3127</v>
      </c>
      <c r="D1356" s="11" t="s">
        <v>26</v>
      </c>
      <c r="E1356" s="11" t="s">
        <v>592</v>
      </c>
      <c r="F1356" s="11" t="s">
        <v>26</v>
      </c>
      <c r="G1356" s="11">
        <v>59498</v>
      </c>
      <c r="H1356" s="12" t="s">
        <v>4422</v>
      </c>
      <c r="I1356" s="12" t="s">
        <v>27</v>
      </c>
      <c r="J1356" s="12" t="s">
        <v>42</v>
      </c>
      <c r="K1356" s="12" t="s">
        <v>43</v>
      </c>
      <c r="L1356" s="13">
        <v>35.26</v>
      </c>
      <c r="M1356" s="13">
        <v>25</v>
      </c>
      <c r="N1356" s="13">
        <f t="shared" si="1241"/>
        <v>1.4103999999999999</v>
      </c>
      <c r="O1356" s="13">
        <v>42</v>
      </c>
      <c r="P1356" s="13" t="s">
        <v>30</v>
      </c>
      <c r="Q1356" s="13">
        <v>0</v>
      </c>
      <c r="R1356" s="69">
        <f t="shared" si="1272"/>
        <v>1480.9199999999998</v>
      </c>
      <c r="S1356" s="69">
        <v>0</v>
      </c>
      <c r="T1356" s="69">
        <f t="shared" si="1273"/>
        <v>0</v>
      </c>
      <c r="U1356" s="69">
        <f t="shared" si="1274"/>
        <v>1480.9199999999998</v>
      </c>
      <c r="V1356" s="69">
        <f>+U1356*1</f>
        <v>1480.9199999999998</v>
      </c>
      <c r="W1356" s="69">
        <f t="shared" si="1275"/>
        <v>0</v>
      </c>
      <c r="X1356" s="69">
        <v>0</v>
      </c>
      <c r="Y1356" s="14">
        <f t="shared" si="1267"/>
        <v>0</v>
      </c>
      <c r="Z1356" s="66" t="s">
        <v>26</v>
      </c>
      <c r="AA1356" s="12" t="s">
        <v>31</v>
      </c>
    </row>
    <row r="1357" spans="1:27" x14ac:dyDescent="0.25">
      <c r="A1357" s="10">
        <v>45679</v>
      </c>
      <c r="B1357" s="11" t="s">
        <v>3128</v>
      </c>
      <c r="C1357" s="11" t="s">
        <v>3129</v>
      </c>
      <c r="D1357" s="11" t="s">
        <v>26</v>
      </c>
      <c r="E1357" s="11" t="s">
        <v>77</v>
      </c>
      <c r="F1357" s="11" t="s">
        <v>26</v>
      </c>
      <c r="G1357" s="11">
        <v>49</v>
      </c>
      <c r="H1357" s="12" t="s">
        <v>4448</v>
      </c>
      <c r="I1357" s="12" t="s">
        <v>55</v>
      </c>
      <c r="J1357" s="12" t="s">
        <v>55</v>
      </c>
      <c r="K1357" s="12" t="s">
        <v>56</v>
      </c>
      <c r="L1357" s="13">
        <v>39.36</v>
      </c>
      <c r="M1357" s="13">
        <v>25</v>
      </c>
      <c r="N1357" s="13">
        <f t="shared" si="1241"/>
        <v>1.5744</v>
      </c>
      <c r="O1357" s="13">
        <v>15</v>
      </c>
      <c r="P1357" s="13" t="s">
        <v>30</v>
      </c>
      <c r="Q1357" s="13">
        <v>0</v>
      </c>
      <c r="R1357" s="69">
        <f>L1357*O1357</f>
        <v>590.4</v>
      </c>
      <c r="S1357" s="69">
        <v>0</v>
      </c>
      <c r="T1357" s="69">
        <f>L1357*S1357</f>
        <v>0</v>
      </c>
      <c r="U1357" s="69">
        <f>R1357-T1357</f>
        <v>590.4</v>
      </c>
      <c r="V1357" s="69">
        <f>U1357*1</f>
        <v>590.4</v>
      </c>
      <c r="W1357" s="69">
        <f>U1357-V1357</f>
        <v>0</v>
      </c>
      <c r="X1357" s="69">
        <v>0</v>
      </c>
      <c r="Y1357" s="14">
        <f t="shared" si="1267"/>
        <v>0</v>
      </c>
      <c r="Z1357" s="66" t="s">
        <v>26</v>
      </c>
      <c r="AA1357" s="12" t="s">
        <v>31</v>
      </c>
    </row>
    <row r="1358" spans="1:27" x14ac:dyDescent="0.25">
      <c r="A1358" s="10">
        <v>45679</v>
      </c>
      <c r="B1358" s="11" t="s">
        <v>3130</v>
      </c>
      <c r="C1358" s="11" t="s">
        <v>3131</v>
      </c>
      <c r="D1358" s="11" t="s">
        <v>26</v>
      </c>
      <c r="E1358" s="11" t="s">
        <v>98</v>
      </c>
      <c r="F1358" s="11" t="s">
        <v>26</v>
      </c>
      <c r="G1358" s="11" t="s">
        <v>26</v>
      </c>
      <c r="H1358" s="12" t="s">
        <v>4421</v>
      </c>
      <c r="I1358" s="12" t="s">
        <v>27</v>
      </c>
      <c r="J1358" s="12" t="s">
        <v>33</v>
      </c>
      <c r="K1358" s="12" t="s">
        <v>34</v>
      </c>
      <c r="L1358" s="13">
        <v>42.3</v>
      </c>
      <c r="M1358" s="13">
        <v>29</v>
      </c>
      <c r="N1358" s="13">
        <f t="shared" si="1241"/>
        <v>1.4586206896551723</v>
      </c>
      <c r="O1358" s="13">
        <v>85</v>
      </c>
      <c r="P1358" s="13" t="s">
        <v>30</v>
      </c>
      <c r="Q1358" s="13">
        <v>0</v>
      </c>
      <c r="R1358" s="69">
        <f>L1358*O1358</f>
        <v>3595.4999999999995</v>
      </c>
      <c r="S1358" s="69">
        <v>38</v>
      </c>
      <c r="T1358" s="69">
        <f>L1358*S1358</f>
        <v>1607.3999999999999</v>
      </c>
      <c r="U1358" s="69">
        <f>R1358-T1358</f>
        <v>1988.0999999999997</v>
      </c>
      <c r="V1358" s="69">
        <f>U1358*1</f>
        <v>1988.0999999999997</v>
      </c>
      <c r="W1358" s="69">
        <f>U1358-V1358</f>
        <v>0</v>
      </c>
      <c r="X1358" s="69">
        <f>L1358*36</f>
        <v>1522.8</v>
      </c>
      <c r="Y1358" s="70">
        <f t="shared" ref="Y1358" si="1276">+T1358-X1358</f>
        <v>84.599999999999909</v>
      </c>
      <c r="Z1358" s="66" t="s">
        <v>140</v>
      </c>
      <c r="AA1358" s="12" t="s">
        <v>78</v>
      </c>
    </row>
    <row r="1359" spans="1:27" x14ac:dyDescent="0.25">
      <c r="A1359" s="10">
        <v>45679</v>
      </c>
      <c r="B1359" s="11" t="s">
        <v>594</v>
      </c>
      <c r="C1359" s="11" t="s">
        <v>3132</v>
      </c>
      <c r="D1359" s="11" t="s">
        <v>26</v>
      </c>
      <c r="E1359" s="11" t="s">
        <v>50</v>
      </c>
      <c r="F1359" s="11" t="s">
        <v>26</v>
      </c>
      <c r="G1359" s="11">
        <v>647</v>
      </c>
      <c r="H1359" s="12" t="s">
        <v>162</v>
      </c>
      <c r="I1359" s="12" t="s">
        <v>27</v>
      </c>
      <c r="J1359" s="12" t="s">
        <v>42</v>
      </c>
      <c r="K1359" s="12" t="s">
        <v>43</v>
      </c>
      <c r="L1359" s="13">
        <v>43.42</v>
      </c>
      <c r="M1359" s="13">
        <v>25</v>
      </c>
      <c r="N1359" s="13">
        <f t="shared" si="1241"/>
        <v>1.7368000000000001</v>
      </c>
      <c r="O1359" s="13" t="s">
        <v>30</v>
      </c>
      <c r="P1359" s="13">
        <v>56</v>
      </c>
      <c r="Q1359" s="13">
        <v>0</v>
      </c>
      <c r="R1359" s="69">
        <f>M1359*P1359</f>
        <v>1400</v>
      </c>
      <c r="S1359" s="69">
        <v>0</v>
      </c>
      <c r="T1359" s="69">
        <f>M1359*S1359</f>
        <v>0</v>
      </c>
      <c r="U1359" s="69">
        <f>R1359-T1359</f>
        <v>1400</v>
      </c>
      <c r="V1359" s="69">
        <f>U1359*0</f>
        <v>0</v>
      </c>
      <c r="W1359" s="69">
        <f>U1359-V1359</f>
        <v>1400</v>
      </c>
      <c r="X1359" s="69">
        <v>0</v>
      </c>
      <c r="Y1359" s="14">
        <f t="shared" ref="Y1359:Y1361" si="1277">T1359-X1359</f>
        <v>0</v>
      </c>
      <c r="Z1359" s="66" t="s">
        <v>26</v>
      </c>
      <c r="AA1359" s="12" t="s">
        <v>31</v>
      </c>
    </row>
    <row r="1360" spans="1:27" x14ac:dyDescent="0.25">
      <c r="A1360" s="10">
        <v>45679</v>
      </c>
      <c r="B1360" s="11" t="s">
        <v>605</v>
      </c>
      <c r="C1360" s="11" t="s">
        <v>3133</v>
      </c>
      <c r="D1360" s="11" t="s">
        <v>26</v>
      </c>
      <c r="E1360" s="11" t="s">
        <v>69</v>
      </c>
      <c r="F1360" s="11" t="s">
        <v>26</v>
      </c>
      <c r="G1360" s="11">
        <v>4696</v>
      </c>
      <c r="H1360" s="12" t="s">
        <v>70</v>
      </c>
      <c r="I1360" s="12" t="s">
        <v>27</v>
      </c>
      <c r="J1360" s="12" t="s">
        <v>42</v>
      </c>
      <c r="K1360" s="12" t="s">
        <v>43</v>
      </c>
      <c r="L1360" s="13">
        <v>44.72</v>
      </c>
      <c r="M1360" s="13">
        <v>25</v>
      </c>
      <c r="N1360" s="13">
        <f t="shared" si="1241"/>
        <v>1.7887999999999999</v>
      </c>
      <c r="O1360" s="13" t="s">
        <v>30</v>
      </c>
      <c r="P1360" s="13">
        <v>64</v>
      </c>
      <c r="Q1360" s="13">
        <v>0</v>
      </c>
      <c r="R1360" s="69">
        <f>+M1360*P1360</f>
        <v>1600</v>
      </c>
      <c r="S1360" s="69">
        <v>0</v>
      </c>
      <c r="T1360" s="69">
        <f>+M1360*S1360</f>
        <v>0</v>
      </c>
      <c r="U1360" s="69">
        <f t="shared" ref="U1360:U1361" si="1278">+R1360-T1360</f>
        <v>1600</v>
      </c>
      <c r="V1360" s="69">
        <f>+U1360*0</f>
        <v>0</v>
      </c>
      <c r="W1360" s="69">
        <f t="shared" ref="W1360:W1361" si="1279">+U1360-V1360</f>
        <v>1600</v>
      </c>
      <c r="X1360" s="69">
        <v>0</v>
      </c>
      <c r="Y1360" s="14">
        <f t="shared" si="1277"/>
        <v>0</v>
      </c>
      <c r="Z1360" s="66" t="s">
        <v>26</v>
      </c>
      <c r="AA1360" s="12" t="s">
        <v>31</v>
      </c>
    </row>
    <row r="1361" spans="1:27" x14ac:dyDescent="0.25">
      <c r="A1361" s="10">
        <v>45679</v>
      </c>
      <c r="B1361" s="11" t="s">
        <v>3134</v>
      </c>
      <c r="C1361" s="11" t="s">
        <v>3135</v>
      </c>
      <c r="D1361" s="11" t="s">
        <v>26</v>
      </c>
      <c r="E1361" s="11" t="s">
        <v>178</v>
      </c>
      <c r="F1361" s="11" t="s">
        <v>26</v>
      </c>
      <c r="G1361" s="11">
        <v>57737</v>
      </c>
      <c r="H1361" s="12" t="s">
        <v>4422</v>
      </c>
      <c r="I1361" s="12" t="s">
        <v>27</v>
      </c>
      <c r="J1361" s="12" t="s">
        <v>42</v>
      </c>
      <c r="K1361" s="12" t="s">
        <v>43</v>
      </c>
      <c r="L1361" s="13">
        <v>38.700000000000003</v>
      </c>
      <c r="M1361" s="13">
        <v>25</v>
      </c>
      <c r="N1361" s="13">
        <f t="shared" si="1241"/>
        <v>1.548</v>
      </c>
      <c r="O1361" s="13">
        <v>42</v>
      </c>
      <c r="P1361" s="13" t="s">
        <v>30</v>
      </c>
      <c r="Q1361" s="13">
        <v>0</v>
      </c>
      <c r="R1361" s="69">
        <f t="shared" ref="R1361" si="1280">+L1361*O1361</f>
        <v>1625.4</v>
      </c>
      <c r="S1361" s="69">
        <v>0</v>
      </c>
      <c r="T1361" s="69">
        <f t="shared" ref="T1361" si="1281">+L1361*S1361</f>
        <v>0</v>
      </c>
      <c r="U1361" s="69">
        <f t="shared" si="1278"/>
        <v>1625.4</v>
      </c>
      <c r="V1361" s="69">
        <f>+U1361*1</f>
        <v>1625.4</v>
      </c>
      <c r="W1361" s="69">
        <f t="shared" si="1279"/>
        <v>0</v>
      </c>
      <c r="X1361" s="69">
        <v>0</v>
      </c>
      <c r="Y1361" s="14">
        <f t="shared" si="1277"/>
        <v>0</v>
      </c>
      <c r="Z1361" s="66" t="s">
        <v>26</v>
      </c>
      <c r="AA1361" s="12" t="s">
        <v>31</v>
      </c>
    </row>
    <row r="1362" spans="1:27" x14ac:dyDescent="0.25">
      <c r="A1362" s="10">
        <v>45679</v>
      </c>
      <c r="B1362" s="11" t="s">
        <v>3136</v>
      </c>
      <c r="C1362" s="11" t="s">
        <v>3137</v>
      </c>
      <c r="D1362" s="11" t="s">
        <v>26</v>
      </c>
      <c r="E1362" s="11" t="s">
        <v>80</v>
      </c>
      <c r="F1362" s="11" t="s">
        <v>26</v>
      </c>
      <c r="G1362" s="11" t="s">
        <v>26</v>
      </c>
      <c r="H1362" s="12" t="s">
        <v>4421</v>
      </c>
      <c r="I1362" s="12" t="s">
        <v>27</v>
      </c>
      <c r="J1362" s="12" t="s">
        <v>47</v>
      </c>
      <c r="K1362" s="12" t="s">
        <v>48</v>
      </c>
      <c r="L1362" s="13">
        <v>43.1</v>
      </c>
      <c r="M1362" s="13">
        <v>29</v>
      </c>
      <c r="N1362" s="13">
        <f t="shared" si="1241"/>
        <v>1.4862068965517241</v>
      </c>
      <c r="O1362" s="13">
        <v>87</v>
      </c>
      <c r="P1362" s="13" t="s">
        <v>30</v>
      </c>
      <c r="Q1362" s="13">
        <v>0</v>
      </c>
      <c r="R1362" s="69">
        <f>L1362*O1362</f>
        <v>3749.7000000000003</v>
      </c>
      <c r="S1362" s="69">
        <v>38</v>
      </c>
      <c r="T1362" s="69">
        <f>L1362*S1362</f>
        <v>1637.8</v>
      </c>
      <c r="U1362" s="69">
        <f>R1362-T1362</f>
        <v>2111.9000000000005</v>
      </c>
      <c r="V1362" s="69">
        <f t="shared" ref="V1362:V1367" si="1282">U1362*1</f>
        <v>2111.9000000000005</v>
      </c>
      <c r="W1362" s="69"/>
      <c r="X1362" s="69">
        <f>L1362*36</f>
        <v>1551.6000000000001</v>
      </c>
      <c r="Y1362" s="70">
        <f t="shared" ref="Y1362" si="1283">+T1362-X1362</f>
        <v>86.199999999999818</v>
      </c>
      <c r="Z1362" s="66" t="s">
        <v>140</v>
      </c>
      <c r="AA1362" s="12" t="s">
        <v>78</v>
      </c>
    </row>
    <row r="1363" spans="1:27" x14ac:dyDescent="0.25">
      <c r="A1363" s="10">
        <v>45679</v>
      </c>
      <c r="B1363" s="11" t="s">
        <v>3138</v>
      </c>
      <c r="C1363" s="11" t="s">
        <v>3139</v>
      </c>
      <c r="D1363" s="11" t="s">
        <v>26</v>
      </c>
      <c r="E1363" s="11" t="s">
        <v>443</v>
      </c>
      <c r="F1363" s="11" t="s">
        <v>26</v>
      </c>
      <c r="G1363" s="11" t="s">
        <v>184</v>
      </c>
      <c r="H1363" s="12" t="s">
        <v>4448</v>
      </c>
      <c r="I1363" s="12" t="s">
        <v>55</v>
      </c>
      <c r="J1363" s="12" t="s">
        <v>55</v>
      </c>
      <c r="K1363" s="12" t="s">
        <v>56</v>
      </c>
      <c r="L1363" s="13">
        <v>34.659999999999997</v>
      </c>
      <c r="M1363" s="13">
        <v>22</v>
      </c>
      <c r="N1363" s="13">
        <f t="shared" si="1241"/>
        <v>1.5754545454545452</v>
      </c>
      <c r="O1363" s="13">
        <v>15</v>
      </c>
      <c r="P1363" s="13" t="s">
        <v>30</v>
      </c>
      <c r="Q1363" s="13">
        <v>0</v>
      </c>
      <c r="R1363" s="69">
        <f>L1363*O1363</f>
        <v>519.9</v>
      </c>
      <c r="S1363" s="69">
        <v>0</v>
      </c>
      <c r="T1363" s="69">
        <f>L1363*S1363</f>
        <v>0</v>
      </c>
      <c r="U1363" s="69">
        <f>R1363-T1363</f>
        <v>519.9</v>
      </c>
      <c r="V1363" s="69">
        <f t="shared" si="1282"/>
        <v>519.9</v>
      </c>
      <c r="W1363" s="69">
        <f>U1363-V1363</f>
        <v>0</v>
      </c>
      <c r="X1363" s="69">
        <v>0</v>
      </c>
      <c r="Y1363" s="14">
        <f>T1363-X1363</f>
        <v>0</v>
      </c>
      <c r="Z1363" s="66" t="s">
        <v>26</v>
      </c>
      <c r="AA1363" s="12" t="s">
        <v>31</v>
      </c>
    </row>
    <row r="1364" spans="1:27" x14ac:dyDescent="0.25">
      <c r="A1364" s="10">
        <v>45679</v>
      </c>
      <c r="B1364" s="11" t="s">
        <v>3140</v>
      </c>
      <c r="C1364" s="11" t="s">
        <v>3141</v>
      </c>
      <c r="D1364" s="11" t="s">
        <v>26</v>
      </c>
      <c r="E1364" s="11" t="s">
        <v>519</v>
      </c>
      <c r="F1364" s="11" t="s">
        <v>26</v>
      </c>
      <c r="G1364" s="11" t="s">
        <v>26</v>
      </c>
      <c r="H1364" s="12" t="s">
        <v>4421</v>
      </c>
      <c r="I1364" s="12" t="s">
        <v>27</v>
      </c>
      <c r="J1364" s="12" t="s">
        <v>33</v>
      </c>
      <c r="K1364" s="12" t="s">
        <v>34</v>
      </c>
      <c r="L1364" s="13">
        <v>40.96</v>
      </c>
      <c r="M1364" s="13">
        <v>28</v>
      </c>
      <c r="N1364" s="13">
        <f t="shared" si="1241"/>
        <v>1.4628571428571429</v>
      </c>
      <c r="O1364" s="13">
        <v>85</v>
      </c>
      <c r="P1364" s="13" t="s">
        <v>30</v>
      </c>
      <c r="Q1364" s="13">
        <v>0</v>
      </c>
      <c r="R1364" s="69">
        <f>L1364*O1364</f>
        <v>3481.6</v>
      </c>
      <c r="S1364" s="69">
        <v>38</v>
      </c>
      <c r="T1364" s="69">
        <f>L1364*S1364</f>
        <v>1556.48</v>
      </c>
      <c r="U1364" s="69">
        <f>R1364-T1364</f>
        <v>1925.12</v>
      </c>
      <c r="V1364" s="69">
        <f t="shared" si="1282"/>
        <v>1925.12</v>
      </c>
      <c r="W1364" s="69">
        <f>U1364-V1364</f>
        <v>0</v>
      </c>
      <c r="X1364" s="69">
        <f>L1364*36</f>
        <v>1474.56</v>
      </c>
      <c r="Y1364" s="70">
        <f t="shared" ref="Y1364" si="1284">+T1364-X1364</f>
        <v>81.920000000000073</v>
      </c>
      <c r="Z1364" s="66" t="s">
        <v>140</v>
      </c>
      <c r="AA1364" s="12" t="s">
        <v>78</v>
      </c>
    </row>
    <row r="1365" spans="1:27" x14ac:dyDescent="0.25">
      <c r="A1365" s="10">
        <v>45679</v>
      </c>
      <c r="B1365" s="11" t="s">
        <v>507</v>
      </c>
      <c r="C1365" s="11" t="s">
        <v>3142</v>
      </c>
      <c r="D1365" s="11" t="s">
        <v>26</v>
      </c>
      <c r="E1365" s="11" t="s">
        <v>65</v>
      </c>
      <c r="F1365" s="11" t="s">
        <v>26</v>
      </c>
      <c r="G1365" s="11">
        <v>1584</v>
      </c>
      <c r="H1365" s="12" t="s">
        <v>66</v>
      </c>
      <c r="I1365" s="12" t="s">
        <v>37</v>
      </c>
      <c r="J1365" s="12" t="s">
        <v>1908</v>
      </c>
      <c r="K1365" s="12" t="s">
        <v>82</v>
      </c>
      <c r="L1365" s="13">
        <v>39.78</v>
      </c>
      <c r="M1365" s="13">
        <v>25</v>
      </c>
      <c r="N1365" s="13">
        <f t="shared" si="1241"/>
        <v>1.5911999999999999</v>
      </c>
      <c r="O1365" s="13" t="s">
        <v>30</v>
      </c>
      <c r="P1365" s="13">
        <v>54</v>
      </c>
      <c r="Q1365" s="13">
        <v>0</v>
      </c>
      <c r="R1365" s="69">
        <f>M1365*P1365</f>
        <v>1350</v>
      </c>
      <c r="S1365" s="69">
        <v>0</v>
      </c>
      <c r="T1365" s="69">
        <f>M1365*S1365</f>
        <v>0</v>
      </c>
      <c r="U1365" s="69">
        <f t="shared" ref="U1365:U1368" si="1285">R1365-T1365</f>
        <v>1350</v>
      </c>
      <c r="V1365" s="69">
        <f t="shared" si="1282"/>
        <v>1350</v>
      </c>
      <c r="W1365" s="69">
        <f t="shared" ref="W1365:W1368" si="1286">U1365-V1365</f>
        <v>0</v>
      </c>
      <c r="X1365" s="69">
        <v>0</v>
      </c>
      <c r="Y1365" s="14">
        <f t="shared" ref="Y1365:Y1366" si="1287">T1365-X1365</f>
        <v>0</v>
      </c>
      <c r="Z1365" s="66" t="s">
        <v>26</v>
      </c>
      <c r="AA1365" s="12" t="s">
        <v>31</v>
      </c>
    </row>
    <row r="1366" spans="1:27" x14ac:dyDescent="0.25">
      <c r="A1366" s="10">
        <v>45679</v>
      </c>
      <c r="B1366" s="11" t="s">
        <v>3143</v>
      </c>
      <c r="C1366" s="11" t="s">
        <v>3144</v>
      </c>
      <c r="D1366" s="11" t="s">
        <v>26</v>
      </c>
      <c r="E1366" s="11" t="s">
        <v>67</v>
      </c>
      <c r="F1366" s="11" t="s">
        <v>26</v>
      </c>
      <c r="G1366" s="11">
        <v>1611</v>
      </c>
      <c r="H1366" s="12" t="s">
        <v>66</v>
      </c>
      <c r="I1366" s="12" t="s">
        <v>37</v>
      </c>
      <c r="J1366" s="12" t="s">
        <v>1908</v>
      </c>
      <c r="K1366" s="12" t="s">
        <v>82</v>
      </c>
      <c r="L1366" s="13">
        <v>40.880000000000003</v>
      </c>
      <c r="M1366" s="13">
        <v>25</v>
      </c>
      <c r="N1366" s="13">
        <f t="shared" si="1241"/>
        <v>1.6352000000000002</v>
      </c>
      <c r="O1366" s="13" t="s">
        <v>30</v>
      </c>
      <c r="P1366" s="13">
        <v>54</v>
      </c>
      <c r="Q1366" s="13">
        <v>0</v>
      </c>
      <c r="R1366" s="69">
        <f>M1366*P1366</f>
        <v>1350</v>
      </c>
      <c r="S1366" s="69">
        <v>0</v>
      </c>
      <c r="T1366" s="69">
        <f>M1366*S1366</f>
        <v>0</v>
      </c>
      <c r="U1366" s="69">
        <f t="shared" si="1285"/>
        <v>1350</v>
      </c>
      <c r="V1366" s="69">
        <f t="shared" si="1282"/>
        <v>1350</v>
      </c>
      <c r="W1366" s="69">
        <f t="shared" si="1286"/>
        <v>0</v>
      </c>
      <c r="X1366" s="69">
        <v>0</v>
      </c>
      <c r="Y1366" s="14">
        <f t="shared" si="1287"/>
        <v>0</v>
      </c>
      <c r="Z1366" s="66" t="s">
        <v>26</v>
      </c>
      <c r="AA1366" s="12" t="s">
        <v>31</v>
      </c>
    </row>
    <row r="1367" spans="1:27" x14ac:dyDescent="0.25">
      <c r="A1367" s="10">
        <v>45679</v>
      </c>
      <c r="B1367" s="11" t="s">
        <v>94</v>
      </c>
      <c r="C1367" s="11" t="s">
        <v>3145</v>
      </c>
      <c r="D1367" s="11" t="s">
        <v>26</v>
      </c>
      <c r="E1367" s="11" t="s">
        <v>53</v>
      </c>
      <c r="F1367" s="11" t="s">
        <v>26</v>
      </c>
      <c r="G1367" s="11" t="s">
        <v>26</v>
      </c>
      <c r="H1367" s="12" t="s">
        <v>145</v>
      </c>
      <c r="I1367" s="12" t="s">
        <v>27</v>
      </c>
      <c r="J1367" s="12" t="s">
        <v>47</v>
      </c>
      <c r="K1367" s="12" t="s">
        <v>48</v>
      </c>
      <c r="L1367" s="13">
        <v>43.38</v>
      </c>
      <c r="M1367" s="13">
        <v>29</v>
      </c>
      <c r="N1367" s="13">
        <f t="shared" si="1241"/>
        <v>1.4958620689655173</v>
      </c>
      <c r="O1367" s="13">
        <v>91</v>
      </c>
      <c r="P1367" s="13" t="s">
        <v>30</v>
      </c>
      <c r="Q1367" s="13">
        <v>0</v>
      </c>
      <c r="R1367" s="69">
        <f>+L1367*O1367</f>
        <v>3947.5800000000004</v>
      </c>
      <c r="S1367" s="69">
        <v>40</v>
      </c>
      <c r="T1367" s="69">
        <f>L1367*S1367</f>
        <v>1735.2</v>
      </c>
      <c r="U1367" s="69">
        <f t="shared" si="1285"/>
        <v>2212.38</v>
      </c>
      <c r="V1367" s="69">
        <f t="shared" si="1282"/>
        <v>2212.38</v>
      </c>
      <c r="W1367" s="69">
        <f t="shared" si="1286"/>
        <v>0</v>
      </c>
      <c r="X1367" s="69">
        <f>L1367*37</f>
        <v>1605.0600000000002</v>
      </c>
      <c r="Y1367" s="70">
        <f>+T1367-X1367</f>
        <v>130.13999999999987</v>
      </c>
      <c r="Z1367" s="66" t="s">
        <v>41</v>
      </c>
      <c r="AA1367" s="12" t="s">
        <v>79</v>
      </c>
    </row>
    <row r="1368" spans="1:27" x14ac:dyDescent="0.25">
      <c r="A1368" s="10">
        <v>45679</v>
      </c>
      <c r="B1368" s="11" t="s">
        <v>509</v>
      </c>
      <c r="C1368" s="11" t="s">
        <v>3146</v>
      </c>
      <c r="D1368" s="11" t="s">
        <v>26</v>
      </c>
      <c r="E1368" s="11" t="s">
        <v>603</v>
      </c>
      <c r="F1368" s="11" t="s">
        <v>26</v>
      </c>
      <c r="G1368" s="11">
        <v>1111</v>
      </c>
      <c r="H1368" s="12" t="s">
        <v>141</v>
      </c>
      <c r="I1368" s="12" t="s">
        <v>27</v>
      </c>
      <c r="J1368" s="12" t="s">
        <v>33</v>
      </c>
      <c r="K1368" s="12" t="s">
        <v>34</v>
      </c>
      <c r="L1368" s="13">
        <v>38.76</v>
      </c>
      <c r="M1368" s="13">
        <v>25</v>
      </c>
      <c r="N1368" s="13">
        <f t="shared" si="1241"/>
        <v>1.5504</v>
      </c>
      <c r="O1368" s="13">
        <v>40</v>
      </c>
      <c r="P1368" s="13" t="s">
        <v>30</v>
      </c>
      <c r="Q1368" s="13">
        <v>0</v>
      </c>
      <c r="R1368" s="69">
        <f>L1368*O1368</f>
        <v>1550.3999999999999</v>
      </c>
      <c r="S1368" s="69">
        <v>0</v>
      </c>
      <c r="T1368" s="69">
        <f>L1368*S1368</f>
        <v>0</v>
      </c>
      <c r="U1368" s="69">
        <f t="shared" si="1285"/>
        <v>1550.3999999999999</v>
      </c>
      <c r="V1368" s="69">
        <f>U1368*0</f>
        <v>0</v>
      </c>
      <c r="W1368" s="69">
        <f t="shared" si="1286"/>
        <v>1550.3999999999999</v>
      </c>
      <c r="X1368" s="69">
        <v>0</v>
      </c>
      <c r="Y1368" s="14">
        <f>T1368-X1368</f>
        <v>0</v>
      </c>
      <c r="Z1368" s="66" t="s">
        <v>26</v>
      </c>
      <c r="AA1368" s="12" t="s">
        <v>31</v>
      </c>
    </row>
    <row r="1369" spans="1:27" x14ac:dyDescent="0.25">
      <c r="A1369" s="10">
        <v>45679</v>
      </c>
      <c r="B1369" s="11" t="s">
        <v>3147</v>
      </c>
      <c r="C1369" s="11" t="s">
        <v>3148</v>
      </c>
      <c r="D1369" s="11" t="s">
        <v>26</v>
      </c>
      <c r="E1369" s="11" t="s">
        <v>441</v>
      </c>
      <c r="F1369" s="11" t="s">
        <v>26</v>
      </c>
      <c r="G1369" s="11" t="s">
        <v>26</v>
      </c>
      <c r="H1369" s="12" t="s">
        <v>4423</v>
      </c>
      <c r="I1369" s="12" t="s">
        <v>27</v>
      </c>
      <c r="J1369" s="12" t="s">
        <v>47</v>
      </c>
      <c r="K1369" s="12" t="s">
        <v>48</v>
      </c>
      <c r="L1369" s="13">
        <v>32.72</v>
      </c>
      <c r="M1369" s="13">
        <v>22</v>
      </c>
      <c r="N1369" s="13">
        <f t="shared" si="1241"/>
        <v>1.4872727272727273</v>
      </c>
      <c r="O1369" s="13">
        <v>90</v>
      </c>
      <c r="P1369" s="13" t="s">
        <v>30</v>
      </c>
      <c r="Q1369" s="13">
        <v>0</v>
      </c>
      <c r="R1369" s="69">
        <f>L1369*O1369</f>
        <v>2944.7999999999997</v>
      </c>
      <c r="S1369" s="69">
        <v>40</v>
      </c>
      <c r="T1369" s="69">
        <f>+L1369*S1369</f>
        <v>1308.8</v>
      </c>
      <c r="U1369" s="69">
        <f>R1369-T1369</f>
        <v>1635.9999999999998</v>
      </c>
      <c r="V1369" s="69">
        <f>U1369*1</f>
        <v>1635.9999999999998</v>
      </c>
      <c r="W1369" s="69">
        <f>U1369-V1369</f>
        <v>0</v>
      </c>
      <c r="X1369" s="15">
        <f>L1369*40</f>
        <v>1308.8</v>
      </c>
      <c r="Y1369" s="70">
        <f t="shared" ref="Y1369" si="1288">+T1369-X1369</f>
        <v>0</v>
      </c>
      <c r="Z1369" s="66" t="s">
        <v>41</v>
      </c>
      <c r="AA1369" s="12" t="s">
        <v>745</v>
      </c>
    </row>
    <row r="1370" spans="1:27" x14ac:dyDescent="0.25">
      <c r="A1370" s="10">
        <v>45679</v>
      </c>
      <c r="B1370" s="11" t="s">
        <v>3149</v>
      </c>
      <c r="C1370" s="11" t="s">
        <v>3150</v>
      </c>
      <c r="D1370" s="11" t="s">
        <v>26</v>
      </c>
      <c r="E1370" s="11" t="s">
        <v>500</v>
      </c>
      <c r="F1370" s="11" t="s">
        <v>26</v>
      </c>
      <c r="G1370" s="11">
        <v>806</v>
      </c>
      <c r="H1370" s="12" t="s">
        <v>141</v>
      </c>
      <c r="I1370" s="12" t="s">
        <v>37</v>
      </c>
      <c r="J1370" s="12" t="s">
        <v>598</v>
      </c>
      <c r="K1370" s="12" t="s">
        <v>82</v>
      </c>
      <c r="L1370" s="13">
        <v>43.16</v>
      </c>
      <c r="M1370" s="13">
        <v>25</v>
      </c>
      <c r="N1370" s="13">
        <f t="shared" si="1241"/>
        <v>1.7263999999999999</v>
      </c>
      <c r="O1370" s="13">
        <v>29</v>
      </c>
      <c r="P1370" s="13" t="s">
        <v>30</v>
      </c>
      <c r="Q1370" s="13">
        <v>0</v>
      </c>
      <c r="R1370" s="69">
        <f>L1370*O1370</f>
        <v>1251.6399999999999</v>
      </c>
      <c r="S1370" s="69">
        <v>0</v>
      </c>
      <c r="T1370" s="69">
        <f>L1370*S1370</f>
        <v>0</v>
      </c>
      <c r="U1370" s="69">
        <f t="shared" ref="U1370" si="1289">R1370-T1370</f>
        <v>1251.6399999999999</v>
      </c>
      <c r="V1370" s="69">
        <f>U1370*0</f>
        <v>0</v>
      </c>
      <c r="W1370" s="69">
        <f t="shared" ref="W1370" si="1290">U1370-V1370</f>
        <v>1251.6399999999999</v>
      </c>
      <c r="X1370" s="69">
        <v>0</v>
      </c>
      <c r="Y1370" s="14">
        <f t="shared" ref="Y1370:Y1387" si="1291">T1370-X1370</f>
        <v>0</v>
      </c>
      <c r="Z1370" s="66" t="s">
        <v>26</v>
      </c>
      <c r="AA1370" s="12" t="s">
        <v>31</v>
      </c>
    </row>
    <row r="1371" spans="1:27" x14ac:dyDescent="0.25">
      <c r="A1371" s="10">
        <v>45679</v>
      </c>
      <c r="B1371" s="11" t="s">
        <v>3151</v>
      </c>
      <c r="C1371" s="11" t="s">
        <v>3152</v>
      </c>
      <c r="D1371" s="11" t="s">
        <v>26</v>
      </c>
      <c r="E1371" s="11" t="s">
        <v>77</v>
      </c>
      <c r="F1371" s="11" t="s">
        <v>26</v>
      </c>
      <c r="G1371" s="11" t="s">
        <v>184</v>
      </c>
      <c r="H1371" s="12" t="s">
        <v>4448</v>
      </c>
      <c r="I1371" s="12" t="s">
        <v>55</v>
      </c>
      <c r="J1371" s="12" t="s">
        <v>55</v>
      </c>
      <c r="K1371" s="12" t="s">
        <v>56</v>
      </c>
      <c r="L1371" s="13">
        <v>38.700000000000003</v>
      </c>
      <c r="M1371" s="13">
        <v>25</v>
      </c>
      <c r="N1371" s="13">
        <f t="shared" si="1241"/>
        <v>1.548</v>
      </c>
      <c r="O1371" s="13">
        <v>15</v>
      </c>
      <c r="P1371" s="13" t="s">
        <v>30</v>
      </c>
      <c r="Q1371" s="13">
        <v>0</v>
      </c>
      <c r="R1371" s="69">
        <f>L1371*O1371</f>
        <v>580.5</v>
      </c>
      <c r="S1371" s="69">
        <v>0</v>
      </c>
      <c r="T1371" s="69">
        <f>L1371*S1371</f>
        <v>0</v>
      </c>
      <c r="U1371" s="69">
        <f>R1371-T1371</f>
        <v>580.5</v>
      </c>
      <c r="V1371" s="69">
        <f>U1371*1</f>
        <v>580.5</v>
      </c>
      <c r="W1371" s="69">
        <f>U1371-V1371</f>
        <v>0</v>
      </c>
      <c r="X1371" s="69">
        <v>0</v>
      </c>
      <c r="Y1371" s="14">
        <f t="shared" si="1291"/>
        <v>0</v>
      </c>
      <c r="Z1371" s="66" t="s">
        <v>26</v>
      </c>
      <c r="AA1371" s="12" t="s">
        <v>31</v>
      </c>
    </row>
    <row r="1372" spans="1:27" x14ac:dyDescent="0.25">
      <c r="A1372" s="10">
        <v>45679</v>
      </c>
      <c r="B1372" s="11" t="s">
        <v>559</v>
      </c>
      <c r="C1372" s="11" t="s">
        <v>3153</v>
      </c>
      <c r="D1372" s="11" t="s">
        <v>26</v>
      </c>
      <c r="E1372" s="11" t="s">
        <v>69</v>
      </c>
      <c r="F1372" s="11" t="s">
        <v>26</v>
      </c>
      <c r="G1372" s="11">
        <v>4697</v>
      </c>
      <c r="H1372" s="12" t="s">
        <v>70</v>
      </c>
      <c r="I1372" s="12" t="s">
        <v>27</v>
      </c>
      <c r="J1372" s="12" t="s">
        <v>42</v>
      </c>
      <c r="K1372" s="12" t="s">
        <v>43</v>
      </c>
      <c r="L1372" s="13">
        <v>40.64</v>
      </c>
      <c r="M1372" s="13">
        <v>25</v>
      </c>
      <c r="N1372" s="13">
        <f t="shared" si="1241"/>
        <v>1.6255999999999999</v>
      </c>
      <c r="O1372" s="13" t="s">
        <v>30</v>
      </c>
      <c r="P1372" s="13">
        <v>64</v>
      </c>
      <c r="Q1372" s="13">
        <v>0</v>
      </c>
      <c r="R1372" s="69">
        <f>+M1372*P1372</f>
        <v>1600</v>
      </c>
      <c r="S1372" s="69">
        <v>0</v>
      </c>
      <c r="T1372" s="69">
        <f>+M1372*S1372</f>
        <v>0</v>
      </c>
      <c r="U1372" s="69">
        <f t="shared" ref="U1372" si="1292">+R1372-T1372</f>
        <v>1600</v>
      </c>
      <c r="V1372" s="69">
        <f>+U1372*0</f>
        <v>0</v>
      </c>
      <c r="W1372" s="69">
        <f t="shared" ref="W1372" si="1293">+U1372-V1372</f>
        <v>1600</v>
      </c>
      <c r="X1372" s="69">
        <v>0</v>
      </c>
      <c r="Y1372" s="14">
        <f t="shared" si="1291"/>
        <v>0</v>
      </c>
      <c r="Z1372" s="66" t="s">
        <v>26</v>
      </c>
      <c r="AA1372" s="12" t="s">
        <v>31</v>
      </c>
    </row>
    <row r="1373" spans="1:27" x14ac:dyDescent="0.25">
      <c r="A1373" s="10">
        <v>45679</v>
      </c>
      <c r="B1373" s="11" t="s">
        <v>3154</v>
      </c>
      <c r="C1373" s="11" t="s">
        <v>3155</v>
      </c>
      <c r="D1373" s="11" t="s">
        <v>26</v>
      </c>
      <c r="E1373" s="11" t="s">
        <v>505</v>
      </c>
      <c r="F1373" s="11" t="s">
        <v>26</v>
      </c>
      <c r="G1373" s="11">
        <v>1527</v>
      </c>
      <c r="H1373" s="12" t="s">
        <v>45</v>
      </c>
      <c r="I1373" s="12" t="s">
        <v>27</v>
      </c>
      <c r="J1373" s="12" t="s">
        <v>33</v>
      </c>
      <c r="K1373" s="12" t="s">
        <v>34</v>
      </c>
      <c r="L1373" s="13">
        <v>37.14</v>
      </c>
      <c r="M1373" s="13">
        <v>25</v>
      </c>
      <c r="N1373" s="13">
        <f t="shared" si="1241"/>
        <v>1.4856</v>
      </c>
      <c r="O1373" s="13" t="s">
        <v>30</v>
      </c>
      <c r="P1373" s="13">
        <v>58</v>
      </c>
      <c r="Q1373" s="13">
        <v>0</v>
      </c>
      <c r="R1373" s="69">
        <f>M1373*P1373</f>
        <v>1450</v>
      </c>
      <c r="S1373" s="69">
        <v>0</v>
      </c>
      <c r="T1373" s="69">
        <f>M1373*S1373</f>
        <v>0</v>
      </c>
      <c r="U1373" s="69">
        <f t="shared" ref="U1373" si="1294">R1373-T1373</f>
        <v>1450</v>
      </c>
      <c r="V1373" s="69">
        <f>U1373*0</f>
        <v>0</v>
      </c>
      <c r="W1373" s="69">
        <f t="shared" ref="W1373" si="1295">U1373-V1373</f>
        <v>1450</v>
      </c>
      <c r="X1373" s="69">
        <v>0</v>
      </c>
      <c r="Y1373" s="14">
        <f t="shared" si="1291"/>
        <v>0</v>
      </c>
      <c r="Z1373" s="66" t="s">
        <v>26</v>
      </c>
      <c r="AA1373" s="12" t="s">
        <v>31</v>
      </c>
    </row>
    <row r="1374" spans="1:27" x14ac:dyDescent="0.25">
      <c r="A1374" s="10">
        <v>45679</v>
      </c>
      <c r="B1374" s="11" t="s">
        <v>756</v>
      </c>
      <c r="C1374" s="11" t="s">
        <v>3156</v>
      </c>
      <c r="D1374" s="11" t="s">
        <v>26</v>
      </c>
      <c r="E1374" s="11" t="s">
        <v>443</v>
      </c>
      <c r="F1374" s="11" t="s">
        <v>26</v>
      </c>
      <c r="G1374" s="11" t="s">
        <v>184</v>
      </c>
      <c r="H1374" s="12" t="s">
        <v>4448</v>
      </c>
      <c r="I1374" s="12" t="s">
        <v>55</v>
      </c>
      <c r="J1374" s="12" t="s">
        <v>55</v>
      </c>
      <c r="K1374" s="12" t="s">
        <v>56</v>
      </c>
      <c r="L1374" s="13">
        <v>33.659999999999997</v>
      </c>
      <c r="M1374" s="13">
        <v>22</v>
      </c>
      <c r="N1374" s="13">
        <f t="shared" si="1241"/>
        <v>1.5299999999999998</v>
      </c>
      <c r="O1374" s="13">
        <v>15</v>
      </c>
      <c r="P1374" s="13" t="s">
        <v>30</v>
      </c>
      <c r="Q1374" s="13">
        <v>0</v>
      </c>
      <c r="R1374" s="69">
        <f>L1374*O1374</f>
        <v>504.9</v>
      </c>
      <c r="S1374" s="69">
        <v>0</v>
      </c>
      <c r="T1374" s="69">
        <f>L1374*S1374</f>
        <v>0</v>
      </c>
      <c r="U1374" s="69">
        <f>R1374-T1374</f>
        <v>504.9</v>
      </c>
      <c r="V1374" s="69">
        <f>U1374*1</f>
        <v>504.9</v>
      </c>
      <c r="W1374" s="69">
        <f>U1374-V1374</f>
        <v>0</v>
      </c>
      <c r="X1374" s="69">
        <v>0</v>
      </c>
      <c r="Y1374" s="14">
        <f t="shared" si="1291"/>
        <v>0</v>
      </c>
      <c r="Z1374" s="66" t="s">
        <v>26</v>
      </c>
      <c r="AA1374" s="12" t="s">
        <v>31</v>
      </c>
    </row>
    <row r="1375" spans="1:27" x14ac:dyDescent="0.25">
      <c r="A1375" s="10">
        <v>45679</v>
      </c>
      <c r="B1375" s="11" t="s">
        <v>577</v>
      </c>
      <c r="C1375" s="11" t="s">
        <v>3157</v>
      </c>
      <c r="D1375" s="11" t="s">
        <v>26</v>
      </c>
      <c r="E1375" s="11" t="s">
        <v>570</v>
      </c>
      <c r="F1375" s="11" t="s">
        <v>26</v>
      </c>
      <c r="G1375" s="11">
        <v>111929</v>
      </c>
      <c r="H1375" s="12" t="s">
        <v>4445</v>
      </c>
      <c r="I1375" s="12" t="s">
        <v>27</v>
      </c>
      <c r="J1375" s="12" t="s">
        <v>33</v>
      </c>
      <c r="K1375" s="12" t="s">
        <v>34</v>
      </c>
      <c r="L1375" s="13">
        <v>33.78</v>
      </c>
      <c r="M1375" s="13">
        <v>25</v>
      </c>
      <c r="N1375" s="13">
        <f t="shared" si="1241"/>
        <v>1.3512</v>
      </c>
      <c r="O1375" s="13">
        <v>44</v>
      </c>
      <c r="P1375" s="13" t="s">
        <v>30</v>
      </c>
      <c r="Q1375" s="13">
        <v>0</v>
      </c>
      <c r="R1375" s="69">
        <f t="shared" ref="R1375" si="1296">+L1375*O1375</f>
        <v>1486.3200000000002</v>
      </c>
      <c r="S1375" s="69">
        <v>0</v>
      </c>
      <c r="T1375" s="69">
        <f>+L1375*S1375</f>
        <v>0</v>
      </c>
      <c r="U1375" s="69">
        <f>+R1375-T1375</f>
        <v>1486.3200000000002</v>
      </c>
      <c r="V1375" s="69">
        <f>+U1375*1</f>
        <v>1486.3200000000002</v>
      </c>
      <c r="W1375" s="69">
        <f>+U1375-V1375</f>
        <v>0</v>
      </c>
      <c r="X1375" s="69">
        <v>0</v>
      </c>
      <c r="Y1375" s="14">
        <f t="shared" si="1291"/>
        <v>0</v>
      </c>
      <c r="Z1375" s="66" t="s">
        <v>26</v>
      </c>
      <c r="AA1375" s="12" t="s">
        <v>31</v>
      </c>
    </row>
    <row r="1376" spans="1:27" x14ac:dyDescent="0.25">
      <c r="A1376" s="10">
        <v>45679</v>
      </c>
      <c r="B1376" s="11" t="s">
        <v>3158</v>
      </c>
      <c r="C1376" s="11" t="s">
        <v>3159</v>
      </c>
      <c r="D1376" s="11" t="s">
        <v>26</v>
      </c>
      <c r="E1376" s="11" t="s">
        <v>508</v>
      </c>
      <c r="F1376" s="11" t="s">
        <v>26</v>
      </c>
      <c r="G1376" s="11">
        <v>1308</v>
      </c>
      <c r="H1376" s="12" t="s">
        <v>141</v>
      </c>
      <c r="I1376" s="12" t="s">
        <v>37</v>
      </c>
      <c r="J1376" s="12" t="s">
        <v>598</v>
      </c>
      <c r="K1376" s="12" t="s">
        <v>82</v>
      </c>
      <c r="L1376" s="13">
        <v>40.659999999999997</v>
      </c>
      <c r="M1376" s="13">
        <v>25</v>
      </c>
      <c r="N1376" s="13">
        <f t="shared" si="1241"/>
        <v>1.6263999999999998</v>
      </c>
      <c r="O1376" s="13">
        <v>29</v>
      </c>
      <c r="P1376" s="13" t="s">
        <v>30</v>
      </c>
      <c r="Q1376" s="13">
        <v>0</v>
      </c>
      <c r="R1376" s="69">
        <f>L1376*O1376</f>
        <v>1179.1399999999999</v>
      </c>
      <c r="S1376" s="69">
        <v>0</v>
      </c>
      <c r="T1376" s="69">
        <f>L1376*S1376</f>
        <v>0</v>
      </c>
      <c r="U1376" s="69">
        <f t="shared" ref="U1376" si="1297">R1376-T1376</f>
        <v>1179.1399999999999</v>
      </c>
      <c r="V1376" s="69">
        <f>U1376*0</f>
        <v>0</v>
      </c>
      <c r="W1376" s="69">
        <f t="shared" ref="W1376" si="1298">U1376-V1376</f>
        <v>1179.1399999999999</v>
      </c>
      <c r="X1376" s="69">
        <v>0</v>
      </c>
      <c r="Y1376" s="14">
        <f t="shared" si="1291"/>
        <v>0</v>
      </c>
      <c r="Z1376" s="66" t="s">
        <v>26</v>
      </c>
      <c r="AA1376" s="12" t="s">
        <v>31</v>
      </c>
    </row>
    <row r="1377" spans="1:27" x14ac:dyDescent="0.25">
      <c r="A1377" s="10">
        <v>45679</v>
      </c>
      <c r="B1377" s="11" t="s">
        <v>3160</v>
      </c>
      <c r="C1377" s="11" t="s">
        <v>3161</v>
      </c>
      <c r="D1377" s="11" t="s">
        <v>26</v>
      </c>
      <c r="E1377" s="11" t="s">
        <v>236</v>
      </c>
      <c r="F1377" s="11" t="s">
        <v>26</v>
      </c>
      <c r="G1377" s="11">
        <v>61857</v>
      </c>
      <c r="H1377" s="12" t="s">
        <v>4422</v>
      </c>
      <c r="I1377" s="12" t="s">
        <v>27</v>
      </c>
      <c r="J1377" s="12" t="s">
        <v>42</v>
      </c>
      <c r="K1377" s="12" t="s">
        <v>43</v>
      </c>
      <c r="L1377" s="13">
        <v>37.56</v>
      </c>
      <c r="M1377" s="13">
        <v>25</v>
      </c>
      <c r="N1377" s="13">
        <f t="shared" si="1241"/>
        <v>1.5024000000000002</v>
      </c>
      <c r="O1377" s="13">
        <v>42</v>
      </c>
      <c r="P1377" s="13" t="s">
        <v>30</v>
      </c>
      <c r="Q1377" s="13">
        <v>0</v>
      </c>
      <c r="R1377" s="69">
        <f t="shared" ref="R1377" si="1299">+L1377*O1377</f>
        <v>1577.52</v>
      </c>
      <c r="S1377" s="69">
        <v>0</v>
      </c>
      <c r="T1377" s="69">
        <f t="shared" ref="T1377" si="1300">+L1377*S1377</f>
        <v>0</v>
      </c>
      <c r="U1377" s="69">
        <f t="shared" ref="U1377" si="1301">+R1377-T1377</f>
        <v>1577.52</v>
      </c>
      <c r="V1377" s="69">
        <f>+U1377*1</f>
        <v>1577.52</v>
      </c>
      <c r="W1377" s="69">
        <f t="shared" ref="W1377" si="1302">+U1377-V1377</f>
        <v>0</v>
      </c>
      <c r="X1377" s="69">
        <v>0</v>
      </c>
      <c r="Y1377" s="14">
        <f t="shared" si="1291"/>
        <v>0</v>
      </c>
      <c r="Z1377" s="66" t="s">
        <v>26</v>
      </c>
      <c r="AA1377" s="12" t="s">
        <v>31</v>
      </c>
    </row>
    <row r="1378" spans="1:27" x14ac:dyDescent="0.25">
      <c r="A1378" s="10">
        <v>45679</v>
      </c>
      <c r="B1378" s="11" t="s">
        <v>3162</v>
      </c>
      <c r="C1378" s="11" t="s">
        <v>3163</v>
      </c>
      <c r="D1378" s="11" t="s">
        <v>26</v>
      </c>
      <c r="E1378" s="11" t="s">
        <v>1199</v>
      </c>
      <c r="F1378" s="11" t="s">
        <v>26</v>
      </c>
      <c r="G1378" s="11">
        <v>2552</v>
      </c>
      <c r="H1378" s="12" t="s">
        <v>162</v>
      </c>
      <c r="I1378" s="12" t="s">
        <v>27</v>
      </c>
      <c r="J1378" s="12" t="s">
        <v>42</v>
      </c>
      <c r="K1378" s="12" t="s">
        <v>43</v>
      </c>
      <c r="L1378" s="13">
        <v>41.8</v>
      </c>
      <c r="M1378" s="13">
        <v>25</v>
      </c>
      <c r="N1378" s="13">
        <f t="shared" si="1241"/>
        <v>1.6719999999999999</v>
      </c>
      <c r="O1378" s="13" t="s">
        <v>30</v>
      </c>
      <c r="P1378" s="13">
        <v>56</v>
      </c>
      <c r="Q1378" s="13">
        <v>0</v>
      </c>
      <c r="R1378" s="69">
        <f>M1378*P1378</f>
        <v>1400</v>
      </c>
      <c r="S1378" s="69">
        <v>0</v>
      </c>
      <c r="T1378" s="69">
        <f>M1378*S1378</f>
        <v>0</v>
      </c>
      <c r="U1378" s="69">
        <f>R1378-T1378</f>
        <v>1400</v>
      </c>
      <c r="V1378" s="69">
        <f>U1378*0</f>
        <v>0</v>
      </c>
      <c r="W1378" s="69">
        <f>U1378-V1378</f>
        <v>1400</v>
      </c>
      <c r="X1378" s="69">
        <v>0</v>
      </c>
      <c r="Y1378" s="14">
        <f t="shared" si="1291"/>
        <v>0</v>
      </c>
      <c r="Z1378" s="66" t="s">
        <v>26</v>
      </c>
      <c r="AA1378" s="12" t="s">
        <v>31</v>
      </c>
    </row>
    <row r="1379" spans="1:27" x14ac:dyDescent="0.25">
      <c r="A1379" s="10">
        <v>45679</v>
      </c>
      <c r="B1379" s="11" t="s">
        <v>3164</v>
      </c>
      <c r="C1379" s="11" t="s">
        <v>3165</v>
      </c>
      <c r="D1379" s="11" t="s">
        <v>26</v>
      </c>
      <c r="E1379" s="11" t="s">
        <v>75</v>
      </c>
      <c r="F1379" s="11" t="s">
        <v>26</v>
      </c>
      <c r="G1379" s="11">
        <v>42029</v>
      </c>
      <c r="H1379" s="12" t="s">
        <v>564</v>
      </c>
      <c r="I1379" s="12" t="s">
        <v>55</v>
      </c>
      <c r="J1379" s="12" t="s">
        <v>55</v>
      </c>
      <c r="K1379" s="12" t="s">
        <v>56</v>
      </c>
      <c r="L1379" s="13">
        <v>41.42</v>
      </c>
      <c r="M1379" s="13">
        <v>25</v>
      </c>
      <c r="N1379" s="13">
        <f t="shared" si="1241"/>
        <v>1.6568000000000001</v>
      </c>
      <c r="O1379" s="13"/>
      <c r="P1379" s="13">
        <v>24</v>
      </c>
      <c r="Q1379" s="13">
        <v>0</v>
      </c>
      <c r="R1379" s="69">
        <f>M1379*P1379</f>
        <v>600</v>
      </c>
      <c r="S1379" s="69">
        <v>0</v>
      </c>
      <c r="T1379" s="69">
        <f>M1379*S1379</f>
        <v>0</v>
      </c>
      <c r="U1379" s="69">
        <f>R1379-T1379</f>
        <v>600</v>
      </c>
      <c r="V1379" s="69">
        <f>U1379*0</f>
        <v>0</v>
      </c>
      <c r="W1379" s="69">
        <f>+U1379-V1379</f>
        <v>600</v>
      </c>
      <c r="X1379" s="69">
        <v>0</v>
      </c>
      <c r="Y1379" s="14">
        <f t="shared" si="1291"/>
        <v>0</v>
      </c>
      <c r="Z1379" s="66" t="s">
        <v>26</v>
      </c>
      <c r="AA1379" s="12" t="s">
        <v>31</v>
      </c>
    </row>
    <row r="1380" spans="1:27" x14ac:dyDescent="0.25">
      <c r="A1380" s="10">
        <v>45679</v>
      </c>
      <c r="B1380" s="11" t="s">
        <v>3166</v>
      </c>
      <c r="C1380" s="11" t="s">
        <v>3167</v>
      </c>
      <c r="D1380" s="11" t="s">
        <v>26</v>
      </c>
      <c r="E1380" s="11" t="s">
        <v>229</v>
      </c>
      <c r="F1380" s="11" t="s">
        <v>26</v>
      </c>
      <c r="G1380" s="11">
        <v>23145</v>
      </c>
      <c r="H1380" s="12" t="s">
        <v>564</v>
      </c>
      <c r="I1380" s="12" t="s">
        <v>27</v>
      </c>
      <c r="J1380" s="12" t="s">
        <v>33</v>
      </c>
      <c r="K1380" s="12" t="s">
        <v>34</v>
      </c>
      <c r="L1380" s="13">
        <v>42.58</v>
      </c>
      <c r="M1380" s="13">
        <v>28</v>
      </c>
      <c r="N1380" s="13">
        <f t="shared" si="1241"/>
        <v>1.5207142857142857</v>
      </c>
      <c r="O1380" s="13"/>
      <c r="P1380" s="13">
        <v>60</v>
      </c>
      <c r="Q1380" s="13">
        <v>0</v>
      </c>
      <c r="R1380" s="69">
        <f>M1380*P1380</f>
        <v>1680</v>
      </c>
      <c r="S1380" s="69">
        <v>0</v>
      </c>
      <c r="T1380" s="69">
        <f>M1380*S1380</f>
        <v>0</v>
      </c>
      <c r="U1380" s="69">
        <f>R1380-T1380</f>
        <v>1680</v>
      </c>
      <c r="V1380" s="69">
        <f>U1380*0</f>
        <v>0</v>
      </c>
      <c r="W1380" s="69">
        <f>+U1380-V1380</f>
        <v>1680</v>
      </c>
      <c r="X1380" s="69">
        <v>0</v>
      </c>
      <c r="Y1380" s="14">
        <f t="shared" si="1291"/>
        <v>0</v>
      </c>
      <c r="Z1380" s="66" t="s">
        <v>26</v>
      </c>
      <c r="AA1380" s="12" t="s">
        <v>31</v>
      </c>
    </row>
    <row r="1381" spans="1:27" x14ac:dyDescent="0.25">
      <c r="A1381" s="10">
        <v>45679</v>
      </c>
      <c r="B1381" s="11" t="s">
        <v>3168</v>
      </c>
      <c r="C1381" s="11" t="s">
        <v>3169</v>
      </c>
      <c r="D1381" s="11" t="s">
        <v>26</v>
      </c>
      <c r="E1381" s="11" t="s">
        <v>657</v>
      </c>
      <c r="F1381" s="11" t="s">
        <v>26</v>
      </c>
      <c r="G1381" s="11">
        <v>859</v>
      </c>
      <c r="H1381" s="12" t="s">
        <v>141</v>
      </c>
      <c r="I1381" s="12" t="s">
        <v>27</v>
      </c>
      <c r="J1381" s="12" t="s">
        <v>47</v>
      </c>
      <c r="K1381" s="12" t="s">
        <v>48</v>
      </c>
      <c r="L1381" s="13">
        <v>39.32</v>
      </c>
      <c r="M1381" s="13">
        <v>27</v>
      </c>
      <c r="N1381" s="13">
        <f t="shared" si="1241"/>
        <v>1.4562962962962962</v>
      </c>
      <c r="O1381" s="13">
        <v>40</v>
      </c>
      <c r="P1381" s="13" t="s">
        <v>30</v>
      </c>
      <c r="Q1381" s="13">
        <v>0</v>
      </c>
      <c r="R1381" s="69">
        <f>L1381*O1381</f>
        <v>1572.8</v>
      </c>
      <c r="S1381" s="69">
        <v>0</v>
      </c>
      <c r="T1381" s="69">
        <f>L1381*S1381</f>
        <v>0</v>
      </c>
      <c r="U1381" s="69">
        <f t="shared" ref="U1381" si="1303">R1381-T1381</f>
        <v>1572.8</v>
      </c>
      <c r="V1381" s="69">
        <f>U1381*0</f>
        <v>0</v>
      </c>
      <c r="W1381" s="69">
        <f t="shared" ref="W1381" si="1304">U1381-V1381</f>
        <v>1572.8</v>
      </c>
      <c r="X1381" s="69">
        <v>0</v>
      </c>
      <c r="Y1381" s="14">
        <f t="shared" si="1291"/>
        <v>0</v>
      </c>
      <c r="Z1381" s="66" t="s">
        <v>26</v>
      </c>
      <c r="AA1381" s="12" t="s">
        <v>31</v>
      </c>
    </row>
    <row r="1382" spans="1:27" x14ac:dyDescent="0.25">
      <c r="A1382" s="10">
        <v>45679</v>
      </c>
      <c r="B1382" s="11" t="s">
        <v>654</v>
      </c>
      <c r="C1382" s="11" t="s">
        <v>3170</v>
      </c>
      <c r="D1382" s="11" t="s">
        <v>26</v>
      </c>
      <c r="E1382" s="11" t="s">
        <v>77</v>
      </c>
      <c r="F1382" s="11" t="s">
        <v>26</v>
      </c>
      <c r="G1382" s="11" t="s">
        <v>184</v>
      </c>
      <c r="H1382" s="12" t="s">
        <v>4448</v>
      </c>
      <c r="I1382" s="12" t="s">
        <v>55</v>
      </c>
      <c r="J1382" s="12" t="s">
        <v>55</v>
      </c>
      <c r="K1382" s="12" t="s">
        <v>56</v>
      </c>
      <c r="L1382" s="13">
        <v>38.880000000000003</v>
      </c>
      <c r="M1382" s="13">
        <v>25</v>
      </c>
      <c r="N1382" s="13">
        <f t="shared" si="1241"/>
        <v>1.5552000000000001</v>
      </c>
      <c r="O1382" s="13">
        <v>15</v>
      </c>
      <c r="P1382" s="13" t="s">
        <v>30</v>
      </c>
      <c r="Q1382" s="13">
        <v>0</v>
      </c>
      <c r="R1382" s="69">
        <f>L1382*O1382</f>
        <v>583.20000000000005</v>
      </c>
      <c r="S1382" s="69">
        <v>0</v>
      </c>
      <c r="T1382" s="69">
        <f>L1382*S1382</f>
        <v>0</v>
      </c>
      <c r="U1382" s="69">
        <f>R1382-T1382</f>
        <v>583.20000000000005</v>
      </c>
      <c r="V1382" s="69">
        <f>U1382*1</f>
        <v>583.20000000000005</v>
      </c>
      <c r="W1382" s="69">
        <f>U1382-V1382</f>
        <v>0</v>
      </c>
      <c r="X1382" s="69">
        <v>0</v>
      </c>
      <c r="Y1382" s="14">
        <f t="shared" si="1291"/>
        <v>0</v>
      </c>
      <c r="Z1382" s="66" t="s">
        <v>26</v>
      </c>
      <c r="AA1382" s="12" t="s">
        <v>31</v>
      </c>
    </row>
    <row r="1383" spans="1:27" x14ac:dyDescent="0.25">
      <c r="A1383" s="10">
        <v>45679</v>
      </c>
      <c r="B1383" s="11" t="s">
        <v>3171</v>
      </c>
      <c r="C1383" s="11" t="s">
        <v>3172</v>
      </c>
      <c r="D1383" s="11" t="s">
        <v>26</v>
      </c>
      <c r="E1383" s="11" t="s">
        <v>69</v>
      </c>
      <c r="F1383" s="11" t="s">
        <v>26</v>
      </c>
      <c r="G1383" s="11">
        <v>4698</v>
      </c>
      <c r="H1383" s="12" t="s">
        <v>70</v>
      </c>
      <c r="I1383" s="12" t="s">
        <v>27</v>
      </c>
      <c r="J1383" s="12" t="s">
        <v>42</v>
      </c>
      <c r="K1383" s="12" t="s">
        <v>43</v>
      </c>
      <c r="L1383" s="13">
        <v>43.46</v>
      </c>
      <c r="M1383" s="13">
        <v>25</v>
      </c>
      <c r="N1383" s="13">
        <f t="shared" si="1241"/>
        <v>1.7383999999999999</v>
      </c>
      <c r="O1383" s="13" t="s">
        <v>30</v>
      </c>
      <c r="P1383" s="13">
        <v>64</v>
      </c>
      <c r="Q1383" s="13">
        <v>0</v>
      </c>
      <c r="R1383" s="69">
        <f>+M1383*P1383</f>
        <v>1600</v>
      </c>
      <c r="S1383" s="69">
        <v>0</v>
      </c>
      <c r="T1383" s="69">
        <f>+M1383*S1383</f>
        <v>0</v>
      </c>
      <c r="U1383" s="69">
        <f t="shared" ref="U1383:U1384" si="1305">+R1383-T1383</f>
        <v>1600</v>
      </c>
      <c r="V1383" s="69">
        <f>+U1383*0</f>
        <v>0</v>
      </c>
      <c r="W1383" s="69">
        <f t="shared" ref="W1383:W1384" si="1306">+U1383-V1383</f>
        <v>1600</v>
      </c>
      <c r="X1383" s="69">
        <v>0</v>
      </c>
      <c r="Y1383" s="14">
        <f t="shared" si="1291"/>
        <v>0</v>
      </c>
      <c r="Z1383" s="66" t="s">
        <v>26</v>
      </c>
      <c r="AA1383" s="12" t="s">
        <v>31</v>
      </c>
    </row>
    <row r="1384" spans="1:27" x14ac:dyDescent="0.25">
      <c r="A1384" s="10">
        <v>45679</v>
      </c>
      <c r="B1384" s="11" t="s">
        <v>3173</v>
      </c>
      <c r="C1384" s="11" t="s">
        <v>3174</v>
      </c>
      <c r="D1384" s="11" t="s">
        <v>26</v>
      </c>
      <c r="E1384" s="11" t="s">
        <v>74</v>
      </c>
      <c r="F1384" s="11" t="s">
        <v>26</v>
      </c>
      <c r="G1384" s="11">
        <v>1318</v>
      </c>
      <c r="H1384" s="12" t="s">
        <v>70</v>
      </c>
      <c r="I1384" s="12" t="s">
        <v>27</v>
      </c>
      <c r="J1384" s="12" t="s">
        <v>33</v>
      </c>
      <c r="K1384" s="12" t="s">
        <v>34</v>
      </c>
      <c r="L1384" s="13">
        <v>37.659999999999997</v>
      </c>
      <c r="M1384" s="13">
        <v>25</v>
      </c>
      <c r="N1384" s="13">
        <f t="shared" si="1241"/>
        <v>1.5064</v>
      </c>
      <c r="O1384" s="13" t="s">
        <v>30</v>
      </c>
      <c r="P1384" s="13">
        <v>60</v>
      </c>
      <c r="Q1384" s="13">
        <v>0</v>
      </c>
      <c r="R1384" s="69">
        <f>+M1384*P1384</f>
        <v>1500</v>
      </c>
      <c r="S1384" s="69">
        <v>0</v>
      </c>
      <c r="T1384" s="69">
        <f>+M1384*S1384</f>
        <v>0</v>
      </c>
      <c r="U1384" s="69">
        <f t="shared" si="1305"/>
        <v>1500</v>
      </c>
      <c r="V1384" s="69">
        <f>+U1384*0</f>
        <v>0</v>
      </c>
      <c r="W1384" s="69">
        <f t="shared" si="1306"/>
        <v>1500</v>
      </c>
      <c r="X1384" s="69">
        <v>0</v>
      </c>
      <c r="Y1384" s="14">
        <f t="shared" si="1291"/>
        <v>0</v>
      </c>
      <c r="Z1384" s="66" t="s">
        <v>26</v>
      </c>
      <c r="AA1384" s="12" t="s">
        <v>31</v>
      </c>
    </row>
    <row r="1385" spans="1:27" x14ac:dyDescent="0.25">
      <c r="A1385" s="10">
        <v>45679</v>
      </c>
      <c r="B1385" s="11" t="s">
        <v>3175</v>
      </c>
      <c r="C1385" s="11" t="s">
        <v>3176</v>
      </c>
      <c r="D1385" s="11" t="s">
        <v>26</v>
      </c>
      <c r="E1385" s="11" t="s">
        <v>504</v>
      </c>
      <c r="F1385" s="11" t="s">
        <v>26</v>
      </c>
      <c r="G1385" s="11">
        <v>1255</v>
      </c>
      <c r="H1385" s="12" t="s">
        <v>141</v>
      </c>
      <c r="I1385" s="12" t="s">
        <v>37</v>
      </c>
      <c r="J1385" s="12" t="s">
        <v>598</v>
      </c>
      <c r="K1385" s="12" t="s">
        <v>82</v>
      </c>
      <c r="L1385" s="13">
        <v>40.42</v>
      </c>
      <c r="M1385" s="13">
        <v>25</v>
      </c>
      <c r="N1385" s="13">
        <f t="shared" si="1241"/>
        <v>1.6168</v>
      </c>
      <c r="O1385" s="13">
        <v>29</v>
      </c>
      <c r="P1385" s="13" t="s">
        <v>30</v>
      </c>
      <c r="Q1385" s="13">
        <v>0</v>
      </c>
      <c r="R1385" s="69">
        <f>L1385*O1385</f>
        <v>1172.18</v>
      </c>
      <c r="S1385" s="69">
        <v>0</v>
      </c>
      <c r="T1385" s="69">
        <f>L1385*S1385</f>
        <v>0</v>
      </c>
      <c r="U1385" s="69">
        <f t="shared" ref="U1385" si="1307">R1385-T1385</f>
        <v>1172.18</v>
      </c>
      <c r="V1385" s="69">
        <f>U1385*0</f>
        <v>0</v>
      </c>
      <c r="W1385" s="69">
        <f t="shared" ref="W1385" si="1308">U1385-V1385</f>
        <v>1172.18</v>
      </c>
      <c r="X1385" s="69">
        <v>0</v>
      </c>
      <c r="Y1385" s="14">
        <f t="shared" si="1291"/>
        <v>0</v>
      </c>
      <c r="Z1385" s="66" t="s">
        <v>26</v>
      </c>
      <c r="AA1385" s="12" t="s">
        <v>31</v>
      </c>
    </row>
    <row r="1386" spans="1:27" x14ac:dyDescent="0.25">
      <c r="A1386" s="10">
        <v>45679</v>
      </c>
      <c r="B1386" s="11" t="s">
        <v>3177</v>
      </c>
      <c r="C1386" s="11" t="s">
        <v>3178</v>
      </c>
      <c r="D1386" s="11" t="s">
        <v>26</v>
      </c>
      <c r="E1386" s="11" t="s">
        <v>223</v>
      </c>
      <c r="F1386" s="11" t="s">
        <v>26</v>
      </c>
      <c r="G1386" s="11">
        <v>55329</v>
      </c>
      <c r="H1386" s="12" t="s">
        <v>4422</v>
      </c>
      <c r="I1386" s="12" t="s">
        <v>27</v>
      </c>
      <c r="J1386" s="12" t="s">
        <v>33</v>
      </c>
      <c r="K1386" s="12" t="s">
        <v>34</v>
      </c>
      <c r="L1386" s="13">
        <v>34.68</v>
      </c>
      <c r="M1386" s="13">
        <v>25</v>
      </c>
      <c r="N1386" s="13">
        <f t="shared" si="1241"/>
        <v>1.3872</v>
      </c>
      <c r="O1386" s="13">
        <v>45</v>
      </c>
      <c r="P1386" s="13" t="s">
        <v>30</v>
      </c>
      <c r="Q1386" s="13">
        <v>0</v>
      </c>
      <c r="R1386" s="69">
        <f>+L1386*O1386</f>
        <v>1560.6</v>
      </c>
      <c r="S1386" s="69">
        <v>0</v>
      </c>
      <c r="T1386" s="69">
        <f>+L1386*S1386</f>
        <v>0</v>
      </c>
      <c r="U1386" s="69">
        <f t="shared" ref="U1386" si="1309">+R1386-T1386</f>
        <v>1560.6</v>
      </c>
      <c r="V1386" s="69">
        <f>+U1386*1</f>
        <v>1560.6</v>
      </c>
      <c r="W1386" s="69">
        <f t="shared" ref="W1386" si="1310">+U1386-V1386</f>
        <v>0</v>
      </c>
      <c r="X1386" s="69">
        <v>0</v>
      </c>
      <c r="Y1386" s="14">
        <f t="shared" si="1291"/>
        <v>0</v>
      </c>
      <c r="Z1386" s="66" t="s">
        <v>26</v>
      </c>
      <c r="AA1386" s="12" t="s">
        <v>31</v>
      </c>
    </row>
    <row r="1387" spans="1:27" x14ac:dyDescent="0.25">
      <c r="A1387" s="10">
        <v>45679</v>
      </c>
      <c r="B1387" s="11" t="s">
        <v>3179</v>
      </c>
      <c r="C1387" s="11" t="s">
        <v>3180</v>
      </c>
      <c r="D1387" s="11" t="s">
        <v>26</v>
      </c>
      <c r="E1387" s="11" t="s">
        <v>80</v>
      </c>
      <c r="F1387" s="11" t="s">
        <v>26</v>
      </c>
      <c r="G1387" s="11">
        <v>10651</v>
      </c>
      <c r="H1387" s="12" t="s">
        <v>140</v>
      </c>
      <c r="I1387" s="12" t="s">
        <v>27</v>
      </c>
      <c r="J1387" s="12" t="s">
        <v>42</v>
      </c>
      <c r="K1387" s="12" t="s">
        <v>43</v>
      </c>
      <c r="L1387" s="13">
        <v>43.36</v>
      </c>
      <c r="M1387" s="13">
        <v>25</v>
      </c>
      <c r="N1387" s="13">
        <f t="shared" si="1241"/>
        <v>1.7343999999999999</v>
      </c>
      <c r="O1387" s="13">
        <v>35</v>
      </c>
      <c r="P1387" s="13"/>
      <c r="Q1387" s="13">
        <v>0</v>
      </c>
      <c r="R1387" s="69">
        <f>+L1387*O1387</f>
        <v>1517.6</v>
      </c>
      <c r="S1387" s="69">
        <v>0</v>
      </c>
      <c r="T1387" s="69">
        <f>+L1387*S1387</f>
        <v>0</v>
      </c>
      <c r="U1387" s="69">
        <f>+R1387-T1387</f>
        <v>1517.6</v>
      </c>
      <c r="V1387" s="69">
        <f>+U1387*0</f>
        <v>0</v>
      </c>
      <c r="W1387" s="69">
        <f>+U1387-V1387</f>
        <v>1517.6</v>
      </c>
      <c r="X1387" s="69">
        <v>0</v>
      </c>
      <c r="Y1387" s="14">
        <f t="shared" si="1291"/>
        <v>0</v>
      </c>
      <c r="Z1387" s="66" t="s">
        <v>26</v>
      </c>
      <c r="AA1387" s="12" t="s">
        <v>31</v>
      </c>
    </row>
    <row r="1388" spans="1:27" x14ac:dyDescent="0.25">
      <c r="A1388" s="10">
        <v>45679</v>
      </c>
      <c r="B1388" s="11" t="s">
        <v>3181</v>
      </c>
      <c r="C1388" s="11" t="s">
        <v>3182</v>
      </c>
      <c r="D1388" s="11" t="s">
        <v>26</v>
      </c>
      <c r="E1388" s="11" t="s">
        <v>441</v>
      </c>
      <c r="F1388" s="11" t="s">
        <v>26</v>
      </c>
      <c r="G1388" s="11" t="s">
        <v>26</v>
      </c>
      <c r="H1388" s="12" t="s">
        <v>4423</v>
      </c>
      <c r="I1388" s="12" t="s">
        <v>27</v>
      </c>
      <c r="J1388" s="12" t="s">
        <v>47</v>
      </c>
      <c r="K1388" s="12" t="s">
        <v>48</v>
      </c>
      <c r="L1388" s="13">
        <v>35.700000000000003</v>
      </c>
      <c r="M1388" s="13">
        <v>24</v>
      </c>
      <c r="N1388" s="13">
        <f t="shared" si="1241"/>
        <v>1.4875</v>
      </c>
      <c r="O1388" s="13">
        <v>90</v>
      </c>
      <c r="P1388" s="13" t="s">
        <v>30</v>
      </c>
      <c r="Q1388" s="13">
        <v>0</v>
      </c>
      <c r="R1388" s="69">
        <f>L1388*O1388</f>
        <v>3213.0000000000005</v>
      </c>
      <c r="S1388" s="69">
        <v>40</v>
      </c>
      <c r="T1388" s="69">
        <f>+L1388*S1388</f>
        <v>1428</v>
      </c>
      <c r="U1388" s="69">
        <f>R1388-T1388</f>
        <v>1785.0000000000005</v>
      </c>
      <c r="V1388" s="69">
        <f>U1388*1</f>
        <v>1785.0000000000005</v>
      </c>
      <c r="W1388" s="69">
        <f>U1388-V1388</f>
        <v>0</v>
      </c>
      <c r="X1388" s="15">
        <f>L1388*40</f>
        <v>1428</v>
      </c>
      <c r="Y1388" s="70">
        <f t="shared" ref="Y1388" si="1311">+T1388-X1388</f>
        <v>0</v>
      </c>
      <c r="Z1388" s="66" t="s">
        <v>41</v>
      </c>
      <c r="AA1388" s="12" t="s">
        <v>745</v>
      </c>
    </row>
    <row r="1389" spans="1:27" x14ac:dyDescent="0.25">
      <c r="A1389" s="10">
        <v>45679</v>
      </c>
      <c r="B1389" s="11" t="s">
        <v>520</v>
      </c>
      <c r="C1389" s="11" t="s">
        <v>3183</v>
      </c>
      <c r="D1389" s="11" t="s">
        <v>26</v>
      </c>
      <c r="E1389" s="11" t="s">
        <v>67</v>
      </c>
      <c r="F1389" s="11" t="s">
        <v>26</v>
      </c>
      <c r="G1389" s="11">
        <v>1612</v>
      </c>
      <c r="H1389" s="12" t="s">
        <v>66</v>
      </c>
      <c r="I1389" s="12" t="s">
        <v>37</v>
      </c>
      <c r="J1389" s="12" t="s">
        <v>1908</v>
      </c>
      <c r="K1389" s="12" t="s">
        <v>82</v>
      </c>
      <c r="L1389" s="13">
        <v>40.72</v>
      </c>
      <c r="M1389" s="13">
        <v>25</v>
      </c>
      <c r="N1389" s="13">
        <f t="shared" ref="N1389:N1416" si="1312">L1389/M1389</f>
        <v>1.6288</v>
      </c>
      <c r="O1389" s="13" t="s">
        <v>30</v>
      </c>
      <c r="P1389" s="13">
        <v>54</v>
      </c>
      <c r="Q1389" s="13">
        <v>0</v>
      </c>
      <c r="R1389" s="69">
        <f>M1389*P1389</f>
        <v>1350</v>
      </c>
      <c r="S1389" s="69">
        <v>0</v>
      </c>
      <c r="T1389" s="69">
        <f>M1389*S1389</f>
        <v>0</v>
      </c>
      <c r="U1389" s="69">
        <f t="shared" ref="U1389:U1390" si="1313">R1389-T1389</f>
        <v>1350</v>
      </c>
      <c r="V1389" s="69">
        <f>U1389*1</f>
        <v>1350</v>
      </c>
      <c r="W1389" s="69">
        <f t="shared" ref="W1389:W1390" si="1314">U1389-V1389</f>
        <v>0</v>
      </c>
      <c r="X1389" s="69">
        <v>0</v>
      </c>
      <c r="Y1389" s="14">
        <f t="shared" ref="Y1389:Y1406" si="1315">T1389-X1389</f>
        <v>0</v>
      </c>
      <c r="Z1389" s="66" t="s">
        <v>26</v>
      </c>
      <c r="AA1389" s="12" t="s">
        <v>31</v>
      </c>
    </row>
    <row r="1390" spans="1:27" x14ac:dyDescent="0.25">
      <c r="A1390" s="10">
        <v>45679</v>
      </c>
      <c r="B1390" s="11" t="s">
        <v>3184</v>
      </c>
      <c r="C1390" s="11" t="s">
        <v>3185</v>
      </c>
      <c r="D1390" s="11" t="s">
        <v>26</v>
      </c>
      <c r="E1390" s="11" t="s">
        <v>200</v>
      </c>
      <c r="F1390" s="11" t="s">
        <v>26</v>
      </c>
      <c r="G1390" s="11">
        <v>1507</v>
      </c>
      <c r="H1390" s="12" t="s">
        <v>45</v>
      </c>
      <c r="I1390" s="12" t="s">
        <v>27</v>
      </c>
      <c r="J1390" s="12" t="s">
        <v>47</v>
      </c>
      <c r="K1390" s="12" t="s">
        <v>48</v>
      </c>
      <c r="L1390" s="13">
        <v>38.64</v>
      </c>
      <c r="M1390" s="13">
        <v>25</v>
      </c>
      <c r="N1390" s="13">
        <f t="shared" si="1312"/>
        <v>1.5456000000000001</v>
      </c>
      <c r="O1390" s="13" t="s">
        <v>30</v>
      </c>
      <c r="P1390" s="13">
        <v>58</v>
      </c>
      <c r="Q1390" s="13">
        <v>0</v>
      </c>
      <c r="R1390" s="69">
        <f>M1390*P1390</f>
        <v>1450</v>
      </c>
      <c r="S1390" s="69">
        <v>0</v>
      </c>
      <c r="T1390" s="69">
        <f>M1390*S1390</f>
        <v>0</v>
      </c>
      <c r="U1390" s="69">
        <f t="shared" si="1313"/>
        <v>1450</v>
      </c>
      <c r="V1390" s="69">
        <f>U1390*0</f>
        <v>0</v>
      </c>
      <c r="W1390" s="69">
        <f t="shared" si="1314"/>
        <v>1450</v>
      </c>
      <c r="X1390" s="69">
        <v>0</v>
      </c>
      <c r="Y1390" s="14">
        <f t="shared" si="1315"/>
        <v>0</v>
      </c>
      <c r="Z1390" s="66" t="s">
        <v>26</v>
      </c>
      <c r="AA1390" s="12" t="s">
        <v>31</v>
      </c>
    </row>
    <row r="1391" spans="1:27" x14ac:dyDescent="0.25">
      <c r="A1391" s="10">
        <v>45679</v>
      </c>
      <c r="B1391" s="11" t="s">
        <v>244</v>
      </c>
      <c r="C1391" s="11" t="s">
        <v>3186</v>
      </c>
      <c r="D1391" s="11" t="s">
        <v>26</v>
      </c>
      <c r="E1391" s="11" t="s">
        <v>65</v>
      </c>
      <c r="F1391" s="11" t="s">
        <v>26</v>
      </c>
      <c r="G1391" s="11">
        <v>1585</v>
      </c>
      <c r="H1391" s="12" t="s">
        <v>66</v>
      </c>
      <c r="I1391" s="12" t="s">
        <v>27</v>
      </c>
      <c r="J1391" s="12" t="s">
        <v>556</v>
      </c>
      <c r="K1391" s="12" t="s">
        <v>557</v>
      </c>
      <c r="L1391" s="13">
        <v>41.78</v>
      </c>
      <c r="M1391" s="13">
        <v>25</v>
      </c>
      <c r="N1391" s="13">
        <f t="shared" si="1312"/>
        <v>1.6712</v>
      </c>
      <c r="O1391" s="13">
        <v>45</v>
      </c>
      <c r="P1391" s="13"/>
      <c r="Q1391" s="13">
        <v>0</v>
      </c>
      <c r="R1391" s="69">
        <f>L1391*O1391</f>
        <v>1880.1000000000001</v>
      </c>
      <c r="S1391" s="69">
        <v>0</v>
      </c>
      <c r="T1391" s="69">
        <f>L1391*S1391</f>
        <v>0</v>
      </c>
      <c r="U1391" s="69">
        <f>R1391-T1391</f>
        <v>1880.1000000000001</v>
      </c>
      <c r="V1391" s="69">
        <f>U1391*1</f>
        <v>1880.1000000000001</v>
      </c>
      <c r="W1391" s="69">
        <f>U1391-V1391</f>
        <v>0</v>
      </c>
      <c r="X1391" s="69">
        <v>0</v>
      </c>
      <c r="Y1391" s="14">
        <f t="shared" si="1315"/>
        <v>0</v>
      </c>
      <c r="Z1391" s="66" t="s">
        <v>26</v>
      </c>
      <c r="AA1391" s="12" t="s">
        <v>31</v>
      </c>
    </row>
    <row r="1392" spans="1:27" x14ac:dyDescent="0.25">
      <c r="A1392" s="10">
        <v>45679</v>
      </c>
      <c r="B1392" s="11" t="s">
        <v>3187</v>
      </c>
      <c r="C1392" s="11" t="s">
        <v>3188</v>
      </c>
      <c r="D1392" s="11" t="s">
        <v>26</v>
      </c>
      <c r="E1392" s="11" t="s">
        <v>430</v>
      </c>
      <c r="F1392" s="11" t="s">
        <v>26</v>
      </c>
      <c r="G1392" s="11">
        <v>144</v>
      </c>
      <c r="H1392" s="12" t="s">
        <v>6326</v>
      </c>
      <c r="I1392" s="12" t="s">
        <v>27</v>
      </c>
      <c r="J1392" s="12" t="s">
        <v>42</v>
      </c>
      <c r="K1392" s="12" t="s">
        <v>43</v>
      </c>
      <c r="L1392" s="13">
        <v>40.32</v>
      </c>
      <c r="M1392" s="13">
        <v>25</v>
      </c>
      <c r="N1392" s="13">
        <f t="shared" si="1312"/>
        <v>1.6128</v>
      </c>
      <c r="O1392" s="13">
        <v>42.5</v>
      </c>
      <c r="P1392" s="13"/>
      <c r="Q1392" s="13">
        <v>0</v>
      </c>
      <c r="R1392" s="69">
        <f>+L1392*O1392</f>
        <v>1713.6</v>
      </c>
      <c r="S1392" s="69">
        <v>0</v>
      </c>
      <c r="T1392" s="69">
        <f>+L1392*S1392</f>
        <v>0</v>
      </c>
      <c r="U1392" s="69">
        <f t="shared" ref="U1392" si="1316">+R1392-T1392</f>
        <v>1713.6</v>
      </c>
      <c r="V1392" s="69">
        <f>+U1392*0</f>
        <v>0</v>
      </c>
      <c r="W1392" s="69">
        <f t="shared" ref="W1392" si="1317">+U1392-V1392</f>
        <v>1713.6</v>
      </c>
      <c r="X1392" s="69">
        <v>0</v>
      </c>
      <c r="Y1392" s="14">
        <f t="shared" si="1315"/>
        <v>0</v>
      </c>
      <c r="Z1392" s="66" t="s">
        <v>26</v>
      </c>
      <c r="AA1392" s="12" t="s">
        <v>31</v>
      </c>
    </row>
    <row r="1393" spans="1:27" x14ac:dyDescent="0.25">
      <c r="A1393" s="10">
        <v>45679</v>
      </c>
      <c r="B1393" s="11" t="s">
        <v>3189</v>
      </c>
      <c r="C1393" s="11" t="s">
        <v>3190</v>
      </c>
      <c r="D1393" s="11" t="s">
        <v>26</v>
      </c>
      <c r="E1393" s="11" t="s">
        <v>443</v>
      </c>
      <c r="F1393" s="11" t="s">
        <v>26</v>
      </c>
      <c r="G1393" s="11" t="s">
        <v>184</v>
      </c>
      <c r="H1393" s="12" t="s">
        <v>4448</v>
      </c>
      <c r="I1393" s="12" t="s">
        <v>55</v>
      </c>
      <c r="J1393" s="12" t="s">
        <v>55</v>
      </c>
      <c r="K1393" s="12" t="s">
        <v>56</v>
      </c>
      <c r="L1393" s="13">
        <v>34.840000000000003</v>
      </c>
      <c r="M1393" s="13">
        <v>21</v>
      </c>
      <c r="N1393" s="13">
        <f t="shared" si="1312"/>
        <v>1.6590476190476191</v>
      </c>
      <c r="O1393" s="13">
        <v>15</v>
      </c>
      <c r="P1393" s="13" t="s">
        <v>30</v>
      </c>
      <c r="Q1393" s="13">
        <v>0</v>
      </c>
      <c r="R1393" s="69">
        <f>L1393*O1393</f>
        <v>522.6</v>
      </c>
      <c r="S1393" s="69">
        <v>0</v>
      </c>
      <c r="T1393" s="69">
        <f>L1393*S1393</f>
        <v>0</v>
      </c>
      <c r="U1393" s="69">
        <f>R1393-T1393</f>
        <v>522.6</v>
      </c>
      <c r="V1393" s="69">
        <f>U1393*1</f>
        <v>522.6</v>
      </c>
      <c r="W1393" s="69">
        <f>U1393-V1393</f>
        <v>0</v>
      </c>
      <c r="X1393" s="69">
        <v>0</v>
      </c>
      <c r="Y1393" s="14">
        <f t="shared" si="1315"/>
        <v>0</v>
      </c>
      <c r="Z1393" s="66" t="s">
        <v>26</v>
      </c>
      <c r="AA1393" s="12" t="s">
        <v>31</v>
      </c>
    </row>
    <row r="1394" spans="1:27" x14ac:dyDescent="0.25">
      <c r="A1394" s="10">
        <v>45679</v>
      </c>
      <c r="B1394" s="11" t="s">
        <v>3191</v>
      </c>
      <c r="C1394" s="11" t="s">
        <v>3192</v>
      </c>
      <c r="D1394" s="11" t="s">
        <v>26</v>
      </c>
      <c r="E1394" s="11" t="s">
        <v>40</v>
      </c>
      <c r="F1394" s="11" t="s">
        <v>26</v>
      </c>
      <c r="G1394" s="11">
        <v>3708</v>
      </c>
      <c r="H1394" s="12" t="s">
        <v>41</v>
      </c>
      <c r="I1394" s="12" t="s">
        <v>55</v>
      </c>
      <c r="J1394" s="12" t="s">
        <v>565</v>
      </c>
      <c r="K1394" s="12" t="s">
        <v>549</v>
      </c>
      <c r="L1394" s="13">
        <v>39.04</v>
      </c>
      <c r="M1394" s="13">
        <v>24</v>
      </c>
      <c r="N1394" s="13">
        <f t="shared" si="1312"/>
        <v>1.6266666666666667</v>
      </c>
      <c r="O1394" s="13">
        <v>25</v>
      </c>
      <c r="P1394" s="13"/>
      <c r="Q1394" s="13">
        <v>0</v>
      </c>
      <c r="R1394" s="69">
        <f>L1394*O1394</f>
        <v>976</v>
      </c>
      <c r="S1394" s="69">
        <v>0</v>
      </c>
      <c r="T1394" s="69">
        <f>L1394*S1394</f>
        <v>0</v>
      </c>
      <c r="U1394" s="69">
        <f>R1394-T1394</f>
        <v>976</v>
      </c>
      <c r="V1394" s="69">
        <f>U1394*0</f>
        <v>0</v>
      </c>
      <c r="W1394" s="69">
        <f>U1394-V1394</f>
        <v>976</v>
      </c>
      <c r="X1394" s="69">
        <v>0</v>
      </c>
      <c r="Y1394" s="14">
        <f t="shared" si="1315"/>
        <v>0</v>
      </c>
      <c r="Z1394" s="66" t="s">
        <v>26</v>
      </c>
      <c r="AA1394" s="12" t="s">
        <v>31</v>
      </c>
    </row>
    <row r="1395" spans="1:27" x14ac:dyDescent="0.25">
      <c r="A1395" s="10">
        <v>45679</v>
      </c>
      <c r="B1395" s="11" t="s">
        <v>3193</v>
      </c>
      <c r="C1395" s="11" t="s">
        <v>3194</v>
      </c>
      <c r="D1395" s="11" t="s">
        <v>26</v>
      </c>
      <c r="E1395" s="11" t="s">
        <v>245</v>
      </c>
      <c r="F1395" s="11" t="s">
        <v>26</v>
      </c>
      <c r="G1395" s="11">
        <v>2960</v>
      </c>
      <c r="H1395" s="12" t="s">
        <v>41</v>
      </c>
      <c r="I1395" s="12" t="s">
        <v>55</v>
      </c>
      <c r="J1395" s="12" t="s">
        <v>565</v>
      </c>
      <c r="K1395" s="12" t="s">
        <v>549</v>
      </c>
      <c r="L1395" s="13">
        <v>39.04</v>
      </c>
      <c r="M1395" s="13">
        <v>24</v>
      </c>
      <c r="N1395" s="13">
        <f t="shared" si="1312"/>
        <v>1.6266666666666667</v>
      </c>
      <c r="O1395" s="13">
        <v>25</v>
      </c>
      <c r="P1395" s="13"/>
      <c r="Q1395" s="13">
        <v>0</v>
      </c>
      <c r="R1395" s="69">
        <f>L1395*O1395</f>
        <v>976</v>
      </c>
      <c r="S1395" s="69">
        <v>0</v>
      </c>
      <c r="T1395" s="69">
        <f>L1395*S1395</f>
        <v>0</v>
      </c>
      <c r="U1395" s="69">
        <f>R1395-T1395</f>
        <v>976</v>
      </c>
      <c r="V1395" s="69">
        <f>U1395*0</f>
        <v>0</v>
      </c>
      <c r="W1395" s="69">
        <f>U1395-V1395</f>
        <v>976</v>
      </c>
      <c r="X1395" s="69">
        <v>0</v>
      </c>
      <c r="Y1395" s="14">
        <f t="shared" si="1315"/>
        <v>0</v>
      </c>
      <c r="Z1395" s="66" t="s">
        <v>26</v>
      </c>
      <c r="AA1395" s="12" t="s">
        <v>31</v>
      </c>
    </row>
    <row r="1396" spans="1:27" x14ac:dyDescent="0.25">
      <c r="A1396" s="10">
        <v>45679</v>
      </c>
      <c r="B1396" s="11" t="s">
        <v>3195</v>
      </c>
      <c r="C1396" s="11" t="s">
        <v>3196</v>
      </c>
      <c r="D1396" s="11" t="s">
        <v>26</v>
      </c>
      <c r="E1396" s="11" t="s">
        <v>569</v>
      </c>
      <c r="F1396" s="11" t="s">
        <v>26</v>
      </c>
      <c r="G1396" s="11">
        <v>10332</v>
      </c>
      <c r="H1396" s="12" t="s">
        <v>140</v>
      </c>
      <c r="I1396" s="12" t="s">
        <v>27</v>
      </c>
      <c r="J1396" s="12" t="s">
        <v>33</v>
      </c>
      <c r="K1396" s="12" t="s">
        <v>34</v>
      </c>
      <c r="L1396" s="13">
        <v>42.66</v>
      </c>
      <c r="M1396" s="13">
        <v>29</v>
      </c>
      <c r="N1396" s="13">
        <f t="shared" si="1312"/>
        <v>1.4710344827586206</v>
      </c>
      <c r="O1396" s="13">
        <v>40</v>
      </c>
      <c r="P1396" s="13"/>
      <c r="Q1396" s="13">
        <v>0</v>
      </c>
      <c r="R1396" s="69">
        <f>+L1396*O1396</f>
        <v>1706.3999999999999</v>
      </c>
      <c r="S1396" s="69">
        <v>0</v>
      </c>
      <c r="T1396" s="69">
        <f>+L1396*S1396</f>
        <v>0</v>
      </c>
      <c r="U1396" s="69">
        <f>+R1396-T1396</f>
        <v>1706.3999999999999</v>
      </c>
      <c r="V1396" s="69">
        <f>+U1396*0</f>
        <v>0</v>
      </c>
      <c r="W1396" s="69">
        <f>+U1396-V1396</f>
        <v>1706.3999999999999</v>
      </c>
      <c r="X1396" s="69">
        <v>0</v>
      </c>
      <c r="Y1396" s="14">
        <f t="shared" si="1315"/>
        <v>0</v>
      </c>
      <c r="Z1396" s="66" t="s">
        <v>26</v>
      </c>
      <c r="AA1396" s="12" t="s">
        <v>31</v>
      </c>
    </row>
    <row r="1397" spans="1:27" x14ac:dyDescent="0.25">
      <c r="A1397" s="10">
        <v>45679</v>
      </c>
      <c r="B1397" s="11" t="s">
        <v>585</v>
      </c>
      <c r="C1397" s="11" t="s">
        <v>3197</v>
      </c>
      <c r="D1397" s="11" t="s">
        <v>26</v>
      </c>
      <c r="E1397" s="11" t="s">
        <v>63</v>
      </c>
      <c r="F1397" s="11" t="s">
        <v>26</v>
      </c>
      <c r="G1397" s="11">
        <v>10168</v>
      </c>
      <c r="H1397" s="12" t="s">
        <v>140</v>
      </c>
      <c r="I1397" s="12" t="s">
        <v>27</v>
      </c>
      <c r="J1397" s="12" t="s">
        <v>42</v>
      </c>
      <c r="K1397" s="12" t="s">
        <v>43</v>
      </c>
      <c r="L1397" s="13">
        <v>37.6</v>
      </c>
      <c r="M1397" s="13">
        <v>25</v>
      </c>
      <c r="N1397" s="13">
        <f t="shared" si="1312"/>
        <v>1.504</v>
      </c>
      <c r="O1397" s="13">
        <v>35</v>
      </c>
      <c r="P1397" s="13"/>
      <c r="Q1397" s="13">
        <v>0</v>
      </c>
      <c r="R1397" s="69">
        <f>+L1397*O1397</f>
        <v>1316</v>
      </c>
      <c r="S1397" s="69">
        <v>0</v>
      </c>
      <c r="T1397" s="69">
        <f>+L1397*S1397</f>
        <v>0</v>
      </c>
      <c r="U1397" s="69">
        <f>+R1397-T1397</f>
        <v>1316</v>
      </c>
      <c r="V1397" s="69">
        <f>+U1397*0</f>
        <v>0</v>
      </c>
      <c r="W1397" s="69">
        <f>+U1397-V1397</f>
        <v>1316</v>
      </c>
      <c r="X1397" s="69">
        <v>0</v>
      </c>
      <c r="Y1397" s="14">
        <f t="shared" si="1315"/>
        <v>0</v>
      </c>
      <c r="Z1397" s="66" t="s">
        <v>26</v>
      </c>
      <c r="AA1397" s="12" t="s">
        <v>31</v>
      </c>
    </row>
    <row r="1398" spans="1:27" x14ac:dyDescent="0.25">
      <c r="A1398" s="10">
        <v>45679</v>
      </c>
      <c r="B1398" s="11" t="s">
        <v>3198</v>
      </c>
      <c r="C1398" s="11" t="s">
        <v>3199</v>
      </c>
      <c r="D1398" s="11" t="s">
        <v>26</v>
      </c>
      <c r="E1398" s="11" t="s">
        <v>603</v>
      </c>
      <c r="F1398" s="11" t="s">
        <v>26</v>
      </c>
      <c r="G1398" s="11">
        <v>1112</v>
      </c>
      <c r="H1398" s="12" t="s">
        <v>141</v>
      </c>
      <c r="I1398" s="12" t="s">
        <v>27</v>
      </c>
      <c r="J1398" s="12" t="s">
        <v>33</v>
      </c>
      <c r="K1398" s="12" t="s">
        <v>34</v>
      </c>
      <c r="L1398" s="13">
        <v>40.56</v>
      </c>
      <c r="M1398" s="13">
        <v>28</v>
      </c>
      <c r="N1398" s="13">
        <f t="shared" si="1312"/>
        <v>1.4485714285714286</v>
      </c>
      <c r="O1398" s="13">
        <v>40</v>
      </c>
      <c r="P1398" s="13" t="s">
        <v>30</v>
      </c>
      <c r="Q1398" s="13">
        <v>0</v>
      </c>
      <c r="R1398" s="69">
        <f>L1398*O1398</f>
        <v>1622.4</v>
      </c>
      <c r="S1398" s="69">
        <v>0</v>
      </c>
      <c r="T1398" s="69">
        <f>L1398*S1398</f>
        <v>0</v>
      </c>
      <c r="U1398" s="69">
        <f t="shared" ref="U1398" si="1318">R1398-T1398</f>
        <v>1622.4</v>
      </c>
      <c r="V1398" s="69">
        <f>U1398*0</f>
        <v>0</v>
      </c>
      <c r="W1398" s="69">
        <f t="shared" ref="W1398" si="1319">U1398-V1398</f>
        <v>1622.4</v>
      </c>
      <c r="X1398" s="69">
        <v>0</v>
      </c>
      <c r="Y1398" s="14">
        <f t="shared" si="1315"/>
        <v>0</v>
      </c>
      <c r="Z1398" s="66" t="s">
        <v>26</v>
      </c>
      <c r="AA1398" s="12" t="s">
        <v>31</v>
      </c>
    </row>
    <row r="1399" spans="1:27" x14ac:dyDescent="0.25">
      <c r="A1399" s="10">
        <v>45679</v>
      </c>
      <c r="B1399" s="11" t="s">
        <v>3200</v>
      </c>
      <c r="C1399" s="11" t="s">
        <v>3201</v>
      </c>
      <c r="D1399" s="11" t="s">
        <v>26</v>
      </c>
      <c r="E1399" s="11" t="s">
        <v>2108</v>
      </c>
      <c r="F1399" s="11" t="s">
        <v>26</v>
      </c>
      <c r="G1399" s="11">
        <v>10606</v>
      </c>
      <c r="H1399" s="12" t="s">
        <v>140</v>
      </c>
      <c r="I1399" s="12" t="s">
        <v>27</v>
      </c>
      <c r="J1399" s="12" t="s">
        <v>42</v>
      </c>
      <c r="K1399" s="12" t="s">
        <v>43</v>
      </c>
      <c r="L1399" s="13">
        <v>42.12</v>
      </c>
      <c r="M1399" s="13">
        <v>25</v>
      </c>
      <c r="N1399" s="13">
        <f t="shared" si="1312"/>
        <v>1.6847999999999999</v>
      </c>
      <c r="O1399" s="13">
        <v>35</v>
      </c>
      <c r="P1399" s="13"/>
      <c r="Q1399" s="13">
        <v>0</v>
      </c>
      <c r="R1399" s="69">
        <f>+L1399*O1399</f>
        <v>1474.1999999999998</v>
      </c>
      <c r="S1399" s="69">
        <v>0</v>
      </c>
      <c r="T1399" s="69">
        <f>+L1399*S1399</f>
        <v>0</v>
      </c>
      <c r="U1399" s="69">
        <f>+R1399-T1399</f>
        <v>1474.1999999999998</v>
      </c>
      <c r="V1399" s="69">
        <f>+U1399*0</f>
        <v>0</v>
      </c>
      <c r="W1399" s="69">
        <f>+U1399-V1399</f>
        <v>1474.1999999999998</v>
      </c>
      <c r="X1399" s="69">
        <v>0</v>
      </c>
      <c r="Y1399" s="14">
        <f t="shared" si="1315"/>
        <v>0</v>
      </c>
      <c r="Z1399" s="66" t="s">
        <v>26</v>
      </c>
      <c r="AA1399" s="12" t="s">
        <v>31</v>
      </c>
    </row>
    <row r="1400" spans="1:27" x14ac:dyDescent="0.25">
      <c r="A1400" s="10">
        <v>45679</v>
      </c>
      <c r="B1400" s="11" t="s">
        <v>3202</v>
      </c>
      <c r="C1400" s="11" t="s">
        <v>3203</v>
      </c>
      <c r="D1400" s="11" t="s">
        <v>26</v>
      </c>
      <c r="E1400" s="11" t="s">
        <v>495</v>
      </c>
      <c r="F1400" s="11" t="s">
        <v>26</v>
      </c>
      <c r="G1400" s="11">
        <v>22908</v>
      </c>
      <c r="H1400" s="12" t="s">
        <v>4447</v>
      </c>
      <c r="I1400" s="12" t="s">
        <v>27</v>
      </c>
      <c r="J1400" s="12" t="s">
        <v>33</v>
      </c>
      <c r="K1400" s="12" t="s">
        <v>34</v>
      </c>
      <c r="L1400" s="13">
        <v>40.880000000000003</v>
      </c>
      <c r="M1400" s="13">
        <v>28</v>
      </c>
      <c r="N1400" s="13">
        <f t="shared" si="1312"/>
        <v>1.4600000000000002</v>
      </c>
      <c r="O1400" s="13">
        <v>45.33</v>
      </c>
      <c r="P1400" s="13" t="s">
        <v>30</v>
      </c>
      <c r="Q1400" s="13">
        <v>0</v>
      </c>
      <c r="R1400" s="69">
        <f>+L1400*O1400</f>
        <v>1853.0904</v>
      </c>
      <c r="S1400" s="69">
        <v>0</v>
      </c>
      <c r="T1400" s="69">
        <f>+L1400*S1400</f>
        <v>0</v>
      </c>
      <c r="U1400" s="69">
        <f>+R1400-T1400</f>
        <v>1853.0904</v>
      </c>
      <c r="V1400" s="69">
        <f>+U1400*0.75</f>
        <v>1389.8178</v>
      </c>
      <c r="W1400" s="69">
        <f>+U1400-V1400</f>
        <v>463.27260000000001</v>
      </c>
      <c r="X1400" s="69">
        <v>0</v>
      </c>
      <c r="Y1400" s="14">
        <f t="shared" si="1315"/>
        <v>0</v>
      </c>
      <c r="Z1400" s="66" t="s">
        <v>26</v>
      </c>
      <c r="AA1400" s="12" t="s">
        <v>31</v>
      </c>
    </row>
    <row r="1401" spans="1:27" x14ac:dyDescent="0.25">
      <c r="A1401" s="10">
        <v>45679</v>
      </c>
      <c r="B1401" s="11" t="s">
        <v>3204</v>
      </c>
      <c r="C1401" s="11" t="s">
        <v>3205</v>
      </c>
      <c r="D1401" s="11" t="s">
        <v>26</v>
      </c>
      <c r="E1401" s="11" t="s">
        <v>434</v>
      </c>
      <c r="F1401" s="11" t="s">
        <v>26</v>
      </c>
      <c r="G1401" s="11">
        <v>3512</v>
      </c>
      <c r="H1401" s="12" t="s">
        <v>41</v>
      </c>
      <c r="I1401" s="12" t="s">
        <v>55</v>
      </c>
      <c r="J1401" s="12" t="s">
        <v>565</v>
      </c>
      <c r="K1401" s="12" t="s">
        <v>549</v>
      </c>
      <c r="L1401" s="13">
        <v>39.64</v>
      </c>
      <c r="M1401" s="13">
        <v>24</v>
      </c>
      <c r="N1401" s="13">
        <f t="shared" si="1312"/>
        <v>1.6516666666666666</v>
      </c>
      <c r="O1401" s="13">
        <v>25</v>
      </c>
      <c r="P1401" s="13"/>
      <c r="Q1401" s="13">
        <v>0</v>
      </c>
      <c r="R1401" s="69">
        <f>L1401*O1401</f>
        <v>991</v>
      </c>
      <c r="S1401" s="69">
        <v>0</v>
      </c>
      <c r="T1401" s="69">
        <f>L1401*S1401</f>
        <v>0</v>
      </c>
      <c r="U1401" s="69">
        <f>R1401-T1401</f>
        <v>991</v>
      </c>
      <c r="V1401" s="69">
        <f>U1401*0</f>
        <v>0</v>
      </c>
      <c r="W1401" s="69">
        <f>U1401-V1401</f>
        <v>991</v>
      </c>
      <c r="X1401" s="69">
        <v>0</v>
      </c>
      <c r="Y1401" s="14">
        <f t="shared" si="1315"/>
        <v>0</v>
      </c>
      <c r="Z1401" s="66" t="s">
        <v>26</v>
      </c>
      <c r="AA1401" s="12" t="s">
        <v>31</v>
      </c>
    </row>
    <row r="1402" spans="1:27" x14ac:dyDescent="0.25">
      <c r="A1402" s="10">
        <v>45679</v>
      </c>
      <c r="B1402" s="11" t="s">
        <v>3206</v>
      </c>
      <c r="C1402" s="11" t="s">
        <v>3207</v>
      </c>
      <c r="D1402" s="11" t="s">
        <v>26</v>
      </c>
      <c r="E1402" s="11" t="s">
        <v>433</v>
      </c>
      <c r="F1402" s="11" t="s">
        <v>26</v>
      </c>
      <c r="G1402" s="11" t="s">
        <v>35</v>
      </c>
      <c r="H1402" s="12" t="s">
        <v>36</v>
      </c>
      <c r="I1402" s="12" t="s">
        <v>27</v>
      </c>
      <c r="J1402" s="12" t="s">
        <v>42</v>
      </c>
      <c r="K1402" s="12" t="s">
        <v>43</v>
      </c>
      <c r="L1402" s="13">
        <v>9.36</v>
      </c>
      <c r="M1402" s="13">
        <v>6</v>
      </c>
      <c r="N1402" s="13">
        <f t="shared" si="1312"/>
        <v>1.5599999999999998</v>
      </c>
      <c r="O1402" s="13">
        <v>45</v>
      </c>
      <c r="P1402" s="13" t="s">
        <v>30</v>
      </c>
      <c r="Q1402" s="13">
        <v>0</v>
      </c>
      <c r="R1402" s="69">
        <f>(L1402*O1402)-Q1402</f>
        <v>421.2</v>
      </c>
      <c r="S1402" s="69">
        <v>0</v>
      </c>
      <c r="T1402" s="69">
        <f t="shared" ref="T1402" si="1320">+L1402*S1402</f>
        <v>0</v>
      </c>
      <c r="U1402" s="69">
        <f t="shared" ref="U1402" si="1321">+R1402-T1402</f>
        <v>421.2</v>
      </c>
      <c r="V1402" s="69">
        <f>+U1402*0</f>
        <v>0</v>
      </c>
      <c r="W1402" s="69">
        <f t="shared" ref="W1402" si="1322">+U1402-V1402</f>
        <v>421.2</v>
      </c>
      <c r="X1402" s="69">
        <v>0</v>
      </c>
      <c r="Y1402" s="14">
        <f t="shared" si="1315"/>
        <v>0</v>
      </c>
      <c r="Z1402" s="66" t="s">
        <v>26</v>
      </c>
      <c r="AA1402" s="12" t="s">
        <v>31</v>
      </c>
    </row>
    <row r="1403" spans="1:27" x14ac:dyDescent="0.25">
      <c r="A1403" s="10">
        <v>45679</v>
      </c>
      <c r="B1403" s="11" t="s">
        <v>583</v>
      </c>
      <c r="C1403" s="11" t="s">
        <v>3208</v>
      </c>
      <c r="D1403" s="11" t="s">
        <v>26</v>
      </c>
      <c r="E1403" s="11" t="s">
        <v>50</v>
      </c>
      <c r="F1403" s="11" t="s">
        <v>26</v>
      </c>
      <c r="G1403" s="11">
        <v>648</v>
      </c>
      <c r="H1403" s="12" t="s">
        <v>162</v>
      </c>
      <c r="I1403" s="12" t="s">
        <v>27</v>
      </c>
      <c r="J1403" s="12" t="s">
        <v>47</v>
      </c>
      <c r="K1403" s="12" t="s">
        <v>48</v>
      </c>
      <c r="L1403" s="13">
        <v>38.32</v>
      </c>
      <c r="M1403" s="13">
        <v>25</v>
      </c>
      <c r="N1403" s="13">
        <f t="shared" si="1312"/>
        <v>1.5327999999999999</v>
      </c>
      <c r="O1403" s="13" t="s">
        <v>30</v>
      </c>
      <c r="P1403" s="13">
        <v>58</v>
      </c>
      <c r="Q1403" s="13">
        <v>0</v>
      </c>
      <c r="R1403" s="69">
        <f>M1403*P1403</f>
        <v>1450</v>
      </c>
      <c r="S1403" s="69">
        <v>0</v>
      </c>
      <c r="T1403" s="69">
        <f>M1403*S1403</f>
        <v>0</v>
      </c>
      <c r="U1403" s="69">
        <f>R1403-T1403</f>
        <v>1450</v>
      </c>
      <c r="V1403" s="69">
        <f>U1403*0</f>
        <v>0</v>
      </c>
      <c r="W1403" s="69">
        <f>U1403-V1403</f>
        <v>1450</v>
      </c>
      <c r="X1403" s="69">
        <v>0</v>
      </c>
      <c r="Y1403" s="14">
        <f t="shared" si="1315"/>
        <v>0</v>
      </c>
      <c r="Z1403" s="66" t="s">
        <v>26</v>
      </c>
      <c r="AA1403" s="12" t="s">
        <v>31</v>
      </c>
    </row>
    <row r="1404" spans="1:27" x14ac:dyDescent="0.25">
      <c r="A1404" s="10">
        <v>45679</v>
      </c>
      <c r="B1404" s="11" t="s">
        <v>497</v>
      </c>
      <c r="C1404" s="11" t="s">
        <v>3209</v>
      </c>
      <c r="D1404" s="11" t="s">
        <v>26</v>
      </c>
      <c r="E1404" s="11" t="s">
        <v>60</v>
      </c>
      <c r="F1404" s="11" t="s">
        <v>26</v>
      </c>
      <c r="G1404" s="11" t="s">
        <v>35</v>
      </c>
      <c r="H1404" s="12" t="s">
        <v>36</v>
      </c>
      <c r="I1404" s="12" t="s">
        <v>27</v>
      </c>
      <c r="J1404" s="12" t="s">
        <v>47</v>
      </c>
      <c r="K1404" s="12" t="s">
        <v>48</v>
      </c>
      <c r="L1404" s="13">
        <v>4.04</v>
      </c>
      <c r="M1404" s="13">
        <v>2</v>
      </c>
      <c r="N1404" s="13">
        <f t="shared" si="1312"/>
        <v>2.02</v>
      </c>
      <c r="O1404" s="13">
        <v>50</v>
      </c>
      <c r="P1404" s="13" t="s">
        <v>30</v>
      </c>
      <c r="Q1404" s="13">
        <v>0</v>
      </c>
      <c r="R1404" s="69">
        <f>(L1404*O1404)-Q1404</f>
        <v>202</v>
      </c>
      <c r="S1404" s="69">
        <v>0</v>
      </c>
      <c r="T1404" s="69">
        <f t="shared" ref="T1404" si="1323">+L1404*S1404</f>
        <v>0</v>
      </c>
      <c r="U1404" s="69">
        <f t="shared" ref="U1404:U1406" si="1324">+R1404-T1404</f>
        <v>202</v>
      </c>
      <c r="V1404" s="69">
        <f>+U1404*0</f>
        <v>0</v>
      </c>
      <c r="W1404" s="69">
        <f t="shared" ref="W1404:W1406" si="1325">+U1404-V1404</f>
        <v>202</v>
      </c>
      <c r="X1404" s="69">
        <v>0</v>
      </c>
      <c r="Y1404" s="14">
        <f t="shared" si="1315"/>
        <v>0</v>
      </c>
      <c r="Z1404" s="66" t="s">
        <v>26</v>
      </c>
      <c r="AA1404" s="12" t="s">
        <v>31</v>
      </c>
    </row>
    <row r="1405" spans="1:27" x14ac:dyDescent="0.25">
      <c r="A1405" s="10">
        <v>45679</v>
      </c>
      <c r="B1405" s="11" t="s">
        <v>531</v>
      </c>
      <c r="C1405" s="11" t="s">
        <v>3210</v>
      </c>
      <c r="D1405" s="11" t="s">
        <v>26</v>
      </c>
      <c r="E1405" s="11" t="s">
        <v>74</v>
      </c>
      <c r="F1405" s="11" t="s">
        <v>26</v>
      </c>
      <c r="G1405" s="11">
        <v>1319</v>
      </c>
      <c r="H1405" s="12" t="s">
        <v>70</v>
      </c>
      <c r="I1405" s="12" t="s">
        <v>27</v>
      </c>
      <c r="J1405" s="12" t="s">
        <v>33</v>
      </c>
      <c r="K1405" s="12" t="s">
        <v>34</v>
      </c>
      <c r="L1405" s="13">
        <v>38.619999999999997</v>
      </c>
      <c r="M1405" s="13">
        <v>25</v>
      </c>
      <c r="N1405" s="13">
        <f t="shared" si="1312"/>
        <v>1.5448</v>
      </c>
      <c r="O1405" s="13" t="s">
        <v>30</v>
      </c>
      <c r="P1405" s="13">
        <v>60</v>
      </c>
      <c r="Q1405" s="13">
        <v>0</v>
      </c>
      <c r="R1405" s="69">
        <f>+M1405*P1405</f>
        <v>1500</v>
      </c>
      <c r="S1405" s="69">
        <v>0</v>
      </c>
      <c r="T1405" s="69">
        <f>+M1405*S1405</f>
        <v>0</v>
      </c>
      <c r="U1405" s="69">
        <f t="shared" si="1324"/>
        <v>1500</v>
      </c>
      <c r="V1405" s="69">
        <f>+U1405*0</f>
        <v>0</v>
      </c>
      <c r="W1405" s="69">
        <f t="shared" si="1325"/>
        <v>1500</v>
      </c>
      <c r="X1405" s="69">
        <v>0</v>
      </c>
      <c r="Y1405" s="14">
        <f t="shared" si="1315"/>
        <v>0</v>
      </c>
      <c r="Z1405" s="66" t="s">
        <v>26</v>
      </c>
      <c r="AA1405" s="12" t="s">
        <v>31</v>
      </c>
    </row>
    <row r="1406" spans="1:27" x14ac:dyDescent="0.25">
      <c r="A1406" s="10">
        <v>45679</v>
      </c>
      <c r="B1406" s="11" t="s">
        <v>3211</v>
      </c>
      <c r="C1406" s="11" t="s">
        <v>3212</v>
      </c>
      <c r="D1406" s="11" t="s">
        <v>26</v>
      </c>
      <c r="E1406" s="11" t="s">
        <v>236</v>
      </c>
      <c r="F1406" s="11" t="s">
        <v>26</v>
      </c>
      <c r="G1406" s="11">
        <v>61858</v>
      </c>
      <c r="H1406" s="12" t="s">
        <v>4422</v>
      </c>
      <c r="I1406" s="12" t="s">
        <v>27</v>
      </c>
      <c r="J1406" s="12" t="s">
        <v>42</v>
      </c>
      <c r="K1406" s="12" t="s">
        <v>43</v>
      </c>
      <c r="L1406" s="13">
        <v>38.6</v>
      </c>
      <c r="M1406" s="13">
        <v>25</v>
      </c>
      <c r="N1406" s="13">
        <f t="shared" si="1312"/>
        <v>1.544</v>
      </c>
      <c r="O1406" s="13">
        <v>42</v>
      </c>
      <c r="P1406" s="13" t="s">
        <v>30</v>
      </c>
      <c r="Q1406" s="13">
        <v>0</v>
      </c>
      <c r="R1406" s="69">
        <f t="shared" ref="R1406" si="1326">+L1406*O1406</f>
        <v>1621.2</v>
      </c>
      <c r="S1406" s="69">
        <v>0</v>
      </c>
      <c r="T1406" s="69">
        <f t="shared" ref="T1406" si="1327">+L1406*S1406</f>
        <v>0</v>
      </c>
      <c r="U1406" s="69">
        <f t="shared" si="1324"/>
        <v>1621.2</v>
      </c>
      <c r="V1406" s="69">
        <f>+U1406*1</f>
        <v>1621.2</v>
      </c>
      <c r="W1406" s="69">
        <f t="shared" si="1325"/>
        <v>0</v>
      </c>
      <c r="X1406" s="69">
        <v>0</v>
      </c>
      <c r="Y1406" s="14">
        <f t="shared" si="1315"/>
        <v>0</v>
      </c>
      <c r="Z1406" s="66" t="s">
        <v>26</v>
      </c>
      <c r="AA1406" s="12" t="s">
        <v>31</v>
      </c>
    </row>
    <row r="1407" spans="1:27" x14ac:dyDescent="0.25">
      <c r="A1407" s="10">
        <v>45679</v>
      </c>
      <c r="B1407" s="11" t="s">
        <v>3213</v>
      </c>
      <c r="C1407" s="11" t="s">
        <v>3214</v>
      </c>
      <c r="D1407" s="11" t="s">
        <v>26</v>
      </c>
      <c r="E1407" s="11" t="s">
        <v>57</v>
      </c>
      <c r="F1407" s="11" t="s">
        <v>26</v>
      </c>
      <c r="G1407" s="11" t="s">
        <v>26</v>
      </c>
      <c r="H1407" s="12" t="s">
        <v>4421</v>
      </c>
      <c r="I1407" s="12" t="s">
        <v>27</v>
      </c>
      <c r="J1407" s="12" t="s">
        <v>47</v>
      </c>
      <c r="K1407" s="12" t="s">
        <v>48</v>
      </c>
      <c r="L1407" s="13">
        <v>43.18</v>
      </c>
      <c r="M1407" s="13">
        <v>29</v>
      </c>
      <c r="N1407" s="13">
        <f t="shared" si="1312"/>
        <v>1.4889655172413794</v>
      </c>
      <c r="O1407" s="13">
        <v>87</v>
      </c>
      <c r="P1407" s="13" t="s">
        <v>30</v>
      </c>
      <c r="Q1407" s="13">
        <v>0</v>
      </c>
      <c r="R1407" s="69">
        <f>L1407*O1407</f>
        <v>3756.66</v>
      </c>
      <c r="S1407" s="69">
        <v>38</v>
      </c>
      <c r="T1407" s="69">
        <f>L1407*S1407</f>
        <v>1640.84</v>
      </c>
      <c r="U1407" s="69">
        <f>R1407-T1407</f>
        <v>2115.8199999999997</v>
      </c>
      <c r="V1407" s="69">
        <f>U1407*1</f>
        <v>2115.8199999999997</v>
      </c>
      <c r="W1407" s="69"/>
      <c r="X1407" s="69">
        <f>L1407*37</f>
        <v>1597.66</v>
      </c>
      <c r="Y1407" s="70">
        <f t="shared" ref="Y1407" si="1328">+T1407-X1407</f>
        <v>43.179999999999836</v>
      </c>
      <c r="Z1407" s="66" t="s">
        <v>41</v>
      </c>
      <c r="AA1407" s="12" t="s">
        <v>78</v>
      </c>
    </row>
    <row r="1408" spans="1:27" x14ac:dyDescent="0.25">
      <c r="A1408" s="10">
        <v>45679</v>
      </c>
      <c r="B1408" s="11" t="s">
        <v>658</v>
      </c>
      <c r="C1408" s="11" t="s">
        <v>3215</v>
      </c>
      <c r="D1408" s="11" t="s">
        <v>26</v>
      </c>
      <c r="E1408" s="11" t="s">
        <v>229</v>
      </c>
      <c r="F1408" s="11" t="s">
        <v>26</v>
      </c>
      <c r="G1408" s="11">
        <v>23146</v>
      </c>
      <c r="H1408" s="12" t="s">
        <v>564</v>
      </c>
      <c r="I1408" s="12" t="s">
        <v>55</v>
      </c>
      <c r="J1408" s="12" t="s">
        <v>55</v>
      </c>
      <c r="K1408" s="12" t="s">
        <v>56</v>
      </c>
      <c r="L1408" s="13">
        <v>40.5</v>
      </c>
      <c r="M1408" s="13">
        <v>25</v>
      </c>
      <c r="N1408" s="13">
        <f t="shared" si="1312"/>
        <v>1.62</v>
      </c>
      <c r="O1408" s="13"/>
      <c r="P1408" s="13">
        <v>24</v>
      </c>
      <c r="Q1408" s="13">
        <v>0</v>
      </c>
      <c r="R1408" s="69">
        <f>M1408*P1408</f>
        <v>600</v>
      </c>
      <c r="S1408" s="69">
        <v>0</v>
      </c>
      <c r="T1408" s="69">
        <f>M1408*S1408</f>
        <v>0</v>
      </c>
      <c r="U1408" s="69">
        <f>R1408-T1408</f>
        <v>600</v>
      </c>
      <c r="V1408" s="69">
        <f>U1408*0</f>
        <v>0</v>
      </c>
      <c r="W1408" s="69">
        <f>+U1408-V1408</f>
        <v>600</v>
      </c>
      <c r="X1408" s="69">
        <v>0</v>
      </c>
      <c r="Y1408" s="14">
        <f t="shared" ref="Y1408:Y1418" si="1329">T1408-X1408</f>
        <v>0</v>
      </c>
      <c r="Z1408" s="66" t="s">
        <v>26</v>
      </c>
      <c r="AA1408" s="12" t="s">
        <v>31</v>
      </c>
    </row>
    <row r="1409" spans="1:27" x14ac:dyDescent="0.25">
      <c r="A1409" s="10">
        <v>45679</v>
      </c>
      <c r="B1409" s="11" t="s">
        <v>755</v>
      </c>
      <c r="C1409" s="11" t="s">
        <v>3216</v>
      </c>
      <c r="D1409" s="11" t="s">
        <v>26</v>
      </c>
      <c r="E1409" s="11" t="s">
        <v>100</v>
      </c>
      <c r="F1409" s="11" t="s">
        <v>26</v>
      </c>
      <c r="G1409" s="11">
        <v>21727</v>
      </c>
      <c r="H1409" s="12" t="s">
        <v>4447</v>
      </c>
      <c r="I1409" s="12" t="s">
        <v>27</v>
      </c>
      <c r="J1409" s="12" t="s">
        <v>42</v>
      </c>
      <c r="K1409" s="12" t="s">
        <v>43</v>
      </c>
      <c r="L1409" s="13">
        <v>40.74</v>
      </c>
      <c r="M1409" s="13">
        <v>25</v>
      </c>
      <c r="N1409" s="13">
        <f t="shared" si="1312"/>
        <v>1.6296000000000002</v>
      </c>
      <c r="O1409" s="13">
        <v>42.5</v>
      </c>
      <c r="P1409" s="13" t="s">
        <v>30</v>
      </c>
      <c r="Q1409" s="13">
        <v>0</v>
      </c>
      <c r="R1409" s="69">
        <f>+L1409*O1409</f>
        <v>1731.45</v>
      </c>
      <c r="S1409" s="69">
        <v>0</v>
      </c>
      <c r="T1409" s="69">
        <f>+L1409*S1409</f>
        <v>0</v>
      </c>
      <c r="U1409" s="69">
        <f>+R1409-T1409</f>
        <v>1731.45</v>
      </c>
      <c r="V1409" s="69">
        <f>+U1409*0.75</f>
        <v>1298.5875000000001</v>
      </c>
      <c r="W1409" s="69">
        <f>+U1409-V1409</f>
        <v>432.86249999999995</v>
      </c>
      <c r="X1409" s="69">
        <v>0</v>
      </c>
      <c r="Y1409" s="14">
        <f t="shared" si="1329"/>
        <v>0</v>
      </c>
      <c r="Z1409" s="66" t="s">
        <v>26</v>
      </c>
      <c r="AA1409" s="12" t="s">
        <v>31</v>
      </c>
    </row>
    <row r="1410" spans="1:27" x14ac:dyDescent="0.25">
      <c r="A1410" s="10">
        <v>45679</v>
      </c>
      <c r="B1410" s="11" t="s">
        <v>241</v>
      </c>
      <c r="C1410" s="11" t="s">
        <v>3217</v>
      </c>
      <c r="D1410" s="11" t="s">
        <v>26</v>
      </c>
      <c r="E1410" s="11" t="s">
        <v>443</v>
      </c>
      <c r="F1410" s="11" t="s">
        <v>26</v>
      </c>
      <c r="G1410" s="11" t="s">
        <v>184</v>
      </c>
      <c r="H1410" s="12" t="s">
        <v>4448</v>
      </c>
      <c r="I1410" s="12" t="s">
        <v>55</v>
      </c>
      <c r="J1410" s="12" t="s">
        <v>55</v>
      </c>
      <c r="K1410" s="12" t="s">
        <v>56</v>
      </c>
      <c r="L1410" s="13">
        <v>34.68</v>
      </c>
      <c r="M1410" s="13">
        <v>21</v>
      </c>
      <c r="N1410" s="13">
        <f t="shared" si="1312"/>
        <v>1.6514285714285715</v>
      </c>
      <c r="O1410" s="13">
        <v>15</v>
      </c>
      <c r="P1410" s="13" t="s">
        <v>30</v>
      </c>
      <c r="Q1410" s="13">
        <v>0</v>
      </c>
      <c r="R1410" s="69">
        <f>L1410*O1410</f>
        <v>520.20000000000005</v>
      </c>
      <c r="S1410" s="69">
        <v>0</v>
      </c>
      <c r="T1410" s="69">
        <f>L1410*S1410</f>
        <v>0</v>
      </c>
      <c r="U1410" s="69">
        <f>R1410-T1410</f>
        <v>520.20000000000005</v>
      </c>
      <c r="V1410" s="69">
        <f>U1410*1</f>
        <v>520.20000000000005</v>
      </c>
      <c r="W1410" s="69">
        <f>U1410-V1410</f>
        <v>0</v>
      </c>
      <c r="X1410" s="69">
        <v>0</v>
      </c>
      <c r="Y1410" s="14">
        <f t="shared" si="1329"/>
        <v>0</v>
      </c>
      <c r="Z1410" s="66" t="s">
        <v>26</v>
      </c>
      <c r="AA1410" s="12" t="s">
        <v>31</v>
      </c>
    </row>
    <row r="1411" spans="1:27" x14ac:dyDescent="0.25">
      <c r="A1411" s="10">
        <v>45679</v>
      </c>
      <c r="B1411" s="11" t="s">
        <v>547</v>
      </c>
      <c r="C1411" s="11" t="s">
        <v>3218</v>
      </c>
      <c r="D1411" s="11" t="s">
        <v>26</v>
      </c>
      <c r="E1411" s="11" t="s">
        <v>69</v>
      </c>
      <c r="F1411" s="11" t="s">
        <v>26</v>
      </c>
      <c r="G1411" s="11">
        <v>1320</v>
      </c>
      <c r="H1411" s="12" t="s">
        <v>70</v>
      </c>
      <c r="I1411" s="12" t="s">
        <v>27</v>
      </c>
      <c r="J1411" s="12" t="s">
        <v>33</v>
      </c>
      <c r="K1411" s="12" t="s">
        <v>34</v>
      </c>
      <c r="L1411" s="13">
        <v>38.380000000000003</v>
      </c>
      <c r="M1411" s="13">
        <v>25</v>
      </c>
      <c r="N1411" s="13">
        <f t="shared" si="1312"/>
        <v>1.5352000000000001</v>
      </c>
      <c r="O1411" s="13" t="s">
        <v>30</v>
      </c>
      <c r="P1411" s="13">
        <v>60</v>
      </c>
      <c r="Q1411" s="13">
        <v>0</v>
      </c>
      <c r="R1411" s="69">
        <f>+M1411*P1411</f>
        <v>1500</v>
      </c>
      <c r="S1411" s="69">
        <v>0</v>
      </c>
      <c r="T1411" s="69">
        <f>+M1411*S1411</f>
        <v>0</v>
      </c>
      <c r="U1411" s="69">
        <f t="shared" ref="U1411:U1412" si="1330">+R1411-T1411</f>
        <v>1500</v>
      </c>
      <c r="V1411" s="69">
        <f>+U1411*0</f>
        <v>0</v>
      </c>
      <c r="W1411" s="69">
        <f t="shared" ref="W1411:W1412" si="1331">+U1411-V1411</f>
        <v>1500</v>
      </c>
      <c r="X1411" s="69">
        <v>0</v>
      </c>
      <c r="Y1411" s="14">
        <f t="shared" si="1329"/>
        <v>0</v>
      </c>
      <c r="Z1411" s="66" t="s">
        <v>26</v>
      </c>
      <c r="AA1411" s="12" t="s">
        <v>31</v>
      </c>
    </row>
    <row r="1412" spans="1:27" x14ac:dyDescent="0.25">
      <c r="A1412" s="10">
        <v>45679</v>
      </c>
      <c r="B1412" s="11" t="s">
        <v>3219</v>
      </c>
      <c r="C1412" s="11" t="s">
        <v>3220</v>
      </c>
      <c r="D1412" s="11" t="s">
        <v>26</v>
      </c>
      <c r="E1412" s="11" t="s">
        <v>538</v>
      </c>
      <c r="F1412" s="11" t="s">
        <v>26</v>
      </c>
      <c r="G1412" s="11">
        <v>3815</v>
      </c>
      <c r="H1412" s="12" t="s">
        <v>41</v>
      </c>
      <c r="I1412" s="12" t="s">
        <v>27</v>
      </c>
      <c r="J1412" s="12" t="s">
        <v>42</v>
      </c>
      <c r="K1412" s="12" t="s">
        <v>43</v>
      </c>
      <c r="L1412" s="13">
        <v>40.119999999999997</v>
      </c>
      <c r="M1412" s="13">
        <v>25</v>
      </c>
      <c r="N1412" s="13">
        <f t="shared" si="1312"/>
        <v>1.6048</v>
      </c>
      <c r="O1412" s="13" t="s">
        <v>30</v>
      </c>
      <c r="P1412" s="13">
        <v>64</v>
      </c>
      <c r="Q1412" s="13">
        <v>0</v>
      </c>
      <c r="R1412" s="69">
        <f>M1412*P1412</f>
        <v>1600</v>
      </c>
      <c r="S1412" s="69">
        <v>0</v>
      </c>
      <c r="T1412" s="69">
        <f>M1412*S1412</f>
        <v>0</v>
      </c>
      <c r="U1412" s="69">
        <f t="shared" si="1330"/>
        <v>1600</v>
      </c>
      <c r="V1412" s="69">
        <f>+U1412*0</f>
        <v>0</v>
      </c>
      <c r="W1412" s="69">
        <f t="shared" si="1331"/>
        <v>1600</v>
      </c>
      <c r="X1412" s="69">
        <v>0</v>
      </c>
      <c r="Y1412" s="14">
        <f t="shared" si="1329"/>
        <v>0</v>
      </c>
      <c r="Z1412" s="66" t="s">
        <v>26</v>
      </c>
      <c r="AA1412" s="12" t="s">
        <v>31</v>
      </c>
    </row>
    <row r="1413" spans="1:27" x14ac:dyDescent="0.25">
      <c r="A1413" s="10">
        <v>45679</v>
      </c>
      <c r="B1413" s="11" t="s">
        <v>3221</v>
      </c>
      <c r="C1413" s="11" t="s">
        <v>3222</v>
      </c>
      <c r="D1413" s="11" t="s">
        <v>26</v>
      </c>
      <c r="E1413" s="11" t="s">
        <v>1199</v>
      </c>
      <c r="F1413" s="11" t="s">
        <v>26</v>
      </c>
      <c r="G1413" s="11">
        <v>2553</v>
      </c>
      <c r="H1413" s="12" t="s">
        <v>162</v>
      </c>
      <c r="I1413" s="12" t="s">
        <v>27</v>
      </c>
      <c r="J1413" s="12" t="s">
        <v>33</v>
      </c>
      <c r="K1413" s="12" t="s">
        <v>34</v>
      </c>
      <c r="L1413" s="13">
        <v>37.619999999999997</v>
      </c>
      <c r="M1413" s="13">
        <v>25</v>
      </c>
      <c r="N1413" s="13">
        <f t="shared" si="1312"/>
        <v>1.5047999999999999</v>
      </c>
      <c r="O1413" s="13" t="s">
        <v>30</v>
      </c>
      <c r="P1413" s="13">
        <v>58</v>
      </c>
      <c r="Q1413" s="13">
        <v>0</v>
      </c>
      <c r="R1413" s="69">
        <f>M1413*P1413</f>
        <v>1450</v>
      </c>
      <c r="S1413" s="69">
        <v>0</v>
      </c>
      <c r="T1413" s="69">
        <f>M1413*S1413</f>
        <v>0</v>
      </c>
      <c r="U1413" s="69">
        <f>R1413-T1413</f>
        <v>1450</v>
      </c>
      <c r="V1413" s="69">
        <f>U1413*0</f>
        <v>0</v>
      </c>
      <c r="W1413" s="69">
        <f>U1413-V1413</f>
        <v>1450</v>
      </c>
      <c r="X1413" s="69">
        <v>0</v>
      </c>
      <c r="Y1413" s="14">
        <f t="shared" si="1329"/>
        <v>0</v>
      </c>
      <c r="Z1413" s="66" t="s">
        <v>26</v>
      </c>
      <c r="AA1413" s="12" t="s">
        <v>31</v>
      </c>
    </row>
    <row r="1414" spans="1:27" x14ac:dyDescent="0.25">
      <c r="A1414" s="10">
        <v>45679</v>
      </c>
      <c r="B1414" s="11" t="s">
        <v>3223</v>
      </c>
      <c r="C1414" s="11" t="s">
        <v>3224</v>
      </c>
      <c r="D1414" s="11" t="s">
        <v>26</v>
      </c>
      <c r="E1414" s="11" t="s">
        <v>60</v>
      </c>
      <c r="F1414" s="11" t="s">
        <v>26</v>
      </c>
      <c r="G1414" s="11" t="s">
        <v>35</v>
      </c>
      <c r="H1414" s="12" t="s">
        <v>36</v>
      </c>
      <c r="I1414" s="12" t="s">
        <v>27</v>
      </c>
      <c r="J1414" s="12" t="s">
        <v>33</v>
      </c>
      <c r="K1414" s="12" t="s">
        <v>34</v>
      </c>
      <c r="L1414" s="13">
        <v>9.24</v>
      </c>
      <c r="M1414" s="13">
        <v>6</v>
      </c>
      <c r="N1414" s="13">
        <f t="shared" si="1312"/>
        <v>1.54</v>
      </c>
      <c r="O1414" s="13">
        <v>50</v>
      </c>
      <c r="P1414" s="13" t="s">
        <v>30</v>
      </c>
      <c r="Q1414" s="13">
        <v>0</v>
      </c>
      <c r="R1414" s="69">
        <f>(L1414*O1414)-Q1414</f>
        <v>462</v>
      </c>
      <c r="S1414" s="69">
        <v>0</v>
      </c>
      <c r="T1414" s="69">
        <f t="shared" ref="T1414" si="1332">+L1414*S1414</f>
        <v>0</v>
      </c>
      <c r="U1414" s="69">
        <f t="shared" ref="U1414" si="1333">+R1414-T1414</f>
        <v>462</v>
      </c>
      <c r="V1414" s="69">
        <f>+U1414*0</f>
        <v>0</v>
      </c>
      <c r="W1414" s="69">
        <f t="shared" ref="W1414" si="1334">+U1414-V1414</f>
        <v>462</v>
      </c>
      <c r="X1414" s="69">
        <v>0</v>
      </c>
      <c r="Y1414" s="14">
        <f t="shared" si="1329"/>
        <v>0</v>
      </c>
      <c r="Z1414" s="66" t="s">
        <v>26</v>
      </c>
      <c r="AA1414" s="12" t="s">
        <v>31</v>
      </c>
    </row>
    <row r="1415" spans="1:27" x14ac:dyDescent="0.25">
      <c r="A1415" s="10">
        <v>45679</v>
      </c>
      <c r="B1415" s="11" t="s">
        <v>3225</v>
      </c>
      <c r="C1415" s="11" t="s">
        <v>3226</v>
      </c>
      <c r="D1415" s="11" t="s">
        <v>26</v>
      </c>
      <c r="E1415" s="11" t="s">
        <v>68</v>
      </c>
      <c r="F1415" s="11" t="s">
        <v>26</v>
      </c>
      <c r="G1415" s="11">
        <v>1506</v>
      </c>
      <c r="H1415" s="12" t="s">
        <v>45</v>
      </c>
      <c r="I1415" s="12" t="s">
        <v>27</v>
      </c>
      <c r="J1415" s="12" t="s">
        <v>33</v>
      </c>
      <c r="K1415" s="12" t="s">
        <v>34</v>
      </c>
      <c r="L1415" s="13">
        <v>37.22</v>
      </c>
      <c r="M1415" s="13">
        <v>25</v>
      </c>
      <c r="N1415" s="13">
        <f t="shared" si="1312"/>
        <v>1.4887999999999999</v>
      </c>
      <c r="O1415" s="13" t="s">
        <v>30</v>
      </c>
      <c r="P1415" s="13">
        <v>58</v>
      </c>
      <c r="Q1415" s="13">
        <v>0</v>
      </c>
      <c r="R1415" s="69">
        <f>M1415*P1415</f>
        <v>1450</v>
      </c>
      <c r="S1415" s="69">
        <v>0</v>
      </c>
      <c r="T1415" s="69">
        <f>M1415*S1415</f>
        <v>0</v>
      </c>
      <c r="U1415" s="69">
        <f t="shared" ref="U1415" si="1335">R1415-T1415</f>
        <v>1450</v>
      </c>
      <c r="V1415" s="69">
        <f>U1415*0</f>
        <v>0</v>
      </c>
      <c r="W1415" s="69">
        <f t="shared" ref="W1415" si="1336">U1415-V1415</f>
        <v>1450</v>
      </c>
      <c r="X1415" s="69">
        <v>0</v>
      </c>
      <c r="Y1415" s="14">
        <f t="shared" si="1329"/>
        <v>0</v>
      </c>
      <c r="Z1415" s="66" t="s">
        <v>26</v>
      </c>
      <c r="AA1415" s="12" t="s">
        <v>31</v>
      </c>
    </row>
    <row r="1416" spans="1:27" x14ac:dyDescent="0.25">
      <c r="A1416" s="10">
        <v>45679</v>
      </c>
      <c r="B1416" s="11" t="s">
        <v>3227</v>
      </c>
      <c r="C1416" s="11" t="s">
        <v>3228</v>
      </c>
      <c r="D1416" s="11" t="s">
        <v>26</v>
      </c>
      <c r="E1416" s="11" t="s">
        <v>1724</v>
      </c>
      <c r="F1416" s="11" t="s">
        <v>26</v>
      </c>
      <c r="G1416" s="11">
        <v>3294</v>
      </c>
      <c r="H1416" s="12" t="s">
        <v>4447</v>
      </c>
      <c r="I1416" s="12" t="s">
        <v>27</v>
      </c>
      <c r="J1416" s="12" t="s">
        <v>47</v>
      </c>
      <c r="K1416" s="12" t="s">
        <v>48</v>
      </c>
      <c r="L1416" s="13">
        <v>39.979999999999997</v>
      </c>
      <c r="M1416" s="13">
        <v>28</v>
      </c>
      <c r="N1416" s="13">
        <f t="shared" si="1312"/>
        <v>1.4278571428571427</v>
      </c>
      <c r="O1416" s="13">
        <v>46.66</v>
      </c>
      <c r="P1416" s="13" t="s">
        <v>30</v>
      </c>
      <c r="Q1416" s="13">
        <v>0</v>
      </c>
      <c r="R1416" s="69">
        <f>+L1416*O1416</f>
        <v>1865.4667999999997</v>
      </c>
      <c r="S1416" s="69">
        <v>0</v>
      </c>
      <c r="T1416" s="69">
        <f>+L1416*S1416</f>
        <v>0</v>
      </c>
      <c r="U1416" s="69">
        <f>+R1416-T1416</f>
        <v>1865.4667999999997</v>
      </c>
      <c r="V1416" s="69">
        <f>+U1416*0.75</f>
        <v>1399.1000999999997</v>
      </c>
      <c r="W1416" s="69">
        <f>+U1416-V1416</f>
        <v>466.36670000000004</v>
      </c>
      <c r="X1416" s="69">
        <v>0</v>
      </c>
      <c r="Y1416" s="14">
        <f t="shared" si="1329"/>
        <v>0</v>
      </c>
      <c r="Z1416" s="66" t="s">
        <v>26</v>
      </c>
      <c r="AA1416" s="12" t="s">
        <v>31</v>
      </c>
    </row>
    <row r="1417" spans="1:27" x14ac:dyDescent="0.25">
      <c r="A1417" s="10">
        <v>45680</v>
      </c>
      <c r="B1417" s="11" t="s">
        <v>1852</v>
      </c>
      <c r="C1417" s="11" t="s">
        <v>3229</v>
      </c>
      <c r="D1417" s="11" t="s">
        <v>26</v>
      </c>
      <c r="E1417" s="11" t="s">
        <v>65</v>
      </c>
      <c r="F1417" s="11" t="s">
        <v>26</v>
      </c>
      <c r="G1417" s="11">
        <v>1586</v>
      </c>
      <c r="H1417" s="12" t="s">
        <v>66</v>
      </c>
      <c r="I1417" s="12" t="s">
        <v>27</v>
      </c>
      <c r="J1417" s="12" t="s">
        <v>47</v>
      </c>
      <c r="K1417" s="12" t="s">
        <v>48</v>
      </c>
      <c r="L1417" s="13">
        <v>41.08</v>
      </c>
      <c r="M1417" s="13">
        <v>28</v>
      </c>
      <c r="N1417" s="13">
        <v>1.4671428571428571</v>
      </c>
      <c r="O1417" s="13" t="s">
        <v>30</v>
      </c>
      <c r="P1417" s="13">
        <v>74</v>
      </c>
      <c r="Q1417" s="13">
        <v>0</v>
      </c>
      <c r="R1417" s="69">
        <f>M1417*P1417</f>
        <v>2072</v>
      </c>
      <c r="S1417" s="69">
        <v>0</v>
      </c>
      <c r="T1417" s="69">
        <f>M1417*S1417</f>
        <v>0</v>
      </c>
      <c r="U1417" s="69">
        <f>R1417-T1417</f>
        <v>2072</v>
      </c>
      <c r="V1417" s="69">
        <f>U1417*1</f>
        <v>2072</v>
      </c>
      <c r="W1417" s="69">
        <f>U1417-V1417</f>
        <v>0</v>
      </c>
      <c r="X1417" s="69">
        <v>0</v>
      </c>
      <c r="Y1417" s="14">
        <f t="shared" si="1329"/>
        <v>0</v>
      </c>
      <c r="Z1417" s="66" t="s">
        <v>26</v>
      </c>
      <c r="AA1417" s="12" t="s">
        <v>31</v>
      </c>
    </row>
    <row r="1418" spans="1:27" x14ac:dyDescent="0.25">
      <c r="A1418" s="10">
        <v>45680</v>
      </c>
      <c r="B1418" s="11" t="s">
        <v>366</v>
      </c>
      <c r="C1418" s="11" t="s">
        <v>3230</v>
      </c>
      <c r="D1418" s="11" t="s">
        <v>26</v>
      </c>
      <c r="E1418" s="11" t="s">
        <v>495</v>
      </c>
      <c r="F1418" s="11" t="s">
        <v>26</v>
      </c>
      <c r="G1418" s="11">
        <v>22909</v>
      </c>
      <c r="H1418" s="12" t="s">
        <v>4447</v>
      </c>
      <c r="I1418" s="12" t="s">
        <v>27</v>
      </c>
      <c r="J1418" s="12" t="s">
        <v>33</v>
      </c>
      <c r="K1418" s="12" t="s">
        <v>34</v>
      </c>
      <c r="L1418" s="13">
        <v>36.56</v>
      </c>
      <c r="M1418" s="13">
        <v>25</v>
      </c>
      <c r="N1418" s="13">
        <v>1.4623999999999999</v>
      </c>
      <c r="O1418" s="13">
        <v>45.33</v>
      </c>
      <c r="P1418" s="13" t="s">
        <v>30</v>
      </c>
      <c r="Q1418" s="13">
        <v>0</v>
      </c>
      <c r="R1418" s="69">
        <f>+L1418*O1418</f>
        <v>1657.2648000000002</v>
      </c>
      <c r="S1418" s="69">
        <v>0</v>
      </c>
      <c r="T1418" s="69">
        <f>+L1418*S1418</f>
        <v>0</v>
      </c>
      <c r="U1418" s="69">
        <f>+R1418-T1418</f>
        <v>1657.2648000000002</v>
      </c>
      <c r="V1418" s="69">
        <f>+U1418*0.75</f>
        <v>1242.9486000000002</v>
      </c>
      <c r="W1418" s="69">
        <f>+U1418-V1418</f>
        <v>414.31619999999998</v>
      </c>
      <c r="X1418" s="69">
        <v>0</v>
      </c>
      <c r="Y1418" s="14">
        <f t="shared" si="1329"/>
        <v>0</v>
      </c>
      <c r="Z1418" s="66" t="s">
        <v>26</v>
      </c>
      <c r="AA1418" s="12" t="s">
        <v>31</v>
      </c>
    </row>
    <row r="1419" spans="1:27" x14ac:dyDescent="0.25">
      <c r="A1419" s="10">
        <v>45680</v>
      </c>
      <c r="B1419" s="11" t="s">
        <v>307</v>
      </c>
      <c r="C1419" s="11" t="s">
        <v>3231</v>
      </c>
      <c r="D1419" s="11" t="s">
        <v>26</v>
      </c>
      <c r="E1419" s="11" t="s">
        <v>57</v>
      </c>
      <c r="F1419" s="11" t="s">
        <v>26</v>
      </c>
      <c r="G1419" s="11" t="s">
        <v>26</v>
      </c>
      <c r="H1419" s="12" t="s">
        <v>4421</v>
      </c>
      <c r="I1419" s="12" t="s">
        <v>27</v>
      </c>
      <c r="J1419" s="12" t="s">
        <v>33</v>
      </c>
      <c r="K1419" s="12" t="s">
        <v>34</v>
      </c>
      <c r="L1419" s="13">
        <v>43.28</v>
      </c>
      <c r="M1419" s="13">
        <v>30</v>
      </c>
      <c r="N1419" s="13">
        <v>1.442666666666667</v>
      </c>
      <c r="O1419" s="13">
        <v>85</v>
      </c>
      <c r="P1419" s="13" t="s">
        <v>30</v>
      </c>
      <c r="Q1419" s="13">
        <v>0</v>
      </c>
      <c r="R1419" s="69">
        <f>L1419*O1419</f>
        <v>3678.8</v>
      </c>
      <c r="S1419" s="69">
        <v>38</v>
      </c>
      <c r="T1419" s="69">
        <f>L1419*S1419</f>
        <v>1644.64</v>
      </c>
      <c r="U1419" s="69">
        <f>R1419-T1419</f>
        <v>2034.16</v>
      </c>
      <c r="V1419" s="69">
        <f t="shared" ref="V1419" si="1337">U1419*1</f>
        <v>2034.16</v>
      </c>
      <c r="W1419" s="69">
        <f>U1419-V1419</f>
        <v>0</v>
      </c>
      <c r="X1419" s="69">
        <f>L1419*37</f>
        <v>1601.3600000000001</v>
      </c>
      <c r="Y1419" s="70">
        <f t="shared" ref="Y1419" si="1338">+T1419-X1419</f>
        <v>43.279999999999973</v>
      </c>
      <c r="Z1419" s="66" t="s">
        <v>41</v>
      </c>
      <c r="AA1419" s="12" t="s">
        <v>78</v>
      </c>
    </row>
    <row r="1420" spans="1:27" x14ac:dyDescent="0.25">
      <c r="A1420" s="10">
        <v>45680</v>
      </c>
      <c r="B1420" s="11" t="s">
        <v>392</v>
      </c>
      <c r="C1420" s="11" t="s">
        <v>3232</v>
      </c>
      <c r="D1420" s="11" t="s">
        <v>26</v>
      </c>
      <c r="E1420" s="11" t="s">
        <v>569</v>
      </c>
      <c r="F1420" s="11" t="s">
        <v>26</v>
      </c>
      <c r="G1420" s="11">
        <v>10333</v>
      </c>
      <c r="H1420" s="12" t="s">
        <v>140</v>
      </c>
      <c r="I1420" s="12" t="s">
        <v>27</v>
      </c>
      <c r="J1420" s="12" t="s">
        <v>42</v>
      </c>
      <c r="K1420" s="12" t="s">
        <v>43</v>
      </c>
      <c r="L1420" s="13">
        <v>42.38</v>
      </c>
      <c r="M1420" s="13">
        <v>25</v>
      </c>
      <c r="N1420" s="13">
        <v>1.6952</v>
      </c>
      <c r="O1420" s="13">
        <v>35</v>
      </c>
      <c r="P1420" s="13"/>
      <c r="Q1420" s="13">
        <v>0</v>
      </c>
      <c r="R1420" s="69">
        <f>+L1420*O1420</f>
        <v>1483.3000000000002</v>
      </c>
      <c r="S1420" s="69">
        <v>0</v>
      </c>
      <c r="T1420" s="69">
        <f>+L1420*S1420</f>
        <v>0</v>
      </c>
      <c r="U1420" s="69">
        <f>+R1420-T1420</f>
        <v>1483.3000000000002</v>
      </c>
      <c r="V1420" s="69">
        <f>+U1420*0</f>
        <v>0</v>
      </c>
      <c r="W1420" s="69">
        <f>+U1420-V1420</f>
        <v>1483.3000000000002</v>
      </c>
      <c r="X1420" s="69">
        <v>0</v>
      </c>
      <c r="Y1420" s="14">
        <f t="shared" ref="Y1420:Y1422" si="1339">T1420-X1420</f>
        <v>0</v>
      </c>
      <c r="Z1420" s="66" t="s">
        <v>26</v>
      </c>
      <c r="AA1420" s="12" t="s">
        <v>31</v>
      </c>
    </row>
    <row r="1421" spans="1:27" x14ac:dyDescent="0.25">
      <c r="A1421" s="10">
        <v>45680</v>
      </c>
      <c r="B1421" s="11" t="s">
        <v>3233</v>
      </c>
      <c r="C1421" s="11" t="s">
        <v>3234</v>
      </c>
      <c r="D1421" s="11" t="s">
        <v>26</v>
      </c>
      <c r="E1421" s="11" t="s">
        <v>551</v>
      </c>
      <c r="F1421" s="11" t="s">
        <v>26</v>
      </c>
      <c r="G1421" s="11">
        <v>69124</v>
      </c>
      <c r="H1421" s="12" t="s">
        <v>4422</v>
      </c>
      <c r="I1421" s="12" t="s">
        <v>27</v>
      </c>
      <c r="J1421" s="12" t="s">
        <v>33</v>
      </c>
      <c r="K1421" s="12" t="s">
        <v>34</v>
      </c>
      <c r="L1421" s="13">
        <v>34.840000000000003</v>
      </c>
      <c r="M1421" s="13">
        <v>25</v>
      </c>
      <c r="N1421" s="13">
        <v>1.3935999999999999</v>
      </c>
      <c r="O1421" s="13">
        <v>45</v>
      </c>
      <c r="P1421" s="13" t="s">
        <v>30</v>
      </c>
      <c r="Q1421" s="13">
        <v>0</v>
      </c>
      <c r="R1421" s="69">
        <f>+L1421*O1421</f>
        <v>1567.8000000000002</v>
      </c>
      <c r="S1421" s="69">
        <v>0</v>
      </c>
      <c r="T1421" s="69">
        <f>+L1421*S1421</f>
        <v>0</v>
      </c>
      <c r="U1421" s="69">
        <f t="shared" ref="U1421" si="1340">+R1421-T1421</f>
        <v>1567.8000000000002</v>
      </c>
      <c r="V1421" s="69">
        <f>+U1421*1</f>
        <v>1567.8000000000002</v>
      </c>
      <c r="W1421" s="69">
        <f t="shared" ref="W1421" si="1341">+U1421-V1421</f>
        <v>0</v>
      </c>
      <c r="X1421" s="69">
        <v>0</v>
      </c>
      <c r="Y1421" s="14">
        <f t="shared" si="1339"/>
        <v>0</v>
      </c>
      <c r="Z1421" s="66" t="s">
        <v>26</v>
      </c>
      <c r="AA1421" s="12" t="s">
        <v>31</v>
      </c>
    </row>
    <row r="1422" spans="1:27" x14ac:dyDescent="0.25">
      <c r="A1422" s="10">
        <v>45680</v>
      </c>
      <c r="B1422" s="11" t="s">
        <v>1709</v>
      </c>
      <c r="C1422" s="11" t="s">
        <v>3235</v>
      </c>
      <c r="D1422" s="11" t="s">
        <v>26</v>
      </c>
      <c r="E1422" s="11" t="s">
        <v>500</v>
      </c>
      <c r="F1422" s="11" t="s">
        <v>26</v>
      </c>
      <c r="G1422" s="11">
        <v>807</v>
      </c>
      <c r="H1422" s="12" t="s">
        <v>141</v>
      </c>
      <c r="I1422" s="12" t="s">
        <v>27</v>
      </c>
      <c r="J1422" s="12" t="s">
        <v>33</v>
      </c>
      <c r="K1422" s="12" t="s">
        <v>34</v>
      </c>
      <c r="L1422" s="13">
        <v>43.24</v>
      </c>
      <c r="M1422" s="13">
        <v>30</v>
      </c>
      <c r="N1422" s="13">
        <v>1.4413333333333329</v>
      </c>
      <c r="O1422" s="13">
        <v>40</v>
      </c>
      <c r="P1422" s="13" t="s">
        <v>30</v>
      </c>
      <c r="Q1422" s="13">
        <v>0</v>
      </c>
      <c r="R1422" s="69">
        <f>L1422*O1422</f>
        <v>1729.6000000000001</v>
      </c>
      <c r="S1422" s="69">
        <v>0</v>
      </c>
      <c r="T1422" s="69">
        <f>L1422*S1422</f>
        <v>0</v>
      </c>
      <c r="U1422" s="69">
        <f t="shared" ref="U1422:U1423" si="1342">R1422-T1422</f>
        <v>1729.6000000000001</v>
      </c>
      <c r="V1422" s="69">
        <f>U1422*0</f>
        <v>0</v>
      </c>
      <c r="W1422" s="69">
        <f t="shared" ref="W1422" si="1343">U1422-V1422</f>
        <v>1729.6000000000001</v>
      </c>
      <c r="X1422" s="69">
        <v>0</v>
      </c>
      <c r="Y1422" s="14">
        <f t="shared" si="1339"/>
        <v>0</v>
      </c>
      <c r="Z1422" s="66" t="s">
        <v>26</v>
      </c>
      <c r="AA1422" s="12" t="s">
        <v>31</v>
      </c>
    </row>
    <row r="1423" spans="1:27" x14ac:dyDescent="0.25">
      <c r="A1423" s="10">
        <v>45680</v>
      </c>
      <c r="B1423" s="11" t="s">
        <v>3236</v>
      </c>
      <c r="C1423" s="11" t="s">
        <v>3237</v>
      </c>
      <c r="D1423" s="11" t="s">
        <v>26</v>
      </c>
      <c r="E1423" s="11" t="s">
        <v>53</v>
      </c>
      <c r="F1423" s="11" t="s">
        <v>26</v>
      </c>
      <c r="G1423" s="11" t="s">
        <v>26</v>
      </c>
      <c r="H1423" s="12" t="s">
        <v>4421</v>
      </c>
      <c r="I1423" s="12" t="s">
        <v>27</v>
      </c>
      <c r="J1423" s="12" t="s">
        <v>42</v>
      </c>
      <c r="K1423" s="12" t="s">
        <v>43</v>
      </c>
      <c r="L1423" s="13">
        <v>44.14</v>
      </c>
      <c r="M1423" s="13">
        <v>25</v>
      </c>
      <c r="N1423" s="13">
        <v>1.7656000000000001</v>
      </c>
      <c r="O1423" s="13">
        <v>83</v>
      </c>
      <c r="P1423" s="13" t="s">
        <v>30</v>
      </c>
      <c r="Q1423" s="13">
        <v>0</v>
      </c>
      <c r="R1423" s="69">
        <f>L1423*O1423</f>
        <v>3663.62</v>
      </c>
      <c r="S1423" s="69">
        <v>38</v>
      </c>
      <c r="T1423" s="69">
        <f>L1423*S1423</f>
        <v>1677.32</v>
      </c>
      <c r="U1423" s="69">
        <f t="shared" si="1342"/>
        <v>1986.3</v>
      </c>
      <c r="V1423" s="69">
        <f>U1423*1</f>
        <v>1986.3</v>
      </c>
      <c r="W1423" s="69"/>
      <c r="X1423" s="69">
        <f>L1423*37</f>
        <v>1633.18</v>
      </c>
      <c r="Y1423" s="70">
        <f t="shared" ref="Y1423" si="1344">+T1423-X1423</f>
        <v>44.139999999999873</v>
      </c>
      <c r="Z1423" s="66" t="s">
        <v>41</v>
      </c>
      <c r="AA1423" s="12" t="s">
        <v>78</v>
      </c>
    </row>
    <row r="1424" spans="1:27" x14ac:dyDescent="0.25">
      <c r="A1424" s="10">
        <v>45680</v>
      </c>
      <c r="B1424" s="11" t="s">
        <v>296</v>
      </c>
      <c r="C1424" s="11" t="s">
        <v>3238</v>
      </c>
      <c r="D1424" s="11" t="s">
        <v>26</v>
      </c>
      <c r="E1424" s="11" t="s">
        <v>321</v>
      </c>
      <c r="F1424" s="11" t="s">
        <v>26</v>
      </c>
      <c r="G1424" s="11">
        <v>112272</v>
      </c>
      <c r="H1424" s="12" t="s">
        <v>4445</v>
      </c>
      <c r="I1424" s="12" t="s">
        <v>27</v>
      </c>
      <c r="J1424" s="12" t="s">
        <v>33</v>
      </c>
      <c r="K1424" s="12" t="s">
        <v>34</v>
      </c>
      <c r="L1424" s="13">
        <v>37.200000000000003</v>
      </c>
      <c r="M1424" s="13">
        <v>25</v>
      </c>
      <c r="N1424" s="13">
        <v>1.488</v>
      </c>
      <c r="O1424" s="13">
        <v>44</v>
      </c>
      <c r="P1424" s="13" t="s">
        <v>30</v>
      </c>
      <c r="Q1424" s="13">
        <v>0</v>
      </c>
      <c r="R1424" s="69">
        <f t="shared" ref="R1424" si="1345">+L1424*O1424</f>
        <v>1636.8000000000002</v>
      </c>
      <c r="S1424" s="69">
        <v>0</v>
      </c>
      <c r="T1424" s="69">
        <f>+L1424*S1424</f>
        <v>0</v>
      </c>
      <c r="U1424" s="69">
        <f>+R1424-T1424</f>
        <v>1636.8000000000002</v>
      </c>
      <c r="V1424" s="69">
        <f>+U1424*1</f>
        <v>1636.8000000000002</v>
      </c>
      <c r="W1424" s="69">
        <f>+U1424-V1424</f>
        <v>0</v>
      </c>
      <c r="X1424" s="69">
        <v>0</v>
      </c>
      <c r="Y1424" s="14">
        <f t="shared" ref="Y1424:Y1426" si="1346">T1424-X1424</f>
        <v>0</v>
      </c>
      <c r="Z1424" s="66" t="s">
        <v>26</v>
      </c>
      <c r="AA1424" s="12" t="s">
        <v>31</v>
      </c>
    </row>
    <row r="1425" spans="1:27" x14ac:dyDescent="0.25">
      <c r="A1425" s="10">
        <v>45680</v>
      </c>
      <c r="B1425" s="11" t="s">
        <v>3239</v>
      </c>
      <c r="C1425" s="11" t="s">
        <v>3240</v>
      </c>
      <c r="D1425" s="11" t="s">
        <v>26</v>
      </c>
      <c r="E1425" s="11" t="s">
        <v>49</v>
      </c>
      <c r="F1425" s="11" t="s">
        <v>26</v>
      </c>
      <c r="G1425" s="11">
        <v>1564</v>
      </c>
      <c r="H1425" s="12" t="s">
        <v>45</v>
      </c>
      <c r="I1425" s="12" t="s">
        <v>27</v>
      </c>
      <c r="J1425" s="12" t="s">
        <v>42</v>
      </c>
      <c r="K1425" s="12" t="s">
        <v>43</v>
      </c>
      <c r="L1425" s="13">
        <v>42.88</v>
      </c>
      <c r="M1425" s="13">
        <v>25</v>
      </c>
      <c r="N1425" s="13">
        <v>1.7152000000000001</v>
      </c>
      <c r="O1425" s="13" t="s">
        <v>30</v>
      </c>
      <c r="P1425" s="13">
        <v>62</v>
      </c>
      <c r="Q1425" s="13">
        <v>0</v>
      </c>
      <c r="R1425" s="69">
        <f>+M1425*P1425</f>
        <v>1550</v>
      </c>
      <c r="S1425" s="69">
        <v>0</v>
      </c>
      <c r="T1425" s="69">
        <f>+M1425*S1425</f>
        <v>0</v>
      </c>
      <c r="U1425" s="69">
        <f>+R1425-T1425</f>
        <v>1550</v>
      </c>
      <c r="V1425" s="69">
        <f>+U1425*0</f>
        <v>0</v>
      </c>
      <c r="W1425" s="69">
        <f>+U1425-V1425</f>
        <v>1550</v>
      </c>
      <c r="X1425" s="69">
        <v>0</v>
      </c>
      <c r="Y1425" s="14">
        <f t="shared" si="1346"/>
        <v>0</v>
      </c>
      <c r="Z1425" s="66" t="s">
        <v>26</v>
      </c>
      <c r="AA1425" s="12" t="s">
        <v>31</v>
      </c>
    </row>
    <row r="1426" spans="1:27" x14ac:dyDescent="0.25">
      <c r="A1426" s="10">
        <v>45680</v>
      </c>
      <c r="B1426" s="11" t="s">
        <v>260</v>
      </c>
      <c r="C1426" s="11" t="s">
        <v>3241</v>
      </c>
      <c r="D1426" s="11" t="s">
        <v>26</v>
      </c>
      <c r="E1426" s="11" t="s">
        <v>50</v>
      </c>
      <c r="F1426" s="11" t="s">
        <v>26</v>
      </c>
      <c r="G1426" s="11">
        <v>649</v>
      </c>
      <c r="H1426" s="12" t="s">
        <v>162</v>
      </c>
      <c r="I1426" s="12" t="s">
        <v>27</v>
      </c>
      <c r="J1426" s="12" t="s">
        <v>33</v>
      </c>
      <c r="K1426" s="12" t="s">
        <v>34</v>
      </c>
      <c r="L1426" s="13">
        <v>36.86</v>
      </c>
      <c r="M1426" s="13">
        <v>25</v>
      </c>
      <c r="N1426" s="13">
        <v>1.4743999999999999</v>
      </c>
      <c r="O1426" s="13" t="s">
        <v>30</v>
      </c>
      <c r="P1426" s="13">
        <v>58</v>
      </c>
      <c r="Q1426" s="13">
        <v>0</v>
      </c>
      <c r="R1426" s="69">
        <f>M1426*P1426</f>
        <v>1450</v>
      </c>
      <c r="S1426" s="69">
        <v>0</v>
      </c>
      <c r="T1426" s="69">
        <f>M1426*S1426</f>
        <v>0</v>
      </c>
      <c r="U1426" s="69">
        <f>R1426-T1426</f>
        <v>1450</v>
      </c>
      <c r="V1426" s="69">
        <f>U1426*0</f>
        <v>0</v>
      </c>
      <c r="W1426" s="69">
        <f>U1426-V1426</f>
        <v>1450</v>
      </c>
      <c r="X1426" s="69">
        <v>0</v>
      </c>
      <c r="Y1426" s="14">
        <f t="shared" si="1346"/>
        <v>0</v>
      </c>
      <c r="Z1426" s="66" t="s">
        <v>26</v>
      </c>
      <c r="AA1426" s="12" t="s">
        <v>31</v>
      </c>
    </row>
    <row r="1427" spans="1:27" x14ac:dyDescent="0.25">
      <c r="A1427" s="10">
        <v>45680</v>
      </c>
      <c r="B1427" s="11" t="s">
        <v>3242</v>
      </c>
      <c r="C1427" s="11" t="s">
        <v>3243</v>
      </c>
      <c r="D1427" s="11" t="s">
        <v>26</v>
      </c>
      <c r="E1427" s="11" t="s">
        <v>2108</v>
      </c>
      <c r="F1427" s="11" t="s">
        <v>26</v>
      </c>
      <c r="G1427" s="11" t="s">
        <v>26</v>
      </c>
      <c r="H1427" s="12" t="s">
        <v>4421</v>
      </c>
      <c r="I1427" s="12" t="s">
        <v>27</v>
      </c>
      <c r="J1427" s="12" t="s">
        <v>33</v>
      </c>
      <c r="K1427" s="12" t="s">
        <v>34</v>
      </c>
      <c r="L1427" s="13">
        <v>42.84</v>
      </c>
      <c r="M1427" s="13">
        <v>29</v>
      </c>
      <c r="N1427" s="13">
        <v>1.4772413793103449</v>
      </c>
      <c r="O1427" s="13">
        <v>85</v>
      </c>
      <c r="P1427" s="13" t="s">
        <v>30</v>
      </c>
      <c r="Q1427" s="13">
        <v>0</v>
      </c>
      <c r="R1427" s="69">
        <f>L1427*O1427</f>
        <v>3641.4</v>
      </c>
      <c r="S1427" s="69">
        <v>38</v>
      </c>
      <c r="T1427" s="69">
        <f>L1427*S1427</f>
        <v>1627.92</v>
      </c>
      <c r="U1427" s="69">
        <f>R1427-T1427</f>
        <v>2013.48</v>
      </c>
      <c r="V1427" s="69">
        <f t="shared" ref="V1427" si="1347">U1427*1</f>
        <v>2013.48</v>
      </c>
      <c r="W1427" s="69">
        <f>U1427-V1427</f>
        <v>0</v>
      </c>
      <c r="X1427" s="69">
        <f>L1427*36</f>
        <v>1542.2400000000002</v>
      </c>
      <c r="Y1427" s="70">
        <f t="shared" ref="Y1427" si="1348">+T1427-X1427</f>
        <v>85.679999999999836</v>
      </c>
      <c r="Z1427" s="66" t="s">
        <v>140</v>
      </c>
      <c r="AA1427" s="12" t="s">
        <v>78</v>
      </c>
    </row>
    <row r="1428" spans="1:27" x14ac:dyDescent="0.25">
      <c r="A1428" s="10">
        <v>45680</v>
      </c>
      <c r="B1428" s="11" t="s">
        <v>3244</v>
      </c>
      <c r="C1428" s="11" t="s">
        <v>3245</v>
      </c>
      <c r="D1428" s="11" t="s">
        <v>26</v>
      </c>
      <c r="E1428" s="11" t="s">
        <v>604</v>
      </c>
      <c r="F1428" s="11" t="s">
        <v>26</v>
      </c>
      <c r="G1428" s="11">
        <v>1055</v>
      </c>
      <c r="H1428" s="12" t="s">
        <v>141</v>
      </c>
      <c r="I1428" s="12" t="s">
        <v>55</v>
      </c>
      <c r="J1428" s="12" t="s">
        <v>55</v>
      </c>
      <c r="K1428" s="12" t="s">
        <v>56</v>
      </c>
      <c r="L1428" s="13">
        <v>39.74</v>
      </c>
      <c r="M1428" s="13">
        <v>25</v>
      </c>
      <c r="N1428" s="13">
        <v>1.5895999999999999</v>
      </c>
      <c r="O1428" s="13">
        <v>15</v>
      </c>
      <c r="P1428" s="13" t="s">
        <v>30</v>
      </c>
      <c r="Q1428" s="13">
        <v>0</v>
      </c>
      <c r="R1428" s="69">
        <f>L1428*O1428</f>
        <v>596.1</v>
      </c>
      <c r="S1428" s="69">
        <v>0</v>
      </c>
      <c r="T1428" s="69">
        <f>L1428*S1428</f>
        <v>0</v>
      </c>
      <c r="U1428" s="69">
        <f t="shared" ref="U1428" si="1349">R1428-T1428</f>
        <v>596.1</v>
      </c>
      <c r="V1428" s="69">
        <f t="shared" ref="V1428:V1433" si="1350">U1428*0</f>
        <v>0</v>
      </c>
      <c r="W1428" s="69">
        <f t="shared" ref="W1428" si="1351">U1428-V1428</f>
        <v>596.1</v>
      </c>
      <c r="X1428" s="69">
        <v>0</v>
      </c>
      <c r="Y1428" s="14">
        <f t="shared" ref="Y1428:Y1437" si="1352">T1428-X1428</f>
        <v>0</v>
      </c>
      <c r="Z1428" s="66" t="s">
        <v>26</v>
      </c>
      <c r="AA1428" s="12" t="s">
        <v>31</v>
      </c>
    </row>
    <row r="1429" spans="1:27" x14ac:dyDescent="0.25">
      <c r="A1429" s="10">
        <v>45680</v>
      </c>
      <c r="B1429" s="11" t="s">
        <v>3246</v>
      </c>
      <c r="C1429" s="11" t="s">
        <v>3247</v>
      </c>
      <c r="D1429" s="11" t="s">
        <v>26</v>
      </c>
      <c r="E1429" s="11" t="s">
        <v>44</v>
      </c>
      <c r="F1429" s="11" t="s">
        <v>26</v>
      </c>
      <c r="G1429" s="11">
        <v>1571</v>
      </c>
      <c r="H1429" s="12" t="s">
        <v>45</v>
      </c>
      <c r="I1429" s="12" t="s">
        <v>27</v>
      </c>
      <c r="J1429" s="12" t="s">
        <v>28</v>
      </c>
      <c r="K1429" s="12" t="s">
        <v>29</v>
      </c>
      <c r="L1429" s="13">
        <v>38.24</v>
      </c>
      <c r="M1429" s="13">
        <v>25</v>
      </c>
      <c r="N1429" s="13">
        <v>1.5296000000000001</v>
      </c>
      <c r="O1429" s="13" t="s">
        <v>30</v>
      </c>
      <c r="P1429" s="13">
        <v>40</v>
      </c>
      <c r="Q1429" s="13">
        <v>0</v>
      </c>
      <c r="R1429" s="69">
        <f>M1429*P1429</f>
        <v>1000</v>
      </c>
      <c r="S1429" s="69">
        <v>0</v>
      </c>
      <c r="T1429" s="69">
        <f>M1429*S1429</f>
        <v>0</v>
      </c>
      <c r="U1429" s="69">
        <f>R1429-T1429</f>
        <v>1000</v>
      </c>
      <c r="V1429" s="69">
        <f t="shared" si="1350"/>
        <v>0</v>
      </c>
      <c r="W1429" s="69">
        <f>U1429-V1429</f>
        <v>1000</v>
      </c>
      <c r="X1429" s="69">
        <v>0</v>
      </c>
      <c r="Y1429" s="14">
        <f t="shared" si="1352"/>
        <v>0</v>
      </c>
      <c r="Z1429" s="66" t="s">
        <v>26</v>
      </c>
      <c r="AA1429" s="12" t="s">
        <v>31</v>
      </c>
    </row>
    <row r="1430" spans="1:27" x14ac:dyDescent="0.25">
      <c r="A1430" s="10">
        <v>45680</v>
      </c>
      <c r="B1430" s="11" t="s">
        <v>3248</v>
      </c>
      <c r="C1430" s="11" t="s">
        <v>3249</v>
      </c>
      <c r="D1430" s="11" t="s">
        <v>26</v>
      </c>
      <c r="E1430" s="11" t="s">
        <v>657</v>
      </c>
      <c r="F1430" s="11" t="s">
        <v>26</v>
      </c>
      <c r="G1430" s="11">
        <v>860</v>
      </c>
      <c r="H1430" s="12" t="s">
        <v>141</v>
      </c>
      <c r="I1430" s="12" t="s">
        <v>55</v>
      </c>
      <c r="J1430" s="12" t="s">
        <v>55</v>
      </c>
      <c r="K1430" s="12" t="s">
        <v>56</v>
      </c>
      <c r="L1430" s="13">
        <v>39.72</v>
      </c>
      <c r="M1430" s="13">
        <v>25</v>
      </c>
      <c r="N1430" s="13">
        <v>1.5888</v>
      </c>
      <c r="O1430" s="13">
        <v>15</v>
      </c>
      <c r="P1430" s="13" t="s">
        <v>30</v>
      </c>
      <c r="Q1430" s="13">
        <v>0</v>
      </c>
      <c r="R1430" s="69">
        <f>L1430*O1430</f>
        <v>595.79999999999995</v>
      </c>
      <c r="S1430" s="69">
        <v>0</v>
      </c>
      <c r="T1430" s="69">
        <f>L1430*S1430</f>
        <v>0</v>
      </c>
      <c r="U1430" s="69">
        <f t="shared" ref="U1430:U1431" si="1353">R1430-T1430</f>
        <v>595.79999999999995</v>
      </c>
      <c r="V1430" s="69">
        <f t="shared" si="1350"/>
        <v>0</v>
      </c>
      <c r="W1430" s="69">
        <f t="shared" ref="W1430:W1431" si="1354">U1430-V1430</f>
        <v>595.79999999999995</v>
      </c>
      <c r="X1430" s="69">
        <v>0</v>
      </c>
      <c r="Y1430" s="14">
        <f t="shared" si="1352"/>
        <v>0</v>
      </c>
      <c r="Z1430" s="66" t="s">
        <v>26</v>
      </c>
      <c r="AA1430" s="12" t="s">
        <v>31</v>
      </c>
    </row>
    <row r="1431" spans="1:27" x14ac:dyDescent="0.25">
      <c r="A1431" s="10">
        <v>45680</v>
      </c>
      <c r="B1431" s="11" t="s">
        <v>3250</v>
      </c>
      <c r="C1431" s="11" t="s">
        <v>3251</v>
      </c>
      <c r="D1431" s="11" t="s">
        <v>26</v>
      </c>
      <c r="E1431" s="11" t="s">
        <v>508</v>
      </c>
      <c r="F1431" s="11" t="s">
        <v>26</v>
      </c>
      <c r="G1431" s="11">
        <v>1309</v>
      </c>
      <c r="H1431" s="12" t="s">
        <v>141</v>
      </c>
      <c r="I1431" s="12" t="s">
        <v>55</v>
      </c>
      <c r="J1431" s="12" t="s">
        <v>55</v>
      </c>
      <c r="K1431" s="12" t="s">
        <v>56</v>
      </c>
      <c r="L1431" s="13">
        <v>40.54</v>
      </c>
      <c r="M1431" s="13">
        <v>25</v>
      </c>
      <c r="N1431" s="13">
        <v>1.6215999999999999</v>
      </c>
      <c r="O1431" s="13">
        <v>15</v>
      </c>
      <c r="P1431" s="13" t="s">
        <v>30</v>
      </c>
      <c r="Q1431" s="13">
        <v>0</v>
      </c>
      <c r="R1431" s="69">
        <f>L1431*O1431</f>
        <v>608.1</v>
      </c>
      <c r="S1431" s="69">
        <v>0</v>
      </c>
      <c r="T1431" s="69">
        <f>L1431*S1431</f>
        <v>0</v>
      </c>
      <c r="U1431" s="69">
        <f t="shared" si="1353"/>
        <v>608.1</v>
      </c>
      <c r="V1431" s="69">
        <f t="shared" si="1350"/>
        <v>0</v>
      </c>
      <c r="W1431" s="69">
        <f t="shared" si="1354"/>
        <v>608.1</v>
      </c>
      <c r="X1431" s="69">
        <v>0</v>
      </c>
      <c r="Y1431" s="14">
        <f t="shared" si="1352"/>
        <v>0</v>
      </c>
      <c r="Z1431" s="66" t="s">
        <v>26</v>
      </c>
      <c r="AA1431" s="12" t="s">
        <v>31</v>
      </c>
    </row>
    <row r="1432" spans="1:27" x14ac:dyDescent="0.25">
      <c r="A1432" s="10">
        <v>45680</v>
      </c>
      <c r="B1432" s="11" t="s">
        <v>191</v>
      </c>
      <c r="C1432" s="11" t="s">
        <v>3252</v>
      </c>
      <c r="D1432" s="11" t="s">
        <v>26</v>
      </c>
      <c r="E1432" s="11" t="s">
        <v>1199</v>
      </c>
      <c r="F1432" s="11" t="s">
        <v>26</v>
      </c>
      <c r="G1432" s="11">
        <v>554</v>
      </c>
      <c r="H1432" s="12" t="s">
        <v>162</v>
      </c>
      <c r="I1432" s="12" t="s">
        <v>27</v>
      </c>
      <c r="J1432" s="12" t="s">
        <v>42</v>
      </c>
      <c r="K1432" s="12" t="s">
        <v>43</v>
      </c>
      <c r="L1432" s="13">
        <v>42.38</v>
      </c>
      <c r="M1432" s="13">
        <v>25</v>
      </c>
      <c r="N1432" s="13">
        <v>1.6952</v>
      </c>
      <c r="O1432" s="13" t="s">
        <v>30</v>
      </c>
      <c r="P1432" s="13">
        <v>56</v>
      </c>
      <c r="Q1432" s="13">
        <v>0</v>
      </c>
      <c r="R1432" s="69">
        <f>M1432*P1432</f>
        <v>1400</v>
      </c>
      <c r="S1432" s="69">
        <v>0</v>
      </c>
      <c r="T1432" s="69">
        <f>M1432*S1432</f>
        <v>0</v>
      </c>
      <c r="U1432" s="69">
        <f>R1432-T1432</f>
        <v>1400</v>
      </c>
      <c r="V1432" s="69">
        <f t="shared" si="1350"/>
        <v>0</v>
      </c>
      <c r="W1432" s="69">
        <f>U1432-V1432</f>
        <v>1400</v>
      </c>
      <c r="X1432" s="69">
        <v>0</v>
      </c>
      <c r="Y1432" s="14">
        <f t="shared" si="1352"/>
        <v>0</v>
      </c>
      <c r="Z1432" s="66" t="s">
        <v>26</v>
      </c>
      <c r="AA1432" s="12" t="s">
        <v>31</v>
      </c>
    </row>
    <row r="1433" spans="1:27" x14ac:dyDescent="0.25">
      <c r="A1433" s="10">
        <v>45680</v>
      </c>
      <c r="B1433" s="11" t="s">
        <v>3253</v>
      </c>
      <c r="C1433" s="11" t="s">
        <v>3254</v>
      </c>
      <c r="D1433" s="11" t="s">
        <v>26</v>
      </c>
      <c r="E1433" s="11" t="s">
        <v>245</v>
      </c>
      <c r="F1433" s="11" t="s">
        <v>26</v>
      </c>
      <c r="G1433" s="11">
        <v>2962</v>
      </c>
      <c r="H1433" s="12" t="s">
        <v>41</v>
      </c>
      <c r="I1433" s="12" t="s">
        <v>55</v>
      </c>
      <c r="J1433" s="12" t="s">
        <v>565</v>
      </c>
      <c r="K1433" s="12" t="s">
        <v>549</v>
      </c>
      <c r="L1433" s="13">
        <v>40.18</v>
      </c>
      <c r="M1433" s="13">
        <v>25</v>
      </c>
      <c r="N1433" s="13">
        <v>1.6072</v>
      </c>
      <c r="O1433" s="13">
        <v>25</v>
      </c>
      <c r="P1433" s="13"/>
      <c r="Q1433" s="13">
        <v>0</v>
      </c>
      <c r="R1433" s="69">
        <f>L1433*O1433</f>
        <v>1004.5</v>
      </c>
      <c r="S1433" s="69">
        <v>0</v>
      </c>
      <c r="T1433" s="69">
        <f>L1433*S1433</f>
        <v>0</v>
      </c>
      <c r="U1433" s="69">
        <f>R1433-T1433</f>
        <v>1004.5</v>
      </c>
      <c r="V1433" s="69">
        <f t="shared" si="1350"/>
        <v>0</v>
      </c>
      <c r="W1433" s="69">
        <f>U1433-V1433</f>
        <v>1004.5</v>
      </c>
      <c r="X1433" s="69">
        <v>0</v>
      </c>
      <c r="Y1433" s="14">
        <f t="shared" si="1352"/>
        <v>0</v>
      </c>
      <c r="Z1433" s="66" t="s">
        <v>26</v>
      </c>
      <c r="AA1433" s="12" t="s">
        <v>31</v>
      </c>
    </row>
    <row r="1434" spans="1:27" x14ac:dyDescent="0.25">
      <c r="A1434" s="10">
        <v>45680</v>
      </c>
      <c r="B1434" s="11" t="s">
        <v>3255</v>
      </c>
      <c r="C1434" s="11" t="s">
        <v>3256</v>
      </c>
      <c r="D1434" s="11" t="s">
        <v>26</v>
      </c>
      <c r="E1434" s="11" t="s">
        <v>223</v>
      </c>
      <c r="F1434" s="11" t="s">
        <v>26</v>
      </c>
      <c r="G1434" s="11">
        <v>55330</v>
      </c>
      <c r="H1434" s="12" t="s">
        <v>4422</v>
      </c>
      <c r="I1434" s="12" t="s">
        <v>27</v>
      </c>
      <c r="J1434" s="12" t="s">
        <v>42</v>
      </c>
      <c r="K1434" s="12" t="s">
        <v>43</v>
      </c>
      <c r="L1434" s="13">
        <v>35.58</v>
      </c>
      <c r="M1434" s="13">
        <v>25</v>
      </c>
      <c r="N1434" s="13">
        <v>1.4232</v>
      </c>
      <c r="O1434" s="13">
        <v>42</v>
      </c>
      <c r="P1434" s="13" t="s">
        <v>30</v>
      </c>
      <c r="Q1434" s="13">
        <v>0</v>
      </c>
      <c r="R1434" s="69">
        <f t="shared" ref="R1434" si="1355">+L1434*O1434</f>
        <v>1494.36</v>
      </c>
      <c r="S1434" s="69">
        <v>0</v>
      </c>
      <c r="T1434" s="69">
        <f t="shared" ref="T1434" si="1356">+L1434*S1434</f>
        <v>0</v>
      </c>
      <c r="U1434" s="69">
        <f t="shared" ref="U1434" si="1357">+R1434-T1434</f>
        <v>1494.36</v>
      </c>
      <c r="V1434" s="69">
        <f>+U1434*1</f>
        <v>1494.36</v>
      </c>
      <c r="W1434" s="69">
        <f t="shared" ref="W1434" si="1358">+U1434-V1434</f>
        <v>0</v>
      </c>
      <c r="X1434" s="69">
        <v>0</v>
      </c>
      <c r="Y1434" s="14">
        <f t="shared" si="1352"/>
        <v>0</v>
      </c>
      <c r="Z1434" s="66" t="s">
        <v>26</v>
      </c>
      <c r="AA1434" s="12" t="s">
        <v>31</v>
      </c>
    </row>
    <row r="1435" spans="1:27" x14ac:dyDescent="0.25">
      <c r="A1435" s="10">
        <v>45680</v>
      </c>
      <c r="B1435" s="11" t="s">
        <v>3257</v>
      </c>
      <c r="C1435" s="11" t="s">
        <v>3258</v>
      </c>
      <c r="D1435" s="11" t="s">
        <v>26</v>
      </c>
      <c r="E1435" s="11" t="s">
        <v>63</v>
      </c>
      <c r="F1435" s="11" t="s">
        <v>26</v>
      </c>
      <c r="G1435" s="11">
        <v>10169</v>
      </c>
      <c r="H1435" s="12" t="s">
        <v>140</v>
      </c>
      <c r="I1435" s="12" t="s">
        <v>27</v>
      </c>
      <c r="J1435" s="12" t="s">
        <v>42</v>
      </c>
      <c r="K1435" s="12" t="s">
        <v>43</v>
      </c>
      <c r="L1435" s="13">
        <v>43.6</v>
      </c>
      <c r="M1435" s="13">
        <v>25</v>
      </c>
      <c r="N1435" s="13">
        <v>1.744</v>
      </c>
      <c r="O1435" s="13">
        <v>35</v>
      </c>
      <c r="P1435" s="13"/>
      <c r="Q1435" s="13">
        <v>0</v>
      </c>
      <c r="R1435" s="69">
        <f>+L1435*O1435</f>
        <v>1526</v>
      </c>
      <c r="S1435" s="69">
        <v>0</v>
      </c>
      <c r="T1435" s="69">
        <f>+L1435*S1435</f>
        <v>0</v>
      </c>
      <c r="U1435" s="69">
        <f>+R1435-T1435</f>
        <v>1526</v>
      </c>
      <c r="V1435" s="69">
        <f>+U1435*0</f>
        <v>0</v>
      </c>
      <c r="W1435" s="69">
        <f>+U1435-V1435</f>
        <v>1526</v>
      </c>
      <c r="X1435" s="69">
        <v>0</v>
      </c>
      <c r="Y1435" s="14">
        <f t="shared" si="1352"/>
        <v>0</v>
      </c>
      <c r="Z1435" s="66" t="s">
        <v>26</v>
      </c>
      <c r="AA1435" s="12" t="s">
        <v>31</v>
      </c>
    </row>
    <row r="1436" spans="1:27" x14ac:dyDescent="0.25">
      <c r="A1436" s="10">
        <v>45680</v>
      </c>
      <c r="B1436" s="11" t="s">
        <v>1224</v>
      </c>
      <c r="C1436" s="11" t="s">
        <v>3259</v>
      </c>
      <c r="D1436" s="11" t="s">
        <v>26</v>
      </c>
      <c r="E1436" s="11" t="s">
        <v>538</v>
      </c>
      <c r="F1436" s="11" t="s">
        <v>26</v>
      </c>
      <c r="G1436" s="11">
        <v>3816</v>
      </c>
      <c r="H1436" s="12" t="s">
        <v>41</v>
      </c>
      <c r="I1436" s="12" t="s">
        <v>55</v>
      </c>
      <c r="J1436" s="12" t="s">
        <v>565</v>
      </c>
      <c r="K1436" s="12" t="s">
        <v>549</v>
      </c>
      <c r="L1436" s="13">
        <v>39.72</v>
      </c>
      <c r="M1436" s="13">
        <v>25</v>
      </c>
      <c r="N1436" s="13">
        <v>1.5888</v>
      </c>
      <c r="O1436" s="13">
        <v>25</v>
      </c>
      <c r="P1436" s="13"/>
      <c r="Q1436" s="13">
        <v>0</v>
      </c>
      <c r="R1436" s="69">
        <f>L1436*O1436</f>
        <v>993</v>
      </c>
      <c r="S1436" s="69">
        <v>0</v>
      </c>
      <c r="T1436" s="69">
        <f>L1436*S1436</f>
        <v>0</v>
      </c>
      <c r="U1436" s="69">
        <f>R1436-T1436</f>
        <v>993</v>
      </c>
      <c r="V1436" s="69">
        <f>U1436*0</f>
        <v>0</v>
      </c>
      <c r="W1436" s="69">
        <f>U1436-V1436</f>
        <v>993</v>
      </c>
      <c r="X1436" s="69">
        <v>0</v>
      </c>
      <c r="Y1436" s="14">
        <f t="shared" si="1352"/>
        <v>0</v>
      </c>
      <c r="Z1436" s="66" t="s">
        <v>26</v>
      </c>
      <c r="AA1436" s="12" t="s">
        <v>31</v>
      </c>
    </row>
    <row r="1437" spans="1:27" x14ac:dyDescent="0.25">
      <c r="A1437" s="10">
        <v>45680</v>
      </c>
      <c r="B1437" s="11" t="s">
        <v>740</v>
      </c>
      <c r="C1437" s="11" t="s">
        <v>3260</v>
      </c>
      <c r="D1437" s="11" t="s">
        <v>26</v>
      </c>
      <c r="E1437" s="11" t="s">
        <v>236</v>
      </c>
      <c r="F1437" s="11" t="s">
        <v>26</v>
      </c>
      <c r="G1437" s="11">
        <v>61859</v>
      </c>
      <c r="H1437" s="12" t="s">
        <v>4422</v>
      </c>
      <c r="I1437" s="12" t="s">
        <v>27</v>
      </c>
      <c r="J1437" s="12" t="s">
        <v>42</v>
      </c>
      <c r="K1437" s="12" t="s">
        <v>43</v>
      </c>
      <c r="L1437" s="13">
        <v>38.42</v>
      </c>
      <c r="M1437" s="13">
        <v>25</v>
      </c>
      <c r="N1437" s="13">
        <v>1.5367999999999999</v>
      </c>
      <c r="O1437" s="13">
        <v>42</v>
      </c>
      <c r="P1437" s="13" t="s">
        <v>30</v>
      </c>
      <c r="Q1437" s="13">
        <v>0</v>
      </c>
      <c r="R1437" s="69">
        <f t="shared" ref="R1437" si="1359">+L1437*O1437</f>
        <v>1613.64</v>
      </c>
      <c r="S1437" s="69">
        <v>0</v>
      </c>
      <c r="T1437" s="69">
        <f t="shared" ref="T1437" si="1360">+L1437*S1437</f>
        <v>0</v>
      </c>
      <c r="U1437" s="69">
        <f t="shared" ref="U1437" si="1361">+R1437-T1437</f>
        <v>1613.64</v>
      </c>
      <c r="V1437" s="69">
        <f>+U1437*1</f>
        <v>1613.64</v>
      </c>
      <c r="W1437" s="69">
        <f t="shared" ref="W1437" si="1362">+U1437-V1437</f>
        <v>0</v>
      </c>
      <c r="X1437" s="69">
        <v>0</v>
      </c>
      <c r="Y1437" s="14">
        <f t="shared" si="1352"/>
        <v>0</v>
      </c>
      <c r="Z1437" s="66" t="s">
        <v>26</v>
      </c>
      <c r="AA1437" s="12" t="s">
        <v>31</v>
      </c>
    </row>
    <row r="1438" spans="1:27" x14ac:dyDescent="0.25">
      <c r="A1438" s="10">
        <v>45680</v>
      </c>
      <c r="B1438" s="11" t="s">
        <v>3261</v>
      </c>
      <c r="C1438" s="11" t="s">
        <v>3262</v>
      </c>
      <c r="D1438" s="11" t="s">
        <v>26</v>
      </c>
      <c r="E1438" s="11" t="s">
        <v>558</v>
      </c>
      <c r="F1438" s="11" t="s">
        <v>26</v>
      </c>
      <c r="G1438" s="11" t="s">
        <v>26</v>
      </c>
      <c r="H1438" s="12" t="s">
        <v>4423</v>
      </c>
      <c r="I1438" s="12" t="s">
        <v>27</v>
      </c>
      <c r="J1438" s="12" t="s">
        <v>47</v>
      </c>
      <c r="K1438" s="12" t="s">
        <v>48</v>
      </c>
      <c r="L1438" s="13">
        <v>35.1</v>
      </c>
      <c r="M1438" s="13">
        <v>24</v>
      </c>
      <c r="N1438" s="13">
        <v>1.4624999999999999</v>
      </c>
      <c r="O1438" s="13">
        <v>90</v>
      </c>
      <c r="P1438" s="13" t="s">
        <v>30</v>
      </c>
      <c r="Q1438" s="13">
        <v>0</v>
      </c>
      <c r="R1438" s="69">
        <f>L1438*O1438</f>
        <v>3159</v>
      </c>
      <c r="S1438" s="69">
        <v>40</v>
      </c>
      <c r="T1438" s="69">
        <f>+L1438*S1438</f>
        <v>1404</v>
      </c>
      <c r="U1438" s="69">
        <f>R1438-T1438</f>
        <v>1755</v>
      </c>
      <c r="V1438" s="69">
        <f>U1438*1</f>
        <v>1755</v>
      </c>
      <c r="W1438" s="69">
        <f>U1438-V1438</f>
        <v>0</v>
      </c>
      <c r="X1438" s="15">
        <f>L1438*40</f>
        <v>1404</v>
      </c>
      <c r="Y1438" s="70">
        <f t="shared" ref="Y1438" si="1363">+T1438-X1438</f>
        <v>0</v>
      </c>
      <c r="Z1438" s="66" t="s">
        <v>41</v>
      </c>
      <c r="AA1438" s="12" t="s">
        <v>745</v>
      </c>
    </row>
    <row r="1439" spans="1:27" x14ac:dyDescent="0.25">
      <c r="A1439" s="10">
        <v>45680</v>
      </c>
      <c r="B1439" s="11" t="s">
        <v>3263</v>
      </c>
      <c r="C1439" s="11" t="s">
        <v>3264</v>
      </c>
      <c r="D1439" s="11" t="s">
        <v>26</v>
      </c>
      <c r="E1439" s="11" t="s">
        <v>592</v>
      </c>
      <c r="F1439" s="11" t="s">
        <v>26</v>
      </c>
      <c r="G1439" s="11">
        <v>59499</v>
      </c>
      <c r="H1439" s="12" t="s">
        <v>4422</v>
      </c>
      <c r="I1439" s="12" t="s">
        <v>27</v>
      </c>
      <c r="J1439" s="12" t="s">
        <v>42</v>
      </c>
      <c r="K1439" s="12" t="s">
        <v>43</v>
      </c>
      <c r="L1439" s="13">
        <v>37.04</v>
      </c>
      <c r="M1439" s="13">
        <v>25</v>
      </c>
      <c r="N1439" s="13">
        <v>1.4816</v>
      </c>
      <c r="O1439" s="13">
        <v>42</v>
      </c>
      <c r="P1439" s="13" t="s">
        <v>30</v>
      </c>
      <c r="Q1439" s="13">
        <v>0</v>
      </c>
      <c r="R1439" s="69">
        <f t="shared" ref="R1439" si="1364">+L1439*O1439</f>
        <v>1555.68</v>
      </c>
      <c r="S1439" s="69">
        <v>0</v>
      </c>
      <c r="T1439" s="69">
        <f t="shared" ref="T1439" si="1365">+L1439*S1439</f>
        <v>0</v>
      </c>
      <c r="U1439" s="69">
        <f t="shared" ref="U1439" si="1366">+R1439-T1439</f>
        <v>1555.68</v>
      </c>
      <c r="V1439" s="69">
        <f>+U1439*1</f>
        <v>1555.68</v>
      </c>
      <c r="W1439" s="69">
        <f t="shared" ref="W1439" si="1367">+U1439-V1439</f>
        <v>0</v>
      </c>
      <c r="X1439" s="69">
        <v>0</v>
      </c>
      <c r="Y1439" s="14">
        <f t="shared" ref="Y1439:Y1445" si="1368">T1439-X1439</f>
        <v>0</v>
      </c>
      <c r="Z1439" s="66" t="s">
        <v>26</v>
      </c>
      <c r="AA1439" s="12" t="s">
        <v>31</v>
      </c>
    </row>
    <row r="1440" spans="1:27" x14ac:dyDescent="0.25">
      <c r="A1440" s="10">
        <v>45680</v>
      </c>
      <c r="B1440" s="11" t="s">
        <v>3265</v>
      </c>
      <c r="C1440" s="11" t="s">
        <v>3266</v>
      </c>
      <c r="D1440" s="11" t="s">
        <v>26</v>
      </c>
      <c r="E1440" s="11" t="s">
        <v>77</v>
      </c>
      <c r="F1440" s="11" t="s">
        <v>26</v>
      </c>
      <c r="G1440" s="11" t="s">
        <v>184</v>
      </c>
      <c r="H1440" s="12" t="s">
        <v>4448</v>
      </c>
      <c r="I1440" s="12" t="s">
        <v>55</v>
      </c>
      <c r="J1440" s="12" t="s">
        <v>55</v>
      </c>
      <c r="K1440" s="12" t="s">
        <v>56</v>
      </c>
      <c r="L1440" s="13">
        <v>40.619999999999997</v>
      </c>
      <c r="M1440" s="13">
        <v>25</v>
      </c>
      <c r="N1440" s="13">
        <v>1.6248</v>
      </c>
      <c r="O1440" s="13">
        <v>15</v>
      </c>
      <c r="P1440" s="13" t="s">
        <v>30</v>
      </c>
      <c r="Q1440" s="13">
        <v>0</v>
      </c>
      <c r="R1440" s="69">
        <f>L1440*O1440</f>
        <v>609.29999999999995</v>
      </c>
      <c r="S1440" s="69">
        <v>0</v>
      </c>
      <c r="T1440" s="69">
        <f>L1440*S1440</f>
        <v>0</v>
      </c>
      <c r="U1440" s="69">
        <f>R1440-T1440</f>
        <v>609.29999999999995</v>
      </c>
      <c r="V1440" s="69">
        <f>U1440*1</f>
        <v>609.29999999999995</v>
      </c>
      <c r="W1440" s="69">
        <f>U1440-V1440</f>
        <v>0</v>
      </c>
      <c r="X1440" s="69">
        <v>0</v>
      </c>
      <c r="Y1440" s="14">
        <f t="shared" si="1368"/>
        <v>0</v>
      </c>
      <c r="Z1440" s="66" t="s">
        <v>26</v>
      </c>
      <c r="AA1440" s="12" t="s">
        <v>31</v>
      </c>
    </row>
    <row r="1441" spans="1:27" x14ac:dyDescent="0.25">
      <c r="A1441" s="10">
        <v>45680</v>
      </c>
      <c r="B1441" s="11" t="s">
        <v>3267</v>
      </c>
      <c r="C1441" s="11" t="s">
        <v>3268</v>
      </c>
      <c r="D1441" s="11" t="s">
        <v>26</v>
      </c>
      <c r="E1441" s="11" t="s">
        <v>239</v>
      </c>
      <c r="F1441" s="11" t="s">
        <v>26</v>
      </c>
      <c r="G1441" s="11">
        <v>2930</v>
      </c>
      <c r="H1441" s="12" t="s">
        <v>41</v>
      </c>
      <c r="I1441" s="12" t="s">
        <v>27</v>
      </c>
      <c r="J1441" s="12" t="s">
        <v>42</v>
      </c>
      <c r="K1441" s="12" t="s">
        <v>43</v>
      </c>
      <c r="L1441" s="13">
        <v>42.12</v>
      </c>
      <c r="M1441" s="13">
        <v>25</v>
      </c>
      <c r="N1441" s="13">
        <v>1.6848000000000001</v>
      </c>
      <c r="O1441" s="13" t="s">
        <v>30</v>
      </c>
      <c r="P1441" s="13">
        <v>64</v>
      </c>
      <c r="Q1441" s="13">
        <v>0</v>
      </c>
      <c r="R1441" s="69">
        <f>M1441*P1441</f>
        <v>1600</v>
      </c>
      <c r="S1441" s="69">
        <v>0</v>
      </c>
      <c r="T1441" s="69">
        <f>M1441*S1441</f>
        <v>0</v>
      </c>
      <c r="U1441" s="69">
        <f t="shared" ref="U1441:U1442" si="1369">+R1441-T1441</f>
        <v>1600</v>
      </c>
      <c r="V1441" s="69">
        <f>+U1441*0</f>
        <v>0</v>
      </c>
      <c r="W1441" s="69">
        <f t="shared" ref="W1441:W1442" si="1370">+U1441-V1441</f>
        <v>1600</v>
      </c>
      <c r="X1441" s="69">
        <v>0</v>
      </c>
      <c r="Y1441" s="14">
        <f t="shared" si="1368"/>
        <v>0</v>
      </c>
      <c r="Z1441" s="66" t="s">
        <v>26</v>
      </c>
      <c r="AA1441" s="12" t="s">
        <v>31</v>
      </c>
    </row>
    <row r="1442" spans="1:27" x14ac:dyDescent="0.25">
      <c r="A1442" s="10">
        <v>45680</v>
      </c>
      <c r="B1442" s="11" t="s">
        <v>3269</v>
      </c>
      <c r="C1442" s="11" t="s">
        <v>3270</v>
      </c>
      <c r="D1442" s="11" t="s">
        <v>26</v>
      </c>
      <c r="E1442" s="11" t="s">
        <v>588</v>
      </c>
      <c r="F1442" s="11" t="s">
        <v>26</v>
      </c>
      <c r="G1442" s="11">
        <v>4593</v>
      </c>
      <c r="H1442" s="12" t="s">
        <v>4422</v>
      </c>
      <c r="I1442" s="12" t="s">
        <v>27</v>
      </c>
      <c r="J1442" s="12" t="s">
        <v>33</v>
      </c>
      <c r="K1442" s="12" t="s">
        <v>34</v>
      </c>
      <c r="L1442" s="13">
        <v>35.479999999999997</v>
      </c>
      <c r="M1442" s="13">
        <v>25</v>
      </c>
      <c r="N1442" s="13">
        <v>1.4192</v>
      </c>
      <c r="O1442" s="13">
        <v>45</v>
      </c>
      <c r="P1442" s="13" t="s">
        <v>30</v>
      </c>
      <c r="Q1442" s="13">
        <v>0</v>
      </c>
      <c r="R1442" s="69">
        <f>+L1442*O1442</f>
        <v>1596.6</v>
      </c>
      <c r="S1442" s="69">
        <v>0</v>
      </c>
      <c r="T1442" s="69">
        <f>+L1442*S1442</f>
        <v>0</v>
      </c>
      <c r="U1442" s="69">
        <f t="shared" si="1369"/>
        <v>1596.6</v>
      </c>
      <c r="V1442" s="69">
        <f>+U1442*1</f>
        <v>1596.6</v>
      </c>
      <c r="W1442" s="69">
        <f t="shared" si="1370"/>
        <v>0</v>
      </c>
      <c r="X1442" s="69">
        <v>0</v>
      </c>
      <c r="Y1442" s="14">
        <f t="shared" si="1368"/>
        <v>0</v>
      </c>
      <c r="Z1442" s="66" t="s">
        <v>26</v>
      </c>
      <c r="AA1442" s="12" t="s">
        <v>31</v>
      </c>
    </row>
    <row r="1443" spans="1:27" x14ac:dyDescent="0.25">
      <c r="A1443" s="10">
        <v>45680</v>
      </c>
      <c r="B1443" s="11" t="s">
        <v>426</v>
      </c>
      <c r="C1443" s="11" t="s">
        <v>3271</v>
      </c>
      <c r="D1443" s="11" t="s">
        <v>26</v>
      </c>
      <c r="E1443" s="11" t="s">
        <v>603</v>
      </c>
      <c r="F1443" s="11" t="s">
        <v>26</v>
      </c>
      <c r="G1443" s="11">
        <v>1113</v>
      </c>
      <c r="H1443" s="12" t="s">
        <v>141</v>
      </c>
      <c r="I1443" s="12" t="s">
        <v>55</v>
      </c>
      <c r="J1443" s="12" t="s">
        <v>55</v>
      </c>
      <c r="K1443" s="12" t="s">
        <v>56</v>
      </c>
      <c r="L1443" s="13">
        <v>39.76</v>
      </c>
      <c r="M1443" s="13">
        <v>25</v>
      </c>
      <c r="N1443" s="13">
        <v>1.5904</v>
      </c>
      <c r="O1443" s="13">
        <v>15</v>
      </c>
      <c r="P1443" s="13" t="s">
        <v>30</v>
      </c>
      <c r="Q1443" s="13">
        <v>0</v>
      </c>
      <c r="R1443" s="69">
        <f>L1443*O1443</f>
        <v>596.4</v>
      </c>
      <c r="S1443" s="69">
        <v>0</v>
      </c>
      <c r="T1443" s="69">
        <f>L1443*S1443</f>
        <v>0</v>
      </c>
      <c r="U1443" s="69">
        <f t="shared" ref="U1443" si="1371">R1443-T1443</f>
        <v>596.4</v>
      </c>
      <c r="V1443" s="69">
        <f>U1443*0</f>
        <v>0</v>
      </c>
      <c r="W1443" s="69">
        <f t="shared" ref="W1443" si="1372">U1443-V1443</f>
        <v>596.4</v>
      </c>
      <c r="X1443" s="69">
        <v>0</v>
      </c>
      <c r="Y1443" s="14">
        <f t="shared" si="1368"/>
        <v>0</v>
      </c>
      <c r="Z1443" s="66" t="s">
        <v>26</v>
      </c>
      <c r="AA1443" s="12" t="s">
        <v>31</v>
      </c>
    </row>
    <row r="1444" spans="1:27" x14ac:dyDescent="0.25">
      <c r="A1444" s="10">
        <v>45680</v>
      </c>
      <c r="B1444" s="11" t="s">
        <v>719</v>
      </c>
      <c r="C1444" s="11" t="s">
        <v>3272</v>
      </c>
      <c r="D1444" s="11" t="s">
        <v>26</v>
      </c>
      <c r="E1444" s="11" t="s">
        <v>505</v>
      </c>
      <c r="F1444" s="11" t="s">
        <v>26</v>
      </c>
      <c r="G1444" s="11">
        <v>1526</v>
      </c>
      <c r="H1444" s="12" t="s">
        <v>45</v>
      </c>
      <c r="I1444" s="12" t="s">
        <v>27</v>
      </c>
      <c r="J1444" s="12" t="s">
        <v>42</v>
      </c>
      <c r="K1444" s="12" t="s">
        <v>43</v>
      </c>
      <c r="L1444" s="13">
        <v>41.9</v>
      </c>
      <c r="M1444" s="13">
        <v>25</v>
      </c>
      <c r="N1444" s="13">
        <v>1.6759999999999999</v>
      </c>
      <c r="O1444" s="13" t="s">
        <v>30</v>
      </c>
      <c r="P1444" s="13">
        <v>62</v>
      </c>
      <c r="Q1444" s="13">
        <v>0</v>
      </c>
      <c r="R1444" s="69">
        <f>+M1444*P1444</f>
        <v>1550</v>
      </c>
      <c r="S1444" s="69">
        <v>0</v>
      </c>
      <c r="T1444" s="69">
        <f>+M1444*S1444</f>
        <v>0</v>
      </c>
      <c r="U1444" s="69">
        <f>+R1444-T1444</f>
        <v>1550</v>
      </c>
      <c r="V1444" s="69">
        <f>+U1444*0</f>
        <v>0</v>
      </c>
      <c r="W1444" s="69">
        <f>+U1444-V1444</f>
        <v>1550</v>
      </c>
      <c r="X1444" s="69">
        <v>0</v>
      </c>
      <c r="Y1444" s="14">
        <f t="shared" si="1368"/>
        <v>0</v>
      </c>
      <c r="Z1444" s="66" t="s">
        <v>26</v>
      </c>
      <c r="AA1444" s="12" t="s">
        <v>31</v>
      </c>
    </row>
    <row r="1445" spans="1:27" x14ac:dyDescent="0.25">
      <c r="A1445" s="10">
        <v>45680</v>
      </c>
      <c r="B1445" s="11" t="s">
        <v>3273</v>
      </c>
      <c r="C1445" s="11" t="s">
        <v>3274</v>
      </c>
      <c r="D1445" s="11" t="s">
        <v>26</v>
      </c>
      <c r="E1445" s="11" t="s">
        <v>100</v>
      </c>
      <c r="F1445" s="11" t="s">
        <v>26</v>
      </c>
      <c r="G1445" s="11">
        <v>21728</v>
      </c>
      <c r="H1445" s="12" t="s">
        <v>4447</v>
      </c>
      <c r="I1445" s="12" t="s">
        <v>27</v>
      </c>
      <c r="J1445" s="12" t="s">
        <v>47</v>
      </c>
      <c r="K1445" s="12" t="s">
        <v>48</v>
      </c>
      <c r="L1445" s="13">
        <v>38.04</v>
      </c>
      <c r="M1445" s="13">
        <v>25</v>
      </c>
      <c r="N1445" s="13">
        <v>1.5216000000000001</v>
      </c>
      <c r="O1445" s="13">
        <v>46.66</v>
      </c>
      <c r="P1445" s="13" t="s">
        <v>30</v>
      </c>
      <c r="Q1445" s="13">
        <v>0</v>
      </c>
      <c r="R1445" s="69">
        <f>+L1445*O1445</f>
        <v>1774.9463999999998</v>
      </c>
      <c r="S1445" s="69">
        <v>0</v>
      </c>
      <c r="T1445" s="69">
        <f>+L1445*S1445</f>
        <v>0</v>
      </c>
      <c r="U1445" s="69">
        <f>+R1445-T1445</f>
        <v>1774.9463999999998</v>
      </c>
      <c r="V1445" s="69">
        <f>+U1445*0.75</f>
        <v>1331.2097999999999</v>
      </c>
      <c r="W1445" s="69">
        <f>+U1445-V1445</f>
        <v>443.73659999999995</v>
      </c>
      <c r="X1445" s="69">
        <v>0</v>
      </c>
      <c r="Y1445" s="14">
        <f t="shared" si="1368"/>
        <v>0</v>
      </c>
      <c r="Z1445" s="66" t="s">
        <v>26</v>
      </c>
      <c r="AA1445" s="12" t="s">
        <v>31</v>
      </c>
    </row>
    <row r="1446" spans="1:27" x14ac:dyDescent="0.25">
      <c r="A1446" s="10">
        <v>45680</v>
      </c>
      <c r="B1446" s="11" t="s">
        <v>3275</v>
      </c>
      <c r="C1446" s="11" t="s">
        <v>3276</v>
      </c>
      <c r="D1446" s="11" t="s">
        <v>26</v>
      </c>
      <c r="E1446" s="11" t="s">
        <v>229</v>
      </c>
      <c r="F1446" s="11" t="s">
        <v>26</v>
      </c>
      <c r="G1446" s="11" t="s">
        <v>26</v>
      </c>
      <c r="H1446" s="12" t="s">
        <v>4421</v>
      </c>
      <c r="I1446" s="12" t="s">
        <v>27</v>
      </c>
      <c r="J1446" s="12" t="s">
        <v>42</v>
      </c>
      <c r="K1446" s="12" t="s">
        <v>43</v>
      </c>
      <c r="L1446" s="13">
        <v>43.52</v>
      </c>
      <c r="M1446" s="13">
        <v>25</v>
      </c>
      <c r="N1446" s="13">
        <v>1.7407999999999999</v>
      </c>
      <c r="O1446" s="13">
        <v>83</v>
      </c>
      <c r="P1446" s="13" t="s">
        <v>30</v>
      </c>
      <c r="Q1446" s="13">
        <v>0</v>
      </c>
      <c r="R1446" s="69">
        <f>L1446*O1446</f>
        <v>3612.1600000000003</v>
      </c>
      <c r="S1446" s="69">
        <v>38</v>
      </c>
      <c r="T1446" s="69">
        <f>L1446*S1446</f>
        <v>1653.7600000000002</v>
      </c>
      <c r="U1446" s="69">
        <f t="shared" ref="U1446" si="1373">R1446-T1446</f>
        <v>1958.4</v>
      </c>
      <c r="V1446" s="69">
        <f>U1446*1</f>
        <v>1958.4</v>
      </c>
      <c r="W1446" s="69"/>
      <c r="X1446" s="69">
        <f>L1446*36</f>
        <v>1566.72</v>
      </c>
      <c r="Y1446" s="70">
        <f t="shared" ref="Y1446" si="1374">+T1446-X1446</f>
        <v>87.040000000000191</v>
      </c>
      <c r="Z1446" s="66" t="s">
        <v>564</v>
      </c>
      <c r="AA1446" s="12" t="s">
        <v>78</v>
      </c>
    </row>
    <row r="1447" spans="1:27" x14ac:dyDescent="0.25">
      <c r="A1447" s="10">
        <v>45680</v>
      </c>
      <c r="B1447" s="11" t="s">
        <v>344</v>
      </c>
      <c r="C1447" s="11" t="s">
        <v>3277</v>
      </c>
      <c r="D1447" s="11" t="s">
        <v>26</v>
      </c>
      <c r="E1447" s="11" t="s">
        <v>438</v>
      </c>
      <c r="F1447" s="11" t="s">
        <v>26</v>
      </c>
      <c r="G1447" s="11" t="s">
        <v>35</v>
      </c>
      <c r="H1447" s="12" t="s">
        <v>36</v>
      </c>
      <c r="I1447" s="12" t="s">
        <v>27</v>
      </c>
      <c r="J1447" s="12" t="s">
        <v>42</v>
      </c>
      <c r="K1447" s="12" t="s">
        <v>43</v>
      </c>
      <c r="L1447" s="13">
        <v>10.6</v>
      </c>
      <c r="M1447" s="13">
        <v>6</v>
      </c>
      <c r="N1447" s="13">
        <v>1.7666666666666671</v>
      </c>
      <c r="O1447" s="13">
        <v>45</v>
      </c>
      <c r="P1447" s="13" t="s">
        <v>30</v>
      </c>
      <c r="Q1447" s="13">
        <v>0</v>
      </c>
      <c r="R1447" s="69">
        <f>(L1447*O1447)-Q1447</f>
        <v>477</v>
      </c>
      <c r="S1447" s="69">
        <v>0</v>
      </c>
      <c r="T1447" s="69">
        <f t="shared" ref="T1447" si="1375">+L1447*S1447</f>
        <v>0</v>
      </c>
      <c r="U1447" s="69">
        <f t="shared" ref="U1447" si="1376">+R1447-T1447</f>
        <v>477</v>
      </c>
      <c r="V1447" s="69">
        <f>+U1447*0</f>
        <v>0</v>
      </c>
      <c r="W1447" s="69">
        <f t="shared" ref="W1447" si="1377">+U1447-V1447</f>
        <v>477</v>
      </c>
      <c r="X1447" s="69">
        <v>0</v>
      </c>
      <c r="Y1447" s="14">
        <f t="shared" ref="Y1447:Y1461" si="1378">T1447-X1447</f>
        <v>0</v>
      </c>
      <c r="Z1447" s="66" t="s">
        <v>26</v>
      </c>
      <c r="AA1447" s="12" t="s">
        <v>31</v>
      </c>
    </row>
    <row r="1448" spans="1:27" x14ac:dyDescent="0.25">
      <c r="A1448" s="10">
        <v>45680</v>
      </c>
      <c r="B1448" s="11" t="s">
        <v>3278</v>
      </c>
      <c r="C1448" s="11" t="s">
        <v>3279</v>
      </c>
      <c r="D1448" s="11" t="s">
        <v>26</v>
      </c>
      <c r="E1448" s="11" t="s">
        <v>504</v>
      </c>
      <c r="F1448" s="11" t="s">
        <v>26</v>
      </c>
      <c r="G1448" s="11">
        <v>1256</v>
      </c>
      <c r="H1448" s="12" t="s">
        <v>141</v>
      </c>
      <c r="I1448" s="12" t="s">
        <v>27</v>
      </c>
      <c r="J1448" s="12" t="s">
        <v>33</v>
      </c>
      <c r="K1448" s="12" t="s">
        <v>34</v>
      </c>
      <c r="L1448" s="13">
        <v>34.68</v>
      </c>
      <c r="M1448" s="13">
        <v>25</v>
      </c>
      <c r="N1448" s="13">
        <v>1.3872</v>
      </c>
      <c r="O1448" s="13">
        <v>40</v>
      </c>
      <c r="P1448" s="13" t="s">
        <v>30</v>
      </c>
      <c r="Q1448" s="13">
        <v>0</v>
      </c>
      <c r="R1448" s="69">
        <f>L1448*O1448</f>
        <v>1387.2</v>
      </c>
      <c r="S1448" s="69">
        <v>0</v>
      </c>
      <c r="T1448" s="69">
        <f>L1448*S1448</f>
        <v>0</v>
      </c>
      <c r="U1448" s="69">
        <f t="shared" ref="U1448" si="1379">R1448-T1448</f>
        <v>1387.2</v>
      </c>
      <c r="V1448" s="69">
        <f>U1448*0</f>
        <v>0</v>
      </c>
      <c r="W1448" s="69">
        <f t="shared" ref="W1448" si="1380">U1448-V1448</f>
        <v>1387.2</v>
      </c>
      <c r="X1448" s="69">
        <v>0</v>
      </c>
      <c r="Y1448" s="14">
        <f t="shared" si="1378"/>
        <v>0</v>
      </c>
      <c r="Z1448" s="66" t="s">
        <v>26</v>
      </c>
      <c r="AA1448" s="12" t="s">
        <v>31</v>
      </c>
    </row>
    <row r="1449" spans="1:27" x14ac:dyDescent="0.25">
      <c r="A1449" s="10">
        <v>45680</v>
      </c>
      <c r="B1449" s="11" t="s">
        <v>692</v>
      </c>
      <c r="C1449" s="11" t="s">
        <v>3280</v>
      </c>
      <c r="D1449" s="11" t="s">
        <v>26</v>
      </c>
      <c r="E1449" s="11" t="s">
        <v>443</v>
      </c>
      <c r="F1449" s="11" t="s">
        <v>26</v>
      </c>
      <c r="G1449" s="11" t="s">
        <v>184</v>
      </c>
      <c r="H1449" s="12" t="s">
        <v>4448</v>
      </c>
      <c r="I1449" s="12" t="s">
        <v>27</v>
      </c>
      <c r="J1449" s="12" t="s">
        <v>205</v>
      </c>
      <c r="K1449" s="12" t="s">
        <v>206</v>
      </c>
      <c r="L1449" s="13">
        <v>31.9</v>
      </c>
      <c r="M1449" s="13">
        <v>22</v>
      </c>
      <c r="N1449" s="13">
        <v>1.45</v>
      </c>
      <c r="O1449" s="13">
        <v>50</v>
      </c>
      <c r="P1449" s="13" t="s">
        <v>30</v>
      </c>
      <c r="Q1449" s="13">
        <v>0</v>
      </c>
      <c r="R1449" s="69">
        <f>L1449*O1449</f>
        <v>1595</v>
      </c>
      <c r="S1449" s="69">
        <v>0</v>
      </c>
      <c r="T1449" s="69">
        <f>L1449*S1449</f>
        <v>0</v>
      </c>
      <c r="U1449" s="69">
        <f>R1449-T1449</f>
        <v>1595</v>
      </c>
      <c r="V1449" s="69">
        <f>U1449*0</f>
        <v>0</v>
      </c>
      <c r="W1449" s="69">
        <f>U1449-V1449</f>
        <v>1595</v>
      </c>
      <c r="X1449" s="69">
        <v>0</v>
      </c>
      <c r="Y1449" s="14">
        <f t="shared" si="1378"/>
        <v>0</v>
      </c>
      <c r="Z1449" s="66" t="s">
        <v>26</v>
      </c>
      <c r="AA1449" s="12" t="s">
        <v>31</v>
      </c>
    </row>
    <row r="1450" spans="1:27" x14ac:dyDescent="0.25">
      <c r="A1450" s="10">
        <v>45680</v>
      </c>
      <c r="B1450" s="11" t="s">
        <v>741</v>
      </c>
      <c r="C1450" s="11" t="s">
        <v>3281</v>
      </c>
      <c r="D1450" s="11" t="s">
        <v>26</v>
      </c>
      <c r="E1450" s="11" t="s">
        <v>77</v>
      </c>
      <c r="F1450" s="11" t="s">
        <v>26</v>
      </c>
      <c r="G1450" s="11" t="s">
        <v>184</v>
      </c>
      <c r="H1450" s="12" t="s">
        <v>4448</v>
      </c>
      <c r="I1450" s="12" t="s">
        <v>55</v>
      </c>
      <c r="J1450" s="12" t="s">
        <v>55</v>
      </c>
      <c r="K1450" s="12" t="s">
        <v>56</v>
      </c>
      <c r="L1450" s="13">
        <v>40.200000000000003</v>
      </c>
      <c r="M1450" s="13">
        <v>25</v>
      </c>
      <c r="N1450" s="13">
        <v>1.6080000000000001</v>
      </c>
      <c r="O1450" s="13">
        <v>15</v>
      </c>
      <c r="P1450" s="13" t="s">
        <v>30</v>
      </c>
      <c r="Q1450" s="13">
        <v>0</v>
      </c>
      <c r="R1450" s="69">
        <f>L1450*O1450</f>
        <v>603</v>
      </c>
      <c r="S1450" s="69">
        <v>0</v>
      </c>
      <c r="T1450" s="69">
        <f>L1450*S1450</f>
        <v>0</v>
      </c>
      <c r="U1450" s="69">
        <f>R1450-T1450</f>
        <v>603</v>
      </c>
      <c r="V1450" s="69">
        <f>U1450*1</f>
        <v>603</v>
      </c>
      <c r="W1450" s="69">
        <f>U1450-V1450</f>
        <v>0</v>
      </c>
      <c r="X1450" s="69">
        <v>0</v>
      </c>
      <c r="Y1450" s="14">
        <f t="shared" si="1378"/>
        <v>0</v>
      </c>
      <c r="Z1450" s="66" t="s">
        <v>26</v>
      </c>
      <c r="AA1450" s="12" t="s">
        <v>31</v>
      </c>
    </row>
    <row r="1451" spans="1:27" x14ac:dyDescent="0.25">
      <c r="A1451" s="10">
        <v>45680</v>
      </c>
      <c r="B1451" s="11" t="s">
        <v>3282</v>
      </c>
      <c r="C1451" s="11" t="s">
        <v>3283</v>
      </c>
      <c r="D1451" s="11" t="s">
        <v>26</v>
      </c>
      <c r="E1451" s="11" t="s">
        <v>80</v>
      </c>
      <c r="F1451" s="11" t="s">
        <v>26</v>
      </c>
      <c r="G1451" s="11">
        <v>10652</v>
      </c>
      <c r="H1451" s="12" t="s">
        <v>140</v>
      </c>
      <c r="I1451" s="12" t="s">
        <v>27</v>
      </c>
      <c r="J1451" s="12" t="s">
        <v>33</v>
      </c>
      <c r="K1451" s="12" t="s">
        <v>34</v>
      </c>
      <c r="L1451" s="13">
        <v>41.6</v>
      </c>
      <c r="M1451" s="13">
        <v>28</v>
      </c>
      <c r="N1451" s="13">
        <v>1.485714285714286</v>
      </c>
      <c r="O1451" s="13">
        <v>40</v>
      </c>
      <c r="P1451" s="13"/>
      <c r="Q1451" s="13">
        <v>0</v>
      </c>
      <c r="R1451" s="69">
        <f>+L1451*O1451</f>
        <v>1664</v>
      </c>
      <c r="S1451" s="69">
        <v>0</v>
      </c>
      <c r="T1451" s="69">
        <f>+L1451*S1451</f>
        <v>0</v>
      </c>
      <c r="U1451" s="69">
        <f>+R1451-T1451</f>
        <v>1664</v>
      </c>
      <c r="V1451" s="69">
        <f>+U1451*0</f>
        <v>0</v>
      </c>
      <c r="W1451" s="69">
        <f>+U1451-V1451</f>
        <v>1664</v>
      </c>
      <c r="X1451" s="69">
        <v>0</v>
      </c>
      <c r="Y1451" s="14">
        <f t="shared" si="1378"/>
        <v>0</v>
      </c>
      <c r="Z1451" s="66" t="s">
        <v>26</v>
      </c>
      <c r="AA1451" s="12" t="s">
        <v>31</v>
      </c>
    </row>
    <row r="1452" spans="1:27" x14ac:dyDescent="0.25">
      <c r="A1452" s="10">
        <v>45680</v>
      </c>
      <c r="B1452" s="11" t="s">
        <v>259</v>
      </c>
      <c r="C1452" s="11" t="s">
        <v>3284</v>
      </c>
      <c r="D1452" s="11" t="s">
        <v>26</v>
      </c>
      <c r="E1452" s="11" t="s">
        <v>518</v>
      </c>
      <c r="F1452" s="11" t="s">
        <v>26</v>
      </c>
      <c r="G1452" s="11">
        <v>21761</v>
      </c>
      <c r="H1452" s="12" t="s">
        <v>4447</v>
      </c>
      <c r="I1452" s="12" t="s">
        <v>27</v>
      </c>
      <c r="J1452" s="12" t="s">
        <v>42</v>
      </c>
      <c r="K1452" s="12" t="s">
        <v>43</v>
      </c>
      <c r="L1452" s="13">
        <v>44.34</v>
      </c>
      <c r="M1452" s="13">
        <v>25</v>
      </c>
      <c r="N1452" s="13">
        <v>1.7736000000000001</v>
      </c>
      <c r="O1452" s="13">
        <v>42.5</v>
      </c>
      <c r="P1452" s="13" t="s">
        <v>30</v>
      </c>
      <c r="Q1452" s="13">
        <v>0</v>
      </c>
      <c r="R1452" s="69">
        <f>+L1452*O1452</f>
        <v>1884.45</v>
      </c>
      <c r="S1452" s="69">
        <v>0</v>
      </c>
      <c r="T1452" s="69">
        <f>+L1452*S1452</f>
        <v>0</v>
      </c>
      <c r="U1452" s="69">
        <f>+R1452-T1452</f>
        <v>1884.45</v>
      </c>
      <c r="V1452" s="69">
        <f>+U1452*0.75</f>
        <v>1413.3375000000001</v>
      </c>
      <c r="W1452" s="69">
        <f>+U1452-V1452</f>
        <v>471.11249999999995</v>
      </c>
      <c r="X1452" s="69">
        <v>0</v>
      </c>
      <c r="Y1452" s="14">
        <f t="shared" si="1378"/>
        <v>0</v>
      </c>
      <c r="Z1452" s="66" t="s">
        <v>26</v>
      </c>
      <c r="AA1452" s="12" t="s">
        <v>31</v>
      </c>
    </row>
    <row r="1453" spans="1:27" x14ac:dyDescent="0.25">
      <c r="A1453" s="10">
        <v>45680</v>
      </c>
      <c r="B1453" s="11" t="s">
        <v>2891</v>
      </c>
      <c r="C1453" s="11" t="s">
        <v>3285</v>
      </c>
      <c r="D1453" s="11" t="s">
        <v>26</v>
      </c>
      <c r="E1453" s="11" t="s">
        <v>178</v>
      </c>
      <c r="F1453" s="11" t="s">
        <v>26</v>
      </c>
      <c r="G1453" s="11">
        <v>57741</v>
      </c>
      <c r="H1453" s="12" t="s">
        <v>4422</v>
      </c>
      <c r="I1453" s="12" t="s">
        <v>27</v>
      </c>
      <c r="J1453" s="12" t="s">
        <v>42</v>
      </c>
      <c r="K1453" s="12" t="s">
        <v>43</v>
      </c>
      <c r="L1453" s="13">
        <v>40</v>
      </c>
      <c r="M1453" s="13">
        <v>25</v>
      </c>
      <c r="N1453" s="13">
        <v>1.6</v>
      </c>
      <c r="O1453" s="13">
        <v>42</v>
      </c>
      <c r="P1453" s="13" t="s">
        <v>30</v>
      </c>
      <c r="Q1453" s="13">
        <v>0</v>
      </c>
      <c r="R1453" s="69">
        <f t="shared" ref="R1453" si="1381">+L1453*O1453</f>
        <v>1680</v>
      </c>
      <c r="S1453" s="69">
        <v>0</v>
      </c>
      <c r="T1453" s="69">
        <f t="shared" ref="T1453" si="1382">+L1453*S1453</f>
        <v>0</v>
      </c>
      <c r="U1453" s="69">
        <f t="shared" ref="U1453" si="1383">+R1453-T1453</f>
        <v>1680</v>
      </c>
      <c r="V1453" s="69">
        <f>+U1453*1</f>
        <v>1680</v>
      </c>
      <c r="W1453" s="69">
        <f t="shared" ref="W1453" si="1384">+U1453-V1453</f>
        <v>0</v>
      </c>
      <c r="X1453" s="69">
        <v>0</v>
      </c>
      <c r="Y1453" s="14">
        <f t="shared" si="1378"/>
        <v>0</v>
      </c>
      <c r="Z1453" s="66" t="s">
        <v>26</v>
      </c>
      <c r="AA1453" s="12" t="s">
        <v>31</v>
      </c>
    </row>
    <row r="1454" spans="1:27" x14ac:dyDescent="0.25">
      <c r="A1454" s="10">
        <v>45680</v>
      </c>
      <c r="B1454" s="11" t="s">
        <v>3286</v>
      </c>
      <c r="C1454" s="11" t="s">
        <v>3287</v>
      </c>
      <c r="D1454" s="11" t="s">
        <v>26</v>
      </c>
      <c r="E1454" s="11" t="s">
        <v>98</v>
      </c>
      <c r="F1454" s="11" t="s">
        <v>26</v>
      </c>
      <c r="G1454" s="11">
        <v>10146</v>
      </c>
      <c r="H1454" s="12" t="s">
        <v>140</v>
      </c>
      <c r="I1454" s="12" t="s">
        <v>27</v>
      </c>
      <c r="J1454" s="12" t="s">
        <v>42</v>
      </c>
      <c r="K1454" s="12" t="s">
        <v>43</v>
      </c>
      <c r="L1454" s="13">
        <v>36.840000000000003</v>
      </c>
      <c r="M1454" s="13">
        <v>25</v>
      </c>
      <c r="N1454" s="13">
        <v>1.4736</v>
      </c>
      <c r="O1454" s="13">
        <v>35</v>
      </c>
      <c r="P1454" s="13"/>
      <c r="Q1454" s="13">
        <v>0</v>
      </c>
      <c r="R1454" s="69">
        <f>+L1454*O1454</f>
        <v>1289.4000000000001</v>
      </c>
      <c r="S1454" s="69">
        <v>0</v>
      </c>
      <c r="T1454" s="69">
        <f>+L1454*S1454</f>
        <v>0</v>
      </c>
      <c r="U1454" s="69">
        <f>+R1454-T1454</f>
        <v>1289.4000000000001</v>
      </c>
      <c r="V1454" s="69">
        <f>+U1454*0</f>
        <v>0</v>
      </c>
      <c r="W1454" s="69">
        <f>+U1454-V1454</f>
        <v>1289.4000000000001</v>
      </c>
      <c r="X1454" s="69">
        <v>0</v>
      </c>
      <c r="Y1454" s="14">
        <f t="shared" si="1378"/>
        <v>0</v>
      </c>
      <c r="Z1454" s="66" t="s">
        <v>26</v>
      </c>
      <c r="AA1454" s="12" t="s">
        <v>31</v>
      </c>
    </row>
    <row r="1455" spans="1:27" x14ac:dyDescent="0.25">
      <c r="A1455" s="10">
        <v>45680</v>
      </c>
      <c r="B1455" s="11" t="s">
        <v>3288</v>
      </c>
      <c r="C1455" s="11" t="s">
        <v>3289</v>
      </c>
      <c r="D1455" s="11" t="s">
        <v>26</v>
      </c>
      <c r="E1455" s="11" t="s">
        <v>519</v>
      </c>
      <c r="F1455" s="11" t="s">
        <v>26</v>
      </c>
      <c r="G1455" s="11">
        <v>4379</v>
      </c>
      <c r="H1455" s="12" t="s">
        <v>140</v>
      </c>
      <c r="I1455" s="12" t="s">
        <v>27</v>
      </c>
      <c r="J1455" s="12" t="s">
        <v>42</v>
      </c>
      <c r="K1455" s="12" t="s">
        <v>43</v>
      </c>
      <c r="L1455" s="13">
        <v>42.32</v>
      </c>
      <c r="M1455" s="13">
        <v>25</v>
      </c>
      <c r="N1455" s="13">
        <v>1.6928000000000001</v>
      </c>
      <c r="O1455" s="13">
        <v>35</v>
      </c>
      <c r="P1455" s="13"/>
      <c r="Q1455" s="13">
        <v>0</v>
      </c>
      <c r="R1455" s="69">
        <f>+L1455*O1455</f>
        <v>1481.2</v>
      </c>
      <c r="S1455" s="69">
        <v>0</v>
      </c>
      <c r="T1455" s="69">
        <f>+L1455*S1455</f>
        <v>0</v>
      </c>
      <c r="U1455" s="69">
        <f>+R1455-T1455</f>
        <v>1481.2</v>
      </c>
      <c r="V1455" s="69">
        <f>+U1455*0</f>
        <v>0</v>
      </c>
      <c r="W1455" s="69">
        <f>+U1455-V1455</f>
        <v>1481.2</v>
      </c>
      <c r="X1455" s="69">
        <v>0</v>
      </c>
      <c r="Y1455" s="14">
        <f t="shared" si="1378"/>
        <v>0</v>
      </c>
      <c r="Z1455" s="66" t="s">
        <v>26</v>
      </c>
      <c r="AA1455" s="12" t="s">
        <v>31</v>
      </c>
    </row>
    <row r="1456" spans="1:27" x14ac:dyDescent="0.25">
      <c r="A1456" s="10">
        <v>45680</v>
      </c>
      <c r="B1456" s="11" t="s">
        <v>3290</v>
      </c>
      <c r="C1456" s="11" t="s">
        <v>3291</v>
      </c>
      <c r="D1456" s="11" t="s">
        <v>26</v>
      </c>
      <c r="E1456" s="11" t="s">
        <v>505</v>
      </c>
      <c r="F1456" s="11" t="s">
        <v>26</v>
      </c>
      <c r="G1456" s="11">
        <v>1535</v>
      </c>
      <c r="H1456" s="12" t="s">
        <v>45</v>
      </c>
      <c r="I1456" s="12" t="s">
        <v>27</v>
      </c>
      <c r="J1456" s="12" t="s">
        <v>33</v>
      </c>
      <c r="K1456" s="12" t="s">
        <v>34</v>
      </c>
      <c r="L1456" s="13">
        <v>38.64</v>
      </c>
      <c r="M1456" s="13">
        <v>25</v>
      </c>
      <c r="N1456" s="13">
        <v>1.5456000000000001</v>
      </c>
      <c r="O1456" s="13" t="s">
        <v>30</v>
      </c>
      <c r="P1456" s="13">
        <v>58</v>
      </c>
      <c r="Q1456" s="13">
        <v>0</v>
      </c>
      <c r="R1456" s="69">
        <f>M1456*P1456</f>
        <v>1450</v>
      </c>
      <c r="S1456" s="69">
        <v>0</v>
      </c>
      <c r="T1456" s="69">
        <f>M1456*S1456</f>
        <v>0</v>
      </c>
      <c r="U1456" s="69">
        <f t="shared" ref="U1456" si="1385">R1456-T1456</f>
        <v>1450</v>
      </c>
      <c r="V1456" s="69">
        <f>U1456*0</f>
        <v>0</v>
      </c>
      <c r="W1456" s="69">
        <f t="shared" ref="W1456" si="1386">U1456-V1456</f>
        <v>1450</v>
      </c>
      <c r="X1456" s="69">
        <v>0</v>
      </c>
      <c r="Y1456" s="14">
        <f t="shared" si="1378"/>
        <v>0</v>
      </c>
      <c r="Z1456" s="66" t="s">
        <v>26</v>
      </c>
      <c r="AA1456" s="12" t="s">
        <v>31</v>
      </c>
    </row>
    <row r="1457" spans="1:27" x14ac:dyDescent="0.25">
      <c r="A1457" s="10">
        <v>45680</v>
      </c>
      <c r="B1457" s="11" t="s">
        <v>3292</v>
      </c>
      <c r="C1457" s="11" t="s">
        <v>3293</v>
      </c>
      <c r="D1457" s="11" t="s">
        <v>26</v>
      </c>
      <c r="E1457" s="11" t="s">
        <v>569</v>
      </c>
      <c r="F1457" s="11" t="s">
        <v>26</v>
      </c>
      <c r="G1457" s="11">
        <v>10334</v>
      </c>
      <c r="H1457" s="12" t="s">
        <v>140</v>
      </c>
      <c r="I1457" s="12" t="s">
        <v>27</v>
      </c>
      <c r="J1457" s="12" t="s">
        <v>42</v>
      </c>
      <c r="K1457" s="12" t="s">
        <v>43</v>
      </c>
      <c r="L1457" s="13">
        <v>42.22</v>
      </c>
      <c r="M1457" s="13">
        <v>25</v>
      </c>
      <c r="N1457" s="13">
        <v>1.6888000000000001</v>
      </c>
      <c r="O1457" s="13">
        <v>35</v>
      </c>
      <c r="P1457" s="13"/>
      <c r="Q1457" s="13">
        <v>0</v>
      </c>
      <c r="R1457" s="69">
        <f>+L1457*O1457</f>
        <v>1477.7</v>
      </c>
      <c r="S1457" s="69">
        <v>0</v>
      </c>
      <c r="T1457" s="69">
        <f>+L1457*S1457</f>
        <v>0</v>
      </c>
      <c r="U1457" s="69">
        <f>+R1457-T1457</f>
        <v>1477.7</v>
      </c>
      <c r="V1457" s="69">
        <f>+U1457*0</f>
        <v>0</v>
      </c>
      <c r="W1457" s="69">
        <f>+U1457-V1457</f>
        <v>1477.7</v>
      </c>
      <c r="X1457" s="69">
        <v>0</v>
      </c>
      <c r="Y1457" s="14">
        <f t="shared" si="1378"/>
        <v>0</v>
      </c>
      <c r="Z1457" s="66" t="s">
        <v>26</v>
      </c>
      <c r="AA1457" s="12" t="s">
        <v>31</v>
      </c>
    </row>
    <row r="1458" spans="1:27" x14ac:dyDescent="0.25">
      <c r="A1458" s="10">
        <v>45680</v>
      </c>
      <c r="B1458" s="11" t="s">
        <v>693</v>
      </c>
      <c r="C1458" s="11" t="s">
        <v>3294</v>
      </c>
      <c r="D1458" s="11" t="s">
        <v>26</v>
      </c>
      <c r="E1458" s="11" t="s">
        <v>500</v>
      </c>
      <c r="F1458" s="11" t="s">
        <v>26</v>
      </c>
      <c r="G1458" s="11">
        <v>808</v>
      </c>
      <c r="H1458" s="12" t="s">
        <v>141</v>
      </c>
      <c r="I1458" s="12" t="s">
        <v>37</v>
      </c>
      <c r="J1458" s="12" t="s">
        <v>598</v>
      </c>
      <c r="K1458" s="12" t="s">
        <v>82</v>
      </c>
      <c r="L1458" s="13">
        <v>39.119999999999997</v>
      </c>
      <c r="M1458" s="13">
        <v>25</v>
      </c>
      <c r="N1458" s="13">
        <v>1.5648</v>
      </c>
      <c r="O1458" s="13">
        <v>29</v>
      </c>
      <c r="P1458" s="13" t="s">
        <v>30</v>
      </c>
      <c r="Q1458" s="13">
        <v>0</v>
      </c>
      <c r="R1458" s="69">
        <f>L1458*O1458</f>
        <v>1134.48</v>
      </c>
      <c r="S1458" s="69">
        <v>0</v>
      </c>
      <c r="T1458" s="69">
        <f>L1458*S1458</f>
        <v>0</v>
      </c>
      <c r="U1458" s="69">
        <f t="shared" ref="U1458:U1464" si="1387">R1458-T1458</f>
        <v>1134.48</v>
      </c>
      <c r="V1458" s="69">
        <f>U1458*0</f>
        <v>0</v>
      </c>
      <c r="W1458" s="69">
        <f t="shared" ref="W1458:W1464" si="1388">U1458-V1458</f>
        <v>1134.48</v>
      </c>
      <c r="X1458" s="69">
        <v>0</v>
      </c>
      <c r="Y1458" s="14">
        <f t="shared" si="1378"/>
        <v>0</v>
      </c>
      <c r="Z1458" s="66" t="s">
        <v>26</v>
      </c>
      <c r="AA1458" s="12" t="s">
        <v>31</v>
      </c>
    </row>
    <row r="1459" spans="1:27" x14ac:dyDescent="0.25">
      <c r="A1459" s="10">
        <v>45680</v>
      </c>
      <c r="B1459" s="11" t="s">
        <v>3295</v>
      </c>
      <c r="C1459" s="11" t="s">
        <v>3296</v>
      </c>
      <c r="D1459" s="11" t="s">
        <v>26</v>
      </c>
      <c r="E1459" s="11" t="s">
        <v>67</v>
      </c>
      <c r="F1459" s="11" t="s">
        <v>26</v>
      </c>
      <c r="G1459" s="11">
        <v>1613</v>
      </c>
      <c r="H1459" s="12" t="s">
        <v>66</v>
      </c>
      <c r="I1459" s="12" t="s">
        <v>27</v>
      </c>
      <c r="J1459" s="12" t="s">
        <v>47</v>
      </c>
      <c r="K1459" s="12" t="s">
        <v>48</v>
      </c>
      <c r="L1459" s="13">
        <v>40.06</v>
      </c>
      <c r="M1459" s="13">
        <v>28</v>
      </c>
      <c r="N1459" s="13">
        <v>1.430714285714286</v>
      </c>
      <c r="O1459" s="13" t="s">
        <v>30</v>
      </c>
      <c r="P1459" s="13">
        <v>74</v>
      </c>
      <c r="Q1459" s="13">
        <v>0</v>
      </c>
      <c r="R1459" s="69">
        <f>M1459*P1459</f>
        <v>2072</v>
      </c>
      <c r="S1459" s="69">
        <v>0</v>
      </c>
      <c r="T1459" s="69">
        <f>M1459*S1459</f>
        <v>0</v>
      </c>
      <c r="U1459" s="69">
        <f t="shared" si="1387"/>
        <v>2072</v>
      </c>
      <c r="V1459" s="69">
        <f>U1459*1</f>
        <v>2072</v>
      </c>
      <c r="W1459" s="69">
        <f t="shared" si="1388"/>
        <v>0</v>
      </c>
      <c r="X1459" s="69">
        <v>0</v>
      </c>
      <c r="Y1459" s="14">
        <f t="shared" si="1378"/>
        <v>0</v>
      </c>
      <c r="Z1459" s="66" t="s">
        <v>26</v>
      </c>
      <c r="AA1459" s="12" t="s">
        <v>31</v>
      </c>
    </row>
    <row r="1460" spans="1:27" x14ac:dyDescent="0.25">
      <c r="A1460" s="10">
        <v>45680</v>
      </c>
      <c r="B1460" s="11" t="s">
        <v>2987</v>
      </c>
      <c r="C1460" s="11" t="s">
        <v>3297</v>
      </c>
      <c r="D1460" s="11" t="s">
        <v>26</v>
      </c>
      <c r="E1460" s="11" t="s">
        <v>1199</v>
      </c>
      <c r="F1460" s="11" t="s">
        <v>26</v>
      </c>
      <c r="G1460" s="11">
        <v>555</v>
      </c>
      <c r="H1460" s="12" t="s">
        <v>162</v>
      </c>
      <c r="I1460" s="12" t="s">
        <v>27</v>
      </c>
      <c r="J1460" s="12" t="s">
        <v>42</v>
      </c>
      <c r="K1460" s="12" t="s">
        <v>43</v>
      </c>
      <c r="L1460" s="13">
        <v>44.18</v>
      </c>
      <c r="M1460" s="13">
        <v>25</v>
      </c>
      <c r="N1460" s="13">
        <v>1.7672000000000001</v>
      </c>
      <c r="O1460" s="13" t="s">
        <v>30</v>
      </c>
      <c r="P1460" s="13">
        <v>56</v>
      </c>
      <c r="Q1460" s="13">
        <v>0</v>
      </c>
      <c r="R1460" s="69">
        <f>M1460*P1460</f>
        <v>1400</v>
      </c>
      <c r="S1460" s="69">
        <v>0</v>
      </c>
      <c r="T1460" s="69">
        <f>M1460*S1460</f>
        <v>0</v>
      </c>
      <c r="U1460" s="69">
        <f t="shared" si="1387"/>
        <v>1400</v>
      </c>
      <c r="V1460" s="69">
        <f>U1460*0</f>
        <v>0</v>
      </c>
      <c r="W1460" s="69">
        <f t="shared" si="1388"/>
        <v>1400</v>
      </c>
      <c r="X1460" s="69">
        <v>0</v>
      </c>
      <c r="Y1460" s="14">
        <f t="shared" si="1378"/>
        <v>0</v>
      </c>
      <c r="Z1460" s="66" t="s">
        <v>26</v>
      </c>
      <c r="AA1460" s="12" t="s">
        <v>31</v>
      </c>
    </row>
    <row r="1461" spans="1:27" x14ac:dyDescent="0.25">
      <c r="A1461" s="10">
        <v>45680</v>
      </c>
      <c r="B1461" s="11" t="s">
        <v>3298</v>
      </c>
      <c r="C1461" s="11" t="s">
        <v>3299</v>
      </c>
      <c r="D1461" s="11" t="s">
        <v>26</v>
      </c>
      <c r="E1461" s="11" t="s">
        <v>50</v>
      </c>
      <c r="F1461" s="11" t="s">
        <v>26</v>
      </c>
      <c r="G1461" s="11">
        <v>650</v>
      </c>
      <c r="H1461" s="12" t="s">
        <v>162</v>
      </c>
      <c r="I1461" s="12" t="s">
        <v>27</v>
      </c>
      <c r="J1461" s="12" t="s">
        <v>33</v>
      </c>
      <c r="K1461" s="12" t="s">
        <v>34</v>
      </c>
      <c r="L1461" s="13">
        <v>36.26</v>
      </c>
      <c r="M1461" s="13">
        <v>25</v>
      </c>
      <c r="N1461" s="13">
        <v>1.4503999999999999</v>
      </c>
      <c r="O1461" s="13" t="s">
        <v>30</v>
      </c>
      <c r="P1461" s="13">
        <v>58</v>
      </c>
      <c r="Q1461" s="13">
        <v>0</v>
      </c>
      <c r="R1461" s="69">
        <f>M1461*P1461</f>
        <v>1450</v>
      </c>
      <c r="S1461" s="69">
        <v>0</v>
      </c>
      <c r="T1461" s="69">
        <f>M1461*S1461</f>
        <v>0</v>
      </c>
      <c r="U1461" s="69">
        <f t="shared" si="1387"/>
        <v>1450</v>
      </c>
      <c r="V1461" s="69">
        <f>U1461*0</f>
        <v>0</v>
      </c>
      <c r="W1461" s="69">
        <f t="shared" si="1388"/>
        <v>1450</v>
      </c>
      <c r="X1461" s="69">
        <v>0</v>
      </c>
      <c r="Y1461" s="14">
        <f t="shared" si="1378"/>
        <v>0</v>
      </c>
      <c r="Z1461" s="66" t="s">
        <v>26</v>
      </c>
      <c r="AA1461" s="12" t="s">
        <v>31</v>
      </c>
    </row>
    <row r="1462" spans="1:27" x14ac:dyDescent="0.25">
      <c r="A1462" s="10">
        <v>45680</v>
      </c>
      <c r="B1462" s="11" t="s">
        <v>680</v>
      </c>
      <c r="C1462" s="11" t="s">
        <v>3300</v>
      </c>
      <c r="D1462" s="11" t="s">
        <v>26</v>
      </c>
      <c r="E1462" s="11" t="s">
        <v>558</v>
      </c>
      <c r="F1462" s="11" t="s">
        <v>26</v>
      </c>
      <c r="G1462" s="11" t="s">
        <v>26</v>
      </c>
      <c r="H1462" s="12" t="s">
        <v>4423</v>
      </c>
      <c r="I1462" s="12" t="s">
        <v>27</v>
      </c>
      <c r="J1462" s="12" t="s">
        <v>47</v>
      </c>
      <c r="K1462" s="12" t="s">
        <v>48</v>
      </c>
      <c r="L1462" s="13">
        <v>35.18</v>
      </c>
      <c r="M1462" s="13">
        <v>24</v>
      </c>
      <c r="N1462" s="13">
        <v>1.4658333333333331</v>
      </c>
      <c r="O1462" s="13">
        <v>90</v>
      </c>
      <c r="P1462" s="13" t="s">
        <v>30</v>
      </c>
      <c r="Q1462" s="13">
        <v>0</v>
      </c>
      <c r="R1462" s="69">
        <f>L1462*O1462</f>
        <v>3166.2</v>
      </c>
      <c r="S1462" s="69">
        <v>40</v>
      </c>
      <c r="T1462" s="69">
        <f>+L1462*S1462</f>
        <v>1407.2</v>
      </c>
      <c r="U1462" s="69">
        <f t="shared" si="1387"/>
        <v>1758.9999999999998</v>
      </c>
      <c r="V1462" s="69">
        <f>U1462*1</f>
        <v>1758.9999999999998</v>
      </c>
      <c r="W1462" s="69">
        <f t="shared" si="1388"/>
        <v>0</v>
      </c>
      <c r="X1462" s="15">
        <f>L1462*40</f>
        <v>1407.2</v>
      </c>
      <c r="Y1462" s="70">
        <f t="shared" ref="Y1462" si="1389">+T1462-X1462</f>
        <v>0</v>
      </c>
      <c r="Z1462" s="66" t="s">
        <v>41</v>
      </c>
      <c r="AA1462" s="12" t="s">
        <v>745</v>
      </c>
    </row>
    <row r="1463" spans="1:27" x14ac:dyDescent="0.25">
      <c r="A1463" s="10">
        <v>45680</v>
      </c>
      <c r="B1463" s="11" t="s">
        <v>424</v>
      </c>
      <c r="C1463" s="11" t="s">
        <v>3301</v>
      </c>
      <c r="D1463" s="11" t="s">
        <v>26</v>
      </c>
      <c r="E1463" s="11" t="s">
        <v>443</v>
      </c>
      <c r="F1463" s="11" t="s">
        <v>26</v>
      </c>
      <c r="G1463" s="11" t="s">
        <v>184</v>
      </c>
      <c r="H1463" s="12" t="s">
        <v>4448</v>
      </c>
      <c r="I1463" s="12" t="s">
        <v>55</v>
      </c>
      <c r="J1463" s="12" t="s">
        <v>55</v>
      </c>
      <c r="K1463" s="12" t="s">
        <v>56</v>
      </c>
      <c r="L1463" s="13">
        <v>33.6</v>
      </c>
      <c r="M1463" s="13">
        <v>22</v>
      </c>
      <c r="N1463" s="13">
        <v>1.5272727272727269</v>
      </c>
      <c r="O1463" s="13">
        <v>15</v>
      </c>
      <c r="P1463" s="13" t="s">
        <v>30</v>
      </c>
      <c r="Q1463" s="13">
        <v>0</v>
      </c>
      <c r="R1463" s="69">
        <f>L1463*O1463</f>
        <v>504</v>
      </c>
      <c r="S1463" s="69">
        <v>0</v>
      </c>
      <c r="T1463" s="69">
        <f>L1463*S1463</f>
        <v>0</v>
      </c>
      <c r="U1463" s="69">
        <f t="shared" si="1387"/>
        <v>504</v>
      </c>
      <c r="V1463" s="69">
        <f>U1463*1</f>
        <v>504</v>
      </c>
      <c r="W1463" s="69">
        <f t="shared" si="1388"/>
        <v>0</v>
      </c>
      <c r="X1463" s="69">
        <v>0</v>
      </c>
      <c r="Y1463" s="14">
        <f t="shared" ref="Y1463:Y1477" si="1390">T1463-X1463</f>
        <v>0</v>
      </c>
      <c r="Z1463" s="66" t="s">
        <v>26</v>
      </c>
      <c r="AA1463" s="12" t="s">
        <v>31</v>
      </c>
    </row>
    <row r="1464" spans="1:27" x14ac:dyDescent="0.25">
      <c r="A1464" s="10">
        <v>45680</v>
      </c>
      <c r="B1464" s="11" t="s">
        <v>3302</v>
      </c>
      <c r="C1464" s="11" t="s">
        <v>3303</v>
      </c>
      <c r="D1464" s="11" t="s">
        <v>26</v>
      </c>
      <c r="E1464" s="11" t="s">
        <v>77</v>
      </c>
      <c r="F1464" s="11" t="s">
        <v>26</v>
      </c>
      <c r="G1464" s="11" t="s">
        <v>184</v>
      </c>
      <c r="H1464" s="12" t="s">
        <v>4448</v>
      </c>
      <c r="I1464" s="12" t="s">
        <v>55</v>
      </c>
      <c r="J1464" s="12" t="s">
        <v>55</v>
      </c>
      <c r="K1464" s="12" t="s">
        <v>56</v>
      </c>
      <c r="L1464" s="13">
        <v>40.42</v>
      </c>
      <c r="M1464" s="13">
        <v>25</v>
      </c>
      <c r="N1464" s="13">
        <v>1.6168</v>
      </c>
      <c r="O1464" s="13">
        <v>15</v>
      </c>
      <c r="P1464" s="13" t="s">
        <v>30</v>
      </c>
      <c r="Q1464" s="13">
        <v>0</v>
      </c>
      <c r="R1464" s="69">
        <f>L1464*O1464</f>
        <v>606.30000000000007</v>
      </c>
      <c r="S1464" s="69">
        <v>0</v>
      </c>
      <c r="T1464" s="69">
        <f>L1464*S1464</f>
        <v>0</v>
      </c>
      <c r="U1464" s="69">
        <f t="shared" si="1387"/>
        <v>606.30000000000007</v>
      </c>
      <c r="V1464" s="69">
        <f>U1464*1</f>
        <v>606.30000000000007</v>
      </c>
      <c r="W1464" s="69">
        <f t="shared" si="1388"/>
        <v>0</v>
      </c>
      <c r="X1464" s="69">
        <v>0</v>
      </c>
      <c r="Y1464" s="14">
        <f t="shared" si="1390"/>
        <v>0</v>
      </c>
      <c r="Z1464" s="66" t="s">
        <v>26</v>
      </c>
      <c r="AA1464" s="12" t="s">
        <v>31</v>
      </c>
    </row>
    <row r="1465" spans="1:27" x14ac:dyDescent="0.25">
      <c r="A1465" s="10">
        <v>45680</v>
      </c>
      <c r="B1465" s="11" t="s">
        <v>252</v>
      </c>
      <c r="C1465" s="11" t="s">
        <v>3304</v>
      </c>
      <c r="D1465" s="11" t="s">
        <v>26</v>
      </c>
      <c r="E1465" s="11" t="s">
        <v>571</v>
      </c>
      <c r="F1465" s="11" t="s">
        <v>26</v>
      </c>
      <c r="G1465" s="11">
        <v>112217</v>
      </c>
      <c r="H1465" s="12" t="s">
        <v>4445</v>
      </c>
      <c r="I1465" s="12" t="s">
        <v>27</v>
      </c>
      <c r="J1465" s="12" t="s">
        <v>42</v>
      </c>
      <c r="K1465" s="12" t="s">
        <v>43</v>
      </c>
      <c r="L1465" s="13">
        <v>37.22</v>
      </c>
      <c r="M1465" s="13">
        <v>25</v>
      </c>
      <c r="N1465" s="13">
        <v>1.4887999999999999</v>
      </c>
      <c r="O1465" s="13">
        <v>42</v>
      </c>
      <c r="P1465" s="13" t="s">
        <v>30</v>
      </c>
      <c r="Q1465" s="13">
        <v>0</v>
      </c>
      <c r="R1465" s="69">
        <f t="shared" ref="R1465:R1467" si="1391">+L1465*O1465</f>
        <v>1563.24</v>
      </c>
      <c r="S1465" s="69">
        <v>0</v>
      </c>
      <c r="T1465" s="69">
        <f>+L1465*S1465</f>
        <v>0</v>
      </c>
      <c r="U1465" s="69">
        <f>+R1465-T1465</f>
        <v>1563.24</v>
      </c>
      <c r="V1465" s="69">
        <f>+U1465*1</f>
        <v>1563.24</v>
      </c>
      <c r="W1465" s="69">
        <f>+U1465-V1465</f>
        <v>0</v>
      </c>
      <c r="X1465" s="69">
        <v>0</v>
      </c>
      <c r="Y1465" s="14">
        <f t="shared" si="1390"/>
        <v>0</v>
      </c>
      <c r="Z1465" s="66" t="s">
        <v>26</v>
      </c>
      <c r="AA1465" s="12" t="s">
        <v>31</v>
      </c>
    </row>
    <row r="1466" spans="1:27" x14ac:dyDescent="0.25">
      <c r="A1466" s="10">
        <v>45680</v>
      </c>
      <c r="B1466" s="11" t="s">
        <v>3305</v>
      </c>
      <c r="C1466" s="11" t="s">
        <v>3306</v>
      </c>
      <c r="D1466" s="11" t="s">
        <v>26</v>
      </c>
      <c r="E1466" s="11" t="s">
        <v>321</v>
      </c>
      <c r="F1466" s="11" t="s">
        <v>26</v>
      </c>
      <c r="G1466" s="11">
        <v>112291</v>
      </c>
      <c r="H1466" s="12" t="s">
        <v>4445</v>
      </c>
      <c r="I1466" s="12" t="s">
        <v>27</v>
      </c>
      <c r="J1466" s="12" t="s">
        <v>33</v>
      </c>
      <c r="K1466" s="12" t="s">
        <v>34</v>
      </c>
      <c r="L1466" s="13">
        <v>35.380000000000003</v>
      </c>
      <c r="M1466" s="13">
        <v>25</v>
      </c>
      <c r="N1466" s="13">
        <v>1.4152</v>
      </c>
      <c r="O1466" s="13">
        <v>44</v>
      </c>
      <c r="P1466" s="13" t="s">
        <v>30</v>
      </c>
      <c r="Q1466" s="13">
        <v>0</v>
      </c>
      <c r="R1466" s="69">
        <f t="shared" si="1391"/>
        <v>1556.72</v>
      </c>
      <c r="S1466" s="69">
        <v>0</v>
      </c>
      <c r="T1466" s="69">
        <f>+L1466*S1466</f>
        <v>0</v>
      </c>
      <c r="U1466" s="69">
        <f>+R1466-T1466</f>
        <v>1556.72</v>
      </c>
      <c r="V1466" s="69">
        <f>+U1466*1</f>
        <v>1556.72</v>
      </c>
      <c r="W1466" s="69">
        <f>+U1466-V1466</f>
        <v>0</v>
      </c>
      <c r="X1466" s="69">
        <v>0</v>
      </c>
      <c r="Y1466" s="14">
        <f t="shared" si="1390"/>
        <v>0</v>
      </c>
      <c r="Z1466" s="66" t="s">
        <v>26</v>
      </c>
      <c r="AA1466" s="12" t="s">
        <v>31</v>
      </c>
    </row>
    <row r="1467" spans="1:27" x14ac:dyDescent="0.25">
      <c r="A1467" s="10">
        <v>45680</v>
      </c>
      <c r="B1467" s="11" t="s">
        <v>194</v>
      </c>
      <c r="C1467" s="11" t="s">
        <v>3307</v>
      </c>
      <c r="D1467" s="11" t="s">
        <v>26</v>
      </c>
      <c r="E1467" s="11" t="s">
        <v>90</v>
      </c>
      <c r="F1467" s="11" t="s">
        <v>26</v>
      </c>
      <c r="G1467" s="11">
        <v>60859</v>
      </c>
      <c r="H1467" s="12" t="s">
        <v>4422</v>
      </c>
      <c r="I1467" s="12" t="s">
        <v>27</v>
      </c>
      <c r="J1467" s="12" t="s">
        <v>42</v>
      </c>
      <c r="K1467" s="12" t="s">
        <v>43</v>
      </c>
      <c r="L1467" s="13">
        <v>36.28</v>
      </c>
      <c r="M1467" s="13">
        <v>25</v>
      </c>
      <c r="N1467" s="13">
        <v>1.4512</v>
      </c>
      <c r="O1467" s="13">
        <v>42</v>
      </c>
      <c r="P1467" s="13" t="s">
        <v>30</v>
      </c>
      <c r="Q1467" s="13">
        <v>0</v>
      </c>
      <c r="R1467" s="69">
        <f t="shared" si="1391"/>
        <v>1523.76</v>
      </c>
      <c r="S1467" s="69">
        <v>0</v>
      </c>
      <c r="T1467" s="69">
        <f t="shared" ref="T1467" si="1392">+L1467*S1467</f>
        <v>0</v>
      </c>
      <c r="U1467" s="69">
        <f t="shared" ref="U1467:U1468" si="1393">+R1467-T1467</f>
        <v>1523.76</v>
      </c>
      <c r="V1467" s="69">
        <f>+U1467*1</f>
        <v>1523.76</v>
      </c>
      <c r="W1467" s="69">
        <f t="shared" ref="W1467:W1468" si="1394">+U1467-V1467</f>
        <v>0</v>
      </c>
      <c r="X1467" s="69">
        <v>0</v>
      </c>
      <c r="Y1467" s="14">
        <f t="shared" si="1390"/>
        <v>0</v>
      </c>
      <c r="Z1467" s="66" t="s">
        <v>26</v>
      </c>
      <c r="AA1467" s="12" t="s">
        <v>31</v>
      </c>
    </row>
    <row r="1468" spans="1:27" x14ac:dyDescent="0.25">
      <c r="A1468" s="10">
        <v>45680</v>
      </c>
      <c r="B1468" s="11" t="s">
        <v>3308</v>
      </c>
      <c r="C1468" s="11" t="s">
        <v>3309</v>
      </c>
      <c r="D1468" s="11" t="s">
        <v>26</v>
      </c>
      <c r="E1468" s="11" t="s">
        <v>592</v>
      </c>
      <c r="F1468" s="11" t="s">
        <v>26</v>
      </c>
      <c r="G1468" s="11">
        <v>59500</v>
      </c>
      <c r="H1468" s="12" t="s">
        <v>4422</v>
      </c>
      <c r="I1468" s="12" t="s">
        <v>27</v>
      </c>
      <c r="J1468" s="12" t="s">
        <v>33</v>
      </c>
      <c r="K1468" s="12" t="s">
        <v>34</v>
      </c>
      <c r="L1468" s="13">
        <v>35.700000000000003</v>
      </c>
      <c r="M1468" s="13">
        <v>25</v>
      </c>
      <c r="N1468" s="13">
        <v>1.4279999999999999</v>
      </c>
      <c r="O1468" s="13">
        <v>45</v>
      </c>
      <c r="P1468" s="13" t="s">
        <v>30</v>
      </c>
      <c r="Q1468" s="13">
        <v>0</v>
      </c>
      <c r="R1468" s="69">
        <f>+L1468*O1468</f>
        <v>1606.5000000000002</v>
      </c>
      <c r="S1468" s="69">
        <v>0</v>
      </c>
      <c r="T1468" s="69">
        <f>+L1468*S1468</f>
        <v>0</v>
      </c>
      <c r="U1468" s="69">
        <f t="shared" si="1393"/>
        <v>1606.5000000000002</v>
      </c>
      <c r="V1468" s="69">
        <f>+U1468*1</f>
        <v>1606.5000000000002</v>
      </c>
      <c r="W1468" s="69">
        <f t="shared" si="1394"/>
        <v>0</v>
      </c>
      <c r="X1468" s="69">
        <v>0</v>
      </c>
      <c r="Y1468" s="14">
        <f t="shared" si="1390"/>
        <v>0</v>
      </c>
      <c r="Z1468" s="66" t="s">
        <v>26</v>
      </c>
      <c r="AA1468" s="12" t="s">
        <v>31</v>
      </c>
    </row>
    <row r="1469" spans="1:27" x14ac:dyDescent="0.25">
      <c r="A1469" s="10">
        <v>45680</v>
      </c>
      <c r="B1469" s="11" t="s">
        <v>3310</v>
      </c>
      <c r="C1469" s="11" t="s">
        <v>3311</v>
      </c>
      <c r="D1469" s="11" t="s">
        <v>26</v>
      </c>
      <c r="E1469" s="11" t="s">
        <v>603</v>
      </c>
      <c r="F1469" s="11" t="s">
        <v>26</v>
      </c>
      <c r="G1469" s="11">
        <v>1114</v>
      </c>
      <c r="H1469" s="12" t="s">
        <v>141</v>
      </c>
      <c r="I1469" s="12" t="s">
        <v>27</v>
      </c>
      <c r="J1469" s="12" t="s">
        <v>33</v>
      </c>
      <c r="K1469" s="12" t="s">
        <v>34</v>
      </c>
      <c r="L1469" s="13">
        <v>38.799999999999997</v>
      </c>
      <c r="M1469" s="13">
        <v>25</v>
      </c>
      <c r="N1469" s="13">
        <v>1.552</v>
      </c>
      <c r="O1469" s="13">
        <v>40</v>
      </c>
      <c r="P1469" s="13" t="s">
        <v>30</v>
      </c>
      <c r="Q1469" s="13">
        <v>0</v>
      </c>
      <c r="R1469" s="69">
        <f>L1469*O1469</f>
        <v>1552</v>
      </c>
      <c r="S1469" s="69">
        <v>0</v>
      </c>
      <c r="T1469" s="69">
        <f>L1469*S1469</f>
        <v>0</v>
      </c>
      <c r="U1469" s="69">
        <f t="shared" ref="U1469" si="1395">R1469-T1469</f>
        <v>1552</v>
      </c>
      <c r="V1469" s="69">
        <f>U1469*0</f>
        <v>0</v>
      </c>
      <c r="W1469" s="69">
        <f t="shared" ref="W1469" si="1396">U1469-V1469</f>
        <v>1552</v>
      </c>
      <c r="X1469" s="69">
        <v>0</v>
      </c>
      <c r="Y1469" s="14">
        <f t="shared" si="1390"/>
        <v>0</v>
      </c>
      <c r="Z1469" s="66" t="s">
        <v>26</v>
      </c>
      <c r="AA1469" s="12" t="s">
        <v>31</v>
      </c>
    </row>
    <row r="1470" spans="1:27" x14ac:dyDescent="0.25">
      <c r="A1470" s="10">
        <v>45680</v>
      </c>
      <c r="B1470" s="11" t="s">
        <v>3312</v>
      </c>
      <c r="C1470" s="11" t="s">
        <v>3313</v>
      </c>
      <c r="D1470" s="11" t="s">
        <v>26</v>
      </c>
      <c r="E1470" s="11" t="s">
        <v>87</v>
      </c>
      <c r="F1470" s="11" t="s">
        <v>26</v>
      </c>
      <c r="G1470" s="11">
        <v>32386</v>
      </c>
      <c r="H1470" s="12" t="s">
        <v>4422</v>
      </c>
      <c r="I1470" s="12" t="s">
        <v>27</v>
      </c>
      <c r="J1470" s="12" t="s">
        <v>42</v>
      </c>
      <c r="K1470" s="12" t="s">
        <v>43</v>
      </c>
      <c r="L1470" s="13">
        <v>38</v>
      </c>
      <c r="M1470" s="13">
        <v>25</v>
      </c>
      <c r="N1470" s="13">
        <v>1.52</v>
      </c>
      <c r="O1470" s="13">
        <v>42</v>
      </c>
      <c r="P1470" s="13" t="s">
        <v>30</v>
      </c>
      <c r="Q1470" s="13">
        <v>0</v>
      </c>
      <c r="R1470" s="69">
        <f t="shared" ref="R1470" si="1397">+L1470*O1470</f>
        <v>1596</v>
      </c>
      <c r="S1470" s="69">
        <v>0</v>
      </c>
      <c r="T1470" s="69">
        <f t="shared" ref="T1470" si="1398">+L1470*S1470</f>
        <v>0</v>
      </c>
      <c r="U1470" s="69">
        <f t="shared" ref="U1470" si="1399">+R1470-T1470</f>
        <v>1596</v>
      </c>
      <c r="V1470" s="69">
        <f>+U1470*1</f>
        <v>1596</v>
      </c>
      <c r="W1470" s="69">
        <f t="shared" ref="W1470" si="1400">+U1470-V1470</f>
        <v>0</v>
      </c>
      <c r="X1470" s="69">
        <v>0</v>
      </c>
      <c r="Y1470" s="14">
        <f t="shared" si="1390"/>
        <v>0</v>
      </c>
      <c r="Z1470" s="66" t="s">
        <v>26</v>
      </c>
      <c r="AA1470" s="12" t="s">
        <v>31</v>
      </c>
    </row>
    <row r="1471" spans="1:27" x14ac:dyDescent="0.25">
      <c r="A1471" s="10">
        <v>45680</v>
      </c>
      <c r="B1471" s="11" t="s">
        <v>3314</v>
      </c>
      <c r="C1471" s="11" t="s">
        <v>3315</v>
      </c>
      <c r="D1471" s="11" t="s">
        <v>26</v>
      </c>
      <c r="E1471" s="11" t="s">
        <v>65</v>
      </c>
      <c r="F1471" s="11" t="s">
        <v>26</v>
      </c>
      <c r="G1471" s="11">
        <v>1587</v>
      </c>
      <c r="H1471" s="12" t="s">
        <v>66</v>
      </c>
      <c r="I1471" s="12" t="s">
        <v>27</v>
      </c>
      <c r="J1471" s="12" t="s">
        <v>47</v>
      </c>
      <c r="K1471" s="12" t="s">
        <v>48</v>
      </c>
      <c r="L1471" s="13">
        <v>40.700000000000003</v>
      </c>
      <c r="M1471" s="13">
        <v>28</v>
      </c>
      <c r="N1471" s="13">
        <v>1.453571428571429</v>
      </c>
      <c r="O1471" s="13" t="s">
        <v>30</v>
      </c>
      <c r="P1471" s="13">
        <v>74</v>
      </c>
      <c r="Q1471" s="13">
        <v>0</v>
      </c>
      <c r="R1471" s="69">
        <f>M1471*P1471</f>
        <v>2072</v>
      </c>
      <c r="S1471" s="69">
        <v>0</v>
      </c>
      <c r="T1471" s="69">
        <f>M1471*S1471</f>
        <v>0</v>
      </c>
      <c r="U1471" s="69">
        <f>R1471-T1471</f>
        <v>2072</v>
      </c>
      <c r="V1471" s="69">
        <f>U1471*1</f>
        <v>2072</v>
      </c>
      <c r="W1471" s="69">
        <f>U1471-V1471</f>
        <v>0</v>
      </c>
      <c r="X1471" s="69">
        <v>0</v>
      </c>
      <c r="Y1471" s="14">
        <f t="shared" si="1390"/>
        <v>0</v>
      </c>
      <c r="Z1471" s="66" t="s">
        <v>26</v>
      </c>
      <c r="AA1471" s="12" t="s">
        <v>31</v>
      </c>
    </row>
    <row r="1472" spans="1:27" x14ac:dyDescent="0.25">
      <c r="A1472" s="10">
        <v>45680</v>
      </c>
      <c r="B1472" s="11" t="s">
        <v>3316</v>
      </c>
      <c r="C1472" s="11" t="s">
        <v>3317</v>
      </c>
      <c r="D1472" s="11" t="s">
        <v>26</v>
      </c>
      <c r="E1472" s="11" t="s">
        <v>443</v>
      </c>
      <c r="F1472" s="11" t="s">
        <v>26</v>
      </c>
      <c r="G1472" s="11" t="s">
        <v>184</v>
      </c>
      <c r="H1472" s="12" t="s">
        <v>4448</v>
      </c>
      <c r="I1472" s="12" t="s">
        <v>55</v>
      </c>
      <c r="J1472" s="12" t="s">
        <v>55</v>
      </c>
      <c r="K1472" s="12" t="s">
        <v>56</v>
      </c>
      <c r="L1472" s="13">
        <v>33.82</v>
      </c>
      <c r="M1472" s="13">
        <v>22</v>
      </c>
      <c r="N1472" s="13">
        <v>1.5372727272727269</v>
      </c>
      <c r="O1472" s="13">
        <v>15</v>
      </c>
      <c r="P1472" s="13" t="s">
        <v>30</v>
      </c>
      <c r="Q1472" s="13">
        <v>0</v>
      </c>
      <c r="R1472" s="69">
        <f>L1472*O1472</f>
        <v>507.3</v>
      </c>
      <c r="S1472" s="69">
        <v>0</v>
      </c>
      <c r="T1472" s="69">
        <f>L1472*S1472</f>
        <v>0</v>
      </c>
      <c r="U1472" s="69">
        <f>R1472-T1472</f>
        <v>507.3</v>
      </c>
      <c r="V1472" s="69">
        <f>U1472*1</f>
        <v>507.3</v>
      </c>
      <c r="W1472" s="69">
        <f>U1472-V1472</f>
        <v>0</v>
      </c>
      <c r="X1472" s="69">
        <v>0</v>
      </c>
      <c r="Y1472" s="14">
        <f t="shared" si="1390"/>
        <v>0</v>
      </c>
      <c r="Z1472" s="66" t="s">
        <v>26</v>
      </c>
      <c r="AA1472" s="12" t="s">
        <v>31</v>
      </c>
    </row>
    <row r="1473" spans="1:27" x14ac:dyDescent="0.25">
      <c r="A1473" s="10">
        <v>45680</v>
      </c>
      <c r="B1473" s="11" t="s">
        <v>3318</v>
      </c>
      <c r="C1473" s="11" t="s">
        <v>3319</v>
      </c>
      <c r="D1473" s="11" t="s">
        <v>26</v>
      </c>
      <c r="E1473" s="11" t="s">
        <v>77</v>
      </c>
      <c r="F1473" s="11" t="s">
        <v>26</v>
      </c>
      <c r="G1473" s="11" t="s">
        <v>184</v>
      </c>
      <c r="H1473" s="12" t="s">
        <v>4448</v>
      </c>
      <c r="I1473" s="12" t="s">
        <v>55</v>
      </c>
      <c r="J1473" s="12" t="s">
        <v>55</v>
      </c>
      <c r="K1473" s="12" t="s">
        <v>56</v>
      </c>
      <c r="L1473" s="13">
        <v>39.06</v>
      </c>
      <c r="M1473" s="13">
        <v>25</v>
      </c>
      <c r="N1473" s="13">
        <v>1.5624</v>
      </c>
      <c r="O1473" s="13">
        <v>15</v>
      </c>
      <c r="P1473" s="13" t="s">
        <v>30</v>
      </c>
      <c r="Q1473" s="13">
        <v>0</v>
      </c>
      <c r="R1473" s="69">
        <f>L1473*O1473</f>
        <v>585.90000000000009</v>
      </c>
      <c r="S1473" s="69">
        <v>0</v>
      </c>
      <c r="T1473" s="69">
        <f>L1473*S1473</f>
        <v>0</v>
      </c>
      <c r="U1473" s="69">
        <f>R1473-T1473</f>
        <v>585.90000000000009</v>
      </c>
      <c r="V1473" s="69">
        <f>U1473*1</f>
        <v>585.90000000000009</v>
      </c>
      <c r="W1473" s="69">
        <f>U1473-V1473</f>
        <v>0</v>
      </c>
      <c r="X1473" s="69">
        <v>0</v>
      </c>
      <c r="Y1473" s="14">
        <f t="shared" si="1390"/>
        <v>0</v>
      </c>
      <c r="Z1473" s="66" t="s">
        <v>26</v>
      </c>
      <c r="AA1473" s="12" t="s">
        <v>31</v>
      </c>
    </row>
    <row r="1474" spans="1:27" x14ac:dyDescent="0.25">
      <c r="A1474" s="10">
        <v>45680</v>
      </c>
      <c r="B1474" s="11" t="s">
        <v>3320</v>
      </c>
      <c r="C1474" s="11" t="s">
        <v>3321</v>
      </c>
      <c r="D1474" s="11" t="s">
        <v>26</v>
      </c>
      <c r="E1474" s="11" t="s">
        <v>80</v>
      </c>
      <c r="F1474" s="11" t="s">
        <v>26</v>
      </c>
      <c r="G1474" s="11">
        <v>10653</v>
      </c>
      <c r="H1474" s="12" t="s">
        <v>140</v>
      </c>
      <c r="I1474" s="12" t="s">
        <v>27</v>
      </c>
      <c r="J1474" s="12" t="s">
        <v>33</v>
      </c>
      <c r="K1474" s="12" t="s">
        <v>34</v>
      </c>
      <c r="L1474" s="13">
        <v>40.22</v>
      </c>
      <c r="M1474" s="13">
        <v>28</v>
      </c>
      <c r="N1474" s="13">
        <v>1.4364285714285709</v>
      </c>
      <c r="O1474" s="13">
        <v>40</v>
      </c>
      <c r="P1474" s="13"/>
      <c r="Q1474" s="13">
        <v>0</v>
      </c>
      <c r="R1474" s="69">
        <f>+L1474*O1474</f>
        <v>1608.8</v>
      </c>
      <c r="S1474" s="69">
        <v>0</v>
      </c>
      <c r="T1474" s="69">
        <f>+L1474*S1474</f>
        <v>0</v>
      </c>
      <c r="U1474" s="69">
        <f>+R1474-T1474</f>
        <v>1608.8</v>
      </c>
      <c r="V1474" s="69">
        <f>+U1474*0</f>
        <v>0</v>
      </c>
      <c r="W1474" s="69">
        <f>+U1474-V1474</f>
        <v>1608.8</v>
      </c>
      <c r="X1474" s="69">
        <v>0</v>
      </c>
      <c r="Y1474" s="14">
        <f t="shared" si="1390"/>
        <v>0</v>
      </c>
      <c r="Z1474" s="66" t="s">
        <v>26</v>
      </c>
      <c r="AA1474" s="12" t="s">
        <v>31</v>
      </c>
    </row>
    <row r="1475" spans="1:27" x14ac:dyDescent="0.25">
      <c r="A1475" s="10">
        <v>45680</v>
      </c>
      <c r="B1475" s="11" t="s">
        <v>3322</v>
      </c>
      <c r="C1475" s="11" t="s">
        <v>3323</v>
      </c>
      <c r="D1475" s="11" t="s">
        <v>26</v>
      </c>
      <c r="E1475" s="11" t="s">
        <v>558</v>
      </c>
      <c r="F1475" s="11" t="s">
        <v>26</v>
      </c>
      <c r="G1475" s="11">
        <v>2566</v>
      </c>
      <c r="H1475" s="12" t="s">
        <v>41</v>
      </c>
      <c r="I1475" s="12" t="s">
        <v>55</v>
      </c>
      <c r="J1475" s="12" t="s">
        <v>55</v>
      </c>
      <c r="K1475" s="12" t="s">
        <v>56</v>
      </c>
      <c r="L1475" s="13">
        <v>33.22</v>
      </c>
      <c r="M1475" s="13">
        <v>20</v>
      </c>
      <c r="N1475" s="13">
        <v>1.661</v>
      </c>
      <c r="O1475" s="13" t="s">
        <v>30</v>
      </c>
      <c r="P1475" s="13">
        <v>24</v>
      </c>
      <c r="Q1475" s="13">
        <v>0</v>
      </c>
      <c r="R1475" s="69">
        <f>+M1475*P1475</f>
        <v>480</v>
      </c>
      <c r="S1475" s="69">
        <v>0</v>
      </c>
      <c r="T1475" s="69">
        <f>+M1475*S1475</f>
        <v>0</v>
      </c>
      <c r="U1475" s="69">
        <f>+R1475-T1475</f>
        <v>480</v>
      </c>
      <c r="V1475" s="69">
        <f>+U1475*0</f>
        <v>0</v>
      </c>
      <c r="W1475" s="69">
        <f>+U1475-V1475</f>
        <v>480</v>
      </c>
      <c r="X1475" s="69">
        <v>0</v>
      </c>
      <c r="Y1475" s="14">
        <f t="shared" si="1390"/>
        <v>0</v>
      </c>
      <c r="Z1475" s="66" t="s">
        <v>26</v>
      </c>
      <c r="AA1475" s="12" t="s">
        <v>31</v>
      </c>
    </row>
    <row r="1476" spans="1:27" x14ac:dyDescent="0.25">
      <c r="A1476" s="10">
        <v>45680</v>
      </c>
      <c r="B1476" s="11" t="s">
        <v>3324</v>
      </c>
      <c r="C1476" s="11" t="s">
        <v>3325</v>
      </c>
      <c r="D1476" s="11" t="s">
        <v>26</v>
      </c>
      <c r="E1476" s="11" t="s">
        <v>569</v>
      </c>
      <c r="F1476" s="11" t="s">
        <v>26</v>
      </c>
      <c r="G1476" s="11">
        <v>10335</v>
      </c>
      <c r="H1476" s="12" t="s">
        <v>140</v>
      </c>
      <c r="I1476" s="12" t="s">
        <v>27</v>
      </c>
      <c r="J1476" s="12" t="s">
        <v>42</v>
      </c>
      <c r="K1476" s="12" t="s">
        <v>43</v>
      </c>
      <c r="L1476" s="13">
        <v>41.78</v>
      </c>
      <c r="M1476" s="13">
        <v>25</v>
      </c>
      <c r="N1476" s="13">
        <v>1.6712</v>
      </c>
      <c r="O1476" s="13">
        <v>35</v>
      </c>
      <c r="P1476" s="13"/>
      <c r="Q1476" s="13">
        <v>0</v>
      </c>
      <c r="R1476" s="69">
        <f>+L1476*O1476</f>
        <v>1462.3</v>
      </c>
      <c r="S1476" s="69">
        <v>0</v>
      </c>
      <c r="T1476" s="69">
        <f>+L1476*S1476</f>
        <v>0</v>
      </c>
      <c r="U1476" s="69">
        <f>+R1476-T1476</f>
        <v>1462.3</v>
      </c>
      <c r="V1476" s="69">
        <f>+U1476*0</f>
        <v>0</v>
      </c>
      <c r="W1476" s="69">
        <f>+U1476-V1476</f>
        <v>1462.3</v>
      </c>
      <c r="X1476" s="69">
        <v>0</v>
      </c>
      <c r="Y1476" s="14">
        <f t="shared" si="1390"/>
        <v>0</v>
      </c>
      <c r="Z1476" s="66" t="s">
        <v>26</v>
      </c>
      <c r="AA1476" s="12" t="s">
        <v>31</v>
      </c>
    </row>
    <row r="1477" spans="1:27" x14ac:dyDescent="0.25">
      <c r="A1477" s="10">
        <v>45680</v>
      </c>
      <c r="B1477" s="11" t="s">
        <v>292</v>
      </c>
      <c r="C1477" s="11" t="s">
        <v>3326</v>
      </c>
      <c r="D1477" s="11" t="s">
        <v>26</v>
      </c>
      <c r="E1477" s="11" t="s">
        <v>50</v>
      </c>
      <c r="F1477" s="11" t="s">
        <v>26</v>
      </c>
      <c r="G1477" s="11">
        <v>901</v>
      </c>
      <c r="H1477" s="12" t="s">
        <v>162</v>
      </c>
      <c r="I1477" s="12" t="s">
        <v>27</v>
      </c>
      <c r="J1477" s="12" t="s">
        <v>33</v>
      </c>
      <c r="K1477" s="12" t="s">
        <v>34</v>
      </c>
      <c r="L1477" s="13">
        <v>36.36</v>
      </c>
      <c r="M1477" s="13">
        <v>25</v>
      </c>
      <c r="N1477" s="13">
        <v>1.4543999999999999</v>
      </c>
      <c r="O1477" s="13" t="s">
        <v>30</v>
      </c>
      <c r="P1477" s="13">
        <v>58</v>
      </c>
      <c r="Q1477" s="13">
        <v>0</v>
      </c>
      <c r="R1477" s="69">
        <f>M1477*P1477</f>
        <v>1450</v>
      </c>
      <c r="S1477" s="69">
        <v>0</v>
      </c>
      <c r="T1477" s="69">
        <f>M1477*S1477</f>
        <v>0</v>
      </c>
      <c r="U1477" s="69">
        <f>R1477-T1477</f>
        <v>1450</v>
      </c>
      <c r="V1477" s="69">
        <f>U1477*0</f>
        <v>0</v>
      </c>
      <c r="W1477" s="69">
        <f>U1477-V1477</f>
        <v>1450</v>
      </c>
      <c r="X1477" s="69">
        <v>0</v>
      </c>
      <c r="Y1477" s="14">
        <f t="shared" si="1390"/>
        <v>0</v>
      </c>
      <c r="Z1477" s="66" t="s">
        <v>26</v>
      </c>
      <c r="AA1477" s="12" t="s">
        <v>31</v>
      </c>
    </row>
    <row r="1478" spans="1:27" x14ac:dyDescent="0.25">
      <c r="A1478" s="10">
        <v>45680</v>
      </c>
      <c r="B1478" s="11" t="s">
        <v>3327</v>
      </c>
      <c r="C1478" s="11" t="s">
        <v>3328</v>
      </c>
      <c r="D1478" s="11" t="s">
        <v>26</v>
      </c>
      <c r="E1478" s="11" t="s">
        <v>229</v>
      </c>
      <c r="F1478" s="11" t="s">
        <v>26</v>
      </c>
      <c r="G1478" s="11" t="s">
        <v>26</v>
      </c>
      <c r="H1478" s="12" t="s">
        <v>4421</v>
      </c>
      <c r="I1478" s="12" t="s">
        <v>27</v>
      </c>
      <c r="J1478" s="12" t="s">
        <v>47</v>
      </c>
      <c r="K1478" s="12" t="s">
        <v>48</v>
      </c>
      <c r="L1478" s="13">
        <v>42.86</v>
      </c>
      <c r="M1478" s="13">
        <v>29</v>
      </c>
      <c r="N1478" s="13">
        <v>1.477931034482759</v>
      </c>
      <c r="O1478" s="13">
        <v>87</v>
      </c>
      <c r="P1478" s="13" t="s">
        <v>30</v>
      </c>
      <c r="Q1478" s="13">
        <v>0</v>
      </c>
      <c r="R1478" s="69">
        <f>L1478*O1478</f>
        <v>3728.82</v>
      </c>
      <c r="S1478" s="69">
        <v>38</v>
      </c>
      <c r="T1478" s="69">
        <f>L1478*S1478</f>
        <v>1628.68</v>
      </c>
      <c r="U1478" s="69">
        <f>R1478-T1478</f>
        <v>2100.1400000000003</v>
      </c>
      <c r="V1478" s="69">
        <f>U1478*1</f>
        <v>2100.1400000000003</v>
      </c>
      <c r="W1478" s="69"/>
      <c r="X1478" s="69">
        <f>L1478*36</f>
        <v>1542.96</v>
      </c>
      <c r="Y1478" s="70">
        <f t="shared" ref="Y1478" si="1401">+T1478-X1478</f>
        <v>85.720000000000027</v>
      </c>
      <c r="Z1478" s="66" t="s">
        <v>564</v>
      </c>
      <c r="AA1478" s="12" t="s">
        <v>78</v>
      </c>
    </row>
    <row r="1479" spans="1:27" x14ac:dyDescent="0.25">
      <c r="A1479" s="10">
        <v>45680</v>
      </c>
      <c r="B1479" s="11" t="s">
        <v>3329</v>
      </c>
      <c r="C1479" s="11" t="s">
        <v>3330</v>
      </c>
      <c r="D1479" s="11" t="s">
        <v>26</v>
      </c>
      <c r="E1479" s="11" t="s">
        <v>240</v>
      </c>
      <c r="F1479" s="11" t="s">
        <v>26</v>
      </c>
      <c r="G1479" s="11">
        <v>74965</v>
      </c>
      <c r="H1479" s="12" t="s">
        <v>4447</v>
      </c>
      <c r="I1479" s="12" t="s">
        <v>27</v>
      </c>
      <c r="J1479" s="12" t="s">
        <v>42</v>
      </c>
      <c r="K1479" s="12" t="s">
        <v>43</v>
      </c>
      <c r="L1479" s="13">
        <v>45.9</v>
      </c>
      <c r="M1479" s="13">
        <v>29</v>
      </c>
      <c r="N1479" s="13">
        <v>1.5827586206896549</v>
      </c>
      <c r="O1479" s="13">
        <v>42.5</v>
      </c>
      <c r="P1479" s="13" t="s">
        <v>30</v>
      </c>
      <c r="Q1479" s="13">
        <v>0</v>
      </c>
      <c r="R1479" s="69">
        <f>+L1479*O1479</f>
        <v>1950.75</v>
      </c>
      <c r="S1479" s="69">
        <v>0</v>
      </c>
      <c r="T1479" s="69">
        <f>+L1479*S1479</f>
        <v>0</v>
      </c>
      <c r="U1479" s="69">
        <f>+R1479-T1479</f>
        <v>1950.75</v>
      </c>
      <c r="V1479" s="69">
        <f>+U1479*0.75</f>
        <v>1463.0625</v>
      </c>
      <c r="W1479" s="69">
        <f>+U1479-V1479</f>
        <v>487.6875</v>
      </c>
      <c r="X1479" s="69">
        <v>0</v>
      </c>
      <c r="Y1479" s="14">
        <f t="shared" ref="Y1479:Y1514" si="1402">T1479-X1479</f>
        <v>0</v>
      </c>
      <c r="Z1479" s="66" t="s">
        <v>26</v>
      </c>
      <c r="AA1479" s="12" t="s">
        <v>31</v>
      </c>
    </row>
    <row r="1480" spans="1:27" x14ac:dyDescent="0.25">
      <c r="A1480" s="10">
        <v>45680</v>
      </c>
      <c r="B1480" s="11" t="s">
        <v>3331</v>
      </c>
      <c r="C1480" s="11" t="s">
        <v>3332</v>
      </c>
      <c r="D1480" s="11" t="s">
        <v>26</v>
      </c>
      <c r="E1480" s="11" t="s">
        <v>74</v>
      </c>
      <c r="F1480" s="11" t="s">
        <v>26</v>
      </c>
      <c r="G1480" s="11">
        <v>1321</v>
      </c>
      <c r="H1480" s="12" t="s">
        <v>70</v>
      </c>
      <c r="I1480" s="12" t="s">
        <v>27</v>
      </c>
      <c r="J1480" s="12" t="s">
        <v>42</v>
      </c>
      <c r="K1480" s="12" t="s">
        <v>43</v>
      </c>
      <c r="L1480" s="13">
        <v>43.68</v>
      </c>
      <c r="M1480" s="13">
        <v>25</v>
      </c>
      <c r="N1480" s="13">
        <v>1.7472000000000001</v>
      </c>
      <c r="O1480" s="13" t="s">
        <v>30</v>
      </c>
      <c r="P1480" s="13">
        <v>64</v>
      </c>
      <c r="Q1480" s="13">
        <v>0</v>
      </c>
      <c r="R1480" s="69">
        <f>+M1480*P1480</f>
        <v>1600</v>
      </c>
      <c r="S1480" s="69">
        <v>0</v>
      </c>
      <c r="T1480" s="69">
        <f>+M1480*S1480</f>
        <v>0</v>
      </c>
      <c r="U1480" s="69">
        <f t="shared" ref="U1480:U1481" si="1403">+R1480-T1480</f>
        <v>1600</v>
      </c>
      <c r="V1480" s="69">
        <f>+U1480*0</f>
        <v>0</v>
      </c>
      <c r="W1480" s="69">
        <f t="shared" ref="W1480:W1481" si="1404">+U1480-V1480</f>
        <v>1600</v>
      </c>
      <c r="X1480" s="69">
        <v>0</v>
      </c>
      <c r="Y1480" s="14">
        <f t="shared" si="1402"/>
        <v>0</v>
      </c>
      <c r="Z1480" s="66" t="s">
        <v>26</v>
      </c>
      <c r="AA1480" s="12" t="s">
        <v>31</v>
      </c>
    </row>
    <row r="1481" spans="1:27" x14ac:dyDescent="0.25">
      <c r="A1481" s="10">
        <v>45680</v>
      </c>
      <c r="B1481" s="11" t="s">
        <v>3333</v>
      </c>
      <c r="C1481" s="11" t="s">
        <v>3334</v>
      </c>
      <c r="D1481" s="11" t="s">
        <v>26</v>
      </c>
      <c r="E1481" s="11" t="s">
        <v>239</v>
      </c>
      <c r="F1481" s="11" t="s">
        <v>26</v>
      </c>
      <c r="G1481" s="11">
        <v>2933</v>
      </c>
      <c r="H1481" s="12" t="s">
        <v>41</v>
      </c>
      <c r="I1481" s="12" t="s">
        <v>27</v>
      </c>
      <c r="J1481" s="12" t="s">
        <v>42</v>
      </c>
      <c r="K1481" s="12" t="s">
        <v>43</v>
      </c>
      <c r="L1481" s="13">
        <v>40.94</v>
      </c>
      <c r="M1481" s="13">
        <v>25</v>
      </c>
      <c r="N1481" s="13">
        <v>1.6375999999999999</v>
      </c>
      <c r="O1481" s="13" t="s">
        <v>30</v>
      </c>
      <c r="P1481" s="13">
        <v>64</v>
      </c>
      <c r="Q1481" s="13">
        <v>0</v>
      </c>
      <c r="R1481" s="69">
        <f>M1481*P1481</f>
        <v>1600</v>
      </c>
      <c r="S1481" s="69">
        <v>0</v>
      </c>
      <c r="T1481" s="69">
        <f>M1481*S1481</f>
        <v>0</v>
      </c>
      <c r="U1481" s="69">
        <f t="shared" si="1403"/>
        <v>1600</v>
      </c>
      <c r="V1481" s="69">
        <f>+U1481*0</f>
        <v>0</v>
      </c>
      <c r="W1481" s="69">
        <f t="shared" si="1404"/>
        <v>1600</v>
      </c>
      <c r="X1481" s="69">
        <v>0</v>
      </c>
      <c r="Y1481" s="14">
        <f t="shared" si="1402"/>
        <v>0</v>
      </c>
      <c r="Z1481" s="66" t="s">
        <v>26</v>
      </c>
      <c r="AA1481" s="12" t="s">
        <v>31</v>
      </c>
    </row>
    <row r="1482" spans="1:27" x14ac:dyDescent="0.25">
      <c r="A1482" s="10">
        <v>45680</v>
      </c>
      <c r="B1482" s="11" t="s">
        <v>3335</v>
      </c>
      <c r="C1482" s="11" t="s">
        <v>3336</v>
      </c>
      <c r="D1482" s="11" t="s">
        <v>26</v>
      </c>
      <c r="E1482" s="11" t="s">
        <v>500</v>
      </c>
      <c r="F1482" s="11" t="s">
        <v>26</v>
      </c>
      <c r="G1482" s="11">
        <v>809</v>
      </c>
      <c r="H1482" s="12" t="s">
        <v>141</v>
      </c>
      <c r="I1482" s="12" t="s">
        <v>27</v>
      </c>
      <c r="J1482" s="12" t="s">
        <v>33</v>
      </c>
      <c r="K1482" s="12" t="s">
        <v>34</v>
      </c>
      <c r="L1482" s="13">
        <v>40</v>
      </c>
      <c r="M1482" s="13">
        <v>28</v>
      </c>
      <c r="N1482" s="13">
        <v>1.428571428571429</v>
      </c>
      <c r="O1482" s="13">
        <v>40</v>
      </c>
      <c r="P1482" s="13" t="s">
        <v>30</v>
      </c>
      <c r="Q1482" s="13">
        <v>0</v>
      </c>
      <c r="R1482" s="69">
        <f>L1482*O1482</f>
        <v>1600</v>
      </c>
      <c r="S1482" s="69">
        <v>0</v>
      </c>
      <c r="T1482" s="69">
        <f>L1482*S1482</f>
        <v>0</v>
      </c>
      <c r="U1482" s="69">
        <f t="shared" ref="U1482" si="1405">R1482-T1482</f>
        <v>1600</v>
      </c>
      <c r="V1482" s="69">
        <f>U1482*0</f>
        <v>0</v>
      </c>
      <c r="W1482" s="69">
        <f t="shared" ref="W1482" si="1406">U1482-V1482</f>
        <v>1600</v>
      </c>
      <c r="X1482" s="69">
        <v>0</v>
      </c>
      <c r="Y1482" s="14">
        <f t="shared" si="1402"/>
        <v>0</v>
      </c>
      <c r="Z1482" s="66" t="s">
        <v>26</v>
      </c>
      <c r="AA1482" s="12" t="s">
        <v>31</v>
      </c>
    </row>
    <row r="1483" spans="1:27" x14ac:dyDescent="0.25">
      <c r="A1483" s="10">
        <v>45680</v>
      </c>
      <c r="B1483" s="11" t="s">
        <v>1834</v>
      </c>
      <c r="C1483" s="11" t="s">
        <v>3337</v>
      </c>
      <c r="D1483" s="11" t="s">
        <v>26</v>
      </c>
      <c r="E1483" s="11" t="s">
        <v>443</v>
      </c>
      <c r="F1483" s="11" t="s">
        <v>26</v>
      </c>
      <c r="G1483" s="11" t="s">
        <v>184</v>
      </c>
      <c r="H1483" s="12" t="s">
        <v>4448</v>
      </c>
      <c r="I1483" s="12" t="s">
        <v>55</v>
      </c>
      <c r="J1483" s="12" t="s">
        <v>55</v>
      </c>
      <c r="K1483" s="12" t="s">
        <v>56</v>
      </c>
      <c r="L1483" s="13">
        <v>34.880000000000003</v>
      </c>
      <c r="M1483" s="13">
        <v>21</v>
      </c>
      <c r="N1483" s="13">
        <v>1.660952380952381</v>
      </c>
      <c r="O1483" s="13">
        <v>15</v>
      </c>
      <c r="P1483" s="13" t="s">
        <v>30</v>
      </c>
      <c r="Q1483" s="13">
        <v>0</v>
      </c>
      <c r="R1483" s="69">
        <f>L1483*O1483</f>
        <v>523.20000000000005</v>
      </c>
      <c r="S1483" s="69">
        <v>0</v>
      </c>
      <c r="T1483" s="69">
        <f>L1483*S1483</f>
        <v>0</v>
      </c>
      <c r="U1483" s="69">
        <f>R1483-T1483</f>
        <v>523.20000000000005</v>
      </c>
      <c r="V1483" s="69">
        <f>U1483*1</f>
        <v>523.20000000000005</v>
      </c>
      <c r="W1483" s="69">
        <f>U1483-V1483</f>
        <v>0</v>
      </c>
      <c r="X1483" s="69">
        <v>0</v>
      </c>
      <c r="Y1483" s="14">
        <f t="shared" si="1402"/>
        <v>0</v>
      </c>
      <c r="Z1483" s="66" t="s">
        <v>26</v>
      </c>
      <c r="AA1483" s="12" t="s">
        <v>31</v>
      </c>
    </row>
    <row r="1484" spans="1:27" x14ac:dyDescent="0.25">
      <c r="A1484" s="10">
        <v>45680</v>
      </c>
      <c r="B1484" s="11" t="s">
        <v>3338</v>
      </c>
      <c r="C1484" s="11" t="s">
        <v>3339</v>
      </c>
      <c r="D1484" s="11" t="s">
        <v>26</v>
      </c>
      <c r="E1484" s="11" t="s">
        <v>68</v>
      </c>
      <c r="F1484" s="11" t="s">
        <v>26</v>
      </c>
      <c r="G1484" s="11">
        <v>1534</v>
      </c>
      <c r="H1484" s="12" t="s">
        <v>45</v>
      </c>
      <c r="I1484" s="12" t="s">
        <v>27</v>
      </c>
      <c r="J1484" s="12" t="s">
        <v>42</v>
      </c>
      <c r="K1484" s="12" t="s">
        <v>43</v>
      </c>
      <c r="L1484" s="13">
        <v>43.96</v>
      </c>
      <c r="M1484" s="13">
        <v>25</v>
      </c>
      <c r="N1484" s="13">
        <v>1.7584</v>
      </c>
      <c r="O1484" s="13" t="s">
        <v>30</v>
      </c>
      <c r="P1484" s="13">
        <v>62</v>
      </c>
      <c r="Q1484" s="13">
        <v>0</v>
      </c>
      <c r="R1484" s="69">
        <f>+M1484*P1484</f>
        <v>1550</v>
      </c>
      <c r="S1484" s="69">
        <v>0</v>
      </c>
      <c r="T1484" s="69">
        <f>+M1484*S1484</f>
        <v>0</v>
      </c>
      <c r="U1484" s="69">
        <f>+R1484-T1484</f>
        <v>1550</v>
      </c>
      <c r="V1484" s="69">
        <f>+U1484*0</f>
        <v>0</v>
      </c>
      <c r="W1484" s="69">
        <f>+U1484-V1484</f>
        <v>1550</v>
      </c>
      <c r="X1484" s="69">
        <v>0</v>
      </c>
      <c r="Y1484" s="14">
        <f t="shared" si="1402"/>
        <v>0</v>
      </c>
      <c r="Z1484" s="66" t="s">
        <v>26</v>
      </c>
      <c r="AA1484" s="12" t="s">
        <v>31</v>
      </c>
    </row>
    <row r="1485" spans="1:27" x14ac:dyDescent="0.25">
      <c r="A1485" s="10">
        <v>45680</v>
      </c>
      <c r="B1485" s="11" t="s">
        <v>3340</v>
      </c>
      <c r="C1485" s="11" t="s">
        <v>3341</v>
      </c>
      <c r="D1485" s="11" t="s">
        <v>26</v>
      </c>
      <c r="E1485" s="11" t="s">
        <v>525</v>
      </c>
      <c r="F1485" s="11" t="s">
        <v>26</v>
      </c>
      <c r="G1485" s="11">
        <v>1531</v>
      </c>
      <c r="H1485" s="12" t="s">
        <v>45</v>
      </c>
      <c r="I1485" s="12" t="s">
        <v>27</v>
      </c>
      <c r="J1485" s="12" t="s">
        <v>42</v>
      </c>
      <c r="K1485" s="12" t="s">
        <v>43</v>
      </c>
      <c r="L1485" s="13">
        <v>40.22</v>
      </c>
      <c r="M1485" s="13">
        <v>25</v>
      </c>
      <c r="N1485" s="13">
        <v>1.6088</v>
      </c>
      <c r="O1485" s="13" t="s">
        <v>30</v>
      </c>
      <c r="P1485" s="13">
        <v>62</v>
      </c>
      <c r="Q1485" s="13">
        <v>0</v>
      </c>
      <c r="R1485" s="69">
        <f>+M1485*P1485</f>
        <v>1550</v>
      </c>
      <c r="S1485" s="69">
        <v>0</v>
      </c>
      <c r="T1485" s="69">
        <f>+M1485*S1485</f>
        <v>0</v>
      </c>
      <c r="U1485" s="69">
        <f>+R1485-T1485</f>
        <v>1550</v>
      </c>
      <c r="V1485" s="69">
        <f>+U1485*0</f>
        <v>0</v>
      </c>
      <c r="W1485" s="69">
        <f>+U1485-V1485</f>
        <v>1550</v>
      </c>
      <c r="X1485" s="69">
        <v>0</v>
      </c>
      <c r="Y1485" s="14">
        <f t="shared" si="1402"/>
        <v>0</v>
      </c>
      <c r="Z1485" s="66" t="s">
        <v>26</v>
      </c>
      <c r="AA1485" s="12" t="s">
        <v>31</v>
      </c>
    </row>
    <row r="1486" spans="1:27" x14ac:dyDescent="0.25">
      <c r="A1486" s="10">
        <v>45680</v>
      </c>
      <c r="B1486" s="11" t="s">
        <v>3342</v>
      </c>
      <c r="C1486" s="11" t="s">
        <v>3343</v>
      </c>
      <c r="D1486" s="11" t="s">
        <v>26</v>
      </c>
      <c r="E1486" s="11" t="s">
        <v>67</v>
      </c>
      <c r="F1486" s="11" t="s">
        <v>26</v>
      </c>
      <c r="G1486" s="11">
        <v>1614</v>
      </c>
      <c r="H1486" s="12" t="s">
        <v>66</v>
      </c>
      <c r="I1486" s="12" t="s">
        <v>27</v>
      </c>
      <c r="J1486" s="12" t="s">
        <v>47</v>
      </c>
      <c r="K1486" s="12" t="s">
        <v>48</v>
      </c>
      <c r="L1486" s="13">
        <v>39.04</v>
      </c>
      <c r="M1486" s="13">
        <v>25</v>
      </c>
      <c r="N1486" s="13">
        <v>1.5616000000000001</v>
      </c>
      <c r="O1486" s="13" t="s">
        <v>30</v>
      </c>
      <c r="P1486" s="13">
        <v>74</v>
      </c>
      <c r="Q1486" s="13">
        <v>0</v>
      </c>
      <c r="R1486" s="69">
        <f>M1486*P1486</f>
        <v>1850</v>
      </c>
      <c r="S1486" s="69">
        <v>0</v>
      </c>
      <c r="T1486" s="69">
        <f>M1486*S1486</f>
        <v>0</v>
      </c>
      <c r="U1486" s="69">
        <f>R1486-T1486</f>
        <v>1850</v>
      </c>
      <c r="V1486" s="69">
        <f>U1486*1</f>
        <v>1850</v>
      </c>
      <c r="W1486" s="69">
        <f>U1486-V1486</f>
        <v>0</v>
      </c>
      <c r="X1486" s="69">
        <v>0</v>
      </c>
      <c r="Y1486" s="14">
        <f t="shared" si="1402"/>
        <v>0</v>
      </c>
      <c r="Z1486" s="66" t="s">
        <v>26</v>
      </c>
      <c r="AA1486" s="12" t="s">
        <v>31</v>
      </c>
    </row>
    <row r="1487" spans="1:27" x14ac:dyDescent="0.25">
      <c r="A1487" s="10">
        <v>45680</v>
      </c>
      <c r="B1487" s="11" t="s">
        <v>3344</v>
      </c>
      <c r="C1487" s="11" t="s">
        <v>3345</v>
      </c>
      <c r="D1487" s="11" t="s">
        <v>26</v>
      </c>
      <c r="E1487" s="11" t="s">
        <v>245</v>
      </c>
      <c r="F1487" s="11" t="s">
        <v>26</v>
      </c>
      <c r="G1487" s="11">
        <v>2965</v>
      </c>
      <c r="H1487" s="12" t="s">
        <v>41</v>
      </c>
      <c r="I1487" s="12" t="s">
        <v>27</v>
      </c>
      <c r="J1487" s="12" t="s">
        <v>33</v>
      </c>
      <c r="K1487" s="12" t="s">
        <v>34</v>
      </c>
      <c r="L1487" s="13">
        <v>38.6</v>
      </c>
      <c r="M1487" s="13">
        <v>25</v>
      </c>
      <c r="N1487" s="13">
        <v>1.544</v>
      </c>
      <c r="O1487" s="13" t="s">
        <v>30</v>
      </c>
      <c r="P1487" s="13">
        <v>60</v>
      </c>
      <c r="Q1487" s="13">
        <v>0</v>
      </c>
      <c r="R1487" s="69">
        <f>M1487*P1487</f>
        <v>1500</v>
      </c>
      <c r="S1487" s="69">
        <v>0</v>
      </c>
      <c r="T1487" s="69">
        <f>M1487*S1487</f>
        <v>0</v>
      </c>
      <c r="U1487" s="69">
        <f t="shared" ref="U1487:U1488" si="1407">+R1487-T1487</f>
        <v>1500</v>
      </c>
      <c r="V1487" s="69">
        <f>+U1487*0</f>
        <v>0</v>
      </c>
      <c r="W1487" s="69">
        <f t="shared" ref="W1487:W1488" si="1408">+U1487-V1487</f>
        <v>1500</v>
      </c>
      <c r="X1487" s="69">
        <v>0</v>
      </c>
      <c r="Y1487" s="14">
        <f t="shared" si="1402"/>
        <v>0</v>
      </c>
      <c r="Z1487" s="66" t="s">
        <v>26</v>
      </c>
      <c r="AA1487" s="12" t="s">
        <v>31</v>
      </c>
    </row>
    <row r="1488" spans="1:27" x14ac:dyDescent="0.25">
      <c r="A1488" s="10">
        <v>45680</v>
      </c>
      <c r="B1488" s="11" t="s">
        <v>1782</v>
      </c>
      <c r="C1488" s="11" t="s">
        <v>3346</v>
      </c>
      <c r="D1488" s="11" t="s">
        <v>26</v>
      </c>
      <c r="E1488" s="11" t="s">
        <v>3347</v>
      </c>
      <c r="F1488" s="11" t="s">
        <v>26</v>
      </c>
      <c r="G1488" s="11" t="s">
        <v>35</v>
      </c>
      <c r="H1488" s="12" t="s">
        <v>36</v>
      </c>
      <c r="I1488" s="12" t="s">
        <v>55</v>
      </c>
      <c r="J1488" s="12" t="s">
        <v>55</v>
      </c>
      <c r="K1488" s="12" t="s">
        <v>56</v>
      </c>
      <c r="L1488" s="13">
        <v>35.14</v>
      </c>
      <c r="M1488" s="13">
        <v>24</v>
      </c>
      <c r="N1488" s="13">
        <v>1.4641666666666671</v>
      </c>
      <c r="O1488" s="13">
        <v>20</v>
      </c>
      <c r="P1488" s="13" t="s">
        <v>30</v>
      </c>
      <c r="Q1488" s="13">
        <v>0</v>
      </c>
      <c r="R1488" s="69">
        <f>(L1488*O1488)-Q1488</f>
        <v>702.8</v>
      </c>
      <c r="S1488" s="69">
        <v>0</v>
      </c>
      <c r="T1488" s="69">
        <f t="shared" ref="T1488" si="1409">+L1488*S1488</f>
        <v>0</v>
      </c>
      <c r="U1488" s="69">
        <f t="shared" si="1407"/>
        <v>702.8</v>
      </c>
      <c r="V1488" s="69">
        <f>+U1488*0</f>
        <v>0</v>
      </c>
      <c r="W1488" s="69">
        <f t="shared" si="1408"/>
        <v>702.8</v>
      </c>
      <c r="X1488" s="69">
        <v>0</v>
      </c>
      <c r="Y1488" s="14">
        <f t="shared" si="1402"/>
        <v>0</v>
      </c>
      <c r="Z1488" s="66" t="s">
        <v>26</v>
      </c>
      <c r="AA1488" s="12" t="s">
        <v>31</v>
      </c>
    </row>
    <row r="1489" spans="1:27" x14ac:dyDescent="0.25">
      <c r="A1489" s="10">
        <v>45680</v>
      </c>
      <c r="B1489" s="11" t="s">
        <v>3348</v>
      </c>
      <c r="C1489" s="11" t="s">
        <v>3349</v>
      </c>
      <c r="D1489" s="11" t="s">
        <v>26</v>
      </c>
      <c r="E1489" s="11" t="s">
        <v>65</v>
      </c>
      <c r="F1489" s="11" t="s">
        <v>26</v>
      </c>
      <c r="G1489" s="11">
        <v>1588</v>
      </c>
      <c r="H1489" s="12" t="s">
        <v>66</v>
      </c>
      <c r="I1489" s="12" t="s">
        <v>37</v>
      </c>
      <c r="J1489" s="12" t="s">
        <v>1908</v>
      </c>
      <c r="K1489" s="12" t="s">
        <v>82</v>
      </c>
      <c r="L1489" s="13">
        <v>36.56</v>
      </c>
      <c r="M1489" s="13">
        <v>25</v>
      </c>
      <c r="N1489" s="13">
        <v>1.4623999999999999</v>
      </c>
      <c r="O1489" s="13" t="s">
        <v>30</v>
      </c>
      <c r="P1489" s="13">
        <v>54</v>
      </c>
      <c r="Q1489" s="13">
        <v>0</v>
      </c>
      <c r="R1489" s="69">
        <f>M1489*P1489</f>
        <v>1350</v>
      </c>
      <c r="S1489" s="69">
        <v>0</v>
      </c>
      <c r="T1489" s="69">
        <f>M1489*S1489</f>
        <v>0</v>
      </c>
      <c r="U1489" s="69">
        <f t="shared" ref="U1489" si="1410">R1489-T1489</f>
        <v>1350</v>
      </c>
      <c r="V1489" s="69">
        <f t="shared" ref="V1489" si="1411">U1489*1</f>
        <v>1350</v>
      </c>
      <c r="W1489" s="69">
        <f t="shared" ref="W1489" si="1412">U1489-V1489</f>
        <v>0</v>
      </c>
      <c r="X1489" s="69">
        <v>0</v>
      </c>
      <c r="Y1489" s="14">
        <f t="shared" si="1402"/>
        <v>0</v>
      </c>
      <c r="Z1489" s="66" t="s">
        <v>26</v>
      </c>
      <c r="AA1489" s="12" t="s">
        <v>31</v>
      </c>
    </row>
    <row r="1490" spans="1:27" x14ac:dyDescent="0.25">
      <c r="A1490" s="10">
        <v>45680</v>
      </c>
      <c r="B1490" s="11" t="s">
        <v>3350</v>
      </c>
      <c r="C1490" s="11" t="s">
        <v>3351</v>
      </c>
      <c r="D1490" s="11" t="s">
        <v>26</v>
      </c>
      <c r="E1490" s="11" t="s">
        <v>3352</v>
      </c>
      <c r="F1490" s="11" t="s">
        <v>26</v>
      </c>
      <c r="G1490" s="11" t="s">
        <v>35</v>
      </c>
      <c r="H1490" s="12" t="s">
        <v>36</v>
      </c>
      <c r="I1490" s="12" t="s">
        <v>55</v>
      </c>
      <c r="J1490" s="12" t="s">
        <v>55</v>
      </c>
      <c r="K1490" s="12" t="s">
        <v>56</v>
      </c>
      <c r="L1490" s="13">
        <v>34.36</v>
      </c>
      <c r="M1490" s="13">
        <v>24</v>
      </c>
      <c r="N1490" s="13">
        <v>1.4316666666666671</v>
      </c>
      <c r="O1490" s="13">
        <v>20</v>
      </c>
      <c r="P1490" s="13" t="s">
        <v>30</v>
      </c>
      <c r="Q1490" s="13">
        <v>0</v>
      </c>
      <c r="R1490" s="69">
        <f>(L1490*O1490)-Q1490</f>
        <v>687.2</v>
      </c>
      <c r="S1490" s="69">
        <v>0</v>
      </c>
      <c r="T1490" s="69">
        <f t="shared" ref="T1490" si="1413">+L1490*S1490</f>
        <v>0</v>
      </c>
      <c r="U1490" s="69">
        <f t="shared" ref="U1490:U1491" si="1414">+R1490-T1490</f>
        <v>687.2</v>
      </c>
      <c r="V1490" s="69">
        <f>+U1490*0</f>
        <v>0</v>
      </c>
      <c r="W1490" s="69">
        <f t="shared" ref="W1490:W1491" si="1415">+U1490-V1490</f>
        <v>687.2</v>
      </c>
      <c r="X1490" s="69">
        <v>0</v>
      </c>
      <c r="Y1490" s="14">
        <f t="shared" si="1402"/>
        <v>0</v>
      </c>
      <c r="Z1490" s="66" t="s">
        <v>26</v>
      </c>
      <c r="AA1490" s="12" t="s">
        <v>31</v>
      </c>
    </row>
    <row r="1491" spans="1:27" x14ac:dyDescent="0.25">
      <c r="A1491" s="10">
        <v>45680</v>
      </c>
      <c r="B1491" s="11" t="s">
        <v>3353</v>
      </c>
      <c r="C1491" s="11" t="s">
        <v>3354</v>
      </c>
      <c r="D1491" s="11" t="s">
        <v>26</v>
      </c>
      <c r="E1491" s="11" t="s">
        <v>58</v>
      </c>
      <c r="F1491" s="11" t="s">
        <v>26</v>
      </c>
      <c r="G1491" s="11">
        <v>45631</v>
      </c>
      <c r="H1491" s="12" t="s">
        <v>4422</v>
      </c>
      <c r="I1491" s="12" t="s">
        <v>27</v>
      </c>
      <c r="J1491" s="12" t="s">
        <v>33</v>
      </c>
      <c r="K1491" s="12" t="s">
        <v>34</v>
      </c>
      <c r="L1491" s="13">
        <v>36.24</v>
      </c>
      <c r="M1491" s="13">
        <v>25</v>
      </c>
      <c r="N1491" s="13">
        <v>1.4496</v>
      </c>
      <c r="O1491" s="13">
        <v>45</v>
      </c>
      <c r="P1491" s="13" t="s">
        <v>30</v>
      </c>
      <c r="Q1491" s="13">
        <v>0</v>
      </c>
      <c r="R1491" s="69">
        <f>+L1491*O1491</f>
        <v>1630.8000000000002</v>
      </c>
      <c r="S1491" s="69">
        <v>0</v>
      </c>
      <c r="T1491" s="69">
        <f>+L1491*S1491</f>
        <v>0</v>
      </c>
      <c r="U1491" s="69">
        <f t="shared" si="1414"/>
        <v>1630.8000000000002</v>
      </c>
      <c r="V1491" s="69">
        <f>+U1491*1</f>
        <v>1630.8000000000002</v>
      </c>
      <c r="W1491" s="69">
        <f t="shared" si="1415"/>
        <v>0</v>
      </c>
      <c r="X1491" s="69">
        <v>0</v>
      </c>
      <c r="Y1491" s="14">
        <f t="shared" si="1402"/>
        <v>0</v>
      </c>
      <c r="Z1491" s="66" t="s">
        <v>26</v>
      </c>
      <c r="AA1491" s="12" t="s">
        <v>31</v>
      </c>
    </row>
    <row r="1492" spans="1:27" x14ac:dyDescent="0.25">
      <c r="A1492" s="10">
        <v>45680</v>
      </c>
      <c r="B1492" s="11" t="s">
        <v>1730</v>
      </c>
      <c r="C1492" s="11" t="s">
        <v>3355</v>
      </c>
      <c r="D1492" s="11" t="s">
        <v>26</v>
      </c>
      <c r="E1492" s="11" t="s">
        <v>2108</v>
      </c>
      <c r="F1492" s="11" t="s">
        <v>26</v>
      </c>
      <c r="G1492" s="11">
        <v>10607</v>
      </c>
      <c r="H1492" s="12" t="s">
        <v>140</v>
      </c>
      <c r="I1492" s="12" t="s">
        <v>27</v>
      </c>
      <c r="J1492" s="12" t="s">
        <v>42</v>
      </c>
      <c r="K1492" s="12" t="s">
        <v>43</v>
      </c>
      <c r="L1492" s="13">
        <v>41.12</v>
      </c>
      <c r="M1492" s="13">
        <v>25</v>
      </c>
      <c r="N1492" s="13">
        <v>1.6448</v>
      </c>
      <c r="O1492" s="13">
        <v>35</v>
      </c>
      <c r="P1492" s="13"/>
      <c r="Q1492" s="13">
        <v>0</v>
      </c>
      <c r="R1492" s="69">
        <f>+L1492*O1492</f>
        <v>1439.1999999999998</v>
      </c>
      <c r="S1492" s="69">
        <v>0</v>
      </c>
      <c r="T1492" s="69">
        <f>+L1492*S1492</f>
        <v>0</v>
      </c>
      <c r="U1492" s="69">
        <f>+R1492-T1492</f>
        <v>1439.1999999999998</v>
      </c>
      <c r="V1492" s="69">
        <f>+U1492*0</f>
        <v>0</v>
      </c>
      <c r="W1492" s="69">
        <f>+U1492-V1492</f>
        <v>1439.1999999999998</v>
      </c>
      <c r="X1492" s="69">
        <v>0</v>
      </c>
      <c r="Y1492" s="14">
        <f t="shared" si="1402"/>
        <v>0</v>
      </c>
      <c r="Z1492" s="66" t="s">
        <v>26</v>
      </c>
      <c r="AA1492" s="12" t="s">
        <v>31</v>
      </c>
    </row>
    <row r="1493" spans="1:27" x14ac:dyDescent="0.25">
      <c r="A1493" s="10">
        <v>45680</v>
      </c>
      <c r="B1493" s="11" t="s">
        <v>3356</v>
      </c>
      <c r="C1493" s="11" t="s">
        <v>3357</v>
      </c>
      <c r="D1493" s="11" t="s">
        <v>26</v>
      </c>
      <c r="E1493" s="11" t="s">
        <v>182</v>
      </c>
      <c r="F1493" s="11" t="s">
        <v>26</v>
      </c>
      <c r="G1493" s="11">
        <v>4678</v>
      </c>
      <c r="H1493" s="12" t="s">
        <v>41</v>
      </c>
      <c r="I1493" s="12" t="s">
        <v>55</v>
      </c>
      <c r="J1493" s="12" t="s">
        <v>55</v>
      </c>
      <c r="K1493" s="12" t="s">
        <v>56</v>
      </c>
      <c r="L1493" s="13">
        <v>33.78</v>
      </c>
      <c r="M1493" s="13">
        <v>20</v>
      </c>
      <c r="N1493" s="13">
        <v>1.6890000000000001</v>
      </c>
      <c r="O1493" s="13" t="s">
        <v>30</v>
      </c>
      <c r="P1493" s="13">
        <v>24</v>
      </c>
      <c r="Q1493" s="13">
        <v>0</v>
      </c>
      <c r="R1493" s="69">
        <f>+M1493*P1493</f>
        <v>480</v>
      </c>
      <c r="S1493" s="69">
        <v>0</v>
      </c>
      <c r="T1493" s="69">
        <f>+M1493*S1493</f>
        <v>0</v>
      </c>
      <c r="U1493" s="69">
        <f>+R1493-T1493</f>
        <v>480</v>
      </c>
      <c r="V1493" s="69">
        <f>+U1493*0</f>
        <v>0</v>
      </c>
      <c r="W1493" s="69">
        <f>+U1493-V1493</f>
        <v>480</v>
      </c>
      <c r="X1493" s="69">
        <v>0</v>
      </c>
      <c r="Y1493" s="14">
        <f t="shared" si="1402"/>
        <v>0</v>
      </c>
      <c r="Z1493" s="66" t="s">
        <v>26</v>
      </c>
      <c r="AA1493" s="12" t="s">
        <v>31</v>
      </c>
    </row>
    <row r="1494" spans="1:27" x14ac:dyDescent="0.25">
      <c r="A1494" s="10">
        <v>45680</v>
      </c>
      <c r="B1494" s="11" t="s">
        <v>695</v>
      </c>
      <c r="C1494" s="11" t="s">
        <v>3358</v>
      </c>
      <c r="D1494" s="11" t="s">
        <v>26</v>
      </c>
      <c r="E1494" s="11" t="s">
        <v>178</v>
      </c>
      <c r="F1494" s="11" t="s">
        <v>26</v>
      </c>
      <c r="G1494" s="11">
        <v>57743</v>
      </c>
      <c r="H1494" s="12" t="s">
        <v>4422</v>
      </c>
      <c r="I1494" s="12" t="s">
        <v>27</v>
      </c>
      <c r="J1494" s="12" t="s">
        <v>33</v>
      </c>
      <c r="K1494" s="12" t="s">
        <v>34</v>
      </c>
      <c r="L1494" s="13">
        <v>37.46</v>
      </c>
      <c r="M1494" s="13">
        <v>25</v>
      </c>
      <c r="N1494" s="13">
        <v>1.4984</v>
      </c>
      <c r="O1494" s="13">
        <v>45</v>
      </c>
      <c r="P1494" s="13" t="s">
        <v>30</v>
      </c>
      <c r="Q1494" s="13">
        <v>0</v>
      </c>
      <c r="R1494" s="69">
        <f>+L1494*O1494</f>
        <v>1685.7</v>
      </c>
      <c r="S1494" s="69">
        <v>0</v>
      </c>
      <c r="T1494" s="69">
        <f>+L1494*S1494</f>
        <v>0</v>
      </c>
      <c r="U1494" s="69">
        <f t="shared" ref="U1494" si="1416">+R1494-T1494</f>
        <v>1685.7</v>
      </c>
      <c r="V1494" s="69">
        <f>+U1494*1</f>
        <v>1685.7</v>
      </c>
      <c r="W1494" s="69">
        <f t="shared" ref="W1494" si="1417">+U1494-V1494</f>
        <v>0</v>
      </c>
      <c r="X1494" s="69">
        <v>0</v>
      </c>
      <c r="Y1494" s="14">
        <f t="shared" si="1402"/>
        <v>0</v>
      </c>
      <c r="Z1494" s="66" t="s">
        <v>26</v>
      </c>
      <c r="AA1494" s="12" t="s">
        <v>31</v>
      </c>
    </row>
    <row r="1495" spans="1:27" x14ac:dyDescent="0.25">
      <c r="A1495" s="10">
        <v>45680</v>
      </c>
      <c r="B1495" s="11" t="s">
        <v>3018</v>
      </c>
      <c r="C1495" s="11" t="s">
        <v>3359</v>
      </c>
      <c r="D1495" s="11" t="s">
        <v>26</v>
      </c>
      <c r="E1495" s="11" t="s">
        <v>443</v>
      </c>
      <c r="F1495" s="11" t="s">
        <v>26</v>
      </c>
      <c r="G1495" s="11" t="s">
        <v>184</v>
      </c>
      <c r="H1495" s="12" t="s">
        <v>4448</v>
      </c>
      <c r="I1495" s="12" t="s">
        <v>55</v>
      </c>
      <c r="J1495" s="12" t="s">
        <v>55</v>
      </c>
      <c r="K1495" s="12" t="s">
        <v>56</v>
      </c>
      <c r="L1495" s="13">
        <v>32.979999999999997</v>
      </c>
      <c r="M1495" s="13">
        <v>20</v>
      </c>
      <c r="N1495" s="13">
        <v>1.649</v>
      </c>
      <c r="O1495" s="13">
        <v>15</v>
      </c>
      <c r="P1495" s="13" t="s">
        <v>30</v>
      </c>
      <c r="Q1495" s="13">
        <v>0</v>
      </c>
      <c r="R1495" s="69">
        <f>L1495*O1495</f>
        <v>494.69999999999993</v>
      </c>
      <c r="S1495" s="69">
        <v>0</v>
      </c>
      <c r="T1495" s="69">
        <f>L1495*S1495</f>
        <v>0</v>
      </c>
      <c r="U1495" s="69">
        <f>R1495-T1495</f>
        <v>494.69999999999993</v>
      </c>
      <c r="V1495" s="69">
        <f>U1495*1</f>
        <v>494.69999999999993</v>
      </c>
      <c r="W1495" s="69">
        <f>U1495-V1495</f>
        <v>0</v>
      </c>
      <c r="X1495" s="69">
        <v>0</v>
      </c>
      <c r="Y1495" s="14">
        <f t="shared" si="1402"/>
        <v>0</v>
      </c>
      <c r="Z1495" s="66" t="s">
        <v>26</v>
      </c>
      <c r="AA1495" s="12" t="s">
        <v>31</v>
      </c>
    </row>
    <row r="1496" spans="1:27" x14ac:dyDescent="0.25">
      <c r="A1496" s="10">
        <v>45680</v>
      </c>
      <c r="B1496" s="11" t="s">
        <v>3360</v>
      </c>
      <c r="C1496" s="11" t="s">
        <v>3361</v>
      </c>
      <c r="D1496" s="11" t="s">
        <v>26</v>
      </c>
      <c r="E1496" s="11" t="s">
        <v>91</v>
      </c>
      <c r="F1496" s="11" t="s">
        <v>26</v>
      </c>
      <c r="G1496" s="11">
        <v>2460</v>
      </c>
      <c r="H1496" s="12" t="s">
        <v>41</v>
      </c>
      <c r="I1496" s="12" t="s">
        <v>27</v>
      </c>
      <c r="J1496" s="12" t="s">
        <v>33</v>
      </c>
      <c r="K1496" s="12" t="s">
        <v>34</v>
      </c>
      <c r="L1496" s="13">
        <v>34.6</v>
      </c>
      <c r="M1496" s="13">
        <v>23</v>
      </c>
      <c r="N1496" s="13">
        <v>1.5043478260869561</v>
      </c>
      <c r="O1496" s="13" t="s">
        <v>30</v>
      </c>
      <c r="P1496" s="13">
        <v>60</v>
      </c>
      <c r="Q1496" s="13">
        <v>0</v>
      </c>
      <c r="R1496" s="69">
        <f>M1496*P1496</f>
        <v>1380</v>
      </c>
      <c r="S1496" s="69">
        <v>0</v>
      </c>
      <c r="T1496" s="69">
        <f>M1496*S1496</f>
        <v>0</v>
      </c>
      <c r="U1496" s="69">
        <f t="shared" ref="U1496" si="1418">+R1496-T1496</f>
        <v>1380</v>
      </c>
      <c r="V1496" s="69">
        <f>+U1496*0</f>
        <v>0</v>
      </c>
      <c r="W1496" s="69">
        <f t="shared" ref="W1496" si="1419">+U1496-V1496</f>
        <v>1380</v>
      </c>
      <c r="X1496" s="69">
        <v>0</v>
      </c>
      <c r="Y1496" s="14">
        <f t="shared" si="1402"/>
        <v>0</v>
      </c>
      <c r="Z1496" s="66" t="s">
        <v>26</v>
      </c>
      <c r="AA1496" s="12" t="s">
        <v>31</v>
      </c>
    </row>
    <row r="1497" spans="1:27" x14ac:dyDescent="0.25">
      <c r="A1497" s="10">
        <v>45680</v>
      </c>
      <c r="B1497" s="11" t="s">
        <v>379</v>
      </c>
      <c r="C1497" s="11" t="s">
        <v>3362</v>
      </c>
      <c r="D1497" s="11" t="s">
        <v>26</v>
      </c>
      <c r="E1497" s="11" t="s">
        <v>100</v>
      </c>
      <c r="F1497" s="11" t="s">
        <v>26</v>
      </c>
      <c r="G1497" s="11">
        <v>21730</v>
      </c>
      <c r="H1497" s="12" t="s">
        <v>4447</v>
      </c>
      <c r="I1497" s="12" t="s">
        <v>27</v>
      </c>
      <c r="J1497" s="12" t="s">
        <v>42</v>
      </c>
      <c r="K1497" s="12" t="s">
        <v>43</v>
      </c>
      <c r="L1497" s="13">
        <v>41.78</v>
      </c>
      <c r="M1497" s="13">
        <v>25</v>
      </c>
      <c r="N1497" s="13">
        <v>1.6712</v>
      </c>
      <c r="O1497" s="13">
        <v>42.5</v>
      </c>
      <c r="P1497" s="13" t="s">
        <v>30</v>
      </c>
      <c r="Q1497" s="13">
        <v>0</v>
      </c>
      <c r="R1497" s="69">
        <f>+L1497*O1497</f>
        <v>1775.65</v>
      </c>
      <c r="S1497" s="69">
        <v>0</v>
      </c>
      <c r="T1497" s="69">
        <f>+L1497*S1497</f>
        <v>0</v>
      </c>
      <c r="U1497" s="69">
        <f>+R1497-T1497</f>
        <v>1775.65</v>
      </c>
      <c r="V1497" s="69">
        <f>+U1497*0.75</f>
        <v>1331.7375000000002</v>
      </c>
      <c r="W1497" s="69">
        <f>+U1497-V1497</f>
        <v>443.91249999999991</v>
      </c>
      <c r="X1497" s="69">
        <v>0</v>
      </c>
      <c r="Y1497" s="14">
        <f t="shared" si="1402"/>
        <v>0</v>
      </c>
      <c r="Z1497" s="66" t="s">
        <v>26</v>
      </c>
      <c r="AA1497" s="12" t="s">
        <v>31</v>
      </c>
    </row>
    <row r="1498" spans="1:27" x14ac:dyDescent="0.25">
      <c r="A1498" s="10">
        <v>45680</v>
      </c>
      <c r="B1498" s="11" t="s">
        <v>1050</v>
      </c>
      <c r="C1498" s="11" t="s">
        <v>3363</v>
      </c>
      <c r="D1498" s="11" t="s">
        <v>26</v>
      </c>
      <c r="E1498" s="11" t="s">
        <v>653</v>
      </c>
      <c r="F1498" s="11" t="s">
        <v>26</v>
      </c>
      <c r="G1498" s="11">
        <v>2808</v>
      </c>
      <c r="H1498" s="12" t="s">
        <v>41</v>
      </c>
      <c r="I1498" s="12" t="s">
        <v>27</v>
      </c>
      <c r="J1498" s="12" t="s">
        <v>42</v>
      </c>
      <c r="K1498" s="12" t="s">
        <v>43</v>
      </c>
      <c r="L1498" s="13">
        <v>37.06</v>
      </c>
      <c r="M1498" s="13">
        <v>23</v>
      </c>
      <c r="N1498" s="13">
        <v>1.6113043478260869</v>
      </c>
      <c r="O1498" s="13" t="s">
        <v>30</v>
      </c>
      <c r="P1498" s="13">
        <v>64</v>
      </c>
      <c r="Q1498" s="13">
        <v>0</v>
      </c>
      <c r="R1498" s="69">
        <f>M1498*P1498</f>
        <v>1472</v>
      </c>
      <c r="S1498" s="69">
        <v>0</v>
      </c>
      <c r="T1498" s="69">
        <f>M1498*S1498</f>
        <v>0</v>
      </c>
      <c r="U1498" s="69">
        <f t="shared" ref="U1498" si="1420">+R1498-T1498</f>
        <v>1472</v>
      </c>
      <c r="V1498" s="69">
        <f>+U1498*0</f>
        <v>0</v>
      </c>
      <c r="W1498" s="69">
        <f t="shared" ref="W1498" si="1421">+U1498-V1498</f>
        <v>1472</v>
      </c>
      <c r="X1498" s="69">
        <v>0</v>
      </c>
      <c r="Y1498" s="14">
        <f t="shared" si="1402"/>
        <v>0</v>
      </c>
      <c r="Z1498" s="66" t="s">
        <v>26</v>
      </c>
      <c r="AA1498" s="12" t="s">
        <v>31</v>
      </c>
    </row>
    <row r="1499" spans="1:27" x14ac:dyDescent="0.25">
      <c r="A1499" s="10">
        <v>45681</v>
      </c>
      <c r="B1499" s="11" t="s">
        <v>3364</v>
      </c>
      <c r="C1499" s="11" t="s">
        <v>3365</v>
      </c>
      <c r="D1499" s="11" t="s">
        <v>26</v>
      </c>
      <c r="E1499" s="11" t="s">
        <v>50</v>
      </c>
      <c r="F1499" s="11" t="s">
        <v>26</v>
      </c>
      <c r="G1499" s="11">
        <v>902</v>
      </c>
      <c r="H1499" s="12" t="s">
        <v>162</v>
      </c>
      <c r="I1499" s="12" t="s">
        <v>27</v>
      </c>
      <c r="J1499" s="12" t="s">
        <v>47</v>
      </c>
      <c r="K1499" s="12" t="s">
        <v>48</v>
      </c>
      <c r="L1499" s="13">
        <v>38.18</v>
      </c>
      <c r="M1499" s="13">
        <v>25</v>
      </c>
      <c r="N1499" s="13">
        <v>1.5271999999999999</v>
      </c>
      <c r="O1499" s="13" t="s">
        <v>30</v>
      </c>
      <c r="P1499" s="13">
        <v>58</v>
      </c>
      <c r="Q1499" s="13">
        <v>0</v>
      </c>
      <c r="R1499" s="69">
        <f>M1499*P1499</f>
        <v>1450</v>
      </c>
      <c r="S1499" s="69">
        <v>0</v>
      </c>
      <c r="T1499" s="69">
        <f>M1499*S1499</f>
        <v>0</v>
      </c>
      <c r="U1499" s="69">
        <f>R1499-T1499</f>
        <v>1450</v>
      </c>
      <c r="V1499" s="69">
        <f>U1499*0</f>
        <v>0</v>
      </c>
      <c r="W1499" s="69">
        <f>U1499-V1499</f>
        <v>1450</v>
      </c>
      <c r="X1499" s="69">
        <v>0</v>
      </c>
      <c r="Y1499" s="14">
        <f t="shared" si="1402"/>
        <v>0</v>
      </c>
      <c r="Z1499" s="66" t="s">
        <v>26</v>
      </c>
      <c r="AA1499" s="12" t="s">
        <v>31</v>
      </c>
    </row>
    <row r="1500" spans="1:27" x14ac:dyDescent="0.25">
      <c r="A1500" s="10">
        <v>45681</v>
      </c>
      <c r="B1500" s="11" t="s">
        <v>383</v>
      </c>
      <c r="C1500" s="11" t="s">
        <v>3366</v>
      </c>
      <c r="D1500" s="11" t="s">
        <v>26</v>
      </c>
      <c r="E1500" s="11" t="s">
        <v>552</v>
      </c>
      <c r="F1500" s="11" t="s">
        <v>26</v>
      </c>
      <c r="G1500" s="11">
        <v>4654</v>
      </c>
      <c r="H1500" s="12" t="s">
        <v>4422</v>
      </c>
      <c r="I1500" s="12" t="s">
        <v>27</v>
      </c>
      <c r="J1500" s="12" t="s">
        <v>47</v>
      </c>
      <c r="K1500" s="12" t="s">
        <v>48</v>
      </c>
      <c r="L1500" s="13">
        <v>36.659999999999997</v>
      </c>
      <c r="M1500" s="13">
        <v>25</v>
      </c>
      <c r="N1500" s="13">
        <v>1.4663999999999999</v>
      </c>
      <c r="O1500" s="13">
        <v>46</v>
      </c>
      <c r="P1500" s="13" t="s">
        <v>30</v>
      </c>
      <c r="Q1500" s="13">
        <v>0</v>
      </c>
      <c r="R1500" s="69">
        <f t="shared" ref="R1500" si="1422">+L1500*O1500</f>
        <v>1686.36</v>
      </c>
      <c r="S1500" s="69">
        <v>0</v>
      </c>
      <c r="T1500" s="69">
        <f t="shared" ref="T1500" si="1423">+L1500*S1500</f>
        <v>0</v>
      </c>
      <c r="U1500" s="69">
        <f t="shared" ref="U1500" si="1424">+R1500-T1500</f>
        <v>1686.36</v>
      </c>
      <c r="V1500" s="69">
        <f>+U1500*1</f>
        <v>1686.36</v>
      </c>
      <c r="W1500" s="69">
        <f t="shared" ref="W1500" si="1425">+U1500-V1500</f>
        <v>0</v>
      </c>
      <c r="X1500" s="69">
        <v>0</v>
      </c>
      <c r="Y1500" s="14">
        <f t="shared" si="1402"/>
        <v>0</v>
      </c>
      <c r="Z1500" s="66" t="s">
        <v>26</v>
      </c>
      <c r="AA1500" s="12" t="s">
        <v>31</v>
      </c>
    </row>
    <row r="1501" spans="1:27" x14ac:dyDescent="0.25">
      <c r="A1501" s="10">
        <v>45681</v>
      </c>
      <c r="B1501" s="11" t="s">
        <v>3367</v>
      </c>
      <c r="C1501" s="11" t="s">
        <v>3368</v>
      </c>
      <c r="D1501" s="11" t="s">
        <v>26</v>
      </c>
      <c r="E1501" s="11" t="s">
        <v>573</v>
      </c>
      <c r="F1501" s="11" t="s">
        <v>26</v>
      </c>
      <c r="G1501" s="11">
        <v>773</v>
      </c>
      <c r="H1501" s="12" t="s">
        <v>141</v>
      </c>
      <c r="I1501" s="12" t="s">
        <v>27</v>
      </c>
      <c r="J1501" s="12" t="s">
        <v>47</v>
      </c>
      <c r="K1501" s="12" t="s">
        <v>48</v>
      </c>
      <c r="L1501" s="13">
        <v>40.08</v>
      </c>
      <c r="M1501" s="13">
        <v>28</v>
      </c>
      <c r="N1501" s="13">
        <v>1.4314285714285711</v>
      </c>
      <c r="O1501" s="13">
        <v>40</v>
      </c>
      <c r="P1501" s="13" t="s">
        <v>30</v>
      </c>
      <c r="Q1501" s="13">
        <v>0</v>
      </c>
      <c r="R1501" s="69">
        <f>L1501*O1501</f>
        <v>1603.1999999999998</v>
      </c>
      <c r="S1501" s="69">
        <v>0</v>
      </c>
      <c r="T1501" s="69">
        <f>L1501*S1501</f>
        <v>0</v>
      </c>
      <c r="U1501" s="69">
        <f t="shared" ref="U1501:U1502" si="1426">R1501-T1501</f>
        <v>1603.1999999999998</v>
      </c>
      <c r="V1501" s="69">
        <f>U1501*0</f>
        <v>0</v>
      </c>
      <c r="W1501" s="69">
        <f t="shared" ref="W1501:W1502" si="1427">U1501-V1501</f>
        <v>1603.1999999999998</v>
      </c>
      <c r="X1501" s="69">
        <v>0</v>
      </c>
      <c r="Y1501" s="14">
        <f t="shared" si="1402"/>
        <v>0</v>
      </c>
      <c r="Z1501" s="66" t="s">
        <v>26</v>
      </c>
      <c r="AA1501" s="12" t="s">
        <v>31</v>
      </c>
    </row>
    <row r="1502" spans="1:27" x14ac:dyDescent="0.25">
      <c r="A1502" s="10">
        <v>45681</v>
      </c>
      <c r="B1502" s="11" t="s">
        <v>3369</v>
      </c>
      <c r="C1502" s="11" t="s">
        <v>3370</v>
      </c>
      <c r="D1502" s="11" t="s">
        <v>26</v>
      </c>
      <c r="E1502" s="11" t="s">
        <v>500</v>
      </c>
      <c r="F1502" s="11" t="s">
        <v>26</v>
      </c>
      <c r="G1502" s="11">
        <v>810</v>
      </c>
      <c r="H1502" s="12" t="s">
        <v>141</v>
      </c>
      <c r="I1502" s="12" t="s">
        <v>27</v>
      </c>
      <c r="J1502" s="12" t="s">
        <v>47</v>
      </c>
      <c r="K1502" s="12" t="s">
        <v>48</v>
      </c>
      <c r="L1502" s="13">
        <v>42.16</v>
      </c>
      <c r="M1502" s="13">
        <v>29</v>
      </c>
      <c r="N1502" s="13">
        <v>1.4537931034482761</v>
      </c>
      <c r="O1502" s="13">
        <v>40</v>
      </c>
      <c r="P1502" s="13" t="s">
        <v>30</v>
      </c>
      <c r="Q1502" s="13">
        <v>0</v>
      </c>
      <c r="R1502" s="69">
        <f>L1502*O1502</f>
        <v>1686.3999999999999</v>
      </c>
      <c r="S1502" s="69">
        <v>0</v>
      </c>
      <c r="T1502" s="69">
        <f>L1502*S1502</f>
        <v>0</v>
      </c>
      <c r="U1502" s="69">
        <f t="shared" si="1426"/>
        <v>1686.3999999999999</v>
      </c>
      <c r="V1502" s="69">
        <f>U1502*0</f>
        <v>0</v>
      </c>
      <c r="W1502" s="69">
        <f t="shared" si="1427"/>
        <v>1686.3999999999999</v>
      </c>
      <c r="X1502" s="69">
        <v>0</v>
      </c>
      <c r="Y1502" s="14">
        <f t="shared" si="1402"/>
        <v>0</v>
      </c>
      <c r="Z1502" s="66" t="s">
        <v>26</v>
      </c>
      <c r="AA1502" s="12" t="s">
        <v>31</v>
      </c>
    </row>
    <row r="1503" spans="1:27" x14ac:dyDescent="0.25">
      <c r="A1503" s="10">
        <v>45681</v>
      </c>
      <c r="B1503" s="11" t="s">
        <v>3371</v>
      </c>
      <c r="C1503" s="11" t="s">
        <v>3372</v>
      </c>
      <c r="D1503" s="11" t="s">
        <v>26</v>
      </c>
      <c r="E1503" s="11" t="s">
        <v>321</v>
      </c>
      <c r="F1503" s="11" t="s">
        <v>26</v>
      </c>
      <c r="G1503" s="11">
        <v>112297</v>
      </c>
      <c r="H1503" s="12" t="s">
        <v>4445</v>
      </c>
      <c r="I1503" s="12" t="s">
        <v>27</v>
      </c>
      <c r="J1503" s="12" t="s">
        <v>33</v>
      </c>
      <c r="K1503" s="12" t="s">
        <v>34</v>
      </c>
      <c r="L1503" s="13">
        <v>36.26</v>
      </c>
      <c r="M1503" s="13">
        <v>25</v>
      </c>
      <c r="N1503" s="13">
        <v>1.4503999999999999</v>
      </c>
      <c r="O1503" s="13">
        <v>44</v>
      </c>
      <c r="P1503" s="13" t="s">
        <v>30</v>
      </c>
      <c r="Q1503" s="13">
        <v>0</v>
      </c>
      <c r="R1503" s="69">
        <f t="shared" ref="R1503" si="1428">+L1503*O1503</f>
        <v>1595.4399999999998</v>
      </c>
      <c r="S1503" s="69">
        <v>0</v>
      </c>
      <c r="T1503" s="69">
        <f>+L1503*S1503</f>
        <v>0</v>
      </c>
      <c r="U1503" s="69">
        <f>+R1503-T1503</f>
        <v>1595.4399999999998</v>
      </c>
      <c r="V1503" s="69">
        <f>+U1503*1</f>
        <v>1595.4399999999998</v>
      </c>
      <c r="W1503" s="69">
        <f>+U1503-V1503</f>
        <v>0</v>
      </c>
      <c r="X1503" s="69">
        <v>0</v>
      </c>
      <c r="Y1503" s="14">
        <f t="shared" si="1402"/>
        <v>0</v>
      </c>
      <c r="Z1503" s="66" t="s">
        <v>26</v>
      </c>
      <c r="AA1503" s="12" t="s">
        <v>31</v>
      </c>
    </row>
    <row r="1504" spans="1:27" x14ac:dyDescent="0.25">
      <c r="A1504" s="10">
        <v>45681</v>
      </c>
      <c r="B1504" s="11" t="s">
        <v>612</v>
      </c>
      <c r="C1504" s="11" t="s">
        <v>3373</v>
      </c>
      <c r="D1504" s="11" t="s">
        <v>26</v>
      </c>
      <c r="E1504" s="11" t="s">
        <v>49</v>
      </c>
      <c r="F1504" s="11" t="s">
        <v>26</v>
      </c>
      <c r="G1504" s="11">
        <v>1572</v>
      </c>
      <c r="H1504" s="12" t="s">
        <v>45</v>
      </c>
      <c r="I1504" s="12" t="s">
        <v>55</v>
      </c>
      <c r="J1504" s="12" t="s">
        <v>55</v>
      </c>
      <c r="K1504" s="12" t="s">
        <v>56</v>
      </c>
      <c r="L1504" s="13">
        <v>40.72</v>
      </c>
      <c r="M1504" s="13">
        <v>25</v>
      </c>
      <c r="N1504" s="13">
        <v>1.6288</v>
      </c>
      <c r="O1504" s="13" t="s">
        <v>30</v>
      </c>
      <c r="P1504" s="13">
        <v>22</v>
      </c>
      <c r="Q1504" s="13">
        <v>0</v>
      </c>
      <c r="R1504" s="69">
        <f>+M1504*P1504</f>
        <v>550</v>
      </c>
      <c r="S1504" s="69">
        <v>0</v>
      </c>
      <c r="T1504" s="69">
        <f>+M1504*S1504</f>
        <v>0</v>
      </c>
      <c r="U1504" s="69">
        <f>+R1504-T1504</f>
        <v>550</v>
      </c>
      <c r="V1504" s="69">
        <f>+U1504*0</f>
        <v>0</v>
      </c>
      <c r="W1504" s="69">
        <f>+U1504-V1504</f>
        <v>550</v>
      </c>
      <c r="X1504" s="69">
        <v>0</v>
      </c>
      <c r="Y1504" s="14">
        <f t="shared" si="1402"/>
        <v>0</v>
      </c>
      <c r="Z1504" s="66" t="s">
        <v>26</v>
      </c>
      <c r="AA1504" s="12" t="s">
        <v>31</v>
      </c>
    </row>
    <row r="1505" spans="1:27" x14ac:dyDescent="0.25">
      <c r="A1505" s="10">
        <v>45681</v>
      </c>
      <c r="B1505" s="11" t="s">
        <v>3348</v>
      </c>
      <c r="C1505" s="11" t="s">
        <v>3374</v>
      </c>
      <c r="D1505" s="11" t="s">
        <v>26</v>
      </c>
      <c r="E1505" s="11" t="s">
        <v>100</v>
      </c>
      <c r="F1505" s="11" t="s">
        <v>26</v>
      </c>
      <c r="G1505" s="11">
        <v>21731</v>
      </c>
      <c r="H1505" s="12" t="s">
        <v>4447</v>
      </c>
      <c r="I1505" s="12" t="s">
        <v>27</v>
      </c>
      <c r="J1505" s="12" t="s">
        <v>33</v>
      </c>
      <c r="K1505" s="12" t="s">
        <v>34</v>
      </c>
      <c r="L1505" s="13">
        <v>38.479999999999997</v>
      </c>
      <c r="M1505" s="13">
        <v>25</v>
      </c>
      <c r="N1505" s="13">
        <v>1.5391999999999999</v>
      </c>
      <c r="O1505" s="13">
        <v>45.33</v>
      </c>
      <c r="P1505" s="13" t="s">
        <v>30</v>
      </c>
      <c r="Q1505" s="13">
        <v>0</v>
      </c>
      <c r="R1505" s="69">
        <f>+L1505*O1505</f>
        <v>1744.2983999999999</v>
      </c>
      <c r="S1505" s="69">
        <v>0</v>
      </c>
      <c r="T1505" s="69">
        <f>+L1505*S1505</f>
        <v>0</v>
      </c>
      <c r="U1505" s="69">
        <f>+R1505-T1505</f>
        <v>1744.2983999999999</v>
      </c>
      <c r="V1505" s="69">
        <f>+U1505*0.75</f>
        <v>1308.2238</v>
      </c>
      <c r="W1505" s="69">
        <f>+U1505-V1505</f>
        <v>436.07459999999992</v>
      </c>
      <c r="X1505" s="69">
        <v>0</v>
      </c>
      <c r="Y1505" s="14">
        <f t="shared" si="1402"/>
        <v>0</v>
      </c>
      <c r="Z1505" s="66" t="s">
        <v>26</v>
      </c>
      <c r="AA1505" s="12" t="s">
        <v>31</v>
      </c>
    </row>
    <row r="1506" spans="1:27" x14ac:dyDescent="0.25">
      <c r="A1506" s="10">
        <v>45681</v>
      </c>
      <c r="B1506" s="11" t="s">
        <v>665</v>
      </c>
      <c r="C1506" s="11" t="s">
        <v>3375</v>
      </c>
      <c r="D1506" s="11" t="s">
        <v>26</v>
      </c>
      <c r="E1506" s="11" t="s">
        <v>44</v>
      </c>
      <c r="F1506" s="11" t="s">
        <v>26</v>
      </c>
      <c r="G1506" s="11">
        <v>1576</v>
      </c>
      <c r="H1506" s="12" t="s">
        <v>45</v>
      </c>
      <c r="I1506" s="12" t="s">
        <v>55</v>
      </c>
      <c r="J1506" s="12" t="s">
        <v>55</v>
      </c>
      <c r="K1506" s="12" t="s">
        <v>56</v>
      </c>
      <c r="L1506" s="13">
        <v>41.68</v>
      </c>
      <c r="M1506" s="13">
        <v>25</v>
      </c>
      <c r="N1506" s="13">
        <v>1.6672</v>
      </c>
      <c r="O1506" s="13" t="s">
        <v>30</v>
      </c>
      <c r="P1506" s="13">
        <v>22</v>
      </c>
      <c r="Q1506" s="13">
        <v>0</v>
      </c>
      <c r="R1506" s="69">
        <f>+M1506*P1506</f>
        <v>550</v>
      </c>
      <c r="S1506" s="69">
        <v>0</v>
      </c>
      <c r="T1506" s="69">
        <f>+M1506*S1506</f>
        <v>0</v>
      </c>
      <c r="U1506" s="69">
        <f>+R1506-T1506</f>
        <v>550</v>
      </c>
      <c r="V1506" s="69">
        <f>+U1506*0</f>
        <v>0</v>
      </c>
      <c r="W1506" s="69">
        <f>+U1506-V1506</f>
        <v>550</v>
      </c>
      <c r="X1506" s="69">
        <v>0</v>
      </c>
      <c r="Y1506" s="14">
        <f t="shared" si="1402"/>
        <v>0</v>
      </c>
      <c r="Z1506" s="66" t="s">
        <v>26</v>
      </c>
      <c r="AA1506" s="12" t="s">
        <v>31</v>
      </c>
    </row>
    <row r="1507" spans="1:27" x14ac:dyDescent="0.25">
      <c r="A1507" s="10">
        <v>45681</v>
      </c>
      <c r="B1507" s="11" t="s">
        <v>3376</v>
      </c>
      <c r="C1507" s="11" t="s">
        <v>3377</v>
      </c>
      <c r="D1507" s="11" t="s">
        <v>26</v>
      </c>
      <c r="E1507" s="11" t="s">
        <v>551</v>
      </c>
      <c r="F1507" s="11" t="s">
        <v>26</v>
      </c>
      <c r="G1507" s="11">
        <v>69127</v>
      </c>
      <c r="H1507" s="12" t="s">
        <v>4422</v>
      </c>
      <c r="I1507" s="12" t="s">
        <v>27</v>
      </c>
      <c r="J1507" s="12" t="s">
        <v>33</v>
      </c>
      <c r="K1507" s="12" t="s">
        <v>34</v>
      </c>
      <c r="L1507" s="13">
        <v>35.56</v>
      </c>
      <c r="M1507" s="13">
        <v>25</v>
      </c>
      <c r="N1507" s="13">
        <v>1.4224000000000001</v>
      </c>
      <c r="O1507" s="13">
        <v>45</v>
      </c>
      <c r="P1507" s="13" t="s">
        <v>30</v>
      </c>
      <c r="Q1507" s="13">
        <v>0</v>
      </c>
      <c r="R1507" s="69">
        <f>+L1507*O1507</f>
        <v>1600.2</v>
      </c>
      <c r="S1507" s="69">
        <v>0</v>
      </c>
      <c r="T1507" s="69">
        <f>+L1507*S1507</f>
        <v>0</v>
      </c>
      <c r="U1507" s="69">
        <f t="shared" ref="U1507" si="1429">+R1507-T1507</f>
        <v>1600.2</v>
      </c>
      <c r="V1507" s="69">
        <f>+U1507*1</f>
        <v>1600.2</v>
      </c>
      <c r="W1507" s="69">
        <f t="shared" ref="W1507" si="1430">+U1507-V1507</f>
        <v>0</v>
      </c>
      <c r="X1507" s="69">
        <v>0</v>
      </c>
      <c r="Y1507" s="14">
        <f t="shared" si="1402"/>
        <v>0</v>
      </c>
      <c r="Z1507" s="66" t="s">
        <v>26</v>
      </c>
      <c r="AA1507" s="12" t="s">
        <v>31</v>
      </c>
    </row>
    <row r="1508" spans="1:27" x14ac:dyDescent="0.25">
      <c r="A1508" s="10">
        <v>45681</v>
      </c>
      <c r="B1508" s="11" t="s">
        <v>3378</v>
      </c>
      <c r="C1508" s="11" t="s">
        <v>3379</v>
      </c>
      <c r="D1508" s="11" t="s">
        <v>26</v>
      </c>
      <c r="E1508" s="11" t="s">
        <v>183</v>
      </c>
      <c r="F1508" s="11" t="s">
        <v>26</v>
      </c>
      <c r="G1508" s="11">
        <v>1004</v>
      </c>
      <c r="H1508" s="12" t="s">
        <v>141</v>
      </c>
      <c r="I1508" s="12" t="s">
        <v>27</v>
      </c>
      <c r="J1508" s="12" t="s">
        <v>33</v>
      </c>
      <c r="K1508" s="12" t="s">
        <v>34</v>
      </c>
      <c r="L1508" s="13">
        <v>41.52</v>
      </c>
      <c r="M1508" s="13">
        <v>28</v>
      </c>
      <c r="N1508" s="13">
        <v>1.4828571428571431</v>
      </c>
      <c r="O1508" s="13">
        <v>40</v>
      </c>
      <c r="P1508" s="13" t="s">
        <v>30</v>
      </c>
      <c r="Q1508" s="13">
        <v>0</v>
      </c>
      <c r="R1508" s="69">
        <f>L1508*O1508</f>
        <v>1660.8000000000002</v>
      </c>
      <c r="S1508" s="69">
        <v>0</v>
      </c>
      <c r="T1508" s="69">
        <f>L1508*S1508</f>
        <v>0</v>
      </c>
      <c r="U1508" s="69">
        <f t="shared" ref="U1508:U1510" si="1431">R1508-T1508</f>
        <v>1660.8000000000002</v>
      </c>
      <c r="V1508" s="69">
        <f>U1508*0</f>
        <v>0</v>
      </c>
      <c r="W1508" s="69">
        <f t="shared" ref="W1508:W1510" si="1432">U1508-V1508</f>
        <v>1660.8000000000002</v>
      </c>
      <c r="X1508" s="69">
        <v>0</v>
      </c>
      <c r="Y1508" s="14">
        <f t="shared" si="1402"/>
        <v>0</v>
      </c>
      <c r="Z1508" s="66" t="s">
        <v>26</v>
      </c>
      <c r="AA1508" s="12" t="s">
        <v>31</v>
      </c>
    </row>
    <row r="1509" spans="1:27" x14ac:dyDescent="0.25">
      <c r="A1509" s="10">
        <v>45681</v>
      </c>
      <c r="B1509" s="11" t="s">
        <v>3380</v>
      </c>
      <c r="C1509" s="11" t="s">
        <v>3381</v>
      </c>
      <c r="D1509" s="11" t="s">
        <v>26</v>
      </c>
      <c r="E1509" s="11" t="s">
        <v>67</v>
      </c>
      <c r="F1509" s="11" t="s">
        <v>26</v>
      </c>
      <c r="G1509" s="11">
        <v>1615</v>
      </c>
      <c r="H1509" s="12" t="s">
        <v>66</v>
      </c>
      <c r="I1509" s="12" t="s">
        <v>37</v>
      </c>
      <c r="J1509" s="12" t="s">
        <v>1908</v>
      </c>
      <c r="K1509" s="12" t="s">
        <v>82</v>
      </c>
      <c r="L1509" s="13">
        <v>41.44</v>
      </c>
      <c r="M1509" s="13">
        <v>25</v>
      </c>
      <c r="N1509" s="13">
        <v>1.6576</v>
      </c>
      <c r="O1509" s="13" t="s">
        <v>30</v>
      </c>
      <c r="P1509" s="13">
        <v>54</v>
      </c>
      <c r="Q1509" s="13">
        <v>0</v>
      </c>
      <c r="R1509" s="69">
        <f>M1509*P1509</f>
        <v>1350</v>
      </c>
      <c r="S1509" s="69">
        <v>0</v>
      </c>
      <c r="T1509" s="69">
        <f>M1509*S1509</f>
        <v>0</v>
      </c>
      <c r="U1509" s="69">
        <f t="shared" si="1431"/>
        <v>1350</v>
      </c>
      <c r="V1509" s="69">
        <f t="shared" ref="V1509" si="1433">U1509*1</f>
        <v>1350</v>
      </c>
      <c r="W1509" s="69">
        <f t="shared" si="1432"/>
        <v>0</v>
      </c>
      <c r="X1509" s="69">
        <v>0</v>
      </c>
      <c r="Y1509" s="14">
        <f t="shared" si="1402"/>
        <v>0</v>
      </c>
      <c r="Z1509" s="66" t="s">
        <v>26</v>
      </c>
      <c r="AA1509" s="12" t="s">
        <v>31</v>
      </c>
    </row>
    <row r="1510" spans="1:27" x14ac:dyDescent="0.25">
      <c r="A1510" s="10">
        <v>45681</v>
      </c>
      <c r="B1510" s="11" t="s">
        <v>3382</v>
      </c>
      <c r="C1510" s="11" t="s">
        <v>3383</v>
      </c>
      <c r="D1510" s="11" t="s">
        <v>26</v>
      </c>
      <c r="E1510" s="11" t="s">
        <v>81</v>
      </c>
      <c r="F1510" s="11" t="s">
        <v>26</v>
      </c>
      <c r="G1510" s="11">
        <v>1204</v>
      </c>
      <c r="H1510" s="12" t="s">
        <v>141</v>
      </c>
      <c r="I1510" s="12" t="s">
        <v>27</v>
      </c>
      <c r="J1510" s="12" t="s">
        <v>33</v>
      </c>
      <c r="K1510" s="12" t="s">
        <v>34</v>
      </c>
      <c r="L1510" s="13">
        <v>41.5</v>
      </c>
      <c r="M1510" s="13">
        <v>25</v>
      </c>
      <c r="N1510" s="13">
        <v>1.66</v>
      </c>
      <c r="O1510" s="13">
        <v>40</v>
      </c>
      <c r="P1510" s="13" t="s">
        <v>30</v>
      </c>
      <c r="Q1510" s="13">
        <v>0</v>
      </c>
      <c r="R1510" s="69">
        <f>L1510*O1510</f>
        <v>1660</v>
      </c>
      <c r="S1510" s="69">
        <v>0</v>
      </c>
      <c r="T1510" s="69">
        <f>L1510*S1510</f>
        <v>0</v>
      </c>
      <c r="U1510" s="69">
        <f t="shared" si="1431"/>
        <v>1660</v>
      </c>
      <c r="V1510" s="69">
        <f>U1510*0</f>
        <v>0</v>
      </c>
      <c r="W1510" s="69">
        <f t="shared" si="1432"/>
        <v>1660</v>
      </c>
      <c r="X1510" s="69">
        <v>0</v>
      </c>
      <c r="Y1510" s="14">
        <f t="shared" si="1402"/>
        <v>0</v>
      </c>
      <c r="Z1510" s="66" t="s">
        <v>26</v>
      </c>
      <c r="AA1510" s="12" t="s">
        <v>31</v>
      </c>
    </row>
    <row r="1511" spans="1:27" x14ac:dyDescent="0.25">
      <c r="A1511" s="10">
        <v>45681</v>
      </c>
      <c r="B1511" s="11" t="s">
        <v>3384</v>
      </c>
      <c r="C1511" s="11" t="s">
        <v>3385</v>
      </c>
      <c r="D1511" s="11" t="s">
        <v>26</v>
      </c>
      <c r="E1511" s="11" t="s">
        <v>53</v>
      </c>
      <c r="F1511" s="11" t="s">
        <v>26</v>
      </c>
      <c r="G1511" s="11">
        <v>3766</v>
      </c>
      <c r="H1511" s="12" t="s">
        <v>41</v>
      </c>
      <c r="I1511" s="12" t="s">
        <v>27</v>
      </c>
      <c r="J1511" s="12" t="s">
        <v>42</v>
      </c>
      <c r="K1511" s="12" t="s">
        <v>43</v>
      </c>
      <c r="L1511" s="13">
        <v>43.9</v>
      </c>
      <c r="M1511" s="13">
        <v>25</v>
      </c>
      <c r="N1511" s="13">
        <v>1.756</v>
      </c>
      <c r="O1511" s="13" t="s">
        <v>30</v>
      </c>
      <c r="P1511" s="13">
        <v>64</v>
      </c>
      <c r="Q1511" s="13">
        <v>0</v>
      </c>
      <c r="R1511" s="69">
        <f>M1511*P1511</f>
        <v>1600</v>
      </c>
      <c r="S1511" s="69">
        <v>0</v>
      </c>
      <c r="T1511" s="69">
        <f>M1511*S1511</f>
        <v>0</v>
      </c>
      <c r="U1511" s="69">
        <f t="shared" ref="U1511" si="1434">+R1511-T1511</f>
        <v>1600</v>
      </c>
      <c r="V1511" s="69">
        <f>+U1511*0</f>
        <v>0</v>
      </c>
      <c r="W1511" s="69">
        <f t="shared" ref="W1511" si="1435">+U1511-V1511</f>
        <v>1600</v>
      </c>
      <c r="X1511" s="69">
        <v>0</v>
      </c>
      <c r="Y1511" s="14">
        <f t="shared" si="1402"/>
        <v>0</v>
      </c>
      <c r="Z1511" s="66" t="s">
        <v>26</v>
      </c>
      <c r="AA1511" s="12" t="s">
        <v>31</v>
      </c>
    </row>
    <row r="1512" spans="1:27" x14ac:dyDescent="0.25">
      <c r="A1512" s="10">
        <v>45681</v>
      </c>
      <c r="B1512" s="11" t="s">
        <v>295</v>
      </c>
      <c r="C1512" s="11" t="s">
        <v>3386</v>
      </c>
      <c r="D1512" s="11" t="s">
        <v>26</v>
      </c>
      <c r="E1512" s="11" t="s">
        <v>77</v>
      </c>
      <c r="F1512" s="11" t="s">
        <v>26</v>
      </c>
      <c r="G1512" s="11" t="s">
        <v>184</v>
      </c>
      <c r="H1512" s="12" t="s">
        <v>4448</v>
      </c>
      <c r="I1512" s="12" t="s">
        <v>55</v>
      </c>
      <c r="J1512" s="12" t="s">
        <v>55</v>
      </c>
      <c r="K1512" s="12" t="s">
        <v>56</v>
      </c>
      <c r="L1512" s="13">
        <v>39.86</v>
      </c>
      <c r="M1512" s="13">
        <v>25</v>
      </c>
      <c r="N1512" s="13">
        <v>1.5944</v>
      </c>
      <c r="O1512" s="13">
        <v>15</v>
      </c>
      <c r="P1512" s="13" t="s">
        <v>30</v>
      </c>
      <c r="Q1512" s="13">
        <v>0</v>
      </c>
      <c r="R1512" s="69">
        <f>L1512*O1512</f>
        <v>597.9</v>
      </c>
      <c r="S1512" s="69">
        <v>0</v>
      </c>
      <c r="T1512" s="69">
        <f>L1512*S1512</f>
        <v>0</v>
      </c>
      <c r="U1512" s="69">
        <f>R1512-T1512</f>
        <v>597.9</v>
      </c>
      <c r="V1512" s="69">
        <f>U1512*1</f>
        <v>597.9</v>
      </c>
      <c r="W1512" s="69">
        <f>U1512-V1512</f>
        <v>0</v>
      </c>
      <c r="X1512" s="69">
        <v>0</v>
      </c>
      <c r="Y1512" s="14">
        <f t="shared" si="1402"/>
        <v>0</v>
      </c>
      <c r="Z1512" s="66" t="s">
        <v>26</v>
      </c>
      <c r="AA1512" s="12" t="s">
        <v>31</v>
      </c>
    </row>
    <row r="1513" spans="1:27" x14ac:dyDescent="0.25">
      <c r="A1513" s="10">
        <v>45681</v>
      </c>
      <c r="B1513" s="11" t="s">
        <v>3387</v>
      </c>
      <c r="C1513" s="11" t="s">
        <v>3388</v>
      </c>
      <c r="D1513" s="11" t="s">
        <v>26</v>
      </c>
      <c r="E1513" s="11" t="s">
        <v>505</v>
      </c>
      <c r="F1513" s="11" t="s">
        <v>26</v>
      </c>
      <c r="G1513" s="11">
        <v>1536</v>
      </c>
      <c r="H1513" s="12" t="s">
        <v>45</v>
      </c>
      <c r="I1513" s="12" t="s">
        <v>27</v>
      </c>
      <c r="J1513" s="12" t="s">
        <v>42</v>
      </c>
      <c r="K1513" s="12" t="s">
        <v>43</v>
      </c>
      <c r="L1513" s="13">
        <v>43.7</v>
      </c>
      <c r="M1513" s="13">
        <v>25</v>
      </c>
      <c r="N1513" s="13">
        <v>1.748</v>
      </c>
      <c r="O1513" s="13" t="s">
        <v>30</v>
      </c>
      <c r="P1513" s="13">
        <v>62</v>
      </c>
      <c r="Q1513" s="13">
        <v>0</v>
      </c>
      <c r="R1513" s="69">
        <f>+M1513*P1513</f>
        <v>1550</v>
      </c>
      <c r="S1513" s="69">
        <v>0</v>
      </c>
      <c r="T1513" s="69">
        <f>+M1513*S1513</f>
        <v>0</v>
      </c>
      <c r="U1513" s="69">
        <f>+R1513-T1513</f>
        <v>1550</v>
      </c>
      <c r="V1513" s="69">
        <f>+U1513*0</f>
        <v>0</v>
      </c>
      <c r="W1513" s="69">
        <f>+U1513-V1513</f>
        <v>1550</v>
      </c>
      <c r="X1513" s="69">
        <v>0</v>
      </c>
      <c r="Y1513" s="14">
        <f t="shared" si="1402"/>
        <v>0</v>
      </c>
      <c r="Z1513" s="66" t="s">
        <v>26</v>
      </c>
      <c r="AA1513" s="12" t="s">
        <v>31</v>
      </c>
    </row>
    <row r="1514" spans="1:27" x14ac:dyDescent="0.25">
      <c r="A1514" s="10">
        <v>45681</v>
      </c>
      <c r="B1514" s="11" t="s">
        <v>3389</v>
      </c>
      <c r="C1514" s="11" t="s">
        <v>3390</v>
      </c>
      <c r="D1514" s="11" t="s">
        <v>26</v>
      </c>
      <c r="E1514" s="11" t="s">
        <v>65</v>
      </c>
      <c r="F1514" s="11" t="s">
        <v>26</v>
      </c>
      <c r="G1514" s="11">
        <v>1589</v>
      </c>
      <c r="H1514" s="12" t="s">
        <v>66</v>
      </c>
      <c r="I1514" s="12" t="s">
        <v>37</v>
      </c>
      <c r="J1514" s="12" t="s">
        <v>1908</v>
      </c>
      <c r="K1514" s="12" t="s">
        <v>82</v>
      </c>
      <c r="L1514" s="13">
        <v>40.42</v>
      </c>
      <c r="M1514" s="13">
        <v>25</v>
      </c>
      <c r="N1514" s="13">
        <v>1.6168</v>
      </c>
      <c r="O1514" s="13" t="s">
        <v>30</v>
      </c>
      <c r="P1514" s="13">
        <v>54</v>
      </c>
      <c r="Q1514" s="13">
        <v>0</v>
      </c>
      <c r="R1514" s="69">
        <f>M1514*P1514</f>
        <v>1350</v>
      </c>
      <c r="S1514" s="69">
        <v>0</v>
      </c>
      <c r="T1514" s="69">
        <f>M1514*S1514</f>
        <v>0</v>
      </c>
      <c r="U1514" s="69">
        <f t="shared" ref="U1514:U1517" si="1436">R1514-T1514</f>
        <v>1350</v>
      </c>
      <c r="V1514" s="69">
        <f t="shared" ref="V1514" si="1437">U1514*1</f>
        <v>1350</v>
      </c>
      <c r="W1514" s="69">
        <f t="shared" ref="W1514" si="1438">U1514-V1514</f>
        <v>0</v>
      </c>
      <c r="X1514" s="69">
        <v>0</v>
      </c>
      <c r="Y1514" s="14">
        <f t="shared" si="1402"/>
        <v>0</v>
      </c>
      <c r="Z1514" s="66" t="s">
        <v>26</v>
      </c>
      <c r="AA1514" s="12" t="s">
        <v>31</v>
      </c>
    </row>
    <row r="1515" spans="1:27" x14ac:dyDescent="0.25">
      <c r="A1515" s="10">
        <v>45681</v>
      </c>
      <c r="B1515" s="11" t="s">
        <v>3391</v>
      </c>
      <c r="C1515" s="11" t="s">
        <v>3392</v>
      </c>
      <c r="D1515" s="11" t="s">
        <v>26</v>
      </c>
      <c r="E1515" s="11" t="s">
        <v>2108</v>
      </c>
      <c r="F1515" s="11" t="s">
        <v>26</v>
      </c>
      <c r="G1515" s="11" t="s">
        <v>26</v>
      </c>
      <c r="H1515" s="12" t="s">
        <v>4421</v>
      </c>
      <c r="I1515" s="12" t="s">
        <v>27</v>
      </c>
      <c r="J1515" s="12" t="s">
        <v>42</v>
      </c>
      <c r="K1515" s="12" t="s">
        <v>43</v>
      </c>
      <c r="L1515" s="13">
        <v>42.32</v>
      </c>
      <c r="M1515" s="13">
        <v>25</v>
      </c>
      <c r="N1515" s="13">
        <v>1.6928000000000001</v>
      </c>
      <c r="O1515" s="13">
        <v>83</v>
      </c>
      <c r="P1515" s="13" t="s">
        <v>30</v>
      </c>
      <c r="Q1515" s="13">
        <v>0</v>
      </c>
      <c r="R1515" s="69">
        <f>L1515*O1515</f>
        <v>3512.56</v>
      </c>
      <c r="S1515" s="69">
        <v>38</v>
      </c>
      <c r="T1515" s="69">
        <f>L1515*S1515</f>
        <v>1608.16</v>
      </c>
      <c r="U1515" s="69">
        <f t="shared" si="1436"/>
        <v>1904.3999999999999</v>
      </c>
      <c r="V1515" s="69">
        <f>U1515*1</f>
        <v>1904.3999999999999</v>
      </c>
      <c r="W1515" s="69"/>
      <c r="X1515" s="69">
        <f>L1515*36</f>
        <v>1523.52</v>
      </c>
      <c r="Y1515" s="70">
        <f t="shared" ref="Y1515" si="1439">+T1515-X1515</f>
        <v>84.6400000000001</v>
      </c>
      <c r="Z1515" s="66" t="s">
        <v>140</v>
      </c>
      <c r="AA1515" s="12" t="s">
        <v>78</v>
      </c>
    </row>
    <row r="1516" spans="1:27" x14ac:dyDescent="0.25">
      <c r="A1516" s="10">
        <v>45681</v>
      </c>
      <c r="B1516" s="11" t="s">
        <v>3393</v>
      </c>
      <c r="C1516" s="11" t="s">
        <v>3394</v>
      </c>
      <c r="D1516" s="11" t="s">
        <v>26</v>
      </c>
      <c r="E1516" s="11" t="s">
        <v>604</v>
      </c>
      <c r="F1516" s="11" t="s">
        <v>26</v>
      </c>
      <c r="G1516" s="11">
        <v>1056</v>
      </c>
      <c r="H1516" s="12" t="s">
        <v>141</v>
      </c>
      <c r="I1516" s="12" t="s">
        <v>27</v>
      </c>
      <c r="J1516" s="12" t="s">
        <v>42</v>
      </c>
      <c r="K1516" s="12" t="s">
        <v>43</v>
      </c>
      <c r="L1516" s="13">
        <v>43.22</v>
      </c>
      <c r="M1516" s="13">
        <v>25</v>
      </c>
      <c r="N1516" s="13">
        <v>1.7287999999999999</v>
      </c>
      <c r="O1516" s="13">
        <v>40</v>
      </c>
      <c r="P1516" s="13" t="s">
        <v>30</v>
      </c>
      <c r="Q1516" s="13">
        <v>0</v>
      </c>
      <c r="R1516" s="69">
        <f>L1516*O1516</f>
        <v>1728.8</v>
      </c>
      <c r="S1516" s="69">
        <v>0</v>
      </c>
      <c r="T1516" s="69">
        <f>L1516*S1516</f>
        <v>0</v>
      </c>
      <c r="U1516" s="69">
        <f t="shared" si="1436"/>
        <v>1728.8</v>
      </c>
      <c r="V1516" s="69">
        <f>U1516*0</f>
        <v>0</v>
      </c>
      <c r="W1516" s="69">
        <f t="shared" ref="W1516" si="1440">U1516-V1516</f>
        <v>1728.8</v>
      </c>
      <c r="X1516" s="69">
        <v>0</v>
      </c>
      <c r="Y1516" s="14">
        <f>T1516-X1516</f>
        <v>0</v>
      </c>
      <c r="Z1516" s="66" t="s">
        <v>26</v>
      </c>
      <c r="AA1516" s="12" t="s">
        <v>31</v>
      </c>
    </row>
    <row r="1517" spans="1:27" x14ac:dyDescent="0.25">
      <c r="A1517" s="10">
        <v>45681</v>
      </c>
      <c r="B1517" s="11" t="s">
        <v>3395</v>
      </c>
      <c r="C1517" s="11" t="s">
        <v>3396</v>
      </c>
      <c r="D1517" s="11" t="s">
        <v>26</v>
      </c>
      <c r="E1517" s="11" t="s">
        <v>57</v>
      </c>
      <c r="F1517" s="11" t="s">
        <v>26</v>
      </c>
      <c r="G1517" s="11" t="s">
        <v>26</v>
      </c>
      <c r="H1517" s="12" t="s">
        <v>4421</v>
      </c>
      <c r="I1517" s="12" t="s">
        <v>27</v>
      </c>
      <c r="J1517" s="12" t="s">
        <v>42</v>
      </c>
      <c r="K1517" s="12" t="s">
        <v>43</v>
      </c>
      <c r="L1517" s="13">
        <v>41.32</v>
      </c>
      <c r="M1517" s="13">
        <v>25</v>
      </c>
      <c r="N1517" s="13">
        <v>1.6528</v>
      </c>
      <c r="O1517" s="13">
        <v>83</v>
      </c>
      <c r="P1517" s="13" t="s">
        <v>30</v>
      </c>
      <c r="Q1517" s="13">
        <v>0</v>
      </c>
      <c r="R1517" s="69">
        <f>L1517*O1517</f>
        <v>3429.56</v>
      </c>
      <c r="S1517" s="69">
        <v>38</v>
      </c>
      <c r="T1517" s="69">
        <f>L1517*S1517</f>
        <v>1570.16</v>
      </c>
      <c r="U1517" s="69">
        <f t="shared" si="1436"/>
        <v>1859.3999999999999</v>
      </c>
      <c r="V1517" s="69">
        <f>U1517*1</f>
        <v>1859.3999999999999</v>
      </c>
      <c r="W1517" s="69"/>
      <c r="X1517" s="69">
        <f>L1517*37</f>
        <v>1528.84</v>
      </c>
      <c r="Y1517" s="70">
        <f t="shared" ref="Y1517" si="1441">+T1517-X1517</f>
        <v>41.320000000000164</v>
      </c>
      <c r="Z1517" s="66" t="s">
        <v>41</v>
      </c>
      <c r="AA1517" s="12" t="s">
        <v>78</v>
      </c>
    </row>
    <row r="1518" spans="1:27" x14ac:dyDescent="0.25">
      <c r="A1518" s="10">
        <v>45681</v>
      </c>
      <c r="B1518" s="11" t="s">
        <v>3397</v>
      </c>
      <c r="C1518" s="11" t="s">
        <v>3398</v>
      </c>
      <c r="D1518" s="11" t="s">
        <v>26</v>
      </c>
      <c r="E1518" s="11" t="s">
        <v>223</v>
      </c>
      <c r="F1518" s="11" t="s">
        <v>26</v>
      </c>
      <c r="G1518" s="11">
        <v>55331</v>
      </c>
      <c r="H1518" s="12" t="s">
        <v>4422</v>
      </c>
      <c r="I1518" s="12" t="s">
        <v>27</v>
      </c>
      <c r="J1518" s="12" t="s">
        <v>42</v>
      </c>
      <c r="K1518" s="12" t="s">
        <v>43</v>
      </c>
      <c r="L1518" s="13">
        <v>36.159999999999997</v>
      </c>
      <c r="M1518" s="13">
        <v>25</v>
      </c>
      <c r="N1518" s="13">
        <v>1.4463999999999999</v>
      </c>
      <c r="O1518" s="13">
        <v>42</v>
      </c>
      <c r="P1518" s="13" t="s">
        <v>30</v>
      </c>
      <c r="Q1518" s="13">
        <v>0</v>
      </c>
      <c r="R1518" s="69">
        <f t="shared" ref="R1518" si="1442">+L1518*O1518</f>
        <v>1518.7199999999998</v>
      </c>
      <c r="S1518" s="69">
        <v>0</v>
      </c>
      <c r="T1518" s="69">
        <f t="shared" ref="T1518" si="1443">+L1518*S1518</f>
        <v>0</v>
      </c>
      <c r="U1518" s="69">
        <f t="shared" ref="U1518" si="1444">+R1518-T1518</f>
        <v>1518.7199999999998</v>
      </c>
      <c r="V1518" s="69">
        <f>+U1518*1</f>
        <v>1518.7199999999998</v>
      </c>
      <c r="W1518" s="69">
        <f t="shared" ref="W1518" si="1445">+U1518-V1518</f>
        <v>0</v>
      </c>
      <c r="X1518" s="69">
        <v>0</v>
      </c>
      <c r="Y1518" s="14">
        <f t="shared" ref="Y1518:Y1519" si="1446">T1518-X1518</f>
        <v>0</v>
      </c>
      <c r="Z1518" s="66" t="s">
        <v>26</v>
      </c>
      <c r="AA1518" s="12" t="s">
        <v>31</v>
      </c>
    </row>
    <row r="1519" spans="1:27" x14ac:dyDescent="0.25">
      <c r="A1519" s="10">
        <v>45681</v>
      </c>
      <c r="B1519" s="11" t="s">
        <v>3399</v>
      </c>
      <c r="C1519" s="11" t="s">
        <v>3400</v>
      </c>
      <c r="D1519" s="11" t="s">
        <v>26</v>
      </c>
      <c r="E1519" s="11" t="s">
        <v>481</v>
      </c>
      <c r="F1519" s="11" t="s">
        <v>26</v>
      </c>
      <c r="G1519" s="11">
        <v>74897</v>
      </c>
      <c r="H1519" s="12" t="s">
        <v>4447</v>
      </c>
      <c r="I1519" s="12" t="s">
        <v>27</v>
      </c>
      <c r="J1519" s="12" t="s">
        <v>42</v>
      </c>
      <c r="K1519" s="12" t="s">
        <v>43</v>
      </c>
      <c r="L1519" s="13">
        <v>42.34</v>
      </c>
      <c r="M1519" s="13">
        <v>25</v>
      </c>
      <c r="N1519" s="13">
        <v>1.6936</v>
      </c>
      <c r="O1519" s="13">
        <v>42.5</v>
      </c>
      <c r="P1519" s="13" t="s">
        <v>30</v>
      </c>
      <c r="Q1519" s="13">
        <v>0</v>
      </c>
      <c r="R1519" s="69">
        <f>+L1519*O1519</f>
        <v>1799.45</v>
      </c>
      <c r="S1519" s="69">
        <v>0</v>
      </c>
      <c r="T1519" s="69">
        <f>+L1519*S1519</f>
        <v>0</v>
      </c>
      <c r="U1519" s="69">
        <f>+R1519-T1519</f>
        <v>1799.45</v>
      </c>
      <c r="V1519" s="69">
        <f>+U1519*0.75</f>
        <v>1349.5875000000001</v>
      </c>
      <c r="W1519" s="69">
        <f>+U1519-V1519</f>
        <v>449.86249999999995</v>
      </c>
      <c r="X1519" s="69">
        <v>0</v>
      </c>
      <c r="Y1519" s="14">
        <f t="shared" si="1446"/>
        <v>0</v>
      </c>
      <c r="Z1519" s="66" t="s">
        <v>26</v>
      </c>
      <c r="AA1519" s="12" t="s">
        <v>31</v>
      </c>
    </row>
    <row r="1520" spans="1:27" x14ac:dyDescent="0.25">
      <c r="A1520" s="10">
        <v>45681</v>
      </c>
      <c r="B1520" s="11" t="s">
        <v>3401</v>
      </c>
      <c r="C1520" s="11" t="s">
        <v>3402</v>
      </c>
      <c r="D1520" s="11" t="s">
        <v>26</v>
      </c>
      <c r="E1520" s="11" t="s">
        <v>63</v>
      </c>
      <c r="F1520" s="11" t="s">
        <v>26</v>
      </c>
      <c r="G1520" s="11" t="s">
        <v>26</v>
      </c>
      <c r="H1520" s="12" t="s">
        <v>4421</v>
      </c>
      <c r="I1520" s="12" t="s">
        <v>27</v>
      </c>
      <c r="J1520" s="12" t="s">
        <v>42</v>
      </c>
      <c r="K1520" s="12" t="s">
        <v>43</v>
      </c>
      <c r="L1520" s="13">
        <v>41.96</v>
      </c>
      <c r="M1520" s="13">
        <v>25</v>
      </c>
      <c r="N1520" s="13">
        <v>1.6783999999999999</v>
      </c>
      <c r="O1520" s="13">
        <v>83</v>
      </c>
      <c r="P1520" s="13" t="s">
        <v>30</v>
      </c>
      <c r="Q1520" s="13">
        <v>0</v>
      </c>
      <c r="R1520" s="69">
        <f>L1520*O1520</f>
        <v>3482.6800000000003</v>
      </c>
      <c r="S1520" s="69">
        <v>38</v>
      </c>
      <c r="T1520" s="69">
        <f>L1520*S1520</f>
        <v>1594.48</v>
      </c>
      <c r="U1520" s="69">
        <f t="shared" ref="U1520" si="1447">R1520-T1520</f>
        <v>1888.2000000000003</v>
      </c>
      <c r="V1520" s="69">
        <f>U1520*1</f>
        <v>1888.2000000000003</v>
      </c>
      <c r="W1520" s="69"/>
      <c r="X1520" s="69">
        <f t="shared" ref="X1520:X1521" si="1448">L1520*36</f>
        <v>1510.56</v>
      </c>
      <c r="Y1520" s="70">
        <f t="shared" ref="Y1520:Y1521" si="1449">+T1520-X1520</f>
        <v>83.920000000000073</v>
      </c>
      <c r="Z1520" s="66" t="s">
        <v>140</v>
      </c>
      <c r="AA1520" s="12" t="s">
        <v>78</v>
      </c>
    </row>
    <row r="1521" spans="1:27" x14ac:dyDescent="0.25">
      <c r="A1521" s="10">
        <v>45681</v>
      </c>
      <c r="B1521" s="11" t="s">
        <v>3403</v>
      </c>
      <c r="C1521" s="11" t="s">
        <v>3404</v>
      </c>
      <c r="D1521" s="11" t="s">
        <v>26</v>
      </c>
      <c r="E1521" s="11" t="s">
        <v>519</v>
      </c>
      <c r="F1521" s="11" t="s">
        <v>26</v>
      </c>
      <c r="G1521" s="11" t="s">
        <v>26</v>
      </c>
      <c r="H1521" s="12" t="s">
        <v>4421</v>
      </c>
      <c r="I1521" s="12" t="s">
        <v>27</v>
      </c>
      <c r="J1521" s="12" t="s">
        <v>33</v>
      </c>
      <c r="K1521" s="12" t="s">
        <v>34</v>
      </c>
      <c r="L1521" s="13">
        <v>41.32</v>
      </c>
      <c r="M1521" s="13">
        <v>28</v>
      </c>
      <c r="N1521" s="13">
        <v>1.475714285714286</v>
      </c>
      <c r="O1521" s="13">
        <v>85</v>
      </c>
      <c r="P1521" s="13" t="s">
        <v>30</v>
      </c>
      <c r="Q1521" s="13">
        <v>0</v>
      </c>
      <c r="R1521" s="69">
        <f>L1521*O1521</f>
        <v>3512.2</v>
      </c>
      <c r="S1521" s="69">
        <v>38</v>
      </c>
      <c r="T1521" s="69">
        <f>L1521*S1521</f>
        <v>1570.16</v>
      </c>
      <c r="U1521" s="69">
        <f>R1521-T1521</f>
        <v>1942.0399999999997</v>
      </c>
      <c r="V1521" s="69">
        <f t="shared" ref="V1521" si="1450">U1521*1</f>
        <v>1942.0399999999997</v>
      </c>
      <c r="W1521" s="69">
        <f>U1521-V1521</f>
        <v>0</v>
      </c>
      <c r="X1521" s="69">
        <f t="shared" si="1448"/>
        <v>1487.52</v>
      </c>
      <c r="Y1521" s="70">
        <f t="shared" si="1449"/>
        <v>82.6400000000001</v>
      </c>
      <c r="Z1521" s="66" t="s">
        <v>140</v>
      </c>
      <c r="AA1521" s="12" t="s">
        <v>78</v>
      </c>
    </row>
    <row r="1522" spans="1:27" x14ac:dyDescent="0.25">
      <c r="A1522" s="10">
        <v>45681</v>
      </c>
      <c r="B1522" s="11" t="s">
        <v>3405</v>
      </c>
      <c r="C1522" s="11" t="s">
        <v>3406</v>
      </c>
      <c r="D1522" s="11" t="s">
        <v>26</v>
      </c>
      <c r="E1522" s="11" t="s">
        <v>572</v>
      </c>
      <c r="F1522" s="11" t="s">
        <v>26</v>
      </c>
      <c r="G1522" s="11">
        <v>112085</v>
      </c>
      <c r="H1522" s="12" t="s">
        <v>4445</v>
      </c>
      <c r="I1522" s="12" t="s">
        <v>27</v>
      </c>
      <c r="J1522" s="12" t="s">
        <v>42</v>
      </c>
      <c r="K1522" s="12" t="s">
        <v>43</v>
      </c>
      <c r="L1522" s="13">
        <v>39.42</v>
      </c>
      <c r="M1522" s="13">
        <v>25</v>
      </c>
      <c r="N1522" s="13">
        <v>1.5768</v>
      </c>
      <c r="O1522" s="13">
        <v>42</v>
      </c>
      <c r="P1522" s="13" t="s">
        <v>30</v>
      </c>
      <c r="Q1522" s="13">
        <v>0</v>
      </c>
      <c r="R1522" s="69">
        <f t="shared" ref="R1522:R1523" si="1451">+L1522*O1522</f>
        <v>1655.64</v>
      </c>
      <c r="S1522" s="69">
        <v>0</v>
      </c>
      <c r="T1522" s="69">
        <f>+L1522*S1522</f>
        <v>0</v>
      </c>
      <c r="U1522" s="69">
        <f>+R1522-T1522</f>
        <v>1655.64</v>
      </c>
      <c r="V1522" s="69">
        <f>+U1522*1</f>
        <v>1655.64</v>
      </c>
      <c r="W1522" s="69">
        <f>+U1522-V1522</f>
        <v>0</v>
      </c>
      <c r="X1522" s="69">
        <v>0</v>
      </c>
      <c r="Y1522" s="14">
        <f t="shared" ref="Y1522:Y1527" si="1452">T1522-X1522</f>
        <v>0</v>
      </c>
      <c r="Z1522" s="66" t="s">
        <v>26</v>
      </c>
      <c r="AA1522" s="12" t="s">
        <v>31</v>
      </c>
    </row>
    <row r="1523" spans="1:27" x14ac:dyDescent="0.25">
      <c r="A1523" s="10">
        <v>45681</v>
      </c>
      <c r="B1523" s="11" t="s">
        <v>3407</v>
      </c>
      <c r="C1523" s="11" t="s">
        <v>3408</v>
      </c>
      <c r="D1523" s="11" t="s">
        <v>26</v>
      </c>
      <c r="E1523" s="11" t="s">
        <v>87</v>
      </c>
      <c r="F1523" s="11" t="s">
        <v>26</v>
      </c>
      <c r="G1523" s="11">
        <v>32388</v>
      </c>
      <c r="H1523" s="12" t="s">
        <v>4422</v>
      </c>
      <c r="I1523" s="12" t="s">
        <v>27</v>
      </c>
      <c r="J1523" s="12" t="s">
        <v>42</v>
      </c>
      <c r="K1523" s="12" t="s">
        <v>43</v>
      </c>
      <c r="L1523" s="13">
        <v>37.840000000000003</v>
      </c>
      <c r="M1523" s="13">
        <v>25</v>
      </c>
      <c r="N1523" s="13">
        <v>1.5136000000000001</v>
      </c>
      <c r="O1523" s="13">
        <v>42</v>
      </c>
      <c r="P1523" s="13" t="s">
        <v>30</v>
      </c>
      <c r="Q1523" s="13">
        <v>0</v>
      </c>
      <c r="R1523" s="69">
        <f t="shared" si="1451"/>
        <v>1589.2800000000002</v>
      </c>
      <c r="S1523" s="69">
        <v>0</v>
      </c>
      <c r="T1523" s="69">
        <f t="shared" ref="T1523" si="1453">+L1523*S1523</f>
        <v>0</v>
      </c>
      <c r="U1523" s="69">
        <f t="shared" ref="U1523:U1524" si="1454">+R1523-T1523</f>
        <v>1589.2800000000002</v>
      </c>
      <c r="V1523" s="69">
        <f>+U1523*1</f>
        <v>1589.2800000000002</v>
      </c>
      <c r="W1523" s="69">
        <f t="shared" ref="W1523:W1524" si="1455">+U1523-V1523</f>
        <v>0</v>
      </c>
      <c r="X1523" s="69">
        <v>0</v>
      </c>
      <c r="Y1523" s="14">
        <f t="shared" si="1452"/>
        <v>0</v>
      </c>
      <c r="Z1523" s="66" t="s">
        <v>26</v>
      </c>
      <c r="AA1523" s="12" t="s">
        <v>31</v>
      </c>
    </row>
    <row r="1524" spans="1:27" x14ac:dyDescent="0.25">
      <c r="A1524" s="10">
        <v>45681</v>
      </c>
      <c r="B1524" s="11" t="s">
        <v>3409</v>
      </c>
      <c r="C1524" s="11" t="s">
        <v>3410</v>
      </c>
      <c r="D1524" s="11" t="s">
        <v>26</v>
      </c>
      <c r="E1524" s="11" t="s">
        <v>592</v>
      </c>
      <c r="F1524" s="11" t="s">
        <v>26</v>
      </c>
      <c r="G1524" s="11">
        <v>44301</v>
      </c>
      <c r="H1524" s="12" t="s">
        <v>4422</v>
      </c>
      <c r="I1524" s="12" t="s">
        <v>27</v>
      </c>
      <c r="J1524" s="12" t="s">
        <v>33</v>
      </c>
      <c r="K1524" s="12" t="s">
        <v>34</v>
      </c>
      <c r="L1524" s="13">
        <v>35.68</v>
      </c>
      <c r="M1524" s="13">
        <v>25</v>
      </c>
      <c r="N1524" s="13">
        <v>1.4272</v>
      </c>
      <c r="O1524" s="13">
        <v>45</v>
      </c>
      <c r="P1524" s="13" t="s">
        <v>30</v>
      </c>
      <c r="Q1524" s="13">
        <v>0</v>
      </c>
      <c r="R1524" s="69">
        <f>+L1524*O1524</f>
        <v>1605.6</v>
      </c>
      <c r="S1524" s="69">
        <v>0</v>
      </c>
      <c r="T1524" s="69">
        <f>+L1524*S1524</f>
        <v>0</v>
      </c>
      <c r="U1524" s="69">
        <f t="shared" si="1454"/>
        <v>1605.6</v>
      </c>
      <c r="V1524" s="69">
        <f>+U1524*1</f>
        <v>1605.6</v>
      </c>
      <c r="W1524" s="69">
        <f t="shared" si="1455"/>
        <v>0</v>
      </c>
      <c r="X1524" s="69">
        <v>0</v>
      </c>
      <c r="Y1524" s="14">
        <f t="shared" si="1452"/>
        <v>0</v>
      </c>
      <c r="Z1524" s="66" t="s">
        <v>26</v>
      </c>
      <c r="AA1524" s="12" t="s">
        <v>31</v>
      </c>
    </row>
    <row r="1525" spans="1:27" x14ac:dyDescent="0.25">
      <c r="A1525" s="10">
        <v>45681</v>
      </c>
      <c r="B1525" s="11" t="s">
        <v>3411</v>
      </c>
      <c r="C1525" s="11" t="s">
        <v>3412</v>
      </c>
      <c r="D1525" s="11" t="s">
        <v>26</v>
      </c>
      <c r="E1525" s="11" t="s">
        <v>77</v>
      </c>
      <c r="F1525" s="11" t="s">
        <v>26</v>
      </c>
      <c r="G1525" s="11" t="s">
        <v>184</v>
      </c>
      <c r="H1525" s="12" t="s">
        <v>4448</v>
      </c>
      <c r="I1525" s="12" t="s">
        <v>55</v>
      </c>
      <c r="J1525" s="12" t="s">
        <v>55</v>
      </c>
      <c r="K1525" s="12" t="s">
        <v>56</v>
      </c>
      <c r="L1525" s="13">
        <v>40.4</v>
      </c>
      <c r="M1525" s="13">
        <v>25</v>
      </c>
      <c r="N1525" s="13">
        <v>1.6160000000000001</v>
      </c>
      <c r="O1525" s="13">
        <v>15</v>
      </c>
      <c r="P1525" s="13" t="s">
        <v>30</v>
      </c>
      <c r="Q1525" s="13">
        <v>0</v>
      </c>
      <c r="R1525" s="69">
        <f>L1525*O1525</f>
        <v>606</v>
      </c>
      <c r="S1525" s="69">
        <v>0</v>
      </c>
      <c r="T1525" s="69">
        <f>L1525*S1525</f>
        <v>0</v>
      </c>
      <c r="U1525" s="69">
        <f>R1525-T1525</f>
        <v>606</v>
      </c>
      <c r="V1525" s="69">
        <f>U1525*1</f>
        <v>606</v>
      </c>
      <c r="W1525" s="69">
        <f>U1525-V1525</f>
        <v>0</v>
      </c>
      <c r="X1525" s="69">
        <v>0</v>
      </c>
      <c r="Y1525" s="14">
        <f t="shared" si="1452"/>
        <v>0</v>
      </c>
      <c r="Z1525" s="66" t="s">
        <v>26</v>
      </c>
      <c r="AA1525" s="12" t="s">
        <v>31</v>
      </c>
    </row>
    <row r="1526" spans="1:27" x14ac:dyDescent="0.25">
      <c r="A1526" s="10">
        <v>45681</v>
      </c>
      <c r="B1526" s="11" t="s">
        <v>3413</v>
      </c>
      <c r="C1526" s="11" t="s">
        <v>3414</v>
      </c>
      <c r="D1526" s="11" t="s">
        <v>26</v>
      </c>
      <c r="E1526" s="11" t="s">
        <v>50</v>
      </c>
      <c r="F1526" s="11" t="s">
        <v>26</v>
      </c>
      <c r="G1526" s="11">
        <v>903</v>
      </c>
      <c r="H1526" s="12" t="s">
        <v>162</v>
      </c>
      <c r="I1526" s="12" t="s">
        <v>27</v>
      </c>
      <c r="J1526" s="12" t="s">
        <v>42</v>
      </c>
      <c r="K1526" s="12" t="s">
        <v>43</v>
      </c>
      <c r="L1526" s="13">
        <v>41.1</v>
      </c>
      <c r="M1526" s="13">
        <v>25</v>
      </c>
      <c r="N1526" s="13">
        <v>1.6439999999999999</v>
      </c>
      <c r="O1526" s="13" t="s">
        <v>30</v>
      </c>
      <c r="P1526" s="13">
        <v>56</v>
      </c>
      <c r="Q1526" s="13">
        <v>0</v>
      </c>
      <c r="R1526" s="69">
        <f>M1526*P1526</f>
        <v>1400</v>
      </c>
      <c r="S1526" s="69">
        <v>0</v>
      </c>
      <c r="T1526" s="69">
        <f>M1526*S1526</f>
        <v>0</v>
      </c>
      <c r="U1526" s="69">
        <f t="shared" ref="U1526" si="1456">R1526-T1526</f>
        <v>1400</v>
      </c>
      <c r="V1526" s="69">
        <f>U1526*0</f>
        <v>0</v>
      </c>
      <c r="W1526" s="69">
        <f t="shared" ref="W1526" si="1457">U1526-V1526</f>
        <v>1400</v>
      </c>
      <c r="X1526" s="69">
        <v>0</v>
      </c>
      <c r="Y1526" s="14">
        <f t="shared" si="1452"/>
        <v>0</v>
      </c>
      <c r="Z1526" s="66" t="s">
        <v>26</v>
      </c>
      <c r="AA1526" s="12" t="s">
        <v>31</v>
      </c>
    </row>
    <row r="1527" spans="1:27" x14ac:dyDescent="0.25">
      <c r="A1527" s="10">
        <v>45681</v>
      </c>
      <c r="B1527" s="11" t="s">
        <v>3322</v>
      </c>
      <c r="C1527" s="11" t="s">
        <v>3415</v>
      </c>
      <c r="D1527" s="11" t="s">
        <v>26</v>
      </c>
      <c r="E1527" s="11" t="s">
        <v>46</v>
      </c>
      <c r="F1527" s="11" t="s">
        <v>26</v>
      </c>
      <c r="G1527" s="11">
        <v>112287</v>
      </c>
      <c r="H1527" s="12" t="s">
        <v>4445</v>
      </c>
      <c r="I1527" s="12" t="s">
        <v>27</v>
      </c>
      <c r="J1527" s="12" t="s">
        <v>42</v>
      </c>
      <c r="K1527" s="12" t="s">
        <v>43</v>
      </c>
      <c r="L1527" s="13">
        <v>39.700000000000003</v>
      </c>
      <c r="M1527" s="13">
        <v>25</v>
      </c>
      <c r="N1527" s="13">
        <v>1.5880000000000001</v>
      </c>
      <c r="O1527" s="13">
        <v>42</v>
      </c>
      <c r="P1527" s="13" t="s">
        <v>30</v>
      </c>
      <c r="Q1527" s="13">
        <v>0</v>
      </c>
      <c r="R1527" s="69">
        <f t="shared" ref="R1527" si="1458">+L1527*O1527</f>
        <v>1667.4</v>
      </c>
      <c r="S1527" s="69">
        <v>0</v>
      </c>
      <c r="T1527" s="69">
        <f>+L1527*S1527</f>
        <v>0</v>
      </c>
      <c r="U1527" s="69">
        <f>+R1527-T1527</f>
        <v>1667.4</v>
      </c>
      <c r="V1527" s="69">
        <f>+U1527*1</f>
        <v>1667.4</v>
      </c>
      <c r="W1527" s="69">
        <f>+U1527-V1527</f>
        <v>0</v>
      </c>
      <c r="X1527" s="69">
        <v>0</v>
      </c>
      <c r="Y1527" s="14">
        <f t="shared" si="1452"/>
        <v>0</v>
      </c>
      <c r="Z1527" s="66" t="s">
        <v>26</v>
      </c>
      <c r="AA1527" s="12" t="s">
        <v>31</v>
      </c>
    </row>
    <row r="1528" spans="1:27" x14ac:dyDescent="0.25">
      <c r="A1528" s="10">
        <v>45681</v>
      </c>
      <c r="B1528" s="11" t="s">
        <v>3416</v>
      </c>
      <c r="C1528" s="11" t="s">
        <v>3417</v>
      </c>
      <c r="D1528" s="11" t="s">
        <v>26</v>
      </c>
      <c r="E1528" s="11" t="s">
        <v>229</v>
      </c>
      <c r="F1528" s="11" t="s">
        <v>26</v>
      </c>
      <c r="G1528" s="11" t="s">
        <v>26</v>
      </c>
      <c r="H1528" s="12" t="s">
        <v>4421</v>
      </c>
      <c r="I1528" s="12" t="s">
        <v>27</v>
      </c>
      <c r="J1528" s="12" t="s">
        <v>33</v>
      </c>
      <c r="K1528" s="12" t="s">
        <v>34</v>
      </c>
      <c r="L1528" s="13">
        <v>41.6</v>
      </c>
      <c r="M1528" s="13">
        <v>28</v>
      </c>
      <c r="N1528" s="13">
        <v>1.485714285714286</v>
      </c>
      <c r="O1528" s="13">
        <v>85</v>
      </c>
      <c r="P1528" s="13" t="s">
        <v>30</v>
      </c>
      <c r="Q1528" s="13">
        <v>0</v>
      </c>
      <c r="R1528" s="69">
        <f>L1528*O1528</f>
        <v>3536</v>
      </c>
      <c r="S1528" s="69">
        <v>38</v>
      </c>
      <c r="T1528" s="69">
        <f>L1528*S1528</f>
        <v>1580.8</v>
      </c>
      <c r="U1528" s="69">
        <f>R1528-T1528</f>
        <v>1955.2</v>
      </c>
      <c r="V1528" s="69">
        <f t="shared" ref="V1528" si="1459">U1528*1</f>
        <v>1955.2</v>
      </c>
      <c r="W1528" s="69">
        <f>U1528-V1528</f>
        <v>0</v>
      </c>
      <c r="X1528" s="69">
        <f>L1528*36</f>
        <v>1497.6000000000001</v>
      </c>
      <c r="Y1528" s="70">
        <f t="shared" ref="Y1528" si="1460">+T1528-X1528</f>
        <v>83.199999999999818</v>
      </c>
      <c r="Z1528" s="66" t="s">
        <v>564</v>
      </c>
      <c r="AA1528" s="12" t="s">
        <v>78</v>
      </c>
    </row>
    <row r="1529" spans="1:27" x14ac:dyDescent="0.25">
      <c r="A1529" s="10">
        <v>45681</v>
      </c>
      <c r="B1529" s="11" t="s">
        <v>608</v>
      </c>
      <c r="C1529" s="11" t="s">
        <v>3418</v>
      </c>
      <c r="D1529" s="11" t="s">
        <v>26</v>
      </c>
      <c r="E1529" s="11" t="s">
        <v>495</v>
      </c>
      <c r="F1529" s="11" t="s">
        <v>26</v>
      </c>
      <c r="G1529" s="11">
        <v>22910</v>
      </c>
      <c r="H1529" s="12" t="s">
        <v>4447</v>
      </c>
      <c r="I1529" s="12" t="s">
        <v>27</v>
      </c>
      <c r="J1529" s="12" t="s">
        <v>47</v>
      </c>
      <c r="K1529" s="12" t="s">
        <v>48</v>
      </c>
      <c r="L1529" s="13">
        <v>42.1</v>
      </c>
      <c r="M1529" s="13">
        <v>29</v>
      </c>
      <c r="N1529" s="13">
        <v>1.4517241379310351</v>
      </c>
      <c r="O1529" s="13">
        <v>46.66</v>
      </c>
      <c r="P1529" s="13" t="s">
        <v>30</v>
      </c>
      <c r="Q1529" s="13">
        <v>0</v>
      </c>
      <c r="R1529" s="69">
        <f>+L1529*O1529</f>
        <v>1964.386</v>
      </c>
      <c r="S1529" s="69">
        <v>0</v>
      </c>
      <c r="T1529" s="69">
        <f>+L1529*S1529</f>
        <v>0</v>
      </c>
      <c r="U1529" s="69">
        <f>+R1529-T1529</f>
        <v>1964.386</v>
      </c>
      <c r="V1529" s="69">
        <f>+U1529*0.75</f>
        <v>1473.2894999999999</v>
      </c>
      <c r="W1529" s="69">
        <f>+U1529-V1529</f>
        <v>491.09650000000011</v>
      </c>
      <c r="X1529" s="69">
        <v>0</v>
      </c>
      <c r="Y1529" s="14">
        <f t="shared" ref="Y1529:Y1531" si="1461">T1529-X1529</f>
        <v>0</v>
      </c>
      <c r="Z1529" s="66" t="s">
        <v>26</v>
      </c>
      <c r="AA1529" s="12" t="s">
        <v>31</v>
      </c>
    </row>
    <row r="1530" spans="1:27" x14ac:dyDescent="0.25">
      <c r="A1530" s="10">
        <v>45681</v>
      </c>
      <c r="B1530" s="11" t="s">
        <v>3419</v>
      </c>
      <c r="C1530" s="11" t="s">
        <v>3420</v>
      </c>
      <c r="D1530" s="11" t="s">
        <v>26</v>
      </c>
      <c r="E1530" s="11" t="s">
        <v>551</v>
      </c>
      <c r="F1530" s="11" t="s">
        <v>26</v>
      </c>
      <c r="G1530" s="11">
        <v>69128</v>
      </c>
      <c r="H1530" s="12" t="s">
        <v>4422</v>
      </c>
      <c r="I1530" s="12" t="s">
        <v>27</v>
      </c>
      <c r="J1530" s="12" t="s">
        <v>42</v>
      </c>
      <c r="K1530" s="12" t="s">
        <v>43</v>
      </c>
      <c r="L1530" s="13">
        <v>36.72</v>
      </c>
      <c r="M1530" s="13">
        <v>25</v>
      </c>
      <c r="N1530" s="13">
        <v>1.4688000000000001</v>
      </c>
      <c r="O1530" s="13">
        <v>42</v>
      </c>
      <c r="P1530" s="13" t="s">
        <v>30</v>
      </c>
      <c r="Q1530" s="13">
        <v>0</v>
      </c>
      <c r="R1530" s="69">
        <f t="shared" ref="R1530" si="1462">+L1530*O1530</f>
        <v>1542.24</v>
      </c>
      <c r="S1530" s="69">
        <v>0</v>
      </c>
      <c r="T1530" s="69">
        <f t="shared" ref="T1530" si="1463">+L1530*S1530</f>
        <v>0</v>
      </c>
      <c r="U1530" s="69">
        <f t="shared" ref="U1530" si="1464">+R1530-T1530</f>
        <v>1542.24</v>
      </c>
      <c r="V1530" s="69">
        <f>+U1530*1</f>
        <v>1542.24</v>
      </c>
      <c r="W1530" s="69">
        <f t="shared" ref="W1530" si="1465">+U1530-V1530</f>
        <v>0</v>
      </c>
      <c r="X1530" s="69">
        <v>0</v>
      </c>
      <c r="Y1530" s="14">
        <f t="shared" si="1461"/>
        <v>0</v>
      </c>
      <c r="Z1530" s="66" t="s">
        <v>26</v>
      </c>
      <c r="AA1530" s="12" t="s">
        <v>31</v>
      </c>
    </row>
    <row r="1531" spans="1:27" x14ac:dyDescent="0.25">
      <c r="A1531" s="10">
        <v>45681</v>
      </c>
      <c r="B1531" s="11" t="s">
        <v>3421</v>
      </c>
      <c r="C1531" s="11" t="s">
        <v>3422</v>
      </c>
      <c r="D1531" s="11" t="s">
        <v>26</v>
      </c>
      <c r="E1531" s="11" t="s">
        <v>443</v>
      </c>
      <c r="F1531" s="11" t="s">
        <v>26</v>
      </c>
      <c r="G1531" s="11" t="s">
        <v>184</v>
      </c>
      <c r="H1531" s="12" t="s">
        <v>4448</v>
      </c>
      <c r="I1531" s="12" t="s">
        <v>55</v>
      </c>
      <c r="J1531" s="12" t="s">
        <v>55</v>
      </c>
      <c r="K1531" s="12" t="s">
        <v>56</v>
      </c>
      <c r="L1531" s="13">
        <v>33.76</v>
      </c>
      <c r="M1531" s="13">
        <v>22</v>
      </c>
      <c r="N1531" s="13">
        <v>1.534545454545454</v>
      </c>
      <c r="O1531" s="13">
        <v>15</v>
      </c>
      <c r="P1531" s="13" t="s">
        <v>30</v>
      </c>
      <c r="Q1531" s="13">
        <v>0</v>
      </c>
      <c r="R1531" s="69">
        <f>L1531*O1531</f>
        <v>506.4</v>
      </c>
      <c r="S1531" s="69">
        <v>0</v>
      </c>
      <c r="T1531" s="69">
        <f>L1531*S1531</f>
        <v>0</v>
      </c>
      <c r="U1531" s="69">
        <f>R1531-T1531</f>
        <v>506.4</v>
      </c>
      <c r="V1531" s="69">
        <f>U1531*1</f>
        <v>506.4</v>
      </c>
      <c r="W1531" s="69">
        <f>U1531-V1531</f>
        <v>0</v>
      </c>
      <c r="X1531" s="69">
        <v>0</v>
      </c>
      <c r="Y1531" s="14">
        <f t="shared" si="1461"/>
        <v>0</v>
      </c>
      <c r="Z1531" s="66" t="s">
        <v>26</v>
      </c>
      <c r="AA1531" s="12" t="s">
        <v>31</v>
      </c>
    </row>
    <row r="1532" spans="1:27" x14ac:dyDescent="0.25">
      <c r="A1532" s="10">
        <v>45681</v>
      </c>
      <c r="B1532" s="11" t="s">
        <v>3423</v>
      </c>
      <c r="C1532" s="11" t="s">
        <v>3424</v>
      </c>
      <c r="D1532" s="11" t="s">
        <v>26</v>
      </c>
      <c r="E1532" s="11" t="s">
        <v>69</v>
      </c>
      <c r="F1532" s="11" t="s">
        <v>26</v>
      </c>
      <c r="G1532" s="11" t="s">
        <v>26</v>
      </c>
      <c r="H1532" s="12" t="s">
        <v>4421</v>
      </c>
      <c r="I1532" s="12" t="s">
        <v>27</v>
      </c>
      <c r="J1532" s="12" t="s">
        <v>33</v>
      </c>
      <c r="K1532" s="12" t="s">
        <v>34</v>
      </c>
      <c r="L1532" s="13">
        <v>42.48</v>
      </c>
      <c r="M1532" s="13">
        <v>29</v>
      </c>
      <c r="N1532" s="13">
        <v>1.464827586206896</v>
      </c>
      <c r="O1532" s="13">
        <v>85</v>
      </c>
      <c r="P1532" s="13" t="s">
        <v>30</v>
      </c>
      <c r="Q1532" s="13">
        <v>0</v>
      </c>
      <c r="R1532" s="69">
        <f>L1532*O1532</f>
        <v>3610.7999999999997</v>
      </c>
      <c r="S1532" s="69">
        <v>38</v>
      </c>
      <c r="T1532" s="69">
        <f>L1532*S1532</f>
        <v>1614.2399999999998</v>
      </c>
      <c r="U1532" s="69">
        <f>R1532-T1532</f>
        <v>1996.56</v>
      </c>
      <c r="V1532" s="69">
        <f t="shared" ref="V1532" si="1466">U1532*1</f>
        <v>1996.56</v>
      </c>
      <c r="W1532" s="69">
        <f>U1532-V1532</f>
        <v>0</v>
      </c>
      <c r="X1532" s="69">
        <f>L1532*36</f>
        <v>1529.28</v>
      </c>
      <c r="Y1532" s="70">
        <f t="shared" ref="Y1532" si="1467">+T1532-X1532</f>
        <v>84.959999999999809</v>
      </c>
      <c r="Z1532" s="66" t="s">
        <v>70</v>
      </c>
      <c r="AA1532" s="12" t="s">
        <v>78</v>
      </c>
    </row>
    <row r="1533" spans="1:27" x14ac:dyDescent="0.25">
      <c r="A1533" s="10">
        <v>45681</v>
      </c>
      <c r="B1533" s="11" t="s">
        <v>3047</v>
      </c>
      <c r="C1533" s="11" t="s">
        <v>3425</v>
      </c>
      <c r="D1533" s="11" t="s">
        <v>26</v>
      </c>
      <c r="E1533" s="11" t="s">
        <v>53</v>
      </c>
      <c r="F1533" s="11" t="s">
        <v>26</v>
      </c>
      <c r="G1533" s="11">
        <v>3768</v>
      </c>
      <c r="H1533" s="12" t="s">
        <v>41</v>
      </c>
      <c r="I1533" s="12" t="s">
        <v>55</v>
      </c>
      <c r="J1533" s="12" t="s">
        <v>55</v>
      </c>
      <c r="K1533" s="12" t="s">
        <v>56</v>
      </c>
      <c r="L1533" s="13">
        <v>40.36</v>
      </c>
      <c r="M1533" s="13">
        <v>25</v>
      </c>
      <c r="N1533" s="13">
        <v>1.6144000000000001</v>
      </c>
      <c r="O1533" s="13" t="s">
        <v>30</v>
      </c>
      <c r="P1533" s="13">
        <v>24</v>
      </c>
      <c r="Q1533" s="13">
        <v>0</v>
      </c>
      <c r="R1533" s="69">
        <f>+M1533*P1533</f>
        <v>600</v>
      </c>
      <c r="S1533" s="69">
        <v>0</v>
      </c>
      <c r="T1533" s="69">
        <f>+M1533*S1533</f>
        <v>0</v>
      </c>
      <c r="U1533" s="69">
        <f>+R1533-T1533</f>
        <v>600</v>
      </c>
      <c r="V1533" s="69">
        <f>+U1533*0</f>
        <v>0</v>
      </c>
      <c r="W1533" s="69">
        <f>+U1533-V1533</f>
        <v>600</v>
      </c>
      <c r="X1533" s="69">
        <v>0</v>
      </c>
      <c r="Y1533" s="14">
        <f t="shared" ref="Y1533:Y1546" si="1468">T1533-X1533</f>
        <v>0</v>
      </c>
      <c r="Z1533" s="66" t="s">
        <v>26</v>
      </c>
      <c r="AA1533" s="12" t="s">
        <v>31</v>
      </c>
    </row>
    <row r="1534" spans="1:27" x14ac:dyDescent="0.25">
      <c r="A1534" s="10">
        <v>45681</v>
      </c>
      <c r="B1534" s="11" t="s">
        <v>744</v>
      </c>
      <c r="C1534" s="11" t="s">
        <v>3426</v>
      </c>
      <c r="D1534" s="11" t="s">
        <v>26</v>
      </c>
      <c r="E1534" s="11" t="s">
        <v>67</v>
      </c>
      <c r="F1534" s="11" t="s">
        <v>26</v>
      </c>
      <c r="G1534" s="11">
        <v>1616</v>
      </c>
      <c r="H1534" s="12" t="s">
        <v>66</v>
      </c>
      <c r="I1534" s="12" t="s">
        <v>37</v>
      </c>
      <c r="J1534" s="12" t="s">
        <v>1908</v>
      </c>
      <c r="K1534" s="12" t="s">
        <v>82</v>
      </c>
      <c r="L1534" s="13">
        <v>39.1</v>
      </c>
      <c r="M1534" s="13">
        <v>25</v>
      </c>
      <c r="N1534" s="13">
        <v>1.5640000000000001</v>
      </c>
      <c r="O1534" s="13" t="s">
        <v>30</v>
      </c>
      <c r="P1534" s="13">
        <v>54</v>
      </c>
      <c r="Q1534" s="13">
        <v>0</v>
      </c>
      <c r="R1534" s="69">
        <f>M1534*P1534</f>
        <v>1350</v>
      </c>
      <c r="S1534" s="69">
        <v>0</v>
      </c>
      <c r="T1534" s="69">
        <f>M1534*S1534</f>
        <v>0</v>
      </c>
      <c r="U1534" s="69">
        <f t="shared" ref="U1534:U1538" si="1469">R1534-T1534</f>
        <v>1350</v>
      </c>
      <c r="V1534" s="69">
        <f t="shared" ref="V1534" si="1470">U1534*1</f>
        <v>1350</v>
      </c>
      <c r="W1534" s="69">
        <f t="shared" ref="W1534:W1538" si="1471">U1534-V1534</f>
        <v>0</v>
      </c>
      <c r="X1534" s="69">
        <v>0</v>
      </c>
      <c r="Y1534" s="14">
        <f t="shared" si="1468"/>
        <v>0</v>
      </c>
      <c r="Z1534" s="66" t="s">
        <v>26</v>
      </c>
      <c r="AA1534" s="12" t="s">
        <v>31</v>
      </c>
    </row>
    <row r="1535" spans="1:27" x14ac:dyDescent="0.25">
      <c r="A1535" s="10">
        <v>45681</v>
      </c>
      <c r="B1535" s="11" t="s">
        <v>3427</v>
      </c>
      <c r="C1535" s="11" t="s">
        <v>3428</v>
      </c>
      <c r="D1535" s="11" t="s">
        <v>26</v>
      </c>
      <c r="E1535" s="11" t="s">
        <v>49</v>
      </c>
      <c r="F1535" s="11" t="s">
        <v>26</v>
      </c>
      <c r="G1535" s="11">
        <v>1575</v>
      </c>
      <c r="H1535" s="12" t="s">
        <v>45</v>
      </c>
      <c r="I1535" s="12" t="s">
        <v>27</v>
      </c>
      <c r="J1535" s="12" t="s">
        <v>33</v>
      </c>
      <c r="K1535" s="12" t="s">
        <v>34</v>
      </c>
      <c r="L1535" s="13">
        <v>37</v>
      </c>
      <c r="M1535" s="13">
        <v>25</v>
      </c>
      <c r="N1535" s="13">
        <v>1.48</v>
      </c>
      <c r="O1535" s="13" t="s">
        <v>30</v>
      </c>
      <c r="P1535" s="13">
        <v>58</v>
      </c>
      <c r="Q1535" s="13">
        <v>0</v>
      </c>
      <c r="R1535" s="69">
        <f>M1535*P1535</f>
        <v>1450</v>
      </c>
      <c r="S1535" s="69">
        <v>0</v>
      </c>
      <c r="T1535" s="69">
        <f>M1535*S1535</f>
        <v>0</v>
      </c>
      <c r="U1535" s="69">
        <f t="shared" si="1469"/>
        <v>1450</v>
      </c>
      <c r="V1535" s="69">
        <f>U1535*0</f>
        <v>0</v>
      </c>
      <c r="W1535" s="69">
        <f t="shared" si="1471"/>
        <v>1450</v>
      </c>
      <c r="X1535" s="69">
        <v>0</v>
      </c>
      <c r="Y1535" s="14">
        <f t="shared" si="1468"/>
        <v>0</v>
      </c>
      <c r="Z1535" s="66" t="s">
        <v>26</v>
      </c>
      <c r="AA1535" s="12" t="s">
        <v>31</v>
      </c>
    </row>
    <row r="1536" spans="1:27" x14ac:dyDescent="0.25">
      <c r="A1536" s="10">
        <v>45681</v>
      </c>
      <c r="B1536" s="11" t="s">
        <v>1895</v>
      </c>
      <c r="C1536" s="11" t="s">
        <v>3429</v>
      </c>
      <c r="D1536" s="11" t="s">
        <v>26</v>
      </c>
      <c r="E1536" s="11" t="s">
        <v>500</v>
      </c>
      <c r="F1536" s="11" t="s">
        <v>26</v>
      </c>
      <c r="G1536" s="11">
        <v>811</v>
      </c>
      <c r="H1536" s="12" t="s">
        <v>141</v>
      </c>
      <c r="I1536" s="12" t="s">
        <v>27</v>
      </c>
      <c r="J1536" s="12" t="s">
        <v>42</v>
      </c>
      <c r="K1536" s="12" t="s">
        <v>43</v>
      </c>
      <c r="L1536" s="13">
        <v>41.84</v>
      </c>
      <c r="M1536" s="13">
        <v>25</v>
      </c>
      <c r="N1536" s="13">
        <v>1.6736</v>
      </c>
      <c r="O1536" s="13">
        <v>40</v>
      </c>
      <c r="P1536" s="13" t="s">
        <v>30</v>
      </c>
      <c r="Q1536" s="13">
        <v>0</v>
      </c>
      <c r="R1536" s="69">
        <f>L1536*O1536</f>
        <v>1673.6000000000001</v>
      </c>
      <c r="S1536" s="69">
        <v>0</v>
      </c>
      <c r="T1536" s="69">
        <f>L1536*S1536</f>
        <v>0</v>
      </c>
      <c r="U1536" s="69">
        <f t="shared" si="1469"/>
        <v>1673.6000000000001</v>
      </c>
      <c r="V1536" s="69">
        <f>U1536*0</f>
        <v>0</v>
      </c>
      <c r="W1536" s="69">
        <f t="shared" si="1471"/>
        <v>1673.6000000000001</v>
      </c>
      <c r="X1536" s="69">
        <v>0</v>
      </c>
      <c r="Y1536" s="14">
        <f t="shared" si="1468"/>
        <v>0</v>
      </c>
      <c r="Z1536" s="66" t="s">
        <v>26</v>
      </c>
      <c r="AA1536" s="12" t="s">
        <v>31</v>
      </c>
    </row>
    <row r="1537" spans="1:27" x14ac:dyDescent="0.25">
      <c r="A1537" s="10">
        <v>45681</v>
      </c>
      <c r="B1537" s="11" t="s">
        <v>3430</v>
      </c>
      <c r="C1537" s="11" t="s">
        <v>3431</v>
      </c>
      <c r="D1537" s="11" t="s">
        <v>26</v>
      </c>
      <c r="E1537" s="11" t="s">
        <v>44</v>
      </c>
      <c r="F1537" s="11" t="s">
        <v>26</v>
      </c>
      <c r="G1537" s="11">
        <v>1577</v>
      </c>
      <c r="H1537" s="12" t="s">
        <v>45</v>
      </c>
      <c r="I1537" s="12" t="s">
        <v>27</v>
      </c>
      <c r="J1537" s="12" t="s">
        <v>33</v>
      </c>
      <c r="K1537" s="12" t="s">
        <v>34</v>
      </c>
      <c r="L1537" s="13">
        <v>38.659999999999997</v>
      </c>
      <c r="M1537" s="13">
        <v>25</v>
      </c>
      <c r="N1537" s="13">
        <v>1.5464</v>
      </c>
      <c r="O1537" s="13" t="s">
        <v>30</v>
      </c>
      <c r="P1537" s="13">
        <v>58</v>
      </c>
      <c r="Q1537" s="13">
        <v>0</v>
      </c>
      <c r="R1537" s="69">
        <f>M1537*P1537</f>
        <v>1450</v>
      </c>
      <c r="S1537" s="69">
        <v>0</v>
      </c>
      <c r="T1537" s="69">
        <f>M1537*S1537</f>
        <v>0</v>
      </c>
      <c r="U1537" s="69">
        <f t="shared" si="1469"/>
        <v>1450</v>
      </c>
      <c r="V1537" s="69">
        <f>U1537*0</f>
        <v>0</v>
      </c>
      <c r="W1537" s="69">
        <f t="shared" si="1471"/>
        <v>1450</v>
      </c>
      <c r="X1537" s="69">
        <v>0</v>
      </c>
      <c r="Y1537" s="14">
        <f t="shared" si="1468"/>
        <v>0</v>
      </c>
      <c r="Z1537" s="66" t="s">
        <v>26</v>
      </c>
      <c r="AA1537" s="12" t="s">
        <v>31</v>
      </c>
    </row>
    <row r="1538" spans="1:27" x14ac:dyDescent="0.25">
      <c r="A1538" s="10">
        <v>45681</v>
      </c>
      <c r="B1538" s="11" t="s">
        <v>3432</v>
      </c>
      <c r="C1538" s="11" t="s">
        <v>3433</v>
      </c>
      <c r="D1538" s="11" t="s">
        <v>26</v>
      </c>
      <c r="E1538" s="11" t="s">
        <v>65</v>
      </c>
      <c r="F1538" s="11" t="s">
        <v>26</v>
      </c>
      <c r="G1538" s="11">
        <v>1590</v>
      </c>
      <c r="H1538" s="12" t="s">
        <v>66</v>
      </c>
      <c r="I1538" s="12" t="s">
        <v>37</v>
      </c>
      <c r="J1538" s="12" t="s">
        <v>1908</v>
      </c>
      <c r="K1538" s="12" t="s">
        <v>82</v>
      </c>
      <c r="L1538" s="13">
        <v>38.22</v>
      </c>
      <c r="M1538" s="13">
        <v>25</v>
      </c>
      <c r="N1538" s="13">
        <v>1.5287999999999999</v>
      </c>
      <c r="O1538" s="13" t="s">
        <v>30</v>
      </c>
      <c r="P1538" s="13">
        <v>54</v>
      </c>
      <c r="Q1538" s="13">
        <v>0</v>
      </c>
      <c r="R1538" s="69">
        <f>M1538*P1538</f>
        <v>1350</v>
      </c>
      <c r="S1538" s="69">
        <v>0</v>
      </c>
      <c r="T1538" s="69">
        <f>M1538*S1538</f>
        <v>0</v>
      </c>
      <c r="U1538" s="69">
        <f t="shared" si="1469"/>
        <v>1350</v>
      </c>
      <c r="V1538" s="69">
        <f t="shared" ref="V1538" si="1472">U1538*1</f>
        <v>1350</v>
      </c>
      <c r="W1538" s="69">
        <f t="shared" si="1471"/>
        <v>0</v>
      </c>
      <c r="X1538" s="69">
        <v>0</v>
      </c>
      <c r="Y1538" s="14">
        <f t="shared" si="1468"/>
        <v>0</v>
      </c>
      <c r="Z1538" s="66" t="s">
        <v>26</v>
      </c>
      <c r="AA1538" s="12" t="s">
        <v>31</v>
      </c>
    </row>
    <row r="1539" spans="1:27" x14ac:dyDescent="0.25">
      <c r="A1539" s="10">
        <v>45681</v>
      </c>
      <c r="B1539" s="11" t="s">
        <v>3434</v>
      </c>
      <c r="C1539" s="11" t="s">
        <v>3435</v>
      </c>
      <c r="D1539" s="11" t="s">
        <v>26</v>
      </c>
      <c r="E1539" s="11" t="s">
        <v>57</v>
      </c>
      <c r="F1539" s="11" t="s">
        <v>26</v>
      </c>
      <c r="G1539" s="11">
        <v>2749</v>
      </c>
      <c r="H1539" s="12" t="s">
        <v>41</v>
      </c>
      <c r="I1539" s="12" t="s">
        <v>55</v>
      </c>
      <c r="J1539" s="12" t="s">
        <v>55</v>
      </c>
      <c r="K1539" s="12" t="s">
        <v>56</v>
      </c>
      <c r="L1539" s="13">
        <v>40.76</v>
      </c>
      <c r="M1539" s="13">
        <v>25</v>
      </c>
      <c r="N1539" s="13">
        <v>1.6304000000000001</v>
      </c>
      <c r="O1539" s="13" t="s">
        <v>30</v>
      </c>
      <c r="P1539" s="13">
        <v>24</v>
      </c>
      <c r="Q1539" s="13">
        <v>0</v>
      </c>
      <c r="R1539" s="69">
        <f>+M1539*P1539</f>
        <v>600</v>
      </c>
      <c r="S1539" s="69">
        <v>0</v>
      </c>
      <c r="T1539" s="69">
        <f>+M1539*S1539</f>
        <v>0</v>
      </c>
      <c r="U1539" s="69">
        <f>+R1539-T1539</f>
        <v>600</v>
      </c>
      <c r="V1539" s="69">
        <f>+U1539*0</f>
        <v>0</v>
      </c>
      <c r="W1539" s="69">
        <f>+U1539-V1539</f>
        <v>600</v>
      </c>
      <c r="X1539" s="69">
        <v>0</v>
      </c>
      <c r="Y1539" s="14">
        <f t="shared" si="1468"/>
        <v>0</v>
      </c>
      <c r="Z1539" s="66" t="s">
        <v>26</v>
      </c>
      <c r="AA1539" s="12" t="s">
        <v>31</v>
      </c>
    </row>
    <row r="1540" spans="1:27" x14ac:dyDescent="0.25">
      <c r="A1540" s="10">
        <v>45681</v>
      </c>
      <c r="B1540" s="11" t="s">
        <v>3436</v>
      </c>
      <c r="C1540" s="11" t="s">
        <v>3437</v>
      </c>
      <c r="D1540" s="11" t="s">
        <v>26</v>
      </c>
      <c r="E1540" s="11" t="s">
        <v>77</v>
      </c>
      <c r="F1540" s="11" t="s">
        <v>26</v>
      </c>
      <c r="G1540" s="11" t="s">
        <v>184</v>
      </c>
      <c r="H1540" s="12" t="s">
        <v>4448</v>
      </c>
      <c r="I1540" s="12" t="s">
        <v>55</v>
      </c>
      <c r="J1540" s="12" t="s">
        <v>55</v>
      </c>
      <c r="K1540" s="12" t="s">
        <v>56</v>
      </c>
      <c r="L1540" s="13">
        <v>38.479999999999997</v>
      </c>
      <c r="M1540" s="13">
        <v>25</v>
      </c>
      <c r="N1540" s="13">
        <v>1.5391999999999999</v>
      </c>
      <c r="O1540" s="13">
        <v>15</v>
      </c>
      <c r="P1540" s="13" t="s">
        <v>30</v>
      </c>
      <c r="Q1540" s="13">
        <v>0</v>
      </c>
      <c r="R1540" s="69">
        <f>L1540*O1540</f>
        <v>577.19999999999993</v>
      </c>
      <c r="S1540" s="69">
        <v>0</v>
      </c>
      <c r="T1540" s="69">
        <f>L1540*S1540</f>
        <v>0</v>
      </c>
      <c r="U1540" s="69">
        <f>R1540-T1540</f>
        <v>577.19999999999993</v>
      </c>
      <c r="V1540" s="69">
        <f>U1540*1</f>
        <v>577.19999999999993</v>
      </c>
      <c r="W1540" s="69">
        <f>U1540-V1540</f>
        <v>0</v>
      </c>
      <c r="X1540" s="69">
        <v>0</v>
      </c>
      <c r="Y1540" s="14">
        <f t="shared" si="1468"/>
        <v>0</v>
      </c>
      <c r="Z1540" s="66" t="s">
        <v>26</v>
      </c>
      <c r="AA1540" s="12" t="s">
        <v>31</v>
      </c>
    </row>
    <row r="1541" spans="1:27" x14ac:dyDescent="0.25">
      <c r="A1541" s="10">
        <v>45681</v>
      </c>
      <c r="B1541" s="11" t="s">
        <v>1086</v>
      </c>
      <c r="C1541" s="11" t="s">
        <v>3438</v>
      </c>
      <c r="D1541" s="11" t="s">
        <v>26</v>
      </c>
      <c r="E1541" s="11" t="s">
        <v>443</v>
      </c>
      <c r="F1541" s="11" t="s">
        <v>26</v>
      </c>
      <c r="G1541" s="11" t="s">
        <v>184</v>
      </c>
      <c r="H1541" s="12" t="s">
        <v>4448</v>
      </c>
      <c r="I1541" s="12" t="s">
        <v>55</v>
      </c>
      <c r="J1541" s="12" t="s">
        <v>55</v>
      </c>
      <c r="K1541" s="12" t="s">
        <v>56</v>
      </c>
      <c r="L1541" s="13">
        <v>34.14</v>
      </c>
      <c r="M1541" s="13">
        <v>22</v>
      </c>
      <c r="N1541" s="13">
        <v>1.551818181818182</v>
      </c>
      <c r="O1541" s="13">
        <v>15</v>
      </c>
      <c r="P1541" s="13" t="s">
        <v>30</v>
      </c>
      <c r="Q1541" s="13">
        <v>0</v>
      </c>
      <c r="R1541" s="69">
        <f>L1541*O1541</f>
        <v>512.1</v>
      </c>
      <c r="S1541" s="69">
        <v>0</v>
      </c>
      <c r="T1541" s="69">
        <f>L1541*S1541</f>
        <v>0</v>
      </c>
      <c r="U1541" s="69">
        <f>R1541-T1541</f>
        <v>512.1</v>
      </c>
      <c r="V1541" s="69">
        <f>U1541*1</f>
        <v>512.1</v>
      </c>
      <c r="W1541" s="69">
        <f>U1541-V1541</f>
        <v>0</v>
      </c>
      <c r="X1541" s="69">
        <v>0</v>
      </c>
      <c r="Y1541" s="14">
        <f t="shared" si="1468"/>
        <v>0</v>
      </c>
      <c r="Z1541" s="66" t="s">
        <v>26</v>
      </c>
      <c r="AA1541" s="12" t="s">
        <v>31</v>
      </c>
    </row>
    <row r="1542" spans="1:27" x14ac:dyDescent="0.25">
      <c r="A1542" s="10">
        <v>45681</v>
      </c>
      <c r="B1542" s="11" t="s">
        <v>3439</v>
      </c>
      <c r="C1542" s="11" t="s">
        <v>3440</v>
      </c>
      <c r="D1542" s="11" t="s">
        <v>26</v>
      </c>
      <c r="E1542" s="11" t="s">
        <v>321</v>
      </c>
      <c r="F1542" s="11" t="s">
        <v>26</v>
      </c>
      <c r="G1542" s="11">
        <v>112351</v>
      </c>
      <c r="H1542" s="12" t="s">
        <v>4445</v>
      </c>
      <c r="I1542" s="12" t="s">
        <v>27</v>
      </c>
      <c r="J1542" s="12" t="s">
        <v>33</v>
      </c>
      <c r="K1542" s="12" t="s">
        <v>34</v>
      </c>
      <c r="L1542" s="13">
        <v>35.26</v>
      </c>
      <c r="M1542" s="13">
        <v>25</v>
      </c>
      <c r="N1542" s="13">
        <v>1.4104000000000001</v>
      </c>
      <c r="O1542" s="13">
        <v>44</v>
      </c>
      <c r="P1542" s="13" t="s">
        <v>30</v>
      </c>
      <c r="Q1542" s="13">
        <v>0</v>
      </c>
      <c r="R1542" s="69">
        <f t="shared" ref="R1542" si="1473">+L1542*O1542</f>
        <v>1551.4399999999998</v>
      </c>
      <c r="S1542" s="69">
        <v>0</v>
      </c>
      <c r="T1542" s="69">
        <f>+L1542*S1542</f>
        <v>0</v>
      </c>
      <c r="U1542" s="69">
        <f>+R1542-T1542</f>
        <v>1551.4399999999998</v>
      </c>
      <c r="V1542" s="69">
        <f>+U1542*1</f>
        <v>1551.4399999999998</v>
      </c>
      <c r="W1542" s="69">
        <f>+U1542-V1542</f>
        <v>0</v>
      </c>
      <c r="X1542" s="69">
        <v>0</v>
      </c>
      <c r="Y1542" s="14">
        <f t="shared" si="1468"/>
        <v>0</v>
      </c>
      <c r="Z1542" s="66" t="s">
        <v>26</v>
      </c>
      <c r="AA1542" s="12" t="s">
        <v>31</v>
      </c>
    </row>
    <row r="1543" spans="1:27" x14ac:dyDescent="0.25">
      <c r="A1543" s="10">
        <v>45681</v>
      </c>
      <c r="B1543" s="11" t="s">
        <v>329</v>
      </c>
      <c r="C1543" s="11" t="s">
        <v>3441</v>
      </c>
      <c r="D1543" s="11" t="s">
        <v>26</v>
      </c>
      <c r="E1543" s="11" t="s">
        <v>239</v>
      </c>
      <c r="F1543" s="11" t="s">
        <v>26</v>
      </c>
      <c r="G1543" s="11">
        <v>2937</v>
      </c>
      <c r="H1543" s="12" t="s">
        <v>41</v>
      </c>
      <c r="I1543" s="12" t="s">
        <v>37</v>
      </c>
      <c r="J1543" s="12" t="s">
        <v>85</v>
      </c>
      <c r="K1543" s="12" t="s">
        <v>86</v>
      </c>
      <c r="L1543" s="13">
        <v>36.32</v>
      </c>
      <c r="M1543" s="13">
        <v>25</v>
      </c>
      <c r="N1543" s="13">
        <v>1.4528000000000001</v>
      </c>
      <c r="O1543" s="13" t="s">
        <v>30</v>
      </c>
      <c r="P1543" s="13">
        <v>43.5</v>
      </c>
      <c r="Q1543" s="13">
        <v>0</v>
      </c>
      <c r="R1543" s="69">
        <f>M1543*P1543</f>
        <v>1087.5</v>
      </c>
      <c r="S1543" s="69">
        <v>0</v>
      </c>
      <c r="T1543" s="69">
        <f>M1543*S1543</f>
        <v>0</v>
      </c>
      <c r="U1543" s="69">
        <f t="shared" ref="U1543" si="1474">R1543-T1543</f>
        <v>1087.5</v>
      </c>
      <c r="V1543" s="69">
        <f>U1543*0</f>
        <v>0</v>
      </c>
      <c r="W1543" s="69">
        <f t="shared" ref="W1543" si="1475">U1543-V1543</f>
        <v>1087.5</v>
      </c>
      <c r="X1543" s="69">
        <v>0</v>
      </c>
      <c r="Y1543" s="14">
        <f t="shared" si="1468"/>
        <v>0</v>
      </c>
      <c r="Z1543" s="66" t="s">
        <v>26</v>
      </c>
      <c r="AA1543" s="12" t="s">
        <v>31</v>
      </c>
    </row>
    <row r="1544" spans="1:27" x14ac:dyDescent="0.25">
      <c r="A1544" s="10">
        <v>45681</v>
      </c>
      <c r="B1544" s="11" t="s">
        <v>635</v>
      </c>
      <c r="C1544" s="11" t="s">
        <v>3442</v>
      </c>
      <c r="D1544" s="11" t="s">
        <v>26</v>
      </c>
      <c r="E1544" s="11" t="s">
        <v>90</v>
      </c>
      <c r="F1544" s="11" t="s">
        <v>26</v>
      </c>
      <c r="G1544" s="11">
        <v>60862</v>
      </c>
      <c r="H1544" s="12" t="s">
        <v>4422</v>
      </c>
      <c r="I1544" s="12" t="s">
        <v>27</v>
      </c>
      <c r="J1544" s="12" t="s">
        <v>42</v>
      </c>
      <c r="K1544" s="12" t="s">
        <v>43</v>
      </c>
      <c r="L1544" s="13">
        <v>36.700000000000003</v>
      </c>
      <c r="M1544" s="13">
        <v>25</v>
      </c>
      <c r="N1544" s="13">
        <v>1.468</v>
      </c>
      <c r="O1544" s="13">
        <v>42</v>
      </c>
      <c r="P1544" s="13" t="s">
        <v>30</v>
      </c>
      <c r="Q1544" s="13">
        <v>0</v>
      </c>
      <c r="R1544" s="69">
        <f t="shared" ref="R1544" si="1476">+L1544*O1544</f>
        <v>1541.4</v>
      </c>
      <c r="S1544" s="69">
        <v>0</v>
      </c>
      <c r="T1544" s="69">
        <f t="shared" ref="T1544" si="1477">+L1544*S1544</f>
        <v>0</v>
      </c>
      <c r="U1544" s="69">
        <f t="shared" ref="U1544" si="1478">+R1544-T1544</f>
        <v>1541.4</v>
      </c>
      <c r="V1544" s="69">
        <f>+U1544*1</f>
        <v>1541.4</v>
      </c>
      <c r="W1544" s="69">
        <f t="shared" ref="W1544" si="1479">+U1544-V1544</f>
        <v>0</v>
      </c>
      <c r="X1544" s="69">
        <v>0</v>
      </c>
      <c r="Y1544" s="14">
        <f t="shared" si="1468"/>
        <v>0</v>
      </c>
      <c r="Z1544" s="66" t="s">
        <v>26</v>
      </c>
      <c r="AA1544" s="12" t="s">
        <v>31</v>
      </c>
    </row>
    <row r="1545" spans="1:27" x14ac:dyDescent="0.25">
      <c r="A1545" s="10">
        <v>45681</v>
      </c>
      <c r="B1545" s="11" t="s">
        <v>3443</v>
      </c>
      <c r="C1545" s="11" t="s">
        <v>3444</v>
      </c>
      <c r="D1545" s="11" t="s">
        <v>26</v>
      </c>
      <c r="E1545" s="11" t="s">
        <v>81</v>
      </c>
      <c r="F1545" s="11" t="s">
        <v>26</v>
      </c>
      <c r="G1545" s="11">
        <v>1205</v>
      </c>
      <c r="H1545" s="12" t="s">
        <v>141</v>
      </c>
      <c r="I1545" s="12" t="s">
        <v>55</v>
      </c>
      <c r="J1545" s="12" t="s">
        <v>55</v>
      </c>
      <c r="K1545" s="12" t="s">
        <v>56</v>
      </c>
      <c r="L1545" s="13">
        <v>39.659999999999997</v>
      </c>
      <c r="M1545" s="13">
        <v>25</v>
      </c>
      <c r="N1545" s="13">
        <v>1.5864</v>
      </c>
      <c r="O1545" s="13">
        <v>15</v>
      </c>
      <c r="P1545" s="13" t="s">
        <v>30</v>
      </c>
      <c r="Q1545" s="13">
        <v>0</v>
      </c>
      <c r="R1545" s="69">
        <f>L1545*O1545</f>
        <v>594.9</v>
      </c>
      <c r="S1545" s="69">
        <v>0</v>
      </c>
      <c r="T1545" s="69">
        <f>L1545*S1545</f>
        <v>0</v>
      </c>
      <c r="U1545" s="69">
        <f t="shared" ref="U1545:U1546" si="1480">R1545-T1545</f>
        <v>594.9</v>
      </c>
      <c r="V1545" s="69">
        <f>U1545*0</f>
        <v>0</v>
      </c>
      <c r="W1545" s="69">
        <f t="shared" ref="W1545:W1546" si="1481">U1545-V1545</f>
        <v>594.9</v>
      </c>
      <c r="X1545" s="69">
        <v>0</v>
      </c>
      <c r="Y1545" s="14">
        <f t="shared" si="1468"/>
        <v>0</v>
      </c>
      <c r="Z1545" s="66" t="s">
        <v>26</v>
      </c>
      <c r="AA1545" s="12" t="s">
        <v>31</v>
      </c>
    </row>
    <row r="1546" spans="1:27" x14ac:dyDescent="0.25">
      <c r="A1546" s="10">
        <v>45681</v>
      </c>
      <c r="B1546" s="11" t="s">
        <v>3445</v>
      </c>
      <c r="C1546" s="11" t="s">
        <v>3446</v>
      </c>
      <c r="D1546" s="11" t="s">
        <v>26</v>
      </c>
      <c r="E1546" s="11" t="s">
        <v>604</v>
      </c>
      <c r="F1546" s="11" t="s">
        <v>26</v>
      </c>
      <c r="G1546" s="11">
        <v>1057</v>
      </c>
      <c r="H1546" s="12" t="s">
        <v>141</v>
      </c>
      <c r="I1546" s="12" t="s">
        <v>55</v>
      </c>
      <c r="J1546" s="12" t="s">
        <v>55</v>
      </c>
      <c r="K1546" s="12" t="s">
        <v>56</v>
      </c>
      <c r="L1546" s="13">
        <v>39.32</v>
      </c>
      <c r="M1546" s="13">
        <v>25</v>
      </c>
      <c r="N1546" s="13">
        <v>1.5728</v>
      </c>
      <c r="O1546" s="13">
        <v>15</v>
      </c>
      <c r="P1546" s="13" t="s">
        <v>30</v>
      </c>
      <c r="Q1546" s="13">
        <v>0</v>
      </c>
      <c r="R1546" s="69">
        <f>L1546*O1546</f>
        <v>589.79999999999995</v>
      </c>
      <c r="S1546" s="69">
        <v>0</v>
      </c>
      <c r="T1546" s="69">
        <f>L1546*S1546</f>
        <v>0</v>
      </c>
      <c r="U1546" s="69">
        <f t="shared" si="1480"/>
        <v>589.79999999999995</v>
      </c>
      <c r="V1546" s="69">
        <f>U1546*0</f>
        <v>0</v>
      </c>
      <c r="W1546" s="69">
        <f t="shared" si="1481"/>
        <v>589.79999999999995</v>
      </c>
      <c r="X1546" s="69">
        <v>0</v>
      </c>
      <c r="Y1546" s="14">
        <f t="shared" si="1468"/>
        <v>0</v>
      </c>
      <c r="Z1546" s="66" t="s">
        <v>26</v>
      </c>
      <c r="AA1546" s="12" t="s">
        <v>31</v>
      </c>
    </row>
    <row r="1547" spans="1:27" x14ac:dyDescent="0.25">
      <c r="A1547" s="10">
        <v>45681</v>
      </c>
      <c r="B1547" s="11" t="s">
        <v>3447</v>
      </c>
      <c r="C1547" s="11" t="s">
        <v>3448</v>
      </c>
      <c r="D1547" s="11" t="s">
        <v>26</v>
      </c>
      <c r="E1547" s="11" t="s">
        <v>569</v>
      </c>
      <c r="F1547" s="11" t="s">
        <v>26</v>
      </c>
      <c r="G1547" s="11" t="s">
        <v>26</v>
      </c>
      <c r="H1547" s="12" t="s">
        <v>4421</v>
      </c>
      <c r="I1547" s="12" t="s">
        <v>27</v>
      </c>
      <c r="J1547" s="12" t="s">
        <v>47</v>
      </c>
      <c r="K1547" s="12" t="s">
        <v>48</v>
      </c>
      <c r="L1547" s="13">
        <v>41.76</v>
      </c>
      <c r="M1547" s="13">
        <v>28</v>
      </c>
      <c r="N1547" s="13">
        <v>1.4914285714285711</v>
      </c>
      <c r="O1547" s="13">
        <v>87</v>
      </c>
      <c r="P1547" s="13" t="s">
        <v>30</v>
      </c>
      <c r="Q1547" s="13">
        <v>0</v>
      </c>
      <c r="R1547" s="69">
        <f>L1547*O1547</f>
        <v>3633.12</v>
      </c>
      <c r="S1547" s="69">
        <v>38</v>
      </c>
      <c r="T1547" s="69">
        <f>L1547*S1547</f>
        <v>1586.8799999999999</v>
      </c>
      <c r="U1547" s="69">
        <f>R1547-T1547</f>
        <v>2046.24</v>
      </c>
      <c r="V1547" s="69">
        <f>U1547*1</f>
        <v>2046.24</v>
      </c>
      <c r="W1547" s="69"/>
      <c r="X1547" s="69">
        <f>L1547*36</f>
        <v>1503.36</v>
      </c>
      <c r="Y1547" s="70">
        <f t="shared" ref="Y1547" si="1482">+T1547-X1547</f>
        <v>83.519999999999982</v>
      </c>
      <c r="Z1547" s="66" t="s">
        <v>140</v>
      </c>
      <c r="AA1547" s="12" t="s">
        <v>78</v>
      </c>
    </row>
    <row r="1548" spans="1:27" x14ac:dyDescent="0.25">
      <c r="A1548" s="10">
        <v>45681</v>
      </c>
      <c r="B1548" s="11" t="s">
        <v>3449</v>
      </c>
      <c r="C1548" s="11" t="s">
        <v>3450</v>
      </c>
      <c r="D1548" s="11" t="s">
        <v>26</v>
      </c>
      <c r="E1548" s="11" t="s">
        <v>80</v>
      </c>
      <c r="F1548" s="11" t="s">
        <v>26</v>
      </c>
      <c r="G1548" s="11">
        <v>10655</v>
      </c>
      <c r="H1548" s="12" t="s">
        <v>140</v>
      </c>
      <c r="I1548" s="12" t="s">
        <v>27</v>
      </c>
      <c r="J1548" s="12" t="s">
        <v>47</v>
      </c>
      <c r="K1548" s="12" t="s">
        <v>48</v>
      </c>
      <c r="L1548" s="13">
        <v>43.42</v>
      </c>
      <c r="M1548" s="13">
        <v>30</v>
      </c>
      <c r="N1548" s="13">
        <v>1.4473333333333329</v>
      </c>
      <c r="O1548" s="13">
        <v>40</v>
      </c>
      <c r="P1548" s="13"/>
      <c r="Q1548" s="13">
        <v>0</v>
      </c>
      <c r="R1548" s="69">
        <f>+L1548*O1548</f>
        <v>1736.8000000000002</v>
      </c>
      <c r="S1548" s="69">
        <v>0</v>
      </c>
      <c r="T1548" s="69">
        <f>+L1548*S1548</f>
        <v>0</v>
      </c>
      <c r="U1548" s="69">
        <f>+R1548-T1548</f>
        <v>1736.8000000000002</v>
      </c>
      <c r="V1548" s="69">
        <f>+U1548*0</f>
        <v>0</v>
      </c>
      <c r="W1548" s="69">
        <f>+U1548-V1548</f>
        <v>1736.8000000000002</v>
      </c>
      <c r="X1548" s="69">
        <v>0</v>
      </c>
      <c r="Y1548" s="14">
        <f t="shared" ref="Y1548:Y1558" si="1483">T1548-X1548</f>
        <v>0</v>
      </c>
      <c r="Z1548" s="66" t="s">
        <v>26</v>
      </c>
      <c r="AA1548" s="12" t="s">
        <v>31</v>
      </c>
    </row>
    <row r="1549" spans="1:27" x14ac:dyDescent="0.25">
      <c r="A1549" s="10">
        <v>45681</v>
      </c>
      <c r="B1549" s="11" t="s">
        <v>3451</v>
      </c>
      <c r="C1549" s="11" t="s">
        <v>3452</v>
      </c>
      <c r="D1549" s="11" t="s">
        <v>26</v>
      </c>
      <c r="E1549" s="11" t="s">
        <v>495</v>
      </c>
      <c r="F1549" s="11" t="s">
        <v>26</v>
      </c>
      <c r="G1549" s="11">
        <v>22911</v>
      </c>
      <c r="H1549" s="12" t="s">
        <v>4447</v>
      </c>
      <c r="I1549" s="12" t="s">
        <v>27</v>
      </c>
      <c r="J1549" s="12" t="s">
        <v>42</v>
      </c>
      <c r="K1549" s="12" t="s">
        <v>43</v>
      </c>
      <c r="L1549" s="13">
        <v>43.4</v>
      </c>
      <c r="M1549" s="13">
        <v>25</v>
      </c>
      <c r="N1549" s="13">
        <v>1.736</v>
      </c>
      <c r="O1549" s="13">
        <v>42.5</v>
      </c>
      <c r="P1549" s="13" t="s">
        <v>30</v>
      </c>
      <c r="Q1549" s="13">
        <v>0</v>
      </c>
      <c r="R1549" s="69">
        <f>+L1549*O1549</f>
        <v>1844.5</v>
      </c>
      <c r="S1549" s="69">
        <v>0</v>
      </c>
      <c r="T1549" s="69">
        <f>+L1549*S1549</f>
        <v>0</v>
      </c>
      <c r="U1549" s="69">
        <f>+R1549-T1549</f>
        <v>1844.5</v>
      </c>
      <c r="V1549" s="69">
        <f>+U1549*0.75</f>
        <v>1383.375</v>
      </c>
      <c r="W1549" s="69">
        <f>+U1549-V1549</f>
        <v>461.125</v>
      </c>
      <c r="X1549" s="69">
        <v>0</v>
      </c>
      <c r="Y1549" s="14">
        <f t="shared" si="1483"/>
        <v>0</v>
      </c>
      <c r="Z1549" s="66" t="s">
        <v>26</v>
      </c>
      <c r="AA1549" s="12" t="s">
        <v>31</v>
      </c>
    </row>
    <row r="1550" spans="1:27" x14ac:dyDescent="0.25">
      <c r="A1550" s="10">
        <v>45681</v>
      </c>
      <c r="B1550" s="11" t="s">
        <v>3453</v>
      </c>
      <c r="C1550" s="11" t="s">
        <v>3454</v>
      </c>
      <c r="D1550" s="11" t="s">
        <v>26</v>
      </c>
      <c r="E1550" s="11" t="s">
        <v>87</v>
      </c>
      <c r="F1550" s="11" t="s">
        <v>26</v>
      </c>
      <c r="G1550" s="11">
        <v>32389</v>
      </c>
      <c r="H1550" s="12" t="s">
        <v>4422</v>
      </c>
      <c r="I1550" s="12" t="s">
        <v>27</v>
      </c>
      <c r="J1550" s="12" t="s">
        <v>33</v>
      </c>
      <c r="K1550" s="12" t="s">
        <v>34</v>
      </c>
      <c r="L1550" s="13">
        <v>35.08</v>
      </c>
      <c r="M1550" s="13">
        <v>25</v>
      </c>
      <c r="N1550" s="13">
        <v>1.4032</v>
      </c>
      <c r="O1550" s="13">
        <v>45</v>
      </c>
      <c r="P1550" s="13" t="s">
        <v>30</v>
      </c>
      <c r="Q1550" s="13">
        <v>0</v>
      </c>
      <c r="R1550" s="69">
        <f>+L1550*O1550</f>
        <v>1578.6</v>
      </c>
      <c r="S1550" s="69">
        <v>0</v>
      </c>
      <c r="T1550" s="69">
        <f>+L1550*S1550</f>
        <v>0</v>
      </c>
      <c r="U1550" s="69">
        <f t="shared" ref="U1550:U1551" si="1484">+R1550-T1550</f>
        <v>1578.6</v>
      </c>
      <c r="V1550" s="69">
        <f>+U1550*1</f>
        <v>1578.6</v>
      </c>
      <c r="W1550" s="69">
        <f t="shared" ref="W1550:W1551" si="1485">+U1550-V1550</f>
        <v>0</v>
      </c>
      <c r="X1550" s="69">
        <v>0</v>
      </c>
      <c r="Y1550" s="14">
        <f t="shared" si="1483"/>
        <v>0</v>
      </c>
      <c r="Z1550" s="66" t="s">
        <v>26</v>
      </c>
      <c r="AA1550" s="12" t="s">
        <v>31</v>
      </c>
    </row>
    <row r="1551" spans="1:27" x14ac:dyDescent="0.25">
      <c r="A1551" s="10">
        <v>45681</v>
      </c>
      <c r="B1551" s="11" t="s">
        <v>738</v>
      </c>
      <c r="C1551" s="11" t="s">
        <v>3455</v>
      </c>
      <c r="D1551" s="11" t="s">
        <v>26</v>
      </c>
      <c r="E1551" s="11" t="s">
        <v>588</v>
      </c>
      <c r="F1551" s="11" t="s">
        <v>26</v>
      </c>
      <c r="G1551" s="11">
        <v>4595</v>
      </c>
      <c r="H1551" s="12" t="s">
        <v>4422</v>
      </c>
      <c r="I1551" s="12" t="s">
        <v>27</v>
      </c>
      <c r="J1551" s="12" t="s">
        <v>33</v>
      </c>
      <c r="K1551" s="12" t="s">
        <v>34</v>
      </c>
      <c r="L1551" s="13">
        <v>36.86</v>
      </c>
      <c r="M1551" s="13">
        <v>25</v>
      </c>
      <c r="N1551" s="13">
        <v>1.4743999999999999</v>
      </c>
      <c r="O1551" s="13">
        <v>45</v>
      </c>
      <c r="P1551" s="13" t="s">
        <v>30</v>
      </c>
      <c r="Q1551" s="13">
        <v>0</v>
      </c>
      <c r="R1551" s="69">
        <f>+L1551*O1551</f>
        <v>1658.7</v>
      </c>
      <c r="S1551" s="69">
        <v>0</v>
      </c>
      <c r="T1551" s="69">
        <f>+L1551*S1551</f>
        <v>0</v>
      </c>
      <c r="U1551" s="69">
        <f t="shared" si="1484"/>
        <v>1658.7</v>
      </c>
      <c r="V1551" s="69">
        <f>+U1551*1</f>
        <v>1658.7</v>
      </c>
      <c r="W1551" s="69">
        <f t="shared" si="1485"/>
        <v>0</v>
      </c>
      <c r="X1551" s="69">
        <v>0</v>
      </c>
      <c r="Y1551" s="14">
        <f t="shared" si="1483"/>
        <v>0</v>
      </c>
      <c r="Z1551" s="66" t="s">
        <v>26</v>
      </c>
      <c r="AA1551" s="12" t="s">
        <v>31</v>
      </c>
    </row>
    <row r="1552" spans="1:27" x14ac:dyDescent="0.25">
      <c r="A1552" s="10">
        <v>45681</v>
      </c>
      <c r="B1552" s="11" t="s">
        <v>2880</v>
      </c>
      <c r="C1552" s="11" t="s">
        <v>3456</v>
      </c>
      <c r="D1552" s="11" t="s">
        <v>26</v>
      </c>
      <c r="E1552" s="11" t="s">
        <v>50</v>
      </c>
      <c r="F1552" s="11" t="s">
        <v>26</v>
      </c>
      <c r="G1552" s="11">
        <v>904</v>
      </c>
      <c r="H1552" s="12" t="s">
        <v>162</v>
      </c>
      <c r="I1552" s="12" t="s">
        <v>55</v>
      </c>
      <c r="J1552" s="12" t="s">
        <v>55</v>
      </c>
      <c r="K1552" s="12" t="s">
        <v>56</v>
      </c>
      <c r="L1552" s="13">
        <v>41.2</v>
      </c>
      <c r="M1552" s="13">
        <v>25</v>
      </c>
      <c r="N1552" s="13">
        <v>1.6479999999999999</v>
      </c>
      <c r="O1552" s="13" t="s">
        <v>30</v>
      </c>
      <c r="P1552" s="13">
        <v>22</v>
      </c>
      <c r="Q1552" s="13">
        <v>0</v>
      </c>
      <c r="R1552" s="69">
        <f>M1552*P1552</f>
        <v>550</v>
      </c>
      <c r="S1552" s="69">
        <v>0</v>
      </c>
      <c r="T1552" s="69">
        <f>M1552*S1552</f>
        <v>0</v>
      </c>
      <c r="U1552" s="69">
        <f t="shared" ref="U1552" si="1486">R1552-T1552</f>
        <v>550</v>
      </c>
      <c r="V1552" s="69">
        <f>U1552*0</f>
        <v>0</v>
      </c>
      <c r="W1552" s="69">
        <f t="shared" ref="W1552" si="1487">U1552-V1552</f>
        <v>550</v>
      </c>
      <c r="X1552" s="69">
        <v>0</v>
      </c>
      <c r="Y1552" s="14">
        <f t="shared" si="1483"/>
        <v>0</v>
      </c>
      <c r="Z1552" s="66" t="s">
        <v>26</v>
      </c>
      <c r="AA1552" s="12" t="s">
        <v>31</v>
      </c>
    </row>
    <row r="1553" spans="1:27" x14ac:dyDescent="0.25">
      <c r="A1553" s="10">
        <v>45681</v>
      </c>
      <c r="B1553" s="11" t="s">
        <v>3457</v>
      </c>
      <c r="C1553" s="11" t="s">
        <v>3458</v>
      </c>
      <c r="D1553" s="11" t="s">
        <v>26</v>
      </c>
      <c r="E1553" s="11" t="s">
        <v>541</v>
      </c>
      <c r="F1553" s="11" t="s">
        <v>26</v>
      </c>
      <c r="G1553" s="11" t="s">
        <v>35</v>
      </c>
      <c r="H1553" s="12" t="s">
        <v>36</v>
      </c>
      <c r="I1553" s="12" t="s">
        <v>55</v>
      </c>
      <c r="J1553" s="12" t="s">
        <v>55</v>
      </c>
      <c r="K1553" s="12" t="s">
        <v>56</v>
      </c>
      <c r="L1553" s="13">
        <v>39.340000000000003</v>
      </c>
      <c r="M1553" s="13">
        <v>25</v>
      </c>
      <c r="N1553" s="13">
        <v>1.5736000000000001</v>
      </c>
      <c r="O1553" s="13">
        <v>20</v>
      </c>
      <c r="P1553" s="13" t="s">
        <v>30</v>
      </c>
      <c r="Q1553" s="13">
        <v>0</v>
      </c>
      <c r="R1553" s="69">
        <f>(L1553*O1553)-Q1553</f>
        <v>786.80000000000007</v>
      </c>
      <c r="S1553" s="69">
        <v>0</v>
      </c>
      <c r="T1553" s="69">
        <f t="shared" ref="T1553" si="1488">+L1553*S1553</f>
        <v>0</v>
      </c>
      <c r="U1553" s="69">
        <f t="shared" ref="U1553" si="1489">+R1553-T1553</f>
        <v>786.80000000000007</v>
      </c>
      <c r="V1553" s="69">
        <f>+U1553*0</f>
        <v>0</v>
      </c>
      <c r="W1553" s="69">
        <f t="shared" ref="W1553" si="1490">+U1553-V1553</f>
        <v>786.80000000000007</v>
      </c>
      <c r="X1553" s="69">
        <v>0</v>
      </c>
      <c r="Y1553" s="14">
        <f t="shared" si="1483"/>
        <v>0</v>
      </c>
      <c r="Z1553" s="66" t="s">
        <v>26</v>
      </c>
      <c r="AA1553" s="12" t="s">
        <v>31</v>
      </c>
    </row>
    <row r="1554" spans="1:27" x14ac:dyDescent="0.25">
      <c r="A1554" s="10">
        <v>45681</v>
      </c>
      <c r="B1554" s="11" t="s">
        <v>3459</v>
      </c>
      <c r="C1554" s="11" t="s">
        <v>3460</v>
      </c>
      <c r="D1554" s="11" t="s">
        <v>26</v>
      </c>
      <c r="E1554" s="11" t="s">
        <v>505</v>
      </c>
      <c r="F1554" s="11" t="s">
        <v>26</v>
      </c>
      <c r="G1554" s="11">
        <v>1537</v>
      </c>
      <c r="H1554" s="12" t="s">
        <v>45</v>
      </c>
      <c r="I1554" s="12" t="s">
        <v>27</v>
      </c>
      <c r="J1554" s="12" t="s">
        <v>33</v>
      </c>
      <c r="K1554" s="12" t="s">
        <v>34</v>
      </c>
      <c r="L1554" s="13">
        <v>38.880000000000003</v>
      </c>
      <c r="M1554" s="13">
        <v>25</v>
      </c>
      <c r="N1554" s="13">
        <v>1.5551999999999999</v>
      </c>
      <c r="O1554" s="13" t="s">
        <v>30</v>
      </c>
      <c r="P1554" s="13">
        <v>58</v>
      </c>
      <c r="Q1554" s="13">
        <v>0</v>
      </c>
      <c r="R1554" s="69">
        <f>M1554*P1554</f>
        <v>1450</v>
      </c>
      <c r="S1554" s="69">
        <v>0</v>
      </c>
      <c r="T1554" s="69">
        <f>M1554*S1554</f>
        <v>0</v>
      </c>
      <c r="U1554" s="69">
        <f t="shared" ref="U1554" si="1491">R1554-T1554</f>
        <v>1450</v>
      </c>
      <c r="V1554" s="69">
        <f>U1554*0</f>
        <v>0</v>
      </c>
      <c r="W1554" s="69">
        <f t="shared" ref="W1554" si="1492">U1554-V1554</f>
        <v>1450</v>
      </c>
      <c r="X1554" s="69">
        <v>0</v>
      </c>
      <c r="Y1554" s="14">
        <f t="shared" si="1483"/>
        <v>0</v>
      </c>
      <c r="Z1554" s="66" t="s">
        <v>26</v>
      </c>
      <c r="AA1554" s="12" t="s">
        <v>31</v>
      </c>
    </row>
    <row r="1555" spans="1:27" x14ac:dyDescent="0.25">
      <c r="A1555" s="10">
        <v>45681</v>
      </c>
      <c r="B1555" s="11" t="s">
        <v>3461</v>
      </c>
      <c r="C1555" s="11" t="s">
        <v>3462</v>
      </c>
      <c r="D1555" s="11" t="s">
        <v>26</v>
      </c>
      <c r="E1555" s="11" t="s">
        <v>551</v>
      </c>
      <c r="F1555" s="11" t="s">
        <v>26</v>
      </c>
      <c r="G1555" s="11">
        <v>69129</v>
      </c>
      <c r="H1555" s="12" t="s">
        <v>4422</v>
      </c>
      <c r="I1555" s="12" t="s">
        <v>27</v>
      </c>
      <c r="J1555" s="12" t="s">
        <v>42</v>
      </c>
      <c r="K1555" s="12" t="s">
        <v>43</v>
      </c>
      <c r="L1555" s="13">
        <v>35.86</v>
      </c>
      <c r="M1555" s="13">
        <v>25</v>
      </c>
      <c r="N1555" s="13">
        <v>1.4343999999999999</v>
      </c>
      <c r="O1555" s="13">
        <v>42</v>
      </c>
      <c r="P1555" s="13" t="s">
        <v>30</v>
      </c>
      <c r="Q1555" s="13">
        <v>0</v>
      </c>
      <c r="R1555" s="69">
        <f t="shared" ref="R1555:R1556" si="1493">+L1555*O1555</f>
        <v>1506.12</v>
      </c>
      <c r="S1555" s="69">
        <v>0</v>
      </c>
      <c r="T1555" s="69">
        <f t="shared" ref="T1555" si="1494">+L1555*S1555</f>
        <v>0</v>
      </c>
      <c r="U1555" s="69">
        <f t="shared" ref="U1555" si="1495">+R1555-T1555</f>
        <v>1506.12</v>
      </c>
      <c r="V1555" s="69">
        <f>+U1555*1</f>
        <v>1506.12</v>
      </c>
      <c r="W1555" s="69">
        <f t="shared" ref="W1555" si="1496">+U1555-V1555</f>
        <v>0</v>
      </c>
      <c r="X1555" s="69">
        <v>0</v>
      </c>
      <c r="Y1555" s="14">
        <f t="shared" si="1483"/>
        <v>0</v>
      </c>
      <c r="Z1555" s="66" t="s">
        <v>26</v>
      </c>
      <c r="AA1555" s="12" t="s">
        <v>31</v>
      </c>
    </row>
    <row r="1556" spans="1:27" x14ac:dyDescent="0.25">
      <c r="A1556" s="10">
        <v>45681</v>
      </c>
      <c r="B1556" s="11" t="s">
        <v>3463</v>
      </c>
      <c r="C1556" s="11" t="s">
        <v>3464</v>
      </c>
      <c r="D1556" s="11" t="s">
        <v>26</v>
      </c>
      <c r="E1556" s="11" t="s">
        <v>46</v>
      </c>
      <c r="F1556" s="11" t="s">
        <v>26</v>
      </c>
      <c r="G1556" s="11">
        <v>112354</v>
      </c>
      <c r="H1556" s="12" t="s">
        <v>4445</v>
      </c>
      <c r="I1556" s="12" t="s">
        <v>27</v>
      </c>
      <c r="J1556" s="12" t="s">
        <v>33</v>
      </c>
      <c r="K1556" s="12" t="s">
        <v>34</v>
      </c>
      <c r="L1556" s="13">
        <v>36.32</v>
      </c>
      <c r="M1556" s="13">
        <v>25</v>
      </c>
      <c r="N1556" s="13">
        <v>1.4528000000000001</v>
      </c>
      <c r="O1556" s="13">
        <v>44</v>
      </c>
      <c r="P1556" s="13" t="s">
        <v>30</v>
      </c>
      <c r="Q1556" s="13">
        <v>0</v>
      </c>
      <c r="R1556" s="69">
        <f t="shared" si="1493"/>
        <v>1598.08</v>
      </c>
      <c r="S1556" s="69">
        <v>0</v>
      </c>
      <c r="T1556" s="69">
        <f>+L1556*S1556</f>
        <v>0</v>
      </c>
      <c r="U1556" s="69">
        <f>+R1556-T1556</f>
        <v>1598.08</v>
      </c>
      <c r="V1556" s="69">
        <f>+U1556*1</f>
        <v>1598.08</v>
      </c>
      <c r="W1556" s="69">
        <f>+U1556-V1556</f>
        <v>0</v>
      </c>
      <c r="X1556" s="69">
        <v>0</v>
      </c>
      <c r="Y1556" s="14">
        <f t="shared" si="1483"/>
        <v>0</v>
      </c>
      <c r="Z1556" s="66" t="s">
        <v>26</v>
      </c>
      <c r="AA1556" s="12" t="s">
        <v>31</v>
      </c>
    </row>
    <row r="1557" spans="1:27" x14ac:dyDescent="0.25">
      <c r="A1557" s="10">
        <v>45681</v>
      </c>
      <c r="B1557" s="11" t="s">
        <v>3465</v>
      </c>
      <c r="C1557" s="11" t="s">
        <v>3466</v>
      </c>
      <c r="D1557" s="11" t="s">
        <v>26</v>
      </c>
      <c r="E1557" s="11" t="s">
        <v>77</v>
      </c>
      <c r="F1557" s="11" t="s">
        <v>26</v>
      </c>
      <c r="G1557" s="11" t="s">
        <v>184</v>
      </c>
      <c r="H1557" s="12" t="s">
        <v>4448</v>
      </c>
      <c r="I1557" s="12" t="s">
        <v>55</v>
      </c>
      <c r="J1557" s="12" t="s">
        <v>55</v>
      </c>
      <c r="K1557" s="12" t="s">
        <v>56</v>
      </c>
      <c r="L1557" s="13">
        <v>39.94</v>
      </c>
      <c r="M1557" s="13">
        <v>25</v>
      </c>
      <c r="N1557" s="13">
        <v>1.5975999999999999</v>
      </c>
      <c r="O1557" s="13">
        <v>15</v>
      </c>
      <c r="P1557" s="13" t="s">
        <v>30</v>
      </c>
      <c r="Q1557" s="13">
        <v>0</v>
      </c>
      <c r="R1557" s="69">
        <f>L1557*O1557</f>
        <v>599.09999999999991</v>
      </c>
      <c r="S1557" s="69">
        <v>0</v>
      </c>
      <c r="T1557" s="69">
        <f>L1557*S1557</f>
        <v>0</v>
      </c>
      <c r="U1557" s="69">
        <f>R1557-T1557</f>
        <v>599.09999999999991</v>
      </c>
      <c r="V1557" s="69">
        <f>U1557*1</f>
        <v>599.09999999999991</v>
      </c>
      <c r="W1557" s="69">
        <f>U1557-V1557</f>
        <v>0</v>
      </c>
      <c r="X1557" s="69">
        <v>0</v>
      </c>
      <c r="Y1557" s="14">
        <f t="shared" si="1483"/>
        <v>0</v>
      </c>
      <c r="Z1557" s="66" t="s">
        <v>26</v>
      </c>
      <c r="AA1557" s="12" t="s">
        <v>31</v>
      </c>
    </row>
    <row r="1558" spans="1:27" x14ac:dyDescent="0.25">
      <c r="A1558" s="10">
        <v>45681</v>
      </c>
      <c r="B1558" s="11" t="s">
        <v>3467</v>
      </c>
      <c r="C1558" s="11" t="s">
        <v>3468</v>
      </c>
      <c r="D1558" s="11" t="s">
        <v>26</v>
      </c>
      <c r="E1558" s="11" t="s">
        <v>592</v>
      </c>
      <c r="F1558" s="11" t="s">
        <v>26</v>
      </c>
      <c r="G1558" s="11">
        <v>44302</v>
      </c>
      <c r="H1558" s="12" t="s">
        <v>4422</v>
      </c>
      <c r="I1558" s="12" t="s">
        <v>27</v>
      </c>
      <c r="J1558" s="12" t="s">
        <v>33</v>
      </c>
      <c r="K1558" s="12" t="s">
        <v>34</v>
      </c>
      <c r="L1558" s="13">
        <v>35.9</v>
      </c>
      <c r="M1558" s="13">
        <v>25</v>
      </c>
      <c r="N1558" s="13">
        <v>1.4359999999999999</v>
      </c>
      <c r="O1558" s="13">
        <v>45</v>
      </c>
      <c r="P1558" s="13" t="s">
        <v>30</v>
      </c>
      <c r="Q1558" s="13">
        <v>0</v>
      </c>
      <c r="R1558" s="69">
        <f>+L1558*O1558</f>
        <v>1615.5</v>
      </c>
      <c r="S1558" s="69">
        <v>0</v>
      </c>
      <c r="T1558" s="69">
        <f>+L1558*S1558</f>
        <v>0</v>
      </c>
      <c r="U1558" s="69">
        <f t="shared" ref="U1558" si="1497">+R1558-T1558</f>
        <v>1615.5</v>
      </c>
      <c r="V1558" s="69">
        <f>+U1558*1</f>
        <v>1615.5</v>
      </c>
      <c r="W1558" s="69">
        <f t="shared" ref="W1558" si="1498">+U1558-V1558</f>
        <v>0</v>
      </c>
      <c r="X1558" s="69">
        <v>0</v>
      </c>
      <c r="Y1558" s="14">
        <f t="shared" si="1483"/>
        <v>0</v>
      </c>
      <c r="Z1558" s="66" t="s">
        <v>26</v>
      </c>
      <c r="AA1558" s="12" t="s">
        <v>31</v>
      </c>
    </row>
    <row r="1559" spans="1:27" x14ac:dyDescent="0.25">
      <c r="A1559" s="10">
        <v>45681</v>
      </c>
      <c r="B1559" s="11" t="s">
        <v>3469</v>
      </c>
      <c r="C1559" s="11" t="s">
        <v>3470</v>
      </c>
      <c r="D1559" s="11" t="s">
        <v>26</v>
      </c>
      <c r="E1559" s="11" t="s">
        <v>229</v>
      </c>
      <c r="F1559" s="11" t="s">
        <v>26</v>
      </c>
      <c r="G1559" s="11" t="s">
        <v>26</v>
      </c>
      <c r="H1559" s="12" t="s">
        <v>4421</v>
      </c>
      <c r="I1559" s="12" t="s">
        <v>27</v>
      </c>
      <c r="J1559" s="12" t="s">
        <v>47</v>
      </c>
      <c r="K1559" s="12" t="s">
        <v>48</v>
      </c>
      <c r="L1559" s="13">
        <v>42.56</v>
      </c>
      <c r="M1559" s="13">
        <v>29</v>
      </c>
      <c r="N1559" s="13">
        <v>1.4675862068965519</v>
      </c>
      <c r="O1559" s="13">
        <v>87</v>
      </c>
      <c r="P1559" s="13" t="s">
        <v>30</v>
      </c>
      <c r="Q1559" s="13">
        <v>0</v>
      </c>
      <c r="R1559" s="69">
        <f>L1559*O1559</f>
        <v>3702.7200000000003</v>
      </c>
      <c r="S1559" s="69">
        <v>38</v>
      </c>
      <c r="T1559" s="69">
        <f>L1559*S1559</f>
        <v>1617.2800000000002</v>
      </c>
      <c r="U1559" s="69">
        <f>R1559-T1559</f>
        <v>2085.44</v>
      </c>
      <c r="V1559" s="69">
        <f>U1559*1</f>
        <v>2085.44</v>
      </c>
      <c r="W1559" s="69"/>
      <c r="X1559" s="69">
        <f>L1559*36</f>
        <v>1532.16</v>
      </c>
      <c r="Y1559" s="70">
        <f t="shared" ref="Y1559" si="1499">+T1559-X1559</f>
        <v>85.120000000000118</v>
      </c>
      <c r="Z1559" s="66" t="s">
        <v>564</v>
      </c>
      <c r="AA1559" s="12" t="s">
        <v>78</v>
      </c>
    </row>
    <row r="1560" spans="1:27" x14ac:dyDescent="0.25">
      <c r="A1560" s="10">
        <v>45681</v>
      </c>
      <c r="B1560" s="11" t="s">
        <v>3471</v>
      </c>
      <c r="C1560" s="11" t="s">
        <v>3472</v>
      </c>
      <c r="D1560" s="11" t="s">
        <v>26</v>
      </c>
      <c r="E1560" s="11" t="s">
        <v>552</v>
      </c>
      <c r="F1560" s="11" t="s">
        <v>26</v>
      </c>
      <c r="G1560" s="11">
        <v>4656</v>
      </c>
      <c r="H1560" s="12" t="s">
        <v>4422</v>
      </c>
      <c r="I1560" s="12" t="s">
        <v>27</v>
      </c>
      <c r="J1560" s="12" t="s">
        <v>33</v>
      </c>
      <c r="K1560" s="12" t="s">
        <v>34</v>
      </c>
      <c r="L1560" s="13">
        <v>37.4</v>
      </c>
      <c r="M1560" s="13">
        <v>25</v>
      </c>
      <c r="N1560" s="13">
        <v>1.496</v>
      </c>
      <c r="O1560" s="13">
        <v>45</v>
      </c>
      <c r="P1560" s="13" t="s">
        <v>30</v>
      </c>
      <c r="Q1560" s="13">
        <v>0</v>
      </c>
      <c r="R1560" s="69">
        <f>+L1560*O1560</f>
        <v>1683</v>
      </c>
      <c r="S1560" s="69">
        <v>0</v>
      </c>
      <c r="T1560" s="69">
        <f>+L1560*S1560</f>
        <v>0</v>
      </c>
      <c r="U1560" s="69">
        <f t="shared" ref="U1560:U1561" si="1500">+R1560-T1560</f>
        <v>1683</v>
      </c>
      <c r="V1560" s="69">
        <f>+U1560*1</f>
        <v>1683</v>
      </c>
      <c r="W1560" s="69">
        <f t="shared" ref="W1560:W1561" si="1501">+U1560-V1560</f>
        <v>0</v>
      </c>
      <c r="X1560" s="69">
        <v>0</v>
      </c>
      <c r="Y1560" s="14">
        <f t="shared" ref="Y1560:Y1564" si="1502">T1560-X1560</f>
        <v>0</v>
      </c>
      <c r="Z1560" s="66" t="s">
        <v>26</v>
      </c>
      <c r="AA1560" s="12" t="s">
        <v>31</v>
      </c>
    </row>
    <row r="1561" spans="1:27" x14ac:dyDescent="0.25">
      <c r="A1561" s="10">
        <v>45681</v>
      </c>
      <c r="B1561" s="11" t="s">
        <v>3473</v>
      </c>
      <c r="C1561" s="11" t="s">
        <v>3474</v>
      </c>
      <c r="D1561" s="11" t="s">
        <v>26</v>
      </c>
      <c r="E1561" s="11" t="s">
        <v>74</v>
      </c>
      <c r="F1561" s="11" t="s">
        <v>26</v>
      </c>
      <c r="G1561" s="11">
        <v>1322</v>
      </c>
      <c r="H1561" s="12" t="s">
        <v>70</v>
      </c>
      <c r="I1561" s="12" t="s">
        <v>27</v>
      </c>
      <c r="J1561" s="12" t="s">
        <v>33</v>
      </c>
      <c r="K1561" s="12" t="s">
        <v>34</v>
      </c>
      <c r="L1561" s="13">
        <v>37.119999999999997</v>
      </c>
      <c r="M1561" s="13">
        <v>25</v>
      </c>
      <c r="N1561" s="13">
        <v>1.4847999999999999</v>
      </c>
      <c r="O1561" s="13" t="s">
        <v>30</v>
      </c>
      <c r="P1561" s="13">
        <v>60</v>
      </c>
      <c r="Q1561" s="13">
        <v>0</v>
      </c>
      <c r="R1561" s="69">
        <f>+M1561*P1561</f>
        <v>1500</v>
      </c>
      <c r="S1561" s="69">
        <v>0</v>
      </c>
      <c r="T1561" s="69">
        <f>+M1561*S1561</f>
        <v>0</v>
      </c>
      <c r="U1561" s="69">
        <f t="shared" si="1500"/>
        <v>1500</v>
      </c>
      <c r="V1561" s="69">
        <f>+U1561*0</f>
        <v>0</v>
      </c>
      <c r="W1561" s="69">
        <f t="shared" si="1501"/>
        <v>1500</v>
      </c>
      <c r="X1561" s="69">
        <v>0</v>
      </c>
      <c r="Y1561" s="14">
        <f t="shared" si="1502"/>
        <v>0</v>
      </c>
      <c r="Z1561" s="66" t="s">
        <v>26</v>
      </c>
      <c r="AA1561" s="12" t="s">
        <v>31</v>
      </c>
    </row>
    <row r="1562" spans="1:27" x14ac:dyDescent="0.25">
      <c r="A1562" s="10">
        <v>45681</v>
      </c>
      <c r="B1562" s="11" t="s">
        <v>464</v>
      </c>
      <c r="C1562" s="11" t="s">
        <v>3475</v>
      </c>
      <c r="D1562" s="11" t="s">
        <v>26</v>
      </c>
      <c r="E1562" s="11" t="s">
        <v>485</v>
      </c>
      <c r="F1562" s="11" t="s">
        <v>26</v>
      </c>
      <c r="G1562" s="11">
        <v>72893</v>
      </c>
      <c r="H1562" s="12" t="s">
        <v>4447</v>
      </c>
      <c r="I1562" s="12" t="s">
        <v>27</v>
      </c>
      <c r="J1562" s="12" t="s">
        <v>42</v>
      </c>
      <c r="K1562" s="12" t="s">
        <v>43</v>
      </c>
      <c r="L1562" s="13">
        <v>41.64</v>
      </c>
      <c r="M1562" s="13">
        <v>25</v>
      </c>
      <c r="N1562" s="13">
        <v>1.6656</v>
      </c>
      <c r="O1562" s="13">
        <v>42.5</v>
      </c>
      <c r="P1562" s="13" t="s">
        <v>30</v>
      </c>
      <c r="Q1562" s="13">
        <v>0</v>
      </c>
      <c r="R1562" s="69">
        <f>+L1562*O1562</f>
        <v>1769.7</v>
      </c>
      <c r="S1562" s="69">
        <v>0</v>
      </c>
      <c r="T1562" s="69">
        <f>+L1562*S1562</f>
        <v>0</v>
      </c>
      <c r="U1562" s="69">
        <f>+R1562-T1562</f>
        <v>1769.7</v>
      </c>
      <c r="V1562" s="69">
        <f>+U1562*0.75</f>
        <v>1327.2750000000001</v>
      </c>
      <c r="W1562" s="69">
        <f>+U1562-V1562</f>
        <v>442.42499999999995</v>
      </c>
      <c r="X1562" s="69">
        <v>0</v>
      </c>
      <c r="Y1562" s="14">
        <f t="shared" si="1502"/>
        <v>0</v>
      </c>
      <c r="Z1562" s="66" t="s">
        <v>26</v>
      </c>
      <c r="AA1562" s="12" t="s">
        <v>31</v>
      </c>
    </row>
    <row r="1563" spans="1:27" x14ac:dyDescent="0.25">
      <c r="A1563" s="10">
        <v>45681</v>
      </c>
      <c r="B1563" s="11" t="s">
        <v>3476</v>
      </c>
      <c r="C1563" s="11" t="s">
        <v>3477</v>
      </c>
      <c r="D1563" s="11" t="s">
        <v>26</v>
      </c>
      <c r="E1563" s="11" t="s">
        <v>67</v>
      </c>
      <c r="F1563" s="11" t="s">
        <v>26</v>
      </c>
      <c r="G1563" s="11">
        <v>1617</v>
      </c>
      <c r="H1563" s="12" t="s">
        <v>66</v>
      </c>
      <c r="I1563" s="12" t="s">
        <v>37</v>
      </c>
      <c r="J1563" s="12" t="s">
        <v>1908</v>
      </c>
      <c r="K1563" s="12" t="s">
        <v>82</v>
      </c>
      <c r="L1563" s="13">
        <v>38.94</v>
      </c>
      <c r="M1563" s="13">
        <v>25</v>
      </c>
      <c r="N1563" s="13">
        <v>1.5576000000000001</v>
      </c>
      <c r="O1563" s="13" t="s">
        <v>30</v>
      </c>
      <c r="P1563" s="13">
        <v>54</v>
      </c>
      <c r="Q1563" s="13">
        <v>0</v>
      </c>
      <c r="R1563" s="69">
        <f>M1563*P1563</f>
        <v>1350</v>
      </c>
      <c r="S1563" s="69">
        <v>0</v>
      </c>
      <c r="T1563" s="69">
        <f>M1563*S1563</f>
        <v>0</v>
      </c>
      <c r="U1563" s="69">
        <f t="shared" ref="U1563" si="1503">R1563-T1563</f>
        <v>1350</v>
      </c>
      <c r="V1563" s="69">
        <f t="shared" ref="V1563" si="1504">U1563*1</f>
        <v>1350</v>
      </c>
      <c r="W1563" s="69">
        <f t="shared" ref="W1563" si="1505">U1563-V1563</f>
        <v>0</v>
      </c>
      <c r="X1563" s="69">
        <v>0</v>
      </c>
      <c r="Y1563" s="14">
        <f t="shared" si="1502"/>
        <v>0</v>
      </c>
      <c r="Z1563" s="66" t="s">
        <v>26</v>
      </c>
      <c r="AA1563" s="12" t="s">
        <v>31</v>
      </c>
    </row>
    <row r="1564" spans="1:27" x14ac:dyDescent="0.25">
      <c r="A1564" s="10">
        <v>45681</v>
      </c>
      <c r="B1564" s="11" t="s">
        <v>401</v>
      </c>
      <c r="C1564" s="11" t="s">
        <v>3478</v>
      </c>
      <c r="D1564" s="11" t="s">
        <v>26</v>
      </c>
      <c r="E1564" s="11" t="s">
        <v>68</v>
      </c>
      <c r="F1564" s="11" t="s">
        <v>26</v>
      </c>
      <c r="G1564" s="11">
        <v>76359</v>
      </c>
      <c r="H1564" s="12" t="s">
        <v>4447</v>
      </c>
      <c r="I1564" s="12" t="s">
        <v>27</v>
      </c>
      <c r="J1564" s="12" t="s">
        <v>33</v>
      </c>
      <c r="K1564" s="12" t="s">
        <v>34</v>
      </c>
      <c r="L1564" s="13">
        <v>39.28</v>
      </c>
      <c r="M1564" s="13">
        <v>27</v>
      </c>
      <c r="N1564" s="13">
        <v>1.454814814814815</v>
      </c>
      <c r="O1564" s="13">
        <v>45.33</v>
      </c>
      <c r="P1564" s="13" t="s">
        <v>30</v>
      </c>
      <c r="Q1564" s="13">
        <v>0</v>
      </c>
      <c r="R1564" s="69">
        <f>+L1564*O1564</f>
        <v>1780.5624</v>
      </c>
      <c r="S1564" s="69">
        <v>0</v>
      </c>
      <c r="T1564" s="69">
        <f>+L1564*S1564</f>
        <v>0</v>
      </c>
      <c r="U1564" s="69">
        <f>+R1564-T1564</f>
        <v>1780.5624</v>
      </c>
      <c r="V1564" s="69">
        <f>+U1564*0.75</f>
        <v>1335.4218000000001</v>
      </c>
      <c r="W1564" s="69">
        <f>+U1564-V1564</f>
        <v>445.14059999999995</v>
      </c>
      <c r="X1564" s="69">
        <v>0</v>
      </c>
      <c r="Y1564" s="14">
        <f t="shared" si="1502"/>
        <v>0</v>
      </c>
      <c r="Z1564" s="66" t="s">
        <v>26</v>
      </c>
      <c r="AA1564" s="12" t="s">
        <v>31</v>
      </c>
    </row>
    <row r="1565" spans="1:27" x14ac:dyDescent="0.25">
      <c r="A1565" s="10">
        <v>45681</v>
      </c>
      <c r="B1565" s="11" t="s">
        <v>3479</v>
      </c>
      <c r="C1565" s="11" t="s">
        <v>3480</v>
      </c>
      <c r="D1565" s="11" t="s">
        <v>26</v>
      </c>
      <c r="E1565" s="11" t="s">
        <v>69</v>
      </c>
      <c r="F1565" s="11" t="s">
        <v>26</v>
      </c>
      <c r="G1565" s="11" t="s">
        <v>26</v>
      </c>
      <c r="H1565" s="12" t="s">
        <v>4421</v>
      </c>
      <c r="I1565" s="12" t="s">
        <v>27</v>
      </c>
      <c r="J1565" s="12" t="s">
        <v>47</v>
      </c>
      <c r="K1565" s="12" t="s">
        <v>48</v>
      </c>
      <c r="L1565" s="13">
        <v>42.48</v>
      </c>
      <c r="M1565" s="13">
        <v>29</v>
      </c>
      <c r="N1565" s="13">
        <v>1.464827586206896</v>
      </c>
      <c r="O1565" s="13">
        <v>87</v>
      </c>
      <c r="P1565" s="13" t="s">
        <v>30</v>
      </c>
      <c r="Q1565" s="13">
        <v>0</v>
      </c>
      <c r="R1565" s="69">
        <f>L1565*O1565</f>
        <v>3695.7599999999998</v>
      </c>
      <c r="S1565" s="69">
        <v>38</v>
      </c>
      <c r="T1565" s="69">
        <f>L1565*S1565</f>
        <v>1614.2399999999998</v>
      </c>
      <c r="U1565" s="69">
        <f>R1565-T1565</f>
        <v>2081.52</v>
      </c>
      <c r="V1565" s="69">
        <f>U1565*1</f>
        <v>2081.52</v>
      </c>
      <c r="W1565" s="69"/>
      <c r="X1565" s="69">
        <f t="shared" ref="X1565:X1566" si="1506">L1565*36</f>
        <v>1529.28</v>
      </c>
      <c r="Y1565" s="70">
        <f t="shared" ref="Y1565:Y1566" si="1507">+T1565-X1565</f>
        <v>84.959999999999809</v>
      </c>
      <c r="Z1565" s="66" t="s">
        <v>70</v>
      </c>
      <c r="AA1565" s="12" t="s">
        <v>78</v>
      </c>
    </row>
    <row r="1566" spans="1:27" x14ac:dyDescent="0.25">
      <c r="A1566" s="10">
        <v>45681</v>
      </c>
      <c r="B1566" s="11" t="s">
        <v>3481</v>
      </c>
      <c r="C1566" s="11" t="s">
        <v>3482</v>
      </c>
      <c r="D1566" s="11" t="s">
        <v>26</v>
      </c>
      <c r="E1566" s="11" t="s">
        <v>98</v>
      </c>
      <c r="F1566" s="11" t="s">
        <v>26</v>
      </c>
      <c r="G1566" s="11" t="s">
        <v>26</v>
      </c>
      <c r="H1566" s="12" t="s">
        <v>4421</v>
      </c>
      <c r="I1566" s="12" t="s">
        <v>27</v>
      </c>
      <c r="J1566" s="12" t="s">
        <v>42</v>
      </c>
      <c r="K1566" s="12" t="s">
        <v>43</v>
      </c>
      <c r="L1566" s="13">
        <v>42.34</v>
      </c>
      <c r="M1566" s="13">
        <v>25</v>
      </c>
      <c r="N1566" s="13">
        <v>1.6936</v>
      </c>
      <c r="O1566" s="13">
        <v>83</v>
      </c>
      <c r="P1566" s="13" t="s">
        <v>30</v>
      </c>
      <c r="Q1566" s="13">
        <v>0</v>
      </c>
      <c r="R1566" s="69">
        <f>L1566*O1566</f>
        <v>3514.2200000000003</v>
      </c>
      <c r="S1566" s="69">
        <v>38</v>
      </c>
      <c r="T1566" s="69">
        <f>L1566*S1566</f>
        <v>1608.92</v>
      </c>
      <c r="U1566" s="69">
        <f t="shared" ref="U1566:U1567" si="1508">R1566-T1566</f>
        <v>1905.3000000000002</v>
      </c>
      <c r="V1566" s="69">
        <f>U1566*1</f>
        <v>1905.3000000000002</v>
      </c>
      <c r="W1566" s="69"/>
      <c r="X1566" s="69">
        <f t="shared" si="1506"/>
        <v>1524.2400000000002</v>
      </c>
      <c r="Y1566" s="70">
        <f t="shared" si="1507"/>
        <v>84.679999999999836</v>
      </c>
      <c r="Z1566" s="66" t="s">
        <v>140</v>
      </c>
      <c r="AA1566" s="12" t="s">
        <v>78</v>
      </c>
    </row>
    <row r="1567" spans="1:27" x14ac:dyDescent="0.25">
      <c r="A1567" s="10">
        <v>45681</v>
      </c>
      <c r="B1567" s="11" t="s">
        <v>3483</v>
      </c>
      <c r="C1567" s="11" t="s">
        <v>3484</v>
      </c>
      <c r="D1567" s="11" t="s">
        <v>26</v>
      </c>
      <c r="E1567" s="11" t="s">
        <v>65</v>
      </c>
      <c r="F1567" s="11" t="s">
        <v>26</v>
      </c>
      <c r="G1567" s="11">
        <v>1591</v>
      </c>
      <c r="H1567" s="12" t="s">
        <v>66</v>
      </c>
      <c r="I1567" s="12" t="s">
        <v>37</v>
      </c>
      <c r="J1567" s="12" t="s">
        <v>1908</v>
      </c>
      <c r="K1567" s="12" t="s">
        <v>82</v>
      </c>
      <c r="L1567" s="13">
        <v>39.520000000000003</v>
      </c>
      <c r="M1567" s="13">
        <v>25</v>
      </c>
      <c r="N1567" s="13">
        <v>1.5808</v>
      </c>
      <c r="O1567" s="13" t="s">
        <v>30</v>
      </c>
      <c r="P1567" s="13">
        <v>54</v>
      </c>
      <c r="Q1567" s="13">
        <v>0</v>
      </c>
      <c r="R1567" s="69">
        <f>M1567*P1567</f>
        <v>1350</v>
      </c>
      <c r="S1567" s="69">
        <v>0</v>
      </c>
      <c r="T1567" s="69">
        <f>M1567*S1567</f>
        <v>0</v>
      </c>
      <c r="U1567" s="69">
        <f t="shared" si="1508"/>
        <v>1350</v>
      </c>
      <c r="V1567" s="69">
        <f t="shared" ref="V1567" si="1509">U1567*1</f>
        <v>1350</v>
      </c>
      <c r="W1567" s="69">
        <f t="shared" ref="W1567" si="1510">U1567-V1567</f>
        <v>0</v>
      </c>
      <c r="X1567" s="69">
        <v>0</v>
      </c>
      <c r="Y1567" s="14">
        <f t="shared" ref="Y1567:Y1574" si="1511">T1567-X1567</f>
        <v>0</v>
      </c>
      <c r="Z1567" s="66" t="s">
        <v>26</v>
      </c>
      <c r="AA1567" s="12" t="s">
        <v>31</v>
      </c>
    </row>
    <row r="1568" spans="1:27" x14ac:dyDescent="0.25">
      <c r="A1568" s="10">
        <v>45681</v>
      </c>
      <c r="B1568" s="11" t="s">
        <v>3485</v>
      </c>
      <c r="C1568" s="11" t="s">
        <v>3486</v>
      </c>
      <c r="D1568" s="11" t="s">
        <v>26</v>
      </c>
      <c r="E1568" s="11" t="s">
        <v>558</v>
      </c>
      <c r="F1568" s="11" t="s">
        <v>26</v>
      </c>
      <c r="G1568" s="11">
        <v>2567</v>
      </c>
      <c r="H1568" s="12" t="s">
        <v>41</v>
      </c>
      <c r="I1568" s="12" t="s">
        <v>55</v>
      </c>
      <c r="J1568" s="12" t="s">
        <v>55</v>
      </c>
      <c r="K1568" s="12" t="s">
        <v>56</v>
      </c>
      <c r="L1568" s="13">
        <v>34.32</v>
      </c>
      <c r="M1568" s="13">
        <v>21</v>
      </c>
      <c r="N1568" s="13">
        <v>1.6342857142857139</v>
      </c>
      <c r="O1568" s="13" t="s">
        <v>30</v>
      </c>
      <c r="P1568" s="13">
        <v>24</v>
      </c>
      <c r="Q1568" s="13">
        <v>0</v>
      </c>
      <c r="R1568" s="69">
        <f>+M1568*P1568</f>
        <v>504</v>
      </c>
      <c r="S1568" s="69">
        <v>0</v>
      </c>
      <c r="T1568" s="69">
        <f>+M1568*S1568</f>
        <v>0</v>
      </c>
      <c r="U1568" s="69">
        <f>+R1568-T1568</f>
        <v>504</v>
      </c>
      <c r="V1568" s="69">
        <f>+U1568*0</f>
        <v>0</v>
      </c>
      <c r="W1568" s="69">
        <f>+U1568-V1568</f>
        <v>504</v>
      </c>
      <c r="X1568" s="69">
        <v>0</v>
      </c>
      <c r="Y1568" s="14">
        <f t="shared" si="1511"/>
        <v>0</v>
      </c>
      <c r="Z1568" s="66" t="s">
        <v>26</v>
      </c>
      <c r="AA1568" s="12" t="s">
        <v>31</v>
      </c>
    </row>
    <row r="1569" spans="1:27" x14ac:dyDescent="0.25">
      <c r="A1569" s="10">
        <v>45681</v>
      </c>
      <c r="B1569" s="11" t="s">
        <v>3487</v>
      </c>
      <c r="C1569" s="11" t="s">
        <v>3488</v>
      </c>
      <c r="D1569" s="11" t="s">
        <v>26</v>
      </c>
      <c r="E1569" s="11" t="s">
        <v>653</v>
      </c>
      <c r="F1569" s="11" t="s">
        <v>26</v>
      </c>
      <c r="G1569" s="11">
        <v>2810</v>
      </c>
      <c r="H1569" s="12" t="s">
        <v>41</v>
      </c>
      <c r="I1569" s="12" t="s">
        <v>55</v>
      </c>
      <c r="J1569" s="12" t="s">
        <v>55</v>
      </c>
      <c r="K1569" s="12" t="s">
        <v>56</v>
      </c>
      <c r="L1569" s="13">
        <v>34</v>
      </c>
      <c r="M1569" s="13">
        <v>20</v>
      </c>
      <c r="N1569" s="13">
        <v>1.7</v>
      </c>
      <c r="O1569" s="13" t="s">
        <v>30</v>
      </c>
      <c r="P1569" s="13">
        <v>24</v>
      </c>
      <c r="Q1569" s="13">
        <v>0</v>
      </c>
      <c r="R1569" s="69">
        <f>+M1569*P1569</f>
        <v>480</v>
      </c>
      <c r="S1569" s="69">
        <v>0</v>
      </c>
      <c r="T1569" s="69">
        <f>+M1569*S1569</f>
        <v>0</v>
      </c>
      <c r="U1569" s="69">
        <f>+R1569-T1569</f>
        <v>480</v>
      </c>
      <c r="V1569" s="69">
        <f>+U1569*0</f>
        <v>0</v>
      </c>
      <c r="W1569" s="69">
        <f>+U1569-V1569</f>
        <v>480</v>
      </c>
      <c r="X1569" s="69">
        <v>0</v>
      </c>
      <c r="Y1569" s="14">
        <f t="shared" si="1511"/>
        <v>0</v>
      </c>
      <c r="Z1569" s="66" t="s">
        <v>26</v>
      </c>
      <c r="AA1569" s="12" t="s">
        <v>31</v>
      </c>
    </row>
    <row r="1570" spans="1:27" x14ac:dyDescent="0.25">
      <c r="A1570" s="10">
        <v>45681</v>
      </c>
      <c r="B1570" s="11" t="s">
        <v>3489</v>
      </c>
      <c r="C1570" s="11" t="s">
        <v>3490</v>
      </c>
      <c r="D1570" s="11" t="s">
        <v>26</v>
      </c>
      <c r="E1570" s="11" t="s">
        <v>240</v>
      </c>
      <c r="F1570" s="11" t="s">
        <v>26</v>
      </c>
      <c r="G1570" s="11">
        <v>74966</v>
      </c>
      <c r="H1570" s="12" t="s">
        <v>4447</v>
      </c>
      <c r="I1570" s="12" t="s">
        <v>27</v>
      </c>
      <c r="J1570" s="12" t="s">
        <v>42</v>
      </c>
      <c r="K1570" s="12" t="s">
        <v>43</v>
      </c>
      <c r="L1570" s="13">
        <v>41.66</v>
      </c>
      <c r="M1570" s="13">
        <v>25</v>
      </c>
      <c r="N1570" s="13">
        <v>1.6664000000000001</v>
      </c>
      <c r="O1570" s="13">
        <v>42.5</v>
      </c>
      <c r="P1570" s="13" t="s">
        <v>30</v>
      </c>
      <c r="Q1570" s="13">
        <v>0</v>
      </c>
      <c r="R1570" s="69">
        <f>+L1570*O1570</f>
        <v>1770.55</v>
      </c>
      <c r="S1570" s="69">
        <v>0</v>
      </c>
      <c r="T1570" s="69">
        <f>+L1570*S1570</f>
        <v>0</v>
      </c>
      <c r="U1570" s="69">
        <f>+R1570-T1570</f>
        <v>1770.55</v>
      </c>
      <c r="V1570" s="69">
        <f>+U1570*0.75</f>
        <v>1327.9124999999999</v>
      </c>
      <c r="W1570" s="69">
        <f>+U1570-V1570</f>
        <v>442.63750000000005</v>
      </c>
      <c r="X1570" s="69">
        <v>0</v>
      </c>
      <c r="Y1570" s="14">
        <f t="shared" si="1511"/>
        <v>0</v>
      </c>
      <c r="Z1570" s="66" t="s">
        <v>26</v>
      </c>
      <c r="AA1570" s="12" t="s">
        <v>31</v>
      </c>
    </row>
    <row r="1571" spans="1:27" x14ac:dyDescent="0.25">
      <c r="A1571" s="10">
        <v>45681</v>
      </c>
      <c r="B1571" s="11" t="s">
        <v>286</v>
      </c>
      <c r="C1571" s="11" t="s">
        <v>3491</v>
      </c>
      <c r="D1571" s="11" t="s">
        <v>26</v>
      </c>
      <c r="E1571" s="11" t="s">
        <v>478</v>
      </c>
      <c r="F1571" s="11" t="s">
        <v>26</v>
      </c>
      <c r="G1571" s="11">
        <v>76346</v>
      </c>
      <c r="H1571" s="12" t="s">
        <v>4447</v>
      </c>
      <c r="I1571" s="12" t="s">
        <v>27</v>
      </c>
      <c r="J1571" s="12" t="s">
        <v>42</v>
      </c>
      <c r="K1571" s="12" t="s">
        <v>43</v>
      </c>
      <c r="L1571" s="13">
        <v>40.92</v>
      </c>
      <c r="M1571" s="13">
        <v>25</v>
      </c>
      <c r="N1571" s="13">
        <v>1.6368</v>
      </c>
      <c r="O1571" s="13">
        <v>42.5</v>
      </c>
      <c r="P1571" s="13" t="s">
        <v>30</v>
      </c>
      <c r="Q1571" s="13">
        <v>0</v>
      </c>
      <c r="R1571" s="69">
        <f>+L1571*O1571</f>
        <v>1739.1000000000001</v>
      </c>
      <c r="S1571" s="69">
        <v>0</v>
      </c>
      <c r="T1571" s="69">
        <f>+L1571*S1571</f>
        <v>0</v>
      </c>
      <c r="U1571" s="69">
        <f>+R1571-T1571</f>
        <v>1739.1000000000001</v>
      </c>
      <c r="V1571" s="69">
        <f>+U1571*0.75</f>
        <v>1304.325</v>
      </c>
      <c r="W1571" s="69">
        <f>+U1571-V1571</f>
        <v>434.77500000000009</v>
      </c>
      <c r="X1571" s="69">
        <v>0</v>
      </c>
      <c r="Y1571" s="14">
        <f t="shared" si="1511"/>
        <v>0</v>
      </c>
      <c r="Z1571" s="66" t="s">
        <v>26</v>
      </c>
      <c r="AA1571" s="12" t="s">
        <v>31</v>
      </c>
    </row>
    <row r="1572" spans="1:27" x14ac:dyDescent="0.25">
      <c r="A1572" s="10">
        <v>45681</v>
      </c>
      <c r="B1572" s="11" t="s">
        <v>3492</v>
      </c>
      <c r="C1572" s="11" t="s">
        <v>3493</v>
      </c>
      <c r="D1572" s="11" t="s">
        <v>26</v>
      </c>
      <c r="E1572" s="11" t="s">
        <v>178</v>
      </c>
      <c r="F1572" s="11" t="s">
        <v>26</v>
      </c>
      <c r="G1572" s="11">
        <v>57744</v>
      </c>
      <c r="H1572" s="12" t="s">
        <v>4422</v>
      </c>
      <c r="I1572" s="12" t="s">
        <v>27</v>
      </c>
      <c r="J1572" s="12" t="s">
        <v>33</v>
      </c>
      <c r="K1572" s="12" t="s">
        <v>34</v>
      </c>
      <c r="L1572" s="13">
        <v>35.340000000000003</v>
      </c>
      <c r="M1572" s="13">
        <v>25</v>
      </c>
      <c r="N1572" s="13">
        <v>1.4136</v>
      </c>
      <c r="O1572" s="13">
        <v>45</v>
      </c>
      <c r="P1572" s="13" t="s">
        <v>30</v>
      </c>
      <c r="Q1572" s="13">
        <v>0</v>
      </c>
      <c r="R1572" s="69">
        <f>+L1572*O1572</f>
        <v>1590.3000000000002</v>
      </c>
      <c r="S1572" s="69">
        <v>0</v>
      </c>
      <c r="T1572" s="69">
        <f>+L1572*S1572</f>
        <v>0</v>
      </c>
      <c r="U1572" s="69">
        <f t="shared" ref="U1572" si="1512">+R1572-T1572</f>
        <v>1590.3000000000002</v>
      </c>
      <c r="V1572" s="69">
        <f>+U1572*1</f>
        <v>1590.3000000000002</v>
      </c>
      <c r="W1572" s="69">
        <f t="shared" ref="W1572" si="1513">+U1572-V1572</f>
        <v>0</v>
      </c>
      <c r="X1572" s="69">
        <v>0</v>
      </c>
      <c r="Y1572" s="14">
        <f t="shared" si="1511"/>
        <v>0</v>
      </c>
      <c r="Z1572" s="66" t="s">
        <v>26</v>
      </c>
      <c r="AA1572" s="12" t="s">
        <v>31</v>
      </c>
    </row>
    <row r="1573" spans="1:27" x14ac:dyDescent="0.25">
      <c r="A1573" s="10">
        <v>45681</v>
      </c>
      <c r="B1573" s="11" t="s">
        <v>747</v>
      </c>
      <c r="C1573" s="11" t="s">
        <v>3494</v>
      </c>
      <c r="D1573" s="11" t="s">
        <v>26</v>
      </c>
      <c r="E1573" s="11" t="s">
        <v>239</v>
      </c>
      <c r="F1573" s="11" t="s">
        <v>26</v>
      </c>
      <c r="G1573" s="11">
        <v>2938</v>
      </c>
      <c r="H1573" s="12" t="s">
        <v>41</v>
      </c>
      <c r="I1573" s="12" t="s">
        <v>37</v>
      </c>
      <c r="J1573" s="12" t="s">
        <v>85</v>
      </c>
      <c r="K1573" s="12" t="s">
        <v>86</v>
      </c>
      <c r="L1573" s="13">
        <v>36.4</v>
      </c>
      <c r="M1573" s="13">
        <v>22</v>
      </c>
      <c r="N1573" s="13">
        <v>1.654545454545455</v>
      </c>
      <c r="O1573" s="13" t="s">
        <v>30</v>
      </c>
      <c r="P1573" s="13">
        <v>43.5</v>
      </c>
      <c r="Q1573" s="13">
        <v>0</v>
      </c>
      <c r="R1573" s="69">
        <f>M1573*P1573</f>
        <v>957</v>
      </c>
      <c r="S1573" s="69">
        <v>0</v>
      </c>
      <c r="T1573" s="69">
        <f>M1573*S1573</f>
        <v>0</v>
      </c>
      <c r="U1573" s="69">
        <f t="shared" ref="U1573" si="1514">R1573-T1573</f>
        <v>957</v>
      </c>
      <c r="V1573" s="69">
        <f>U1573*0</f>
        <v>0</v>
      </c>
      <c r="W1573" s="69">
        <f t="shared" ref="W1573" si="1515">U1573-V1573</f>
        <v>957</v>
      </c>
      <c r="X1573" s="69">
        <v>0</v>
      </c>
      <c r="Y1573" s="14">
        <f t="shared" si="1511"/>
        <v>0</v>
      </c>
      <c r="Z1573" s="66" t="s">
        <v>26</v>
      </c>
      <c r="AA1573" s="12" t="s">
        <v>31</v>
      </c>
    </row>
    <row r="1574" spans="1:27" x14ac:dyDescent="0.25">
      <c r="A1574" s="10">
        <v>45681</v>
      </c>
      <c r="B1574" s="11" t="s">
        <v>265</v>
      </c>
      <c r="C1574" s="11" t="s">
        <v>3495</v>
      </c>
      <c r="D1574" s="11" t="s">
        <v>26</v>
      </c>
      <c r="E1574" s="11" t="s">
        <v>572</v>
      </c>
      <c r="F1574" s="11" t="s">
        <v>26</v>
      </c>
      <c r="G1574" s="11">
        <v>112087</v>
      </c>
      <c r="H1574" s="12" t="s">
        <v>4445</v>
      </c>
      <c r="I1574" s="12" t="s">
        <v>27</v>
      </c>
      <c r="J1574" s="12" t="s">
        <v>33</v>
      </c>
      <c r="K1574" s="12" t="s">
        <v>34</v>
      </c>
      <c r="L1574" s="13">
        <v>37.119999999999997</v>
      </c>
      <c r="M1574" s="13">
        <v>25</v>
      </c>
      <c r="N1574" s="13">
        <v>1.4847999999999999</v>
      </c>
      <c r="O1574" s="13">
        <v>44</v>
      </c>
      <c r="P1574" s="13" t="s">
        <v>30</v>
      </c>
      <c r="Q1574" s="13">
        <v>0</v>
      </c>
      <c r="R1574" s="69">
        <f t="shared" ref="R1574" si="1516">+L1574*O1574</f>
        <v>1633.28</v>
      </c>
      <c r="S1574" s="69">
        <v>0</v>
      </c>
      <c r="T1574" s="69">
        <f>+L1574*S1574</f>
        <v>0</v>
      </c>
      <c r="U1574" s="69">
        <f>+R1574-T1574</f>
        <v>1633.28</v>
      </c>
      <c r="V1574" s="69">
        <f>+U1574*1</f>
        <v>1633.28</v>
      </c>
      <c r="W1574" s="69">
        <f>+U1574-V1574</f>
        <v>0</v>
      </c>
      <c r="X1574" s="69">
        <v>0</v>
      </c>
      <c r="Y1574" s="14">
        <f t="shared" si="1511"/>
        <v>0</v>
      </c>
      <c r="Z1574" s="66" t="s">
        <v>26</v>
      </c>
      <c r="AA1574" s="12" t="s">
        <v>31</v>
      </c>
    </row>
    <row r="1575" spans="1:27" x14ac:dyDescent="0.25">
      <c r="A1575" s="10">
        <v>45681</v>
      </c>
      <c r="B1575" s="11" t="s">
        <v>423</v>
      </c>
      <c r="C1575" s="11" t="s">
        <v>3496</v>
      </c>
      <c r="D1575" s="11" t="s">
        <v>26</v>
      </c>
      <c r="E1575" s="11" t="s">
        <v>569</v>
      </c>
      <c r="F1575" s="11" t="s">
        <v>26</v>
      </c>
      <c r="G1575" s="11" t="s">
        <v>26</v>
      </c>
      <c r="H1575" s="12" t="s">
        <v>4421</v>
      </c>
      <c r="I1575" s="12" t="s">
        <v>27</v>
      </c>
      <c r="J1575" s="12" t="s">
        <v>42</v>
      </c>
      <c r="K1575" s="12" t="s">
        <v>43</v>
      </c>
      <c r="L1575" s="13">
        <v>43.88</v>
      </c>
      <c r="M1575" s="13">
        <v>25</v>
      </c>
      <c r="N1575" s="13">
        <v>1.7552000000000001</v>
      </c>
      <c r="O1575" s="13">
        <v>83</v>
      </c>
      <c r="P1575" s="13" t="s">
        <v>30</v>
      </c>
      <c r="Q1575" s="13">
        <v>0</v>
      </c>
      <c r="R1575" s="69">
        <f>L1575*O1575</f>
        <v>3642.0400000000004</v>
      </c>
      <c r="S1575" s="69">
        <v>38</v>
      </c>
      <c r="T1575" s="69">
        <f>L1575*S1575</f>
        <v>1667.44</v>
      </c>
      <c r="U1575" s="69">
        <f t="shared" ref="U1575" si="1517">R1575-T1575</f>
        <v>1974.6000000000004</v>
      </c>
      <c r="V1575" s="69">
        <f>U1575*1</f>
        <v>1974.6000000000004</v>
      </c>
      <c r="W1575" s="69"/>
      <c r="X1575" s="69">
        <f>L1575*36</f>
        <v>1579.68</v>
      </c>
      <c r="Y1575" s="70">
        <f t="shared" ref="Y1575" si="1518">+T1575-X1575</f>
        <v>87.759999999999991</v>
      </c>
      <c r="Z1575" s="66" t="s">
        <v>140</v>
      </c>
      <c r="AA1575" s="12" t="s">
        <v>78</v>
      </c>
    </row>
    <row r="1576" spans="1:27" x14ac:dyDescent="0.25">
      <c r="A1576" s="10">
        <v>45681</v>
      </c>
      <c r="B1576" s="11" t="s">
        <v>3497</v>
      </c>
      <c r="C1576" s="11" t="s">
        <v>3498</v>
      </c>
      <c r="D1576" s="11" t="s">
        <v>26</v>
      </c>
      <c r="E1576" s="11" t="s">
        <v>40</v>
      </c>
      <c r="F1576" s="11" t="s">
        <v>26</v>
      </c>
      <c r="G1576" s="11">
        <v>3710</v>
      </c>
      <c r="H1576" s="12" t="s">
        <v>41</v>
      </c>
      <c r="I1576" s="12" t="s">
        <v>55</v>
      </c>
      <c r="J1576" s="12" t="s">
        <v>55</v>
      </c>
      <c r="K1576" s="12" t="s">
        <v>56</v>
      </c>
      <c r="L1576" s="13">
        <v>39.700000000000003</v>
      </c>
      <c r="M1576" s="13">
        <v>25</v>
      </c>
      <c r="N1576" s="13">
        <v>1.5880000000000001</v>
      </c>
      <c r="O1576" s="13" t="s">
        <v>30</v>
      </c>
      <c r="P1576" s="13">
        <v>24</v>
      </c>
      <c r="Q1576" s="13">
        <v>0</v>
      </c>
      <c r="R1576" s="69">
        <f>+M1576*P1576</f>
        <v>600</v>
      </c>
      <c r="S1576" s="69">
        <v>0</v>
      </c>
      <c r="T1576" s="69">
        <f>+M1576*S1576</f>
        <v>0</v>
      </c>
      <c r="U1576" s="69">
        <f>+R1576-T1576</f>
        <v>600</v>
      </c>
      <c r="V1576" s="69">
        <f>+U1576*0</f>
        <v>0</v>
      </c>
      <c r="W1576" s="69">
        <f>+U1576-V1576</f>
        <v>600</v>
      </c>
      <c r="X1576" s="69">
        <v>0</v>
      </c>
      <c r="Y1576" s="14">
        <f t="shared" ref="Y1576:Y1587" si="1519">T1576-X1576</f>
        <v>0</v>
      </c>
      <c r="Z1576" s="66" t="s">
        <v>26</v>
      </c>
      <c r="AA1576" s="12" t="s">
        <v>31</v>
      </c>
    </row>
    <row r="1577" spans="1:27" x14ac:dyDescent="0.25">
      <c r="A1577" s="10">
        <v>45681</v>
      </c>
      <c r="B1577" s="11" t="s">
        <v>2641</v>
      </c>
      <c r="C1577" s="11" t="s">
        <v>3499</v>
      </c>
      <c r="D1577" s="11" t="s">
        <v>26</v>
      </c>
      <c r="E1577" s="11" t="s">
        <v>434</v>
      </c>
      <c r="F1577" s="11" t="s">
        <v>26</v>
      </c>
      <c r="G1577" s="11">
        <v>3514</v>
      </c>
      <c r="H1577" s="12" t="s">
        <v>41</v>
      </c>
      <c r="I1577" s="12" t="s">
        <v>55</v>
      </c>
      <c r="J1577" s="12" t="s">
        <v>55</v>
      </c>
      <c r="K1577" s="12" t="s">
        <v>56</v>
      </c>
      <c r="L1577" s="13">
        <v>40.380000000000003</v>
      </c>
      <c r="M1577" s="13">
        <v>24</v>
      </c>
      <c r="N1577" s="13">
        <v>1.6825000000000001</v>
      </c>
      <c r="O1577" s="13" t="s">
        <v>30</v>
      </c>
      <c r="P1577" s="13">
        <v>24</v>
      </c>
      <c r="Q1577" s="13">
        <v>0</v>
      </c>
      <c r="R1577" s="69">
        <f>+M1577*P1577</f>
        <v>576</v>
      </c>
      <c r="S1577" s="69">
        <v>0</v>
      </c>
      <c r="T1577" s="69">
        <f>+M1577*S1577</f>
        <v>0</v>
      </c>
      <c r="U1577" s="69">
        <f>+R1577-T1577</f>
        <v>576</v>
      </c>
      <c r="V1577" s="69">
        <f>+U1577*0</f>
        <v>0</v>
      </c>
      <c r="W1577" s="69">
        <f>+U1577-V1577</f>
        <v>576</v>
      </c>
      <c r="X1577" s="69">
        <v>0</v>
      </c>
      <c r="Y1577" s="14">
        <f t="shared" si="1519"/>
        <v>0</v>
      </c>
      <c r="Z1577" s="66" t="s">
        <v>26</v>
      </c>
      <c r="AA1577" s="12" t="s">
        <v>31</v>
      </c>
    </row>
    <row r="1578" spans="1:27" x14ac:dyDescent="0.25">
      <c r="A1578" s="10">
        <v>45681</v>
      </c>
      <c r="B1578" s="11" t="s">
        <v>465</v>
      </c>
      <c r="C1578" s="11" t="s">
        <v>3500</v>
      </c>
      <c r="D1578" s="11" t="s">
        <v>26</v>
      </c>
      <c r="E1578" s="11" t="s">
        <v>443</v>
      </c>
      <c r="F1578" s="11" t="s">
        <v>26</v>
      </c>
      <c r="G1578" s="11" t="s">
        <v>184</v>
      </c>
      <c r="H1578" s="12" t="s">
        <v>4448</v>
      </c>
      <c r="I1578" s="12" t="s">
        <v>55</v>
      </c>
      <c r="J1578" s="12" t="s">
        <v>55</v>
      </c>
      <c r="K1578" s="12" t="s">
        <v>56</v>
      </c>
      <c r="L1578" s="13">
        <v>35.18</v>
      </c>
      <c r="M1578" s="13">
        <v>22</v>
      </c>
      <c r="N1578" s="13">
        <v>1.5990909090909089</v>
      </c>
      <c r="O1578" s="13">
        <v>15</v>
      </c>
      <c r="P1578" s="13" t="s">
        <v>30</v>
      </c>
      <c r="Q1578" s="13">
        <v>0</v>
      </c>
      <c r="R1578" s="69">
        <f>L1578*O1578</f>
        <v>527.70000000000005</v>
      </c>
      <c r="S1578" s="69">
        <v>0</v>
      </c>
      <c r="T1578" s="69">
        <f>L1578*S1578</f>
        <v>0</v>
      </c>
      <c r="U1578" s="69">
        <f>R1578-T1578</f>
        <v>527.70000000000005</v>
      </c>
      <c r="V1578" s="69">
        <f>U1578*1</f>
        <v>527.70000000000005</v>
      </c>
      <c r="W1578" s="69">
        <f>U1578-V1578</f>
        <v>0</v>
      </c>
      <c r="X1578" s="69">
        <v>0</v>
      </c>
      <c r="Y1578" s="14">
        <f t="shared" si="1519"/>
        <v>0</v>
      </c>
      <c r="Z1578" s="66" t="s">
        <v>26</v>
      </c>
      <c r="AA1578" s="12" t="s">
        <v>31</v>
      </c>
    </row>
    <row r="1579" spans="1:27" x14ac:dyDescent="0.25">
      <c r="A1579" s="10">
        <v>45681</v>
      </c>
      <c r="B1579" s="11" t="s">
        <v>3501</v>
      </c>
      <c r="C1579" s="11" t="s">
        <v>3502</v>
      </c>
      <c r="D1579" s="11" t="s">
        <v>26</v>
      </c>
      <c r="E1579" s="11" t="s">
        <v>236</v>
      </c>
      <c r="F1579" s="11" t="s">
        <v>26</v>
      </c>
      <c r="G1579" s="11">
        <v>61860</v>
      </c>
      <c r="H1579" s="12" t="s">
        <v>4422</v>
      </c>
      <c r="I1579" s="12" t="s">
        <v>27</v>
      </c>
      <c r="J1579" s="12" t="s">
        <v>33</v>
      </c>
      <c r="K1579" s="12" t="s">
        <v>34</v>
      </c>
      <c r="L1579" s="13">
        <v>37.340000000000003</v>
      </c>
      <c r="M1579" s="13">
        <v>25</v>
      </c>
      <c r="N1579" s="13">
        <v>1.4936</v>
      </c>
      <c r="O1579" s="13">
        <v>45</v>
      </c>
      <c r="P1579" s="13" t="s">
        <v>30</v>
      </c>
      <c r="Q1579" s="13">
        <v>0</v>
      </c>
      <c r="R1579" s="69">
        <f>+L1579*O1579</f>
        <v>1680.3000000000002</v>
      </c>
      <c r="S1579" s="69">
        <v>0</v>
      </c>
      <c r="T1579" s="69">
        <f>+L1579*S1579</f>
        <v>0</v>
      </c>
      <c r="U1579" s="69">
        <f t="shared" ref="U1579" si="1520">+R1579-T1579</f>
        <v>1680.3000000000002</v>
      </c>
      <c r="V1579" s="69">
        <f>+U1579*1</f>
        <v>1680.3000000000002</v>
      </c>
      <c r="W1579" s="69">
        <f t="shared" ref="W1579" si="1521">+U1579-V1579</f>
        <v>0</v>
      </c>
      <c r="X1579" s="69">
        <v>0</v>
      </c>
      <c r="Y1579" s="14">
        <f t="shared" si="1519"/>
        <v>0</v>
      </c>
      <c r="Z1579" s="66" t="s">
        <v>26</v>
      </c>
      <c r="AA1579" s="12" t="s">
        <v>31</v>
      </c>
    </row>
    <row r="1580" spans="1:27" x14ac:dyDescent="0.25">
      <c r="A1580" s="10">
        <v>45681</v>
      </c>
      <c r="B1580" s="11" t="s">
        <v>3503</v>
      </c>
      <c r="C1580" s="11" t="s">
        <v>3504</v>
      </c>
      <c r="D1580" s="11" t="s">
        <v>26</v>
      </c>
      <c r="E1580" s="11" t="s">
        <v>50</v>
      </c>
      <c r="F1580" s="11" t="s">
        <v>26</v>
      </c>
      <c r="G1580" s="11">
        <v>905</v>
      </c>
      <c r="H1580" s="12" t="s">
        <v>162</v>
      </c>
      <c r="I1580" s="12" t="s">
        <v>27</v>
      </c>
      <c r="J1580" s="12" t="s">
        <v>47</v>
      </c>
      <c r="K1580" s="12" t="s">
        <v>48</v>
      </c>
      <c r="L1580" s="13">
        <v>37.44</v>
      </c>
      <c r="M1580" s="13">
        <v>25</v>
      </c>
      <c r="N1580" s="13">
        <v>1.4976</v>
      </c>
      <c r="O1580" s="13" t="s">
        <v>30</v>
      </c>
      <c r="P1580" s="13">
        <v>58</v>
      </c>
      <c r="Q1580" s="13">
        <v>0</v>
      </c>
      <c r="R1580" s="69">
        <f>M1580*P1580</f>
        <v>1450</v>
      </c>
      <c r="S1580" s="69">
        <v>0</v>
      </c>
      <c r="T1580" s="69">
        <f>M1580*S1580</f>
        <v>0</v>
      </c>
      <c r="U1580" s="69">
        <f>R1580-T1580</f>
        <v>1450</v>
      </c>
      <c r="V1580" s="69">
        <f>U1580*0</f>
        <v>0</v>
      </c>
      <c r="W1580" s="69">
        <f>U1580-V1580</f>
        <v>1450</v>
      </c>
      <c r="X1580" s="69">
        <v>0</v>
      </c>
      <c r="Y1580" s="14">
        <f t="shared" si="1519"/>
        <v>0</v>
      </c>
      <c r="Z1580" s="66" t="s">
        <v>26</v>
      </c>
      <c r="AA1580" s="12" t="s">
        <v>31</v>
      </c>
    </row>
    <row r="1581" spans="1:27" x14ac:dyDescent="0.25">
      <c r="A1581" s="10">
        <v>45681</v>
      </c>
      <c r="B1581" s="11" t="s">
        <v>3016</v>
      </c>
      <c r="C1581" s="11" t="s">
        <v>3505</v>
      </c>
      <c r="D1581" s="11" t="s">
        <v>26</v>
      </c>
      <c r="E1581" s="11" t="s">
        <v>2617</v>
      </c>
      <c r="F1581" s="11" t="s">
        <v>26</v>
      </c>
      <c r="G1581" s="11" t="s">
        <v>35</v>
      </c>
      <c r="H1581" s="12" t="s">
        <v>36</v>
      </c>
      <c r="I1581" s="12" t="s">
        <v>37</v>
      </c>
      <c r="J1581" s="12" t="s">
        <v>227</v>
      </c>
      <c r="K1581" s="12" t="s">
        <v>38</v>
      </c>
      <c r="L1581" s="13">
        <v>28.32</v>
      </c>
      <c r="M1581" s="13">
        <v>20</v>
      </c>
      <c r="N1581" s="13">
        <v>1.4159999999999999</v>
      </c>
      <c r="O1581" s="13">
        <v>37</v>
      </c>
      <c r="P1581" s="13" t="s">
        <v>30</v>
      </c>
      <c r="Q1581" s="13">
        <v>0</v>
      </c>
      <c r="R1581" s="69">
        <f>(L1581*O1581)-Q1581</f>
        <v>1047.8399999999999</v>
      </c>
      <c r="S1581" s="69">
        <v>0</v>
      </c>
      <c r="T1581" s="69">
        <f t="shared" ref="T1581" si="1522">+L1581*S1581</f>
        <v>0</v>
      </c>
      <c r="U1581" s="69">
        <f t="shared" ref="U1581" si="1523">+R1581-T1581</f>
        <v>1047.8399999999999</v>
      </c>
      <c r="V1581" s="69">
        <f>+U1581*0</f>
        <v>0</v>
      </c>
      <c r="W1581" s="69">
        <f t="shared" ref="W1581" si="1524">+U1581-V1581</f>
        <v>1047.8399999999999</v>
      </c>
      <c r="X1581" s="69">
        <v>0</v>
      </c>
      <c r="Y1581" s="14">
        <f t="shared" si="1519"/>
        <v>0</v>
      </c>
      <c r="Z1581" s="66" t="s">
        <v>26</v>
      </c>
      <c r="AA1581" s="12" t="s">
        <v>31</v>
      </c>
    </row>
    <row r="1582" spans="1:27" x14ac:dyDescent="0.25">
      <c r="A1582" s="10">
        <v>45682</v>
      </c>
      <c r="B1582" s="11" t="s">
        <v>1232</v>
      </c>
      <c r="C1582" s="11" t="s">
        <v>3506</v>
      </c>
      <c r="D1582" s="11" t="s">
        <v>26</v>
      </c>
      <c r="E1582" s="11" t="s">
        <v>483</v>
      </c>
      <c r="F1582" s="11" t="s">
        <v>26</v>
      </c>
      <c r="G1582" s="11">
        <v>1005</v>
      </c>
      <c r="H1582" s="12" t="s">
        <v>141</v>
      </c>
      <c r="I1582" s="12" t="s">
        <v>27</v>
      </c>
      <c r="J1582" s="12" t="s">
        <v>33</v>
      </c>
      <c r="K1582" s="12" t="s">
        <v>34</v>
      </c>
      <c r="L1582" s="13">
        <v>34.5</v>
      </c>
      <c r="M1582" s="13">
        <v>25</v>
      </c>
      <c r="N1582" s="13">
        <v>1.38</v>
      </c>
      <c r="O1582" s="13">
        <v>40</v>
      </c>
      <c r="P1582" s="13" t="s">
        <v>30</v>
      </c>
      <c r="Q1582" s="13">
        <v>0</v>
      </c>
      <c r="R1582" s="69">
        <f>L1582*O1582</f>
        <v>1380</v>
      </c>
      <c r="S1582" s="69">
        <v>0</v>
      </c>
      <c r="T1582" s="69">
        <f>L1582*S1582</f>
        <v>0</v>
      </c>
      <c r="U1582" s="69">
        <f t="shared" ref="U1582" si="1525">R1582-T1582</f>
        <v>1380</v>
      </c>
      <c r="V1582" s="69">
        <f>U1582*0</f>
        <v>0</v>
      </c>
      <c r="W1582" s="69">
        <f t="shared" ref="W1582" si="1526">U1582-V1582</f>
        <v>1380</v>
      </c>
      <c r="X1582" s="69">
        <v>0</v>
      </c>
      <c r="Y1582" s="14">
        <f t="shared" si="1519"/>
        <v>0</v>
      </c>
      <c r="Z1582" s="66" t="s">
        <v>26</v>
      </c>
      <c r="AA1582" s="12" t="s">
        <v>31</v>
      </c>
    </row>
    <row r="1583" spans="1:27" x14ac:dyDescent="0.25">
      <c r="A1583" s="10">
        <v>45682</v>
      </c>
      <c r="B1583" s="11" t="s">
        <v>1328</v>
      </c>
      <c r="C1583" s="11" t="s">
        <v>3507</v>
      </c>
      <c r="D1583" s="11" t="s">
        <v>26</v>
      </c>
      <c r="E1583" s="11" t="s">
        <v>495</v>
      </c>
      <c r="F1583" s="11" t="s">
        <v>26</v>
      </c>
      <c r="G1583" s="11">
        <v>22912</v>
      </c>
      <c r="H1583" s="12" t="s">
        <v>4447</v>
      </c>
      <c r="I1583" s="12" t="s">
        <v>27</v>
      </c>
      <c r="J1583" s="12" t="s">
        <v>47</v>
      </c>
      <c r="K1583" s="12" t="s">
        <v>48</v>
      </c>
      <c r="L1583" s="13">
        <v>37.78</v>
      </c>
      <c r="M1583" s="13">
        <v>25</v>
      </c>
      <c r="N1583" s="13">
        <v>1.5112000000000001</v>
      </c>
      <c r="O1583" s="13">
        <v>46.66</v>
      </c>
      <c r="P1583" s="13" t="s">
        <v>30</v>
      </c>
      <c r="Q1583" s="13">
        <v>0</v>
      </c>
      <c r="R1583" s="69">
        <f>+L1583*O1583</f>
        <v>1762.8147999999999</v>
      </c>
      <c r="S1583" s="69">
        <v>0</v>
      </c>
      <c r="T1583" s="69">
        <f>+L1583*S1583</f>
        <v>0</v>
      </c>
      <c r="U1583" s="69">
        <f>+R1583-T1583</f>
        <v>1762.8147999999999</v>
      </c>
      <c r="V1583" s="69">
        <f>+U1583*0.75</f>
        <v>1322.1110999999999</v>
      </c>
      <c r="W1583" s="69">
        <f>+U1583-V1583</f>
        <v>440.70370000000003</v>
      </c>
      <c r="X1583" s="69">
        <v>0</v>
      </c>
      <c r="Y1583" s="14">
        <f t="shared" si="1519"/>
        <v>0</v>
      </c>
      <c r="Z1583" s="66" t="s">
        <v>26</v>
      </c>
      <c r="AA1583" s="12" t="s">
        <v>31</v>
      </c>
    </row>
    <row r="1584" spans="1:27" x14ac:dyDescent="0.25">
      <c r="A1584" s="10">
        <v>45682</v>
      </c>
      <c r="B1584" s="11" t="s">
        <v>384</v>
      </c>
      <c r="C1584" s="11" t="s">
        <v>3508</v>
      </c>
      <c r="D1584" s="11" t="s">
        <v>26</v>
      </c>
      <c r="E1584" s="11" t="s">
        <v>100</v>
      </c>
      <c r="F1584" s="11" t="s">
        <v>26</v>
      </c>
      <c r="G1584" s="11">
        <v>21732</v>
      </c>
      <c r="H1584" s="12" t="s">
        <v>4447</v>
      </c>
      <c r="I1584" s="12" t="s">
        <v>27</v>
      </c>
      <c r="J1584" s="12" t="s">
        <v>33</v>
      </c>
      <c r="K1584" s="12" t="s">
        <v>34</v>
      </c>
      <c r="L1584" s="13">
        <v>38.200000000000003</v>
      </c>
      <c r="M1584" s="13">
        <v>25</v>
      </c>
      <c r="N1584" s="13">
        <v>1.528</v>
      </c>
      <c r="O1584" s="13">
        <v>45.33</v>
      </c>
      <c r="P1584" s="13" t="s">
        <v>30</v>
      </c>
      <c r="Q1584" s="13">
        <v>0</v>
      </c>
      <c r="R1584" s="69">
        <f>+L1584*O1584</f>
        <v>1731.606</v>
      </c>
      <c r="S1584" s="69">
        <v>0</v>
      </c>
      <c r="T1584" s="69">
        <f>+L1584*S1584</f>
        <v>0</v>
      </c>
      <c r="U1584" s="69">
        <f>+R1584-T1584</f>
        <v>1731.606</v>
      </c>
      <c r="V1584" s="69">
        <f>+U1584*0.75</f>
        <v>1298.7045000000001</v>
      </c>
      <c r="W1584" s="69">
        <f>+U1584-V1584</f>
        <v>432.90149999999994</v>
      </c>
      <c r="X1584" s="69">
        <v>0</v>
      </c>
      <c r="Y1584" s="14">
        <f t="shared" si="1519"/>
        <v>0</v>
      </c>
      <c r="Z1584" s="66" t="s">
        <v>26</v>
      </c>
      <c r="AA1584" s="12" t="s">
        <v>31</v>
      </c>
    </row>
    <row r="1585" spans="1:27" x14ac:dyDescent="0.25">
      <c r="A1585" s="10">
        <v>45682</v>
      </c>
      <c r="B1585" s="11" t="s">
        <v>320</v>
      </c>
      <c r="C1585" s="11" t="s">
        <v>3509</v>
      </c>
      <c r="D1585" s="11" t="s">
        <v>26</v>
      </c>
      <c r="E1585" s="11" t="s">
        <v>183</v>
      </c>
      <c r="F1585" s="11" t="s">
        <v>26</v>
      </c>
      <c r="G1585" s="11">
        <v>1006</v>
      </c>
      <c r="H1585" s="12" t="s">
        <v>141</v>
      </c>
      <c r="I1585" s="12" t="s">
        <v>27</v>
      </c>
      <c r="J1585" s="12" t="s">
        <v>42</v>
      </c>
      <c r="K1585" s="12" t="s">
        <v>43</v>
      </c>
      <c r="L1585" s="13">
        <v>43.06</v>
      </c>
      <c r="M1585" s="13">
        <v>25</v>
      </c>
      <c r="N1585" s="13">
        <v>1.7223999999999999</v>
      </c>
      <c r="O1585" s="13">
        <v>40</v>
      </c>
      <c r="P1585" s="13" t="s">
        <v>30</v>
      </c>
      <c r="Q1585" s="13">
        <v>0</v>
      </c>
      <c r="R1585" s="69">
        <f>L1585*O1585</f>
        <v>1722.4</v>
      </c>
      <c r="S1585" s="69">
        <v>0</v>
      </c>
      <c r="T1585" s="69">
        <f>L1585*S1585</f>
        <v>0</v>
      </c>
      <c r="U1585" s="69">
        <f t="shared" ref="U1585" si="1527">R1585-T1585</f>
        <v>1722.4</v>
      </c>
      <c r="V1585" s="69">
        <f>U1585*0</f>
        <v>0</v>
      </c>
      <c r="W1585" s="69">
        <f t="shared" ref="W1585" si="1528">U1585-V1585</f>
        <v>1722.4</v>
      </c>
      <c r="X1585" s="69">
        <v>0</v>
      </c>
      <c r="Y1585" s="14">
        <f t="shared" si="1519"/>
        <v>0</v>
      </c>
      <c r="Z1585" s="66" t="s">
        <v>26</v>
      </c>
      <c r="AA1585" s="12" t="s">
        <v>31</v>
      </c>
    </row>
    <row r="1586" spans="1:27" x14ac:dyDescent="0.25">
      <c r="A1586" s="10">
        <v>45682</v>
      </c>
      <c r="B1586" s="11" t="s">
        <v>3510</v>
      </c>
      <c r="C1586" s="11" t="s">
        <v>3511</v>
      </c>
      <c r="D1586" s="11" t="s">
        <v>26</v>
      </c>
      <c r="E1586" s="11" t="s">
        <v>321</v>
      </c>
      <c r="F1586" s="11" t="s">
        <v>26</v>
      </c>
      <c r="G1586" s="11">
        <v>112358</v>
      </c>
      <c r="H1586" s="12" t="s">
        <v>4445</v>
      </c>
      <c r="I1586" s="12" t="s">
        <v>27</v>
      </c>
      <c r="J1586" s="12" t="s">
        <v>33</v>
      </c>
      <c r="K1586" s="12" t="s">
        <v>34</v>
      </c>
      <c r="L1586" s="13">
        <v>36.22</v>
      </c>
      <c r="M1586" s="13">
        <v>25</v>
      </c>
      <c r="N1586" s="13">
        <v>1.4488000000000001</v>
      </c>
      <c r="O1586" s="13">
        <v>44</v>
      </c>
      <c r="P1586" s="13" t="s">
        <v>30</v>
      </c>
      <c r="Q1586" s="13">
        <v>0</v>
      </c>
      <c r="R1586" s="69">
        <f t="shared" ref="R1586" si="1529">+L1586*O1586</f>
        <v>1593.6799999999998</v>
      </c>
      <c r="S1586" s="69">
        <v>0</v>
      </c>
      <c r="T1586" s="69">
        <f>+L1586*S1586</f>
        <v>0</v>
      </c>
      <c r="U1586" s="69">
        <f>+R1586-T1586</f>
        <v>1593.6799999999998</v>
      </c>
      <c r="V1586" s="69">
        <f>+U1586*1</f>
        <v>1593.6799999999998</v>
      </c>
      <c r="W1586" s="69">
        <f>+U1586-V1586</f>
        <v>0</v>
      </c>
      <c r="X1586" s="69">
        <v>0</v>
      </c>
      <c r="Y1586" s="14">
        <f t="shared" si="1519"/>
        <v>0</v>
      </c>
      <c r="Z1586" s="66" t="s">
        <v>26</v>
      </c>
      <c r="AA1586" s="12" t="s">
        <v>31</v>
      </c>
    </row>
    <row r="1587" spans="1:27" x14ac:dyDescent="0.25">
      <c r="A1587" s="10">
        <v>45682</v>
      </c>
      <c r="B1587" s="11" t="s">
        <v>362</v>
      </c>
      <c r="C1587" s="11" t="s">
        <v>3512</v>
      </c>
      <c r="D1587" s="11" t="s">
        <v>26</v>
      </c>
      <c r="E1587" s="11" t="s">
        <v>50</v>
      </c>
      <c r="F1587" s="11" t="s">
        <v>26</v>
      </c>
      <c r="G1587" s="11">
        <v>906</v>
      </c>
      <c r="H1587" s="12" t="s">
        <v>162</v>
      </c>
      <c r="I1587" s="12" t="s">
        <v>27</v>
      </c>
      <c r="J1587" s="12" t="s">
        <v>42</v>
      </c>
      <c r="K1587" s="12" t="s">
        <v>43</v>
      </c>
      <c r="L1587" s="13">
        <v>41.56</v>
      </c>
      <c r="M1587" s="13">
        <v>25</v>
      </c>
      <c r="N1587" s="13">
        <v>1.6624000000000001</v>
      </c>
      <c r="O1587" s="13" t="s">
        <v>30</v>
      </c>
      <c r="P1587" s="13">
        <v>56</v>
      </c>
      <c r="Q1587" s="13">
        <v>0</v>
      </c>
      <c r="R1587" s="69">
        <f>M1587*P1587</f>
        <v>1400</v>
      </c>
      <c r="S1587" s="69">
        <v>0</v>
      </c>
      <c r="T1587" s="69">
        <f>M1587*S1587</f>
        <v>0</v>
      </c>
      <c r="U1587" s="69">
        <f t="shared" ref="U1587:U1591" si="1530">R1587-T1587</f>
        <v>1400</v>
      </c>
      <c r="V1587" s="69">
        <f>U1587*0</f>
        <v>0</v>
      </c>
      <c r="W1587" s="69">
        <f t="shared" ref="W1587" si="1531">U1587-V1587</f>
        <v>1400</v>
      </c>
      <c r="X1587" s="69">
        <v>0</v>
      </c>
      <c r="Y1587" s="14">
        <f t="shared" si="1519"/>
        <v>0</v>
      </c>
      <c r="Z1587" s="66" t="s">
        <v>26</v>
      </c>
      <c r="AA1587" s="12" t="s">
        <v>31</v>
      </c>
    </row>
    <row r="1588" spans="1:27" x14ac:dyDescent="0.25">
      <c r="A1588" s="10">
        <v>45682</v>
      </c>
      <c r="B1588" s="11" t="s">
        <v>3513</v>
      </c>
      <c r="C1588" s="11" t="s">
        <v>3514</v>
      </c>
      <c r="D1588" s="11" t="s">
        <v>26</v>
      </c>
      <c r="E1588" s="11" t="s">
        <v>98</v>
      </c>
      <c r="F1588" s="11" t="s">
        <v>26</v>
      </c>
      <c r="G1588" s="11" t="s">
        <v>26</v>
      </c>
      <c r="H1588" s="12" t="s">
        <v>4421</v>
      </c>
      <c r="I1588" s="12" t="s">
        <v>27</v>
      </c>
      <c r="J1588" s="12" t="s">
        <v>42</v>
      </c>
      <c r="K1588" s="12" t="s">
        <v>43</v>
      </c>
      <c r="L1588" s="13">
        <v>41.32</v>
      </c>
      <c r="M1588" s="13">
        <v>25</v>
      </c>
      <c r="N1588" s="13">
        <v>1.6528</v>
      </c>
      <c r="O1588" s="13">
        <v>83</v>
      </c>
      <c r="P1588" s="13" t="s">
        <v>30</v>
      </c>
      <c r="Q1588" s="13">
        <v>0</v>
      </c>
      <c r="R1588" s="69">
        <f>L1588*O1588</f>
        <v>3429.56</v>
      </c>
      <c r="S1588" s="69">
        <v>38</v>
      </c>
      <c r="T1588" s="69">
        <f>L1588*S1588</f>
        <v>1570.16</v>
      </c>
      <c r="U1588" s="69">
        <f t="shared" si="1530"/>
        <v>1859.3999999999999</v>
      </c>
      <c r="V1588" s="69">
        <f>U1588*1</f>
        <v>1859.3999999999999</v>
      </c>
      <c r="W1588" s="69"/>
      <c r="X1588" s="69">
        <f>L1588*36</f>
        <v>1487.52</v>
      </c>
      <c r="Y1588" s="70">
        <f t="shared" ref="Y1588" si="1532">+T1588-X1588</f>
        <v>82.6400000000001</v>
      </c>
      <c r="Z1588" s="66" t="s">
        <v>140</v>
      </c>
      <c r="AA1588" s="12" t="s">
        <v>78</v>
      </c>
    </row>
    <row r="1589" spans="1:27" x14ac:dyDescent="0.25">
      <c r="A1589" s="10">
        <v>45682</v>
      </c>
      <c r="B1589" s="11" t="s">
        <v>1345</v>
      </c>
      <c r="C1589" s="11" t="s">
        <v>3515</v>
      </c>
      <c r="D1589" s="11" t="s">
        <v>26</v>
      </c>
      <c r="E1589" s="11" t="s">
        <v>81</v>
      </c>
      <c r="F1589" s="11" t="s">
        <v>26</v>
      </c>
      <c r="G1589" s="11">
        <v>1206</v>
      </c>
      <c r="H1589" s="12" t="s">
        <v>141</v>
      </c>
      <c r="I1589" s="12" t="s">
        <v>27</v>
      </c>
      <c r="J1589" s="12" t="s">
        <v>33</v>
      </c>
      <c r="K1589" s="12" t="s">
        <v>34</v>
      </c>
      <c r="L1589" s="13">
        <v>42.02</v>
      </c>
      <c r="M1589" s="13">
        <v>29</v>
      </c>
      <c r="N1589" s="13">
        <v>1.4489655172413789</v>
      </c>
      <c r="O1589" s="13">
        <v>40</v>
      </c>
      <c r="P1589" s="13" t="s">
        <v>30</v>
      </c>
      <c r="Q1589" s="13">
        <v>0</v>
      </c>
      <c r="R1589" s="69">
        <f>L1589*O1589</f>
        <v>1680.8000000000002</v>
      </c>
      <c r="S1589" s="69">
        <v>0</v>
      </c>
      <c r="T1589" s="69">
        <f>L1589*S1589</f>
        <v>0</v>
      </c>
      <c r="U1589" s="69">
        <f t="shared" si="1530"/>
        <v>1680.8000000000002</v>
      </c>
      <c r="V1589" s="69">
        <f>U1589*0</f>
        <v>0</v>
      </c>
      <c r="W1589" s="69">
        <f t="shared" ref="W1589:W1591" si="1533">U1589-V1589</f>
        <v>1680.8000000000002</v>
      </c>
      <c r="X1589" s="69">
        <v>0</v>
      </c>
      <c r="Y1589" s="14">
        <f t="shared" ref="Y1589:Y1590" si="1534">T1589-X1589</f>
        <v>0</v>
      </c>
      <c r="Z1589" s="66" t="s">
        <v>26</v>
      </c>
      <c r="AA1589" s="12" t="s">
        <v>31</v>
      </c>
    </row>
    <row r="1590" spans="1:27" x14ac:dyDescent="0.25">
      <c r="A1590" s="10">
        <v>45682</v>
      </c>
      <c r="B1590" s="11" t="s">
        <v>411</v>
      </c>
      <c r="C1590" s="11" t="s">
        <v>3516</v>
      </c>
      <c r="D1590" s="11" t="s">
        <v>26</v>
      </c>
      <c r="E1590" s="11" t="s">
        <v>500</v>
      </c>
      <c r="F1590" s="11" t="s">
        <v>26</v>
      </c>
      <c r="G1590" s="11">
        <v>812</v>
      </c>
      <c r="H1590" s="12" t="s">
        <v>141</v>
      </c>
      <c r="I1590" s="12" t="s">
        <v>27</v>
      </c>
      <c r="J1590" s="12" t="s">
        <v>33</v>
      </c>
      <c r="K1590" s="12" t="s">
        <v>34</v>
      </c>
      <c r="L1590" s="13">
        <v>42.74</v>
      </c>
      <c r="M1590" s="13">
        <v>29</v>
      </c>
      <c r="N1590" s="13">
        <v>1.4737931034482761</v>
      </c>
      <c r="O1590" s="13">
        <v>40</v>
      </c>
      <c r="P1590" s="13" t="s">
        <v>30</v>
      </c>
      <c r="Q1590" s="13">
        <v>0</v>
      </c>
      <c r="R1590" s="69">
        <f>L1590*O1590</f>
        <v>1709.6000000000001</v>
      </c>
      <c r="S1590" s="69">
        <v>0</v>
      </c>
      <c r="T1590" s="69">
        <f>L1590*S1590</f>
        <v>0</v>
      </c>
      <c r="U1590" s="69">
        <f t="shared" si="1530"/>
        <v>1709.6000000000001</v>
      </c>
      <c r="V1590" s="69">
        <f>U1590*0</f>
        <v>0</v>
      </c>
      <c r="W1590" s="69">
        <f t="shared" si="1533"/>
        <v>1709.6000000000001</v>
      </c>
      <c r="X1590" s="69">
        <v>0</v>
      </c>
      <c r="Y1590" s="14">
        <f t="shared" si="1534"/>
        <v>0</v>
      </c>
      <c r="Z1590" s="66" t="s">
        <v>26</v>
      </c>
      <c r="AA1590" s="12" t="s">
        <v>31</v>
      </c>
    </row>
    <row r="1591" spans="1:27" x14ac:dyDescent="0.25">
      <c r="A1591" s="10">
        <v>45682</v>
      </c>
      <c r="B1591" s="11" t="s">
        <v>3517</v>
      </c>
      <c r="C1591" s="11" t="s">
        <v>3518</v>
      </c>
      <c r="D1591" s="11" t="s">
        <v>26</v>
      </c>
      <c r="E1591" s="11" t="s">
        <v>53</v>
      </c>
      <c r="F1591" s="11" t="s">
        <v>26</v>
      </c>
      <c r="G1591" s="11" t="s">
        <v>26</v>
      </c>
      <c r="H1591" s="12" t="s">
        <v>145</v>
      </c>
      <c r="I1591" s="12" t="s">
        <v>27</v>
      </c>
      <c r="J1591" s="12" t="s">
        <v>33</v>
      </c>
      <c r="K1591" s="12" t="s">
        <v>34</v>
      </c>
      <c r="L1591" s="13">
        <v>43.82</v>
      </c>
      <c r="M1591" s="13">
        <v>30</v>
      </c>
      <c r="N1591" s="13">
        <v>1.460666666666667</v>
      </c>
      <c r="O1591" s="13">
        <v>91</v>
      </c>
      <c r="P1591" s="13" t="s">
        <v>30</v>
      </c>
      <c r="Q1591" s="13">
        <v>0</v>
      </c>
      <c r="R1591" s="69">
        <f>+L1591*O1591</f>
        <v>3987.62</v>
      </c>
      <c r="S1591" s="69">
        <v>40</v>
      </c>
      <c r="T1591" s="69">
        <f>L1591*S1591</f>
        <v>1752.8</v>
      </c>
      <c r="U1591" s="69">
        <f t="shared" si="1530"/>
        <v>2234.8199999999997</v>
      </c>
      <c r="V1591" s="69">
        <f t="shared" ref="V1591" si="1535">U1591*1</f>
        <v>2234.8199999999997</v>
      </c>
      <c r="W1591" s="69">
        <f t="shared" si="1533"/>
        <v>0</v>
      </c>
      <c r="X1591" s="69">
        <f>L1591*37</f>
        <v>1621.34</v>
      </c>
      <c r="Y1591" s="70">
        <f>+T1591-X1591</f>
        <v>131.46000000000004</v>
      </c>
      <c r="Z1591" s="66" t="s">
        <v>41</v>
      </c>
      <c r="AA1591" s="12" t="s">
        <v>79</v>
      </c>
    </row>
    <row r="1592" spans="1:27" x14ac:dyDescent="0.25">
      <c r="A1592" s="10">
        <v>45682</v>
      </c>
      <c r="B1592" s="11" t="s">
        <v>330</v>
      </c>
      <c r="C1592" s="11" t="s">
        <v>3519</v>
      </c>
      <c r="D1592" s="11" t="s">
        <v>26</v>
      </c>
      <c r="E1592" s="11" t="s">
        <v>479</v>
      </c>
      <c r="F1592" s="11" t="s">
        <v>26</v>
      </c>
      <c r="G1592" s="11">
        <v>74949</v>
      </c>
      <c r="H1592" s="12" t="s">
        <v>4447</v>
      </c>
      <c r="I1592" s="12" t="s">
        <v>55</v>
      </c>
      <c r="J1592" s="12" t="s">
        <v>55</v>
      </c>
      <c r="K1592" s="12" t="s">
        <v>56</v>
      </c>
      <c r="L1592" s="13">
        <v>38.9</v>
      </c>
      <c r="M1592" s="13">
        <v>25</v>
      </c>
      <c r="N1592" s="13">
        <v>1.556</v>
      </c>
      <c r="O1592" s="13">
        <v>15</v>
      </c>
      <c r="P1592" s="13" t="s">
        <v>30</v>
      </c>
      <c r="Q1592" s="13">
        <v>0</v>
      </c>
      <c r="R1592" s="69">
        <f>+L1592*O1592</f>
        <v>583.5</v>
      </c>
      <c r="S1592" s="69">
        <v>0</v>
      </c>
      <c r="T1592" s="69">
        <f>+L1592*S1592</f>
        <v>0</v>
      </c>
      <c r="U1592" s="69">
        <f>+R1592-T1592</f>
        <v>583.5</v>
      </c>
      <c r="V1592" s="69">
        <f>+U1592*0.75</f>
        <v>437.625</v>
      </c>
      <c r="W1592" s="69">
        <f>+U1592-V1592</f>
        <v>145.875</v>
      </c>
      <c r="X1592" s="69">
        <v>0</v>
      </c>
      <c r="Y1592" s="14">
        <f t="shared" ref="Y1592:Y1593" si="1536">T1592-X1592</f>
        <v>0</v>
      </c>
      <c r="Z1592" s="66" t="s">
        <v>26</v>
      </c>
      <c r="AA1592" s="12" t="s">
        <v>31</v>
      </c>
    </row>
    <row r="1593" spans="1:27" x14ac:dyDescent="0.25">
      <c r="A1593" s="10">
        <v>45682</v>
      </c>
      <c r="B1593" s="11" t="s">
        <v>3520</v>
      </c>
      <c r="C1593" s="11" t="s">
        <v>3521</v>
      </c>
      <c r="D1593" s="11" t="s">
        <v>26</v>
      </c>
      <c r="E1593" s="11" t="s">
        <v>518</v>
      </c>
      <c r="F1593" s="11" t="s">
        <v>26</v>
      </c>
      <c r="G1593" s="11">
        <v>21762</v>
      </c>
      <c r="H1593" s="12" t="s">
        <v>4447</v>
      </c>
      <c r="I1593" s="12" t="s">
        <v>55</v>
      </c>
      <c r="J1593" s="12" t="s">
        <v>55</v>
      </c>
      <c r="K1593" s="12" t="s">
        <v>56</v>
      </c>
      <c r="L1593" s="13">
        <v>39.619999999999997</v>
      </c>
      <c r="M1593" s="13">
        <v>25</v>
      </c>
      <c r="N1593" s="13">
        <v>1.5848</v>
      </c>
      <c r="O1593" s="13">
        <v>15</v>
      </c>
      <c r="P1593" s="13" t="s">
        <v>30</v>
      </c>
      <c r="Q1593" s="13">
        <v>0</v>
      </c>
      <c r="R1593" s="69">
        <f>+L1593*O1593</f>
        <v>594.29999999999995</v>
      </c>
      <c r="S1593" s="69">
        <v>0</v>
      </c>
      <c r="T1593" s="69">
        <f>+L1593*S1593</f>
        <v>0</v>
      </c>
      <c r="U1593" s="69">
        <f>+R1593-T1593</f>
        <v>594.29999999999995</v>
      </c>
      <c r="V1593" s="69">
        <f>+U1593*0.75</f>
        <v>445.72499999999997</v>
      </c>
      <c r="W1593" s="69">
        <f>+U1593-V1593</f>
        <v>148.57499999999999</v>
      </c>
      <c r="X1593" s="69">
        <v>0</v>
      </c>
      <c r="Y1593" s="14">
        <f t="shared" si="1536"/>
        <v>0</v>
      </c>
      <c r="Z1593" s="66" t="s">
        <v>26</v>
      </c>
      <c r="AA1593" s="12" t="s">
        <v>31</v>
      </c>
    </row>
    <row r="1594" spans="1:27" x14ac:dyDescent="0.25">
      <c r="A1594" s="10">
        <v>45682</v>
      </c>
      <c r="B1594" s="11" t="s">
        <v>3522</v>
      </c>
      <c r="C1594" s="11" t="s">
        <v>3523</v>
      </c>
      <c r="D1594" s="11" t="s">
        <v>26</v>
      </c>
      <c r="E1594" s="11" t="s">
        <v>57</v>
      </c>
      <c r="F1594" s="11" t="s">
        <v>26</v>
      </c>
      <c r="G1594" s="11" t="s">
        <v>26</v>
      </c>
      <c r="H1594" s="12" t="s">
        <v>145</v>
      </c>
      <c r="I1594" s="12" t="s">
        <v>27</v>
      </c>
      <c r="J1594" s="12" t="s">
        <v>33</v>
      </c>
      <c r="K1594" s="12" t="s">
        <v>34</v>
      </c>
      <c r="L1594" s="13">
        <v>44.48</v>
      </c>
      <c r="M1594" s="13">
        <v>30</v>
      </c>
      <c r="N1594" s="13">
        <v>1.482666666666667</v>
      </c>
      <c r="O1594" s="13">
        <v>91</v>
      </c>
      <c r="P1594" s="13" t="s">
        <v>30</v>
      </c>
      <c r="Q1594" s="13">
        <v>0</v>
      </c>
      <c r="R1594" s="69">
        <f>+L1594*O1594</f>
        <v>4047.68</v>
      </c>
      <c r="S1594" s="69">
        <v>40</v>
      </c>
      <c r="T1594" s="69">
        <f>L1594*S1594</f>
        <v>1779.1999999999998</v>
      </c>
      <c r="U1594" s="69">
        <f t="shared" ref="U1594:U1595" si="1537">R1594-T1594</f>
        <v>2268.48</v>
      </c>
      <c r="V1594" s="69">
        <f t="shared" ref="V1594" si="1538">U1594*1</f>
        <v>2268.48</v>
      </c>
      <c r="W1594" s="69">
        <f t="shared" ref="W1594:W1595" si="1539">U1594-V1594</f>
        <v>0</v>
      </c>
      <c r="X1594" s="69">
        <f>L1594*37</f>
        <v>1645.76</v>
      </c>
      <c r="Y1594" s="70">
        <f>+T1594-X1594</f>
        <v>133.43999999999983</v>
      </c>
      <c r="Z1594" s="66" t="s">
        <v>41</v>
      </c>
      <c r="AA1594" s="12" t="s">
        <v>79</v>
      </c>
    </row>
    <row r="1595" spans="1:27" x14ac:dyDescent="0.25">
      <c r="A1595" s="10">
        <v>45682</v>
      </c>
      <c r="B1595" s="11" t="s">
        <v>3489</v>
      </c>
      <c r="C1595" s="11" t="s">
        <v>3524</v>
      </c>
      <c r="D1595" s="11" t="s">
        <v>26</v>
      </c>
      <c r="E1595" s="11" t="s">
        <v>39</v>
      </c>
      <c r="F1595" s="11" t="s">
        <v>26</v>
      </c>
      <c r="G1595" s="11">
        <v>774</v>
      </c>
      <c r="H1595" s="12" t="s">
        <v>141</v>
      </c>
      <c r="I1595" s="12" t="s">
        <v>55</v>
      </c>
      <c r="J1595" s="12" t="s">
        <v>55</v>
      </c>
      <c r="K1595" s="12" t="s">
        <v>56</v>
      </c>
      <c r="L1595" s="13">
        <v>40</v>
      </c>
      <c r="M1595" s="13">
        <v>25</v>
      </c>
      <c r="N1595" s="13">
        <v>1.6</v>
      </c>
      <c r="O1595" s="13">
        <v>15</v>
      </c>
      <c r="P1595" s="13" t="s">
        <v>30</v>
      </c>
      <c r="Q1595" s="13">
        <v>0</v>
      </c>
      <c r="R1595" s="69">
        <f>L1595*O1595</f>
        <v>600</v>
      </c>
      <c r="S1595" s="69">
        <v>0</v>
      </c>
      <c r="T1595" s="69">
        <f>L1595*S1595</f>
        <v>0</v>
      </c>
      <c r="U1595" s="69">
        <f t="shared" si="1537"/>
        <v>600</v>
      </c>
      <c r="V1595" s="69">
        <f>U1595*0</f>
        <v>0</v>
      </c>
      <c r="W1595" s="69">
        <f t="shared" si="1539"/>
        <v>600</v>
      </c>
      <c r="X1595" s="69">
        <v>0</v>
      </c>
      <c r="Y1595" s="14">
        <f t="shared" ref="Y1595:Y1604" si="1540">T1595-X1595</f>
        <v>0</v>
      </c>
      <c r="Z1595" s="66" t="s">
        <v>26</v>
      </c>
      <c r="AA1595" s="12" t="s">
        <v>31</v>
      </c>
    </row>
    <row r="1596" spans="1:27" x14ac:dyDescent="0.25">
      <c r="A1596" s="10">
        <v>45682</v>
      </c>
      <c r="B1596" s="11" t="s">
        <v>3525</v>
      </c>
      <c r="C1596" s="11" t="s">
        <v>3526</v>
      </c>
      <c r="D1596" s="11" t="s">
        <v>26</v>
      </c>
      <c r="E1596" s="11" t="s">
        <v>552</v>
      </c>
      <c r="F1596" s="11" t="s">
        <v>26</v>
      </c>
      <c r="G1596" s="11">
        <v>4657</v>
      </c>
      <c r="H1596" s="12" t="s">
        <v>4422</v>
      </c>
      <c r="I1596" s="12" t="s">
        <v>27</v>
      </c>
      <c r="J1596" s="12" t="s">
        <v>33</v>
      </c>
      <c r="K1596" s="12" t="s">
        <v>34</v>
      </c>
      <c r="L1596" s="13">
        <v>38.58</v>
      </c>
      <c r="M1596" s="13">
        <v>25</v>
      </c>
      <c r="N1596" s="13">
        <v>1.5431999999999999</v>
      </c>
      <c r="O1596" s="13">
        <v>45</v>
      </c>
      <c r="P1596" s="13" t="s">
        <v>30</v>
      </c>
      <c r="Q1596" s="13">
        <v>0</v>
      </c>
      <c r="R1596" s="69">
        <f>+L1596*O1596</f>
        <v>1736.1</v>
      </c>
      <c r="S1596" s="69">
        <v>0</v>
      </c>
      <c r="T1596" s="69">
        <f>+L1596*S1596</f>
        <v>0</v>
      </c>
      <c r="U1596" s="69">
        <f t="shared" ref="U1596:U1597" si="1541">+R1596-T1596</f>
        <v>1736.1</v>
      </c>
      <c r="V1596" s="69">
        <f>+U1596*1</f>
        <v>1736.1</v>
      </c>
      <c r="W1596" s="69">
        <f t="shared" ref="W1596:W1597" si="1542">+U1596-V1596</f>
        <v>0</v>
      </c>
      <c r="X1596" s="69">
        <v>0</v>
      </c>
      <c r="Y1596" s="14">
        <f t="shared" si="1540"/>
        <v>0</v>
      </c>
      <c r="Z1596" s="66" t="s">
        <v>26</v>
      </c>
      <c r="AA1596" s="12" t="s">
        <v>31</v>
      </c>
    </row>
    <row r="1597" spans="1:27" x14ac:dyDescent="0.25">
      <c r="A1597" s="10">
        <v>45682</v>
      </c>
      <c r="B1597" s="11" t="s">
        <v>3527</v>
      </c>
      <c r="C1597" s="11" t="s">
        <v>3528</v>
      </c>
      <c r="D1597" s="11" t="s">
        <v>26</v>
      </c>
      <c r="E1597" s="11" t="s">
        <v>551</v>
      </c>
      <c r="F1597" s="11" t="s">
        <v>26</v>
      </c>
      <c r="G1597" s="11">
        <v>69130</v>
      </c>
      <c r="H1597" s="12" t="s">
        <v>4422</v>
      </c>
      <c r="I1597" s="12" t="s">
        <v>27</v>
      </c>
      <c r="J1597" s="12" t="s">
        <v>42</v>
      </c>
      <c r="K1597" s="12" t="s">
        <v>43</v>
      </c>
      <c r="L1597" s="13">
        <v>35.58</v>
      </c>
      <c r="M1597" s="13">
        <v>25</v>
      </c>
      <c r="N1597" s="13">
        <v>1.4232</v>
      </c>
      <c r="O1597" s="13">
        <v>42</v>
      </c>
      <c r="P1597" s="13" t="s">
        <v>30</v>
      </c>
      <c r="Q1597" s="13">
        <v>0</v>
      </c>
      <c r="R1597" s="69">
        <f t="shared" ref="R1597" si="1543">+L1597*O1597</f>
        <v>1494.36</v>
      </c>
      <c r="S1597" s="69">
        <v>0</v>
      </c>
      <c r="T1597" s="69">
        <f t="shared" ref="T1597" si="1544">+L1597*S1597</f>
        <v>0</v>
      </c>
      <c r="U1597" s="69">
        <f t="shared" si="1541"/>
        <v>1494.36</v>
      </c>
      <c r="V1597" s="69">
        <f>+U1597*1</f>
        <v>1494.36</v>
      </c>
      <c r="W1597" s="69">
        <f t="shared" si="1542"/>
        <v>0</v>
      </c>
      <c r="X1597" s="69">
        <v>0</v>
      </c>
      <c r="Y1597" s="14">
        <f t="shared" si="1540"/>
        <v>0</v>
      </c>
      <c r="Z1597" s="66" t="s">
        <v>26</v>
      </c>
      <c r="AA1597" s="12" t="s">
        <v>31</v>
      </c>
    </row>
    <row r="1598" spans="1:27" x14ac:dyDescent="0.25">
      <c r="A1598" s="10">
        <v>45682</v>
      </c>
      <c r="B1598" s="11" t="s">
        <v>3529</v>
      </c>
      <c r="C1598" s="11" t="s">
        <v>3530</v>
      </c>
      <c r="D1598" s="11" t="s">
        <v>26</v>
      </c>
      <c r="E1598" s="11" t="s">
        <v>176</v>
      </c>
      <c r="F1598" s="11" t="s">
        <v>26</v>
      </c>
      <c r="G1598" s="11">
        <v>775</v>
      </c>
      <c r="H1598" s="12" t="s">
        <v>141</v>
      </c>
      <c r="I1598" s="12" t="s">
        <v>55</v>
      </c>
      <c r="J1598" s="12" t="s">
        <v>55</v>
      </c>
      <c r="K1598" s="12" t="s">
        <v>56</v>
      </c>
      <c r="L1598" s="13">
        <v>39.64</v>
      </c>
      <c r="M1598" s="13">
        <v>25</v>
      </c>
      <c r="N1598" s="13">
        <v>1.5855999999999999</v>
      </c>
      <c r="O1598" s="13">
        <v>15</v>
      </c>
      <c r="P1598" s="13" t="s">
        <v>30</v>
      </c>
      <c r="Q1598" s="13">
        <v>0</v>
      </c>
      <c r="R1598" s="69">
        <f>L1598*O1598</f>
        <v>594.6</v>
      </c>
      <c r="S1598" s="69">
        <v>0</v>
      </c>
      <c r="T1598" s="69">
        <f>L1598*S1598</f>
        <v>0</v>
      </c>
      <c r="U1598" s="69">
        <f t="shared" ref="U1598:U1599" si="1545">R1598-T1598</f>
        <v>594.6</v>
      </c>
      <c r="V1598" s="69">
        <f>U1598*0</f>
        <v>0</v>
      </c>
      <c r="W1598" s="69">
        <f t="shared" ref="W1598:W1599" si="1546">U1598-V1598</f>
        <v>594.6</v>
      </c>
      <c r="X1598" s="69">
        <v>0</v>
      </c>
      <c r="Y1598" s="14">
        <f t="shared" si="1540"/>
        <v>0</v>
      </c>
      <c r="Z1598" s="66" t="s">
        <v>26</v>
      </c>
      <c r="AA1598" s="12" t="s">
        <v>31</v>
      </c>
    </row>
    <row r="1599" spans="1:27" x14ac:dyDescent="0.25">
      <c r="A1599" s="10">
        <v>45682</v>
      </c>
      <c r="B1599" s="11" t="s">
        <v>3531</v>
      </c>
      <c r="C1599" s="11" t="s">
        <v>3532</v>
      </c>
      <c r="D1599" s="11" t="s">
        <v>26</v>
      </c>
      <c r="E1599" s="11" t="s">
        <v>52</v>
      </c>
      <c r="F1599" s="11" t="s">
        <v>26</v>
      </c>
      <c r="G1599" s="11">
        <v>776</v>
      </c>
      <c r="H1599" s="12" t="s">
        <v>141</v>
      </c>
      <c r="I1599" s="12" t="s">
        <v>55</v>
      </c>
      <c r="J1599" s="12" t="s">
        <v>55</v>
      </c>
      <c r="K1599" s="12" t="s">
        <v>56</v>
      </c>
      <c r="L1599" s="13">
        <v>39.32</v>
      </c>
      <c r="M1599" s="13">
        <v>25</v>
      </c>
      <c r="N1599" s="13">
        <v>1.5728</v>
      </c>
      <c r="O1599" s="13">
        <v>15</v>
      </c>
      <c r="P1599" s="13" t="s">
        <v>30</v>
      </c>
      <c r="Q1599" s="13">
        <v>0</v>
      </c>
      <c r="R1599" s="69">
        <f>L1599*O1599</f>
        <v>589.79999999999995</v>
      </c>
      <c r="S1599" s="69">
        <v>0</v>
      </c>
      <c r="T1599" s="69">
        <f>L1599*S1599</f>
        <v>0</v>
      </c>
      <c r="U1599" s="69">
        <f t="shared" si="1545"/>
        <v>589.79999999999995</v>
      </c>
      <c r="V1599" s="69">
        <f>U1599*0</f>
        <v>0</v>
      </c>
      <c r="W1599" s="69">
        <f t="shared" si="1546"/>
        <v>589.79999999999995</v>
      </c>
      <c r="X1599" s="69">
        <v>0</v>
      </c>
      <c r="Y1599" s="14">
        <f t="shared" si="1540"/>
        <v>0</v>
      </c>
      <c r="Z1599" s="66" t="s">
        <v>26</v>
      </c>
      <c r="AA1599" s="12" t="s">
        <v>31</v>
      </c>
    </row>
    <row r="1600" spans="1:27" x14ac:dyDescent="0.25">
      <c r="A1600" s="10">
        <v>45682</v>
      </c>
      <c r="B1600" s="11" t="s">
        <v>3533</v>
      </c>
      <c r="C1600" s="11" t="s">
        <v>3534</v>
      </c>
      <c r="D1600" s="11" t="s">
        <v>26</v>
      </c>
      <c r="E1600" s="11" t="s">
        <v>223</v>
      </c>
      <c r="F1600" s="11" t="s">
        <v>26</v>
      </c>
      <c r="G1600" s="11">
        <v>55333</v>
      </c>
      <c r="H1600" s="12" t="s">
        <v>4422</v>
      </c>
      <c r="I1600" s="12" t="s">
        <v>27</v>
      </c>
      <c r="J1600" s="12" t="s">
        <v>42</v>
      </c>
      <c r="K1600" s="12" t="s">
        <v>43</v>
      </c>
      <c r="L1600" s="13">
        <v>36.72</v>
      </c>
      <c r="M1600" s="13">
        <v>25</v>
      </c>
      <c r="N1600" s="13">
        <v>1.4688000000000001</v>
      </c>
      <c r="O1600" s="13">
        <v>42</v>
      </c>
      <c r="P1600" s="13" t="s">
        <v>30</v>
      </c>
      <c r="Q1600" s="13">
        <v>0</v>
      </c>
      <c r="R1600" s="69">
        <f t="shared" ref="R1600:R1601" si="1547">+L1600*O1600</f>
        <v>1542.24</v>
      </c>
      <c r="S1600" s="69">
        <v>0</v>
      </c>
      <c r="T1600" s="69">
        <f t="shared" ref="T1600:T1601" si="1548">+L1600*S1600</f>
        <v>0</v>
      </c>
      <c r="U1600" s="69">
        <f t="shared" ref="U1600:U1601" si="1549">+R1600-T1600</f>
        <v>1542.24</v>
      </c>
      <c r="V1600" s="69">
        <f>+U1600*1</f>
        <v>1542.24</v>
      </c>
      <c r="W1600" s="69">
        <f t="shared" ref="W1600:W1601" si="1550">+U1600-V1600</f>
        <v>0</v>
      </c>
      <c r="X1600" s="69">
        <v>0</v>
      </c>
      <c r="Y1600" s="14">
        <f t="shared" si="1540"/>
        <v>0</v>
      </c>
      <c r="Z1600" s="66" t="s">
        <v>26</v>
      </c>
      <c r="AA1600" s="12" t="s">
        <v>31</v>
      </c>
    </row>
    <row r="1601" spans="1:27" x14ac:dyDescent="0.25">
      <c r="A1601" s="10">
        <v>45682</v>
      </c>
      <c r="B1601" s="11" t="s">
        <v>3535</v>
      </c>
      <c r="C1601" s="11" t="s">
        <v>3536</v>
      </c>
      <c r="D1601" s="11" t="s">
        <v>26</v>
      </c>
      <c r="E1601" s="11" t="s">
        <v>236</v>
      </c>
      <c r="F1601" s="11" t="s">
        <v>26</v>
      </c>
      <c r="G1601" s="11">
        <v>61861</v>
      </c>
      <c r="H1601" s="12" t="s">
        <v>4422</v>
      </c>
      <c r="I1601" s="12" t="s">
        <v>27</v>
      </c>
      <c r="J1601" s="12" t="s">
        <v>42</v>
      </c>
      <c r="K1601" s="12" t="s">
        <v>43</v>
      </c>
      <c r="L1601" s="13">
        <v>37.94</v>
      </c>
      <c r="M1601" s="13">
        <v>25</v>
      </c>
      <c r="N1601" s="13">
        <v>1.5176000000000001</v>
      </c>
      <c r="O1601" s="13">
        <v>42</v>
      </c>
      <c r="P1601" s="13" t="s">
        <v>30</v>
      </c>
      <c r="Q1601" s="13">
        <v>0</v>
      </c>
      <c r="R1601" s="69">
        <f t="shared" si="1547"/>
        <v>1593.48</v>
      </c>
      <c r="S1601" s="69">
        <v>0</v>
      </c>
      <c r="T1601" s="69">
        <f t="shared" si="1548"/>
        <v>0</v>
      </c>
      <c r="U1601" s="69">
        <f t="shared" si="1549"/>
        <v>1593.48</v>
      </c>
      <c r="V1601" s="69">
        <f>+U1601*1</f>
        <v>1593.48</v>
      </c>
      <c r="W1601" s="69">
        <f t="shared" si="1550"/>
        <v>0</v>
      </c>
      <c r="X1601" s="69">
        <v>0</v>
      </c>
      <c r="Y1601" s="14">
        <f t="shared" si="1540"/>
        <v>0</v>
      </c>
      <c r="Z1601" s="66" t="s">
        <v>26</v>
      </c>
      <c r="AA1601" s="12" t="s">
        <v>31</v>
      </c>
    </row>
    <row r="1602" spans="1:27" x14ac:dyDescent="0.25">
      <c r="A1602" s="10">
        <v>45682</v>
      </c>
      <c r="B1602" s="11" t="s">
        <v>3537</v>
      </c>
      <c r="C1602" s="11" t="s">
        <v>3538</v>
      </c>
      <c r="D1602" s="11" t="s">
        <v>26</v>
      </c>
      <c r="E1602" s="11" t="s">
        <v>67</v>
      </c>
      <c r="F1602" s="11" t="s">
        <v>26</v>
      </c>
      <c r="G1602" s="11">
        <v>1618</v>
      </c>
      <c r="H1602" s="12" t="s">
        <v>66</v>
      </c>
      <c r="I1602" s="12" t="s">
        <v>37</v>
      </c>
      <c r="J1602" s="12" t="s">
        <v>1908</v>
      </c>
      <c r="K1602" s="12" t="s">
        <v>82</v>
      </c>
      <c r="L1602" s="13">
        <v>39.6</v>
      </c>
      <c r="M1602" s="13">
        <v>25</v>
      </c>
      <c r="N1602" s="13">
        <v>1.5840000000000001</v>
      </c>
      <c r="O1602" s="13" t="s">
        <v>30</v>
      </c>
      <c r="P1602" s="13">
        <v>54</v>
      </c>
      <c r="Q1602" s="13">
        <v>0</v>
      </c>
      <c r="R1602" s="69">
        <f>M1602*P1602</f>
        <v>1350</v>
      </c>
      <c r="S1602" s="69">
        <v>0</v>
      </c>
      <c r="T1602" s="69">
        <f>M1602*S1602</f>
        <v>0</v>
      </c>
      <c r="U1602" s="69">
        <f t="shared" ref="U1602" si="1551">R1602-T1602</f>
        <v>1350</v>
      </c>
      <c r="V1602" s="69">
        <f t="shared" ref="V1602" si="1552">U1602*1</f>
        <v>1350</v>
      </c>
      <c r="W1602" s="69">
        <f t="shared" ref="W1602" si="1553">U1602-V1602</f>
        <v>0</v>
      </c>
      <c r="X1602" s="69">
        <v>0</v>
      </c>
      <c r="Y1602" s="14">
        <f t="shared" si="1540"/>
        <v>0</v>
      </c>
      <c r="Z1602" s="66" t="s">
        <v>26</v>
      </c>
      <c r="AA1602" s="12" t="s">
        <v>31</v>
      </c>
    </row>
    <row r="1603" spans="1:27" x14ac:dyDescent="0.25">
      <c r="A1603" s="10">
        <v>45682</v>
      </c>
      <c r="B1603" s="11" t="s">
        <v>3539</v>
      </c>
      <c r="C1603" s="11" t="s">
        <v>3540</v>
      </c>
      <c r="D1603" s="11" t="s">
        <v>26</v>
      </c>
      <c r="E1603" s="11" t="s">
        <v>84</v>
      </c>
      <c r="F1603" s="11" t="s">
        <v>26</v>
      </c>
      <c r="G1603" s="11">
        <v>44362</v>
      </c>
      <c r="H1603" s="12" t="s">
        <v>4422</v>
      </c>
      <c r="I1603" s="12" t="s">
        <v>27</v>
      </c>
      <c r="J1603" s="12" t="s">
        <v>42</v>
      </c>
      <c r="K1603" s="12" t="s">
        <v>43</v>
      </c>
      <c r="L1603" s="13">
        <v>36.159999999999997</v>
      </c>
      <c r="M1603" s="13">
        <v>25</v>
      </c>
      <c r="N1603" s="13">
        <v>1.4463999999999999</v>
      </c>
      <c r="O1603" s="13">
        <v>42</v>
      </c>
      <c r="P1603" s="13" t="s">
        <v>30</v>
      </c>
      <c r="Q1603" s="13">
        <v>0</v>
      </c>
      <c r="R1603" s="69">
        <f t="shared" ref="R1603" si="1554">+L1603*O1603</f>
        <v>1518.7199999999998</v>
      </c>
      <c r="S1603" s="69">
        <v>0</v>
      </c>
      <c r="T1603" s="69">
        <f t="shared" ref="T1603" si="1555">+L1603*S1603</f>
        <v>0</v>
      </c>
      <c r="U1603" s="69">
        <f t="shared" ref="U1603" si="1556">+R1603-T1603</f>
        <v>1518.7199999999998</v>
      </c>
      <c r="V1603" s="69">
        <f>+U1603*1</f>
        <v>1518.7199999999998</v>
      </c>
      <c r="W1603" s="69">
        <f t="shared" ref="W1603" si="1557">+U1603-V1603</f>
        <v>0</v>
      </c>
      <c r="X1603" s="69">
        <v>0</v>
      </c>
      <c r="Y1603" s="14">
        <f t="shared" si="1540"/>
        <v>0</v>
      </c>
      <c r="Z1603" s="66" t="s">
        <v>26</v>
      </c>
      <c r="AA1603" s="12" t="s">
        <v>31</v>
      </c>
    </row>
    <row r="1604" spans="1:27" x14ac:dyDescent="0.25">
      <c r="A1604" s="10">
        <v>45682</v>
      </c>
      <c r="B1604" s="11" t="s">
        <v>2673</v>
      </c>
      <c r="C1604" s="11" t="s">
        <v>3541</v>
      </c>
      <c r="D1604" s="11" t="s">
        <v>26</v>
      </c>
      <c r="E1604" s="11" t="s">
        <v>65</v>
      </c>
      <c r="F1604" s="11" t="s">
        <v>26</v>
      </c>
      <c r="G1604" s="11">
        <v>1592</v>
      </c>
      <c r="H1604" s="12" t="s">
        <v>66</v>
      </c>
      <c r="I1604" s="12" t="s">
        <v>37</v>
      </c>
      <c r="J1604" s="12" t="s">
        <v>1908</v>
      </c>
      <c r="K1604" s="12" t="s">
        <v>82</v>
      </c>
      <c r="L1604" s="13">
        <v>39.08</v>
      </c>
      <c r="M1604" s="13">
        <v>25</v>
      </c>
      <c r="N1604" s="13">
        <v>1.5631999999999999</v>
      </c>
      <c r="O1604" s="13" t="s">
        <v>30</v>
      </c>
      <c r="P1604" s="13">
        <v>54</v>
      </c>
      <c r="Q1604" s="13">
        <v>0</v>
      </c>
      <c r="R1604" s="69">
        <f>M1604*P1604</f>
        <v>1350</v>
      </c>
      <c r="S1604" s="69">
        <v>0</v>
      </c>
      <c r="T1604" s="69">
        <f>M1604*S1604</f>
        <v>0</v>
      </c>
      <c r="U1604" s="69">
        <f t="shared" ref="U1604:U1608" si="1558">R1604-T1604</f>
        <v>1350</v>
      </c>
      <c r="V1604" s="69">
        <f t="shared" ref="V1604:V1605" si="1559">U1604*1</f>
        <v>1350</v>
      </c>
      <c r="W1604" s="69">
        <f t="shared" ref="W1604:W1608" si="1560">U1604-V1604</f>
        <v>0</v>
      </c>
      <c r="X1604" s="69">
        <v>0</v>
      </c>
      <c r="Y1604" s="14">
        <f t="shared" si="1540"/>
        <v>0</v>
      </c>
      <c r="Z1604" s="66" t="s">
        <v>26</v>
      </c>
      <c r="AA1604" s="12" t="s">
        <v>31</v>
      </c>
    </row>
    <row r="1605" spans="1:27" x14ac:dyDescent="0.25">
      <c r="A1605" s="10">
        <v>45682</v>
      </c>
      <c r="B1605" s="11" t="s">
        <v>3542</v>
      </c>
      <c r="C1605" s="11" t="s">
        <v>3543</v>
      </c>
      <c r="D1605" s="11" t="s">
        <v>26</v>
      </c>
      <c r="E1605" s="11" t="s">
        <v>538</v>
      </c>
      <c r="F1605" s="11" t="s">
        <v>26</v>
      </c>
      <c r="G1605" s="11" t="s">
        <v>26</v>
      </c>
      <c r="H1605" s="12" t="s">
        <v>145</v>
      </c>
      <c r="I1605" s="12" t="s">
        <v>27</v>
      </c>
      <c r="J1605" s="12" t="s">
        <v>47</v>
      </c>
      <c r="K1605" s="12" t="s">
        <v>48</v>
      </c>
      <c r="L1605" s="13">
        <v>43.62</v>
      </c>
      <c r="M1605" s="13">
        <v>30</v>
      </c>
      <c r="N1605" s="13">
        <v>1.454</v>
      </c>
      <c r="O1605" s="13">
        <v>91</v>
      </c>
      <c r="P1605" s="13" t="s">
        <v>30</v>
      </c>
      <c r="Q1605" s="13">
        <v>0</v>
      </c>
      <c r="R1605" s="69">
        <f>+L1605*O1605</f>
        <v>3969.4199999999996</v>
      </c>
      <c r="S1605" s="69">
        <v>40</v>
      </c>
      <c r="T1605" s="69">
        <f>L1605*S1605</f>
        <v>1744.8</v>
      </c>
      <c r="U1605" s="69">
        <f t="shared" si="1558"/>
        <v>2224.62</v>
      </c>
      <c r="V1605" s="69">
        <f t="shared" si="1559"/>
        <v>2224.62</v>
      </c>
      <c r="W1605" s="69">
        <f t="shared" si="1560"/>
        <v>0</v>
      </c>
      <c r="X1605" s="69">
        <f>L1605*37</f>
        <v>1613.9399999999998</v>
      </c>
      <c r="Y1605" s="70">
        <f>+T1605-X1605</f>
        <v>130.86000000000013</v>
      </c>
      <c r="Z1605" s="66" t="s">
        <v>41</v>
      </c>
      <c r="AA1605" s="12" t="s">
        <v>79</v>
      </c>
    </row>
    <row r="1606" spans="1:27" x14ac:dyDescent="0.25">
      <c r="A1606" s="10">
        <v>45682</v>
      </c>
      <c r="B1606" s="11" t="s">
        <v>3544</v>
      </c>
      <c r="C1606" s="11" t="s">
        <v>3545</v>
      </c>
      <c r="D1606" s="11" t="s">
        <v>26</v>
      </c>
      <c r="E1606" s="11" t="s">
        <v>604</v>
      </c>
      <c r="F1606" s="11" t="s">
        <v>26</v>
      </c>
      <c r="G1606" s="11">
        <v>1058</v>
      </c>
      <c r="H1606" s="12" t="s">
        <v>141</v>
      </c>
      <c r="I1606" s="12" t="s">
        <v>27</v>
      </c>
      <c r="J1606" s="12" t="s">
        <v>42</v>
      </c>
      <c r="K1606" s="12" t="s">
        <v>43</v>
      </c>
      <c r="L1606" s="13">
        <v>42.8</v>
      </c>
      <c r="M1606" s="13">
        <v>25</v>
      </c>
      <c r="N1606" s="13">
        <v>1.712</v>
      </c>
      <c r="O1606" s="13">
        <v>40</v>
      </c>
      <c r="P1606" s="13" t="s">
        <v>30</v>
      </c>
      <c r="Q1606" s="13">
        <v>0</v>
      </c>
      <c r="R1606" s="69">
        <f>L1606*O1606</f>
        <v>1712</v>
      </c>
      <c r="S1606" s="69">
        <v>0</v>
      </c>
      <c r="T1606" s="69">
        <f>L1606*S1606</f>
        <v>0</v>
      </c>
      <c r="U1606" s="69">
        <f t="shared" si="1558"/>
        <v>1712</v>
      </c>
      <c r="V1606" s="69">
        <f>U1606*0</f>
        <v>0</v>
      </c>
      <c r="W1606" s="69">
        <f t="shared" si="1560"/>
        <v>1712</v>
      </c>
      <c r="X1606" s="69">
        <v>0</v>
      </c>
      <c r="Y1606" s="14">
        <f t="shared" ref="Y1606:Y1610" si="1561">T1606-X1606</f>
        <v>0</v>
      </c>
      <c r="Z1606" s="66" t="s">
        <v>26</v>
      </c>
      <c r="AA1606" s="12" t="s">
        <v>31</v>
      </c>
    </row>
    <row r="1607" spans="1:27" x14ac:dyDescent="0.25">
      <c r="A1607" s="10">
        <v>45682</v>
      </c>
      <c r="B1607" s="11" t="s">
        <v>3546</v>
      </c>
      <c r="C1607" s="11" t="s">
        <v>3547</v>
      </c>
      <c r="D1607" s="11" t="s">
        <v>26</v>
      </c>
      <c r="E1607" s="11" t="s">
        <v>64</v>
      </c>
      <c r="F1607" s="11" t="s">
        <v>26</v>
      </c>
      <c r="G1607" s="11">
        <v>777</v>
      </c>
      <c r="H1607" s="12" t="s">
        <v>141</v>
      </c>
      <c r="I1607" s="12" t="s">
        <v>55</v>
      </c>
      <c r="J1607" s="12" t="s">
        <v>55</v>
      </c>
      <c r="K1607" s="12" t="s">
        <v>56</v>
      </c>
      <c r="L1607" s="13">
        <v>38.799999999999997</v>
      </c>
      <c r="M1607" s="13">
        <v>25</v>
      </c>
      <c r="N1607" s="13">
        <v>1.552</v>
      </c>
      <c r="O1607" s="13">
        <v>15</v>
      </c>
      <c r="P1607" s="13" t="s">
        <v>30</v>
      </c>
      <c r="Q1607" s="13">
        <v>0</v>
      </c>
      <c r="R1607" s="69">
        <f>L1607*O1607</f>
        <v>582</v>
      </c>
      <c r="S1607" s="69">
        <v>0</v>
      </c>
      <c r="T1607" s="69">
        <f>L1607*S1607</f>
        <v>0</v>
      </c>
      <c r="U1607" s="69">
        <f t="shared" si="1558"/>
        <v>582</v>
      </c>
      <c r="V1607" s="69">
        <f>U1607*0</f>
        <v>0</v>
      </c>
      <c r="W1607" s="69">
        <f t="shared" si="1560"/>
        <v>582</v>
      </c>
      <c r="X1607" s="69">
        <v>0</v>
      </c>
      <c r="Y1607" s="14">
        <f t="shared" si="1561"/>
        <v>0</v>
      </c>
      <c r="Z1607" s="66" t="s">
        <v>26</v>
      </c>
      <c r="AA1607" s="12" t="s">
        <v>31</v>
      </c>
    </row>
    <row r="1608" spans="1:27" x14ac:dyDescent="0.25">
      <c r="A1608" s="10">
        <v>45682</v>
      </c>
      <c r="B1608" s="11" t="s">
        <v>3548</v>
      </c>
      <c r="C1608" s="11" t="s">
        <v>3549</v>
      </c>
      <c r="D1608" s="11" t="s">
        <v>26</v>
      </c>
      <c r="E1608" s="11" t="s">
        <v>573</v>
      </c>
      <c r="F1608" s="11" t="s">
        <v>26</v>
      </c>
      <c r="G1608" s="11">
        <v>778</v>
      </c>
      <c r="H1608" s="12" t="s">
        <v>141</v>
      </c>
      <c r="I1608" s="12" t="s">
        <v>27</v>
      </c>
      <c r="J1608" s="12" t="s">
        <v>42</v>
      </c>
      <c r="K1608" s="12" t="s">
        <v>43</v>
      </c>
      <c r="L1608" s="13">
        <v>41.74</v>
      </c>
      <c r="M1608" s="13">
        <v>25</v>
      </c>
      <c r="N1608" s="13">
        <v>1.6696</v>
      </c>
      <c r="O1608" s="13">
        <v>40</v>
      </c>
      <c r="P1608" s="13" t="s">
        <v>30</v>
      </c>
      <c r="Q1608" s="13">
        <v>0</v>
      </c>
      <c r="R1608" s="69">
        <f>L1608*O1608</f>
        <v>1669.6000000000001</v>
      </c>
      <c r="S1608" s="69">
        <v>0</v>
      </c>
      <c r="T1608" s="69">
        <f>L1608*S1608</f>
        <v>0</v>
      </c>
      <c r="U1608" s="69">
        <f t="shared" si="1558"/>
        <v>1669.6000000000001</v>
      </c>
      <c r="V1608" s="69">
        <f>U1608*0</f>
        <v>0</v>
      </c>
      <c r="W1608" s="69">
        <f t="shared" si="1560"/>
        <v>1669.6000000000001</v>
      </c>
      <c r="X1608" s="69">
        <v>0</v>
      </c>
      <c r="Y1608" s="14">
        <f t="shared" si="1561"/>
        <v>0</v>
      </c>
      <c r="Z1608" s="66" t="s">
        <v>26</v>
      </c>
      <c r="AA1608" s="12" t="s">
        <v>31</v>
      </c>
    </row>
    <row r="1609" spans="1:27" x14ac:dyDescent="0.25">
      <c r="A1609" s="10">
        <v>45682</v>
      </c>
      <c r="B1609" s="11" t="s">
        <v>642</v>
      </c>
      <c r="C1609" s="11" t="s">
        <v>3550</v>
      </c>
      <c r="D1609" s="11" t="s">
        <v>26</v>
      </c>
      <c r="E1609" s="11" t="s">
        <v>482</v>
      </c>
      <c r="F1609" s="11" t="s">
        <v>26</v>
      </c>
      <c r="G1609" s="11">
        <v>3553</v>
      </c>
      <c r="H1609" s="12" t="s">
        <v>41</v>
      </c>
      <c r="I1609" s="12" t="s">
        <v>55</v>
      </c>
      <c r="J1609" s="12" t="s">
        <v>55</v>
      </c>
      <c r="K1609" s="12" t="s">
        <v>56</v>
      </c>
      <c r="L1609" s="13">
        <v>40.22</v>
      </c>
      <c r="M1609" s="13">
        <v>25</v>
      </c>
      <c r="N1609" s="13">
        <v>1.6088</v>
      </c>
      <c r="O1609" s="13" t="s">
        <v>30</v>
      </c>
      <c r="P1609" s="13">
        <v>24</v>
      </c>
      <c r="Q1609" s="13">
        <v>0</v>
      </c>
      <c r="R1609" s="69">
        <f>+M1609*P1609</f>
        <v>600</v>
      </c>
      <c r="S1609" s="69">
        <v>0</v>
      </c>
      <c r="T1609" s="69">
        <f>+M1609*S1609</f>
        <v>0</v>
      </c>
      <c r="U1609" s="69">
        <f>+R1609-T1609</f>
        <v>600</v>
      </c>
      <c r="V1609" s="69">
        <f>+U1609*0</f>
        <v>0</v>
      </c>
      <c r="W1609" s="69">
        <f>+U1609-V1609</f>
        <v>600</v>
      </c>
      <c r="X1609" s="69">
        <v>0</v>
      </c>
      <c r="Y1609" s="14">
        <f t="shared" si="1561"/>
        <v>0</v>
      </c>
      <c r="Z1609" s="66" t="s">
        <v>26</v>
      </c>
      <c r="AA1609" s="12" t="s">
        <v>31</v>
      </c>
    </row>
    <row r="1610" spans="1:27" x14ac:dyDescent="0.25">
      <c r="A1610" s="10">
        <v>45682</v>
      </c>
      <c r="B1610" s="11" t="s">
        <v>120</v>
      </c>
      <c r="C1610" s="11" t="s">
        <v>3551</v>
      </c>
      <c r="D1610" s="11" t="s">
        <v>26</v>
      </c>
      <c r="E1610" s="11" t="s">
        <v>434</v>
      </c>
      <c r="F1610" s="11" t="s">
        <v>26</v>
      </c>
      <c r="G1610" s="11">
        <v>3516</v>
      </c>
      <c r="H1610" s="12" t="s">
        <v>41</v>
      </c>
      <c r="I1610" s="12" t="s">
        <v>55</v>
      </c>
      <c r="J1610" s="12" t="s">
        <v>55</v>
      </c>
      <c r="K1610" s="12" t="s">
        <v>56</v>
      </c>
      <c r="L1610" s="13">
        <v>43.08</v>
      </c>
      <c r="M1610" s="13">
        <v>25</v>
      </c>
      <c r="N1610" s="13">
        <v>1.7232000000000001</v>
      </c>
      <c r="O1610" s="13" t="s">
        <v>30</v>
      </c>
      <c r="P1610" s="13">
        <v>24</v>
      </c>
      <c r="Q1610" s="13">
        <v>0</v>
      </c>
      <c r="R1610" s="69">
        <f>+M1610*P1610</f>
        <v>600</v>
      </c>
      <c r="S1610" s="69">
        <v>0</v>
      </c>
      <c r="T1610" s="69">
        <f>+M1610*S1610</f>
        <v>0</v>
      </c>
      <c r="U1610" s="69">
        <f>+R1610-T1610</f>
        <v>600</v>
      </c>
      <c r="V1610" s="69">
        <f>+U1610*0</f>
        <v>0</v>
      </c>
      <c r="W1610" s="69">
        <f>+U1610-V1610</f>
        <v>600</v>
      </c>
      <c r="X1610" s="69">
        <v>0</v>
      </c>
      <c r="Y1610" s="14">
        <f t="shared" si="1561"/>
        <v>0</v>
      </c>
      <c r="Z1610" s="66" t="s">
        <v>26</v>
      </c>
      <c r="AA1610" s="12" t="s">
        <v>31</v>
      </c>
    </row>
    <row r="1611" spans="1:27" x14ac:dyDescent="0.25">
      <c r="A1611" s="10">
        <v>45682</v>
      </c>
      <c r="B1611" s="11" t="s">
        <v>3552</v>
      </c>
      <c r="C1611" s="11" t="s">
        <v>3553</v>
      </c>
      <c r="D1611" s="11" t="s">
        <v>26</v>
      </c>
      <c r="E1611" s="11" t="s">
        <v>245</v>
      </c>
      <c r="F1611" s="11" t="s">
        <v>26</v>
      </c>
      <c r="G1611" s="11" t="s">
        <v>26</v>
      </c>
      <c r="H1611" s="12" t="s">
        <v>4421</v>
      </c>
      <c r="I1611" s="12" t="s">
        <v>27</v>
      </c>
      <c r="J1611" s="12" t="s">
        <v>47</v>
      </c>
      <c r="K1611" s="12" t="s">
        <v>48</v>
      </c>
      <c r="L1611" s="13">
        <v>43.02</v>
      </c>
      <c r="M1611" s="13">
        <v>30</v>
      </c>
      <c r="N1611" s="13">
        <v>1.4339999999999999</v>
      </c>
      <c r="O1611" s="13">
        <v>87</v>
      </c>
      <c r="P1611" s="13" t="s">
        <v>30</v>
      </c>
      <c r="Q1611" s="13">
        <v>0</v>
      </c>
      <c r="R1611" s="69">
        <f>L1611*O1611</f>
        <v>3742.7400000000002</v>
      </c>
      <c r="S1611" s="69">
        <v>38</v>
      </c>
      <c r="T1611" s="69">
        <f>L1611*S1611</f>
        <v>1634.7600000000002</v>
      </c>
      <c r="U1611" s="69">
        <f>R1611-T1611</f>
        <v>2107.98</v>
      </c>
      <c r="V1611" s="69">
        <f>U1611*1</f>
        <v>2107.98</v>
      </c>
      <c r="W1611" s="69"/>
      <c r="X1611" s="69">
        <f>L1611*37</f>
        <v>1591.74</v>
      </c>
      <c r="Y1611" s="70">
        <f t="shared" ref="Y1611" si="1562">+T1611-X1611</f>
        <v>43.020000000000209</v>
      </c>
      <c r="Z1611" s="66" t="s">
        <v>41</v>
      </c>
      <c r="AA1611" s="12" t="s">
        <v>78</v>
      </c>
    </row>
    <row r="1612" spans="1:27" x14ac:dyDescent="0.25">
      <c r="A1612" s="10">
        <v>45682</v>
      </c>
      <c r="B1612" s="11" t="s">
        <v>3554</v>
      </c>
      <c r="C1612" s="11" t="s">
        <v>3555</v>
      </c>
      <c r="D1612" s="11" t="s">
        <v>26</v>
      </c>
      <c r="E1612" s="11" t="s">
        <v>75</v>
      </c>
      <c r="F1612" s="11" t="s">
        <v>26</v>
      </c>
      <c r="G1612" s="11">
        <v>42030</v>
      </c>
      <c r="H1612" s="12" t="s">
        <v>564</v>
      </c>
      <c r="I1612" s="12" t="s">
        <v>55</v>
      </c>
      <c r="J1612" s="12" t="s">
        <v>55</v>
      </c>
      <c r="K1612" s="12" t="s">
        <v>56</v>
      </c>
      <c r="L1612" s="13">
        <v>42.4</v>
      </c>
      <c r="M1612" s="13">
        <v>25</v>
      </c>
      <c r="N1612" s="13">
        <v>1.696</v>
      </c>
      <c r="O1612" s="13"/>
      <c r="P1612" s="13">
        <v>24</v>
      </c>
      <c r="Q1612" s="13">
        <v>0</v>
      </c>
      <c r="R1612" s="69">
        <f>M1612*P1612</f>
        <v>600</v>
      </c>
      <c r="S1612" s="69">
        <v>0</v>
      </c>
      <c r="T1612" s="69">
        <f>M1612*S1612</f>
        <v>0</v>
      </c>
      <c r="U1612" s="69">
        <f>R1612-T1612</f>
        <v>600</v>
      </c>
      <c r="V1612" s="69">
        <f>U1612*0</f>
        <v>0</v>
      </c>
      <c r="W1612" s="69">
        <f>+U1612-V1612</f>
        <v>600</v>
      </c>
      <c r="X1612" s="69">
        <v>0</v>
      </c>
      <c r="Y1612" s="14">
        <f>T1612-X1612</f>
        <v>0</v>
      </c>
      <c r="Z1612" s="66" t="s">
        <v>26</v>
      </c>
      <c r="AA1612" s="12" t="s">
        <v>31</v>
      </c>
    </row>
    <row r="1613" spans="1:27" x14ac:dyDescent="0.25">
      <c r="A1613" s="10">
        <v>45682</v>
      </c>
      <c r="B1613" s="11" t="s">
        <v>3556</v>
      </c>
      <c r="C1613" s="11" t="s">
        <v>3557</v>
      </c>
      <c r="D1613" s="11" t="s">
        <v>26</v>
      </c>
      <c r="E1613" s="11" t="s">
        <v>239</v>
      </c>
      <c r="F1613" s="11" t="s">
        <v>26</v>
      </c>
      <c r="G1613" s="11" t="s">
        <v>26</v>
      </c>
      <c r="H1613" s="12" t="s">
        <v>4421</v>
      </c>
      <c r="I1613" s="12" t="s">
        <v>27</v>
      </c>
      <c r="J1613" s="12" t="s">
        <v>33</v>
      </c>
      <c r="K1613" s="12" t="s">
        <v>34</v>
      </c>
      <c r="L1613" s="13">
        <v>42.86</v>
      </c>
      <c r="M1613" s="13">
        <v>29</v>
      </c>
      <c r="N1613" s="13">
        <v>1.477931034482759</v>
      </c>
      <c r="O1613" s="13">
        <v>85</v>
      </c>
      <c r="P1613" s="13" t="s">
        <v>30</v>
      </c>
      <c r="Q1613" s="13">
        <v>0</v>
      </c>
      <c r="R1613" s="69">
        <f>L1613*O1613</f>
        <v>3643.1</v>
      </c>
      <c r="S1613" s="69">
        <v>38</v>
      </c>
      <c r="T1613" s="69">
        <f>L1613*S1613</f>
        <v>1628.68</v>
      </c>
      <c r="U1613" s="69">
        <f>R1613-T1613</f>
        <v>2014.4199999999998</v>
      </c>
      <c r="V1613" s="69">
        <f t="shared" ref="V1613" si="1563">U1613*1</f>
        <v>2014.4199999999998</v>
      </c>
      <c r="W1613" s="69">
        <f>U1613-V1613</f>
        <v>0</v>
      </c>
      <c r="X1613" s="69">
        <f>L1613*37</f>
        <v>1585.82</v>
      </c>
      <c r="Y1613" s="70">
        <f t="shared" ref="Y1613" si="1564">+T1613-X1613</f>
        <v>42.860000000000127</v>
      </c>
      <c r="Z1613" s="66" t="s">
        <v>41</v>
      </c>
      <c r="AA1613" s="12" t="s">
        <v>78</v>
      </c>
    </row>
    <row r="1614" spans="1:27" x14ac:dyDescent="0.25">
      <c r="A1614" s="10">
        <v>45682</v>
      </c>
      <c r="B1614" s="11" t="s">
        <v>3558</v>
      </c>
      <c r="C1614" s="11" t="s">
        <v>3559</v>
      </c>
      <c r="D1614" s="11" t="s">
        <v>26</v>
      </c>
      <c r="E1614" s="11" t="s">
        <v>40</v>
      </c>
      <c r="F1614" s="11" t="s">
        <v>26</v>
      </c>
      <c r="G1614" s="11">
        <v>3713</v>
      </c>
      <c r="H1614" s="12" t="s">
        <v>41</v>
      </c>
      <c r="I1614" s="12" t="s">
        <v>55</v>
      </c>
      <c r="J1614" s="12" t="s">
        <v>55</v>
      </c>
      <c r="K1614" s="12" t="s">
        <v>56</v>
      </c>
      <c r="L1614" s="13">
        <v>38.840000000000003</v>
      </c>
      <c r="M1614" s="13">
        <v>25</v>
      </c>
      <c r="N1614" s="13">
        <v>1.5536000000000001</v>
      </c>
      <c r="O1614" s="13" t="s">
        <v>30</v>
      </c>
      <c r="P1614" s="13">
        <v>24</v>
      </c>
      <c r="Q1614" s="13">
        <v>0</v>
      </c>
      <c r="R1614" s="69">
        <f>+M1614*P1614</f>
        <v>600</v>
      </c>
      <c r="S1614" s="69">
        <v>0</v>
      </c>
      <c r="T1614" s="69">
        <f>+M1614*S1614</f>
        <v>0</v>
      </c>
      <c r="U1614" s="69">
        <f>+R1614-T1614</f>
        <v>600</v>
      </c>
      <c r="V1614" s="69">
        <f>+U1614*0</f>
        <v>0</v>
      </c>
      <c r="W1614" s="69">
        <f>+U1614-V1614</f>
        <v>600</v>
      </c>
      <c r="X1614" s="69">
        <v>0</v>
      </c>
      <c r="Y1614" s="14">
        <f t="shared" ref="Y1614:Y1615" si="1565">T1614-X1614</f>
        <v>0</v>
      </c>
      <c r="Z1614" s="66" t="s">
        <v>26</v>
      </c>
      <c r="AA1614" s="12" t="s">
        <v>31</v>
      </c>
    </row>
    <row r="1615" spans="1:27" x14ac:dyDescent="0.25">
      <c r="A1615" s="10">
        <v>45682</v>
      </c>
      <c r="B1615" s="11" t="s">
        <v>3560</v>
      </c>
      <c r="C1615" s="11" t="s">
        <v>3561</v>
      </c>
      <c r="D1615" s="11" t="s">
        <v>26</v>
      </c>
      <c r="E1615" s="11" t="s">
        <v>60</v>
      </c>
      <c r="F1615" s="11" t="s">
        <v>26</v>
      </c>
      <c r="G1615" s="11" t="s">
        <v>35</v>
      </c>
      <c r="H1615" s="12" t="s">
        <v>36</v>
      </c>
      <c r="I1615" s="12" t="s">
        <v>27</v>
      </c>
      <c r="J1615" s="12" t="s">
        <v>33</v>
      </c>
      <c r="K1615" s="12" t="s">
        <v>34</v>
      </c>
      <c r="L1615" s="13">
        <v>8.44</v>
      </c>
      <c r="M1615" s="13">
        <v>5</v>
      </c>
      <c r="N1615" s="13">
        <v>1.6879999999999999</v>
      </c>
      <c r="O1615" s="13">
        <v>50</v>
      </c>
      <c r="P1615" s="13" t="s">
        <v>30</v>
      </c>
      <c r="Q1615" s="13">
        <v>0</v>
      </c>
      <c r="R1615" s="69">
        <f>(L1615*O1615)-Q1615</f>
        <v>422</v>
      </c>
      <c r="S1615" s="69">
        <v>0</v>
      </c>
      <c r="T1615" s="69">
        <f t="shared" ref="T1615" si="1566">+L1615*S1615</f>
        <v>0</v>
      </c>
      <c r="U1615" s="69">
        <f t="shared" ref="U1615" si="1567">+R1615-T1615</f>
        <v>422</v>
      </c>
      <c r="V1615" s="69">
        <f>+U1615*0</f>
        <v>0</v>
      </c>
      <c r="W1615" s="69">
        <f t="shared" ref="W1615" si="1568">+U1615-V1615</f>
        <v>422</v>
      </c>
      <c r="X1615" s="69">
        <v>0</v>
      </c>
      <c r="Y1615" s="14">
        <f t="shared" si="1565"/>
        <v>0</v>
      </c>
      <c r="Z1615" s="66" t="s">
        <v>26</v>
      </c>
      <c r="AA1615" s="12" t="s">
        <v>31</v>
      </c>
    </row>
    <row r="1616" spans="1:27" x14ac:dyDescent="0.25">
      <c r="A1616" s="10">
        <v>45682</v>
      </c>
      <c r="B1616" s="11" t="s">
        <v>3562</v>
      </c>
      <c r="C1616" s="11" t="s">
        <v>3563</v>
      </c>
      <c r="D1616" s="11" t="s">
        <v>26</v>
      </c>
      <c r="E1616" s="11" t="s">
        <v>2108</v>
      </c>
      <c r="F1616" s="11" t="s">
        <v>26</v>
      </c>
      <c r="G1616" s="11" t="s">
        <v>26</v>
      </c>
      <c r="H1616" s="12" t="s">
        <v>4421</v>
      </c>
      <c r="I1616" s="12" t="s">
        <v>27</v>
      </c>
      <c r="J1616" s="12" t="s">
        <v>33</v>
      </c>
      <c r="K1616" s="12" t="s">
        <v>34</v>
      </c>
      <c r="L1616" s="13">
        <v>43.82</v>
      </c>
      <c r="M1616" s="13">
        <v>30</v>
      </c>
      <c r="N1616" s="13">
        <v>1.460666666666667</v>
      </c>
      <c r="O1616" s="13">
        <v>85</v>
      </c>
      <c r="P1616" s="13" t="s">
        <v>30</v>
      </c>
      <c r="Q1616" s="13">
        <v>0</v>
      </c>
      <c r="R1616" s="69">
        <f>L1616*O1616</f>
        <v>3724.7</v>
      </c>
      <c r="S1616" s="69">
        <v>38</v>
      </c>
      <c r="T1616" s="69">
        <f>L1616*S1616</f>
        <v>1665.16</v>
      </c>
      <c r="U1616" s="69">
        <f>R1616-T1616</f>
        <v>2059.54</v>
      </c>
      <c r="V1616" s="69">
        <f t="shared" ref="V1616:V1617" si="1569">U1616*1</f>
        <v>2059.54</v>
      </c>
      <c r="W1616" s="69">
        <f>U1616-V1616</f>
        <v>0</v>
      </c>
      <c r="X1616" s="69">
        <f t="shared" ref="X1616:X1617" si="1570">L1616*36</f>
        <v>1577.52</v>
      </c>
      <c r="Y1616" s="70">
        <f t="shared" ref="Y1616:Y1617" si="1571">+T1616-X1616</f>
        <v>87.6400000000001</v>
      </c>
      <c r="Z1616" s="66" t="s">
        <v>140</v>
      </c>
      <c r="AA1616" s="12" t="s">
        <v>78</v>
      </c>
    </row>
    <row r="1617" spans="1:27" x14ac:dyDescent="0.25">
      <c r="A1617" s="10">
        <v>45682</v>
      </c>
      <c r="B1617" s="11" t="s">
        <v>3564</v>
      </c>
      <c r="C1617" s="11" t="s">
        <v>3565</v>
      </c>
      <c r="D1617" s="11" t="s">
        <v>26</v>
      </c>
      <c r="E1617" s="11" t="s">
        <v>519</v>
      </c>
      <c r="F1617" s="11" t="s">
        <v>26</v>
      </c>
      <c r="G1617" s="11" t="s">
        <v>26</v>
      </c>
      <c r="H1617" s="12" t="s">
        <v>4421</v>
      </c>
      <c r="I1617" s="12" t="s">
        <v>27</v>
      </c>
      <c r="J1617" s="12" t="s">
        <v>33</v>
      </c>
      <c r="K1617" s="12" t="s">
        <v>34</v>
      </c>
      <c r="L1617" s="13">
        <v>43.64</v>
      </c>
      <c r="M1617" s="13">
        <v>30</v>
      </c>
      <c r="N1617" s="13">
        <v>1.454666666666667</v>
      </c>
      <c r="O1617" s="13">
        <v>85</v>
      </c>
      <c r="P1617" s="13" t="s">
        <v>30</v>
      </c>
      <c r="Q1617" s="13">
        <v>0</v>
      </c>
      <c r="R1617" s="69">
        <f>L1617*O1617</f>
        <v>3709.4</v>
      </c>
      <c r="S1617" s="69">
        <v>38</v>
      </c>
      <c r="T1617" s="69">
        <f>L1617*S1617</f>
        <v>1658.32</v>
      </c>
      <c r="U1617" s="69">
        <f>R1617-T1617</f>
        <v>2051.08</v>
      </c>
      <c r="V1617" s="69">
        <f t="shared" si="1569"/>
        <v>2051.08</v>
      </c>
      <c r="W1617" s="69">
        <f>U1617-V1617</f>
        <v>0</v>
      </c>
      <c r="X1617" s="69">
        <f t="shared" si="1570"/>
        <v>1571.04</v>
      </c>
      <c r="Y1617" s="70">
        <f t="shared" si="1571"/>
        <v>87.279999999999973</v>
      </c>
      <c r="Z1617" s="66" t="s">
        <v>140</v>
      </c>
      <c r="AA1617" s="12" t="s">
        <v>78</v>
      </c>
    </row>
    <row r="1618" spans="1:27" x14ac:dyDescent="0.25">
      <c r="A1618" s="10">
        <v>45682</v>
      </c>
      <c r="B1618" s="11" t="s">
        <v>3566</v>
      </c>
      <c r="C1618" s="11" t="s">
        <v>3567</v>
      </c>
      <c r="D1618" s="11" t="s">
        <v>26</v>
      </c>
      <c r="E1618" s="11" t="s">
        <v>588</v>
      </c>
      <c r="F1618" s="11" t="s">
        <v>26</v>
      </c>
      <c r="G1618" s="11">
        <v>4596</v>
      </c>
      <c r="H1618" s="12" t="s">
        <v>4422</v>
      </c>
      <c r="I1618" s="12" t="s">
        <v>27</v>
      </c>
      <c r="J1618" s="12" t="s">
        <v>42</v>
      </c>
      <c r="K1618" s="12" t="s">
        <v>43</v>
      </c>
      <c r="L1618" s="13">
        <v>40.94</v>
      </c>
      <c r="M1618" s="13">
        <v>25</v>
      </c>
      <c r="N1618" s="13">
        <v>1.6375999999999999</v>
      </c>
      <c r="O1618" s="13">
        <v>42</v>
      </c>
      <c r="P1618" s="13" t="s">
        <v>30</v>
      </c>
      <c r="Q1618" s="13">
        <v>0</v>
      </c>
      <c r="R1618" s="69">
        <f t="shared" ref="R1618" si="1572">+L1618*O1618</f>
        <v>1719.48</v>
      </c>
      <c r="S1618" s="69">
        <v>0</v>
      </c>
      <c r="T1618" s="69">
        <f t="shared" ref="T1618:T1619" si="1573">+L1618*S1618</f>
        <v>0</v>
      </c>
      <c r="U1618" s="69">
        <f t="shared" ref="U1618:U1619" si="1574">+R1618-T1618</f>
        <v>1719.48</v>
      </c>
      <c r="V1618" s="69">
        <f>+U1618*1</f>
        <v>1719.48</v>
      </c>
      <c r="W1618" s="69">
        <f t="shared" ref="W1618:W1619" si="1575">+U1618-V1618</f>
        <v>0</v>
      </c>
      <c r="X1618" s="69">
        <v>0</v>
      </c>
      <c r="Y1618" s="14">
        <f t="shared" ref="Y1618:Y1622" si="1576">T1618-X1618</f>
        <v>0</v>
      </c>
      <c r="Z1618" s="66" t="s">
        <v>26</v>
      </c>
      <c r="AA1618" s="12" t="s">
        <v>31</v>
      </c>
    </row>
    <row r="1619" spans="1:27" x14ac:dyDescent="0.25">
      <c r="A1619" s="10">
        <v>45682</v>
      </c>
      <c r="B1619" s="11" t="s">
        <v>3568</v>
      </c>
      <c r="C1619" s="11" t="s">
        <v>3569</v>
      </c>
      <c r="D1619" s="11" t="s">
        <v>26</v>
      </c>
      <c r="E1619" s="11" t="s">
        <v>61</v>
      </c>
      <c r="F1619" s="11" t="s">
        <v>26</v>
      </c>
      <c r="G1619" s="11" t="s">
        <v>35</v>
      </c>
      <c r="H1619" s="12" t="s">
        <v>36</v>
      </c>
      <c r="I1619" s="12" t="s">
        <v>27</v>
      </c>
      <c r="J1619" s="12" t="s">
        <v>42</v>
      </c>
      <c r="K1619" s="12" t="s">
        <v>43</v>
      </c>
      <c r="L1619" s="13">
        <v>9.8800000000000008</v>
      </c>
      <c r="M1619" s="13">
        <v>6</v>
      </c>
      <c r="N1619" s="13">
        <v>1.6466666666666669</v>
      </c>
      <c r="O1619" s="13">
        <v>45</v>
      </c>
      <c r="P1619" s="13" t="s">
        <v>30</v>
      </c>
      <c r="Q1619" s="13">
        <v>0</v>
      </c>
      <c r="R1619" s="69">
        <f>(L1619*O1619)-Q1619</f>
        <v>444.6</v>
      </c>
      <c r="S1619" s="69">
        <v>0</v>
      </c>
      <c r="T1619" s="69">
        <f t="shared" si="1573"/>
        <v>0</v>
      </c>
      <c r="U1619" s="69">
        <f t="shared" si="1574"/>
        <v>444.6</v>
      </c>
      <c r="V1619" s="69">
        <f>+U1619*0</f>
        <v>0</v>
      </c>
      <c r="W1619" s="69">
        <f t="shared" si="1575"/>
        <v>444.6</v>
      </c>
      <c r="X1619" s="69">
        <v>0</v>
      </c>
      <c r="Y1619" s="14">
        <f t="shared" si="1576"/>
        <v>0</v>
      </c>
      <c r="Z1619" s="66" t="s">
        <v>26</v>
      </c>
      <c r="AA1619" s="12" t="s">
        <v>31</v>
      </c>
    </row>
    <row r="1620" spans="1:27" x14ac:dyDescent="0.25">
      <c r="A1620" s="10">
        <v>45682</v>
      </c>
      <c r="B1620" s="11" t="s">
        <v>689</v>
      </c>
      <c r="C1620" s="11" t="s">
        <v>3570</v>
      </c>
      <c r="D1620" s="11" t="s">
        <v>26</v>
      </c>
      <c r="E1620" s="11" t="s">
        <v>63</v>
      </c>
      <c r="F1620" s="11" t="s">
        <v>26</v>
      </c>
      <c r="G1620" s="11">
        <v>10170</v>
      </c>
      <c r="H1620" s="12" t="s">
        <v>140</v>
      </c>
      <c r="I1620" s="12" t="s">
        <v>27</v>
      </c>
      <c r="J1620" s="12" t="s">
        <v>33</v>
      </c>
      <c r="K1620" s="12" t="s">
        <v>34</v>
      </c>
      <c r="L1620" s="13">
        <v>42.2</v>
      </c>
      <c r="M1620" s="13">
        <v>29</v>
      </c>
      <c r="N1620" s="13">
        <v>1.455172413793103</v>
      </c>
      <c r="O1620" s="13">
        <v>40</v>
      </c>
      <c r="P1620" s="13"/>
      <c r="Q1620" s="13">
        <v>0</v>
      </c>
      <c r="R1620" s="69">
        <f>+L1620*O1620</f>
        <v>1688</v>
      </c>
      <c r="S1620" s="69">
        <v>0</v>
      </c>
      <c r="T1620" s="69">
        <f>+L1620*S1620</f>
        <v>0</v>
      </c>
      <c r="U1620" s="69">
        <f>+R1620-T1620</f>
        <v>1688</v>
      </c>
      <c r="V1620" s="69">
        <f>+U1620*0</f>
        <v>0</v>
      </c>
      <c r="W1620" s="69">
        <f>+U1620-V1620</f>
        <v>1688</v>
      </c>
      <c r="X1620" s="69">
        <v>0</v>
      </c>
      <c r="Y1620" s="14">
        <f t="shared" si="1576"/>
        <v>0</v>
      </c>
      <c r="Z1620" s="66" t="s">
        <v>26</v>
      </c>
      <c r="AA1620" s="12" t="s">
        <v>31</v>
      </c>
    </row>
    <row r="1621" spans="1:27" x14ac:dyDescent="0.25">
      <c r="A1621" s="10">
        <v>45682</v>
      </c>
      <c r="B1621" s="11" t="s">
        <v>3571</v>
      </c>
      <c r="C1621" s="11" t="s">
        <v>3572</v>
      </c>
      <c r="D1621" s="11" t="s">
        <v>26</v>
      </c>
      <c r="E1621" s="11" t="s">
        <v>592</v>
      </c>
      <c r="F1621" s="11" t="s">
        <v>26</v>
      </c>
      <c r="G1621" s="11">
        <v>44303</v>
      </c>
      <c r="H1621" s="12" t="s">
        <v>4422</v>
      </c>
      <c r="I1621" s="12" t="s">
        <v>27</v>
      </c>
      <c r="J1621" s="12" t="s">
        <v>33</v>
      </c>
      <c r="K1621" s="12" t="s">
        <v>34</v>
      </c>
      <c r="L1621" s="13">
        <v>34.18</v>
      </c>
      <c r="M1621" s="13">
        <v>25</v>
      </c>
      <c r="N1621" s="13">
        <v>1.3672</v>
      </c>
      <c r="O1621" s="13">
        <v>45</v>
      </c>
      <c r="P1621" s="13" t="s">
        <v>30</v>
      </c>
      <c r="Q1621" s="13">
        <v>0</v>
      </c>
      <c r="R1621" s="69">
        <f>+L1621*O1621</f>
        <v>1538.1</v>
      </c>
      <c r="S1621" s="69">
        <v>0</v>
      </c>
      <c r="T1621" s="69">
        <f>+L1621*S1621</f>
        <v>0</v>
      </c>
      <c r="U1621" s="69">
        <f t="shared" ref="U1621:U1622" si="1577">+R1621-T1621</f>
        <v>1538.1</v>
      </c>
      <c r="V1621" s="69">
        <f>+U1621*1</f>
        <v>1538.1</v>
      </c>
      <c r="W1621" s="69">
        <f t="shared" ref="W1621:W1622" si="1578">+U1621-V1621</f>
        <v>0</v>
      </c>
      <c r="X1621" s="69">
        <v>0</v>
      </c>
      <c r="Y1621" s="14">
        <f t="shared" si="1576"/>
        <v>0</v>
      </c>
      <c r="Z1621" s="66" t="s">
        <v>26</v>
      </c>
      <c r="AA1621" s="12" t="s">
        <v>31</v>
      </c>
    </row>
    <row r="1622" spans="1:27" x14ac:dyDescent="0.25">
      <c r="A1622" s="10">
        <v>45682</v>
      </c>
      <c r="B1622" s="11" t="s">
        <v>3573</v>
      </c>
      <c r="C1622" s="11" t="s">
        <v>3574</v>
      </c>
      <c r="D1622" s="11" t="s">
        <v>26</v>
      </c>
      <c r="E1622" s="11" t="s">
        <v>90</v>
      </c>
      <c r="F1622" s="11" t="s">
        <v>26</v>
      </c>
      <c r="G1622" s="11">
        <v>60864</v>
      </c>
      <c r="H1622" s="12" t="s">
        <v>4422</v>
      </c>
      <c r="I1622" s="12" t="s">
        <v>27</v>
      </c>
      <c r="J1622" s="12" t="s">
        <v>42</v>
      </c>
      <c r="K1622" s="12" t="s">
        <v>43</v>
      </c>
      <c r="L1622" s="13">
        <v>40.96</v>
      </c>
      <c r="M1622" s="13">
        <v>25</v>
      </c>
      <c r="N1622" s="13">
        <v>1.6384000000000001</v>
      </c>
      <c r="O1622" s="13">
        <v>42</v>
      </c>
      <c r="P1622" s="13" t="s">
        <v>30</v>
      </c>
      <c r="Q1622" s="13">
        <v>0</v>
      </c>
      <c r="R1622" s="69">
        <f t="shared" ref="R1622" si="1579">+L1622*O1622</f>
        <v>1720.32</v>
      </c>
      <c r="S1622" s="69">
        <v>0</v>
      </c>
      <c r="T1622" s="69">
        <f t="shared" ref="T1622" si="1580">+L1622*S1622</f>
        <v>0</v>
      </c>
      <c r="U1622" s="69">
        <f t="shared" si="1577"/>
        <v>1720.32</v>
      </c>
      <c r="V1622" s="69">
        <f>+U1622*1</f>
        <v>1720.32</v>
      </c>
      <c r="W1622" s="69">
        <f t="shared" si="1578"/>
        <v>0</v>
      </c>
      <c r="X1622" s="69">
        <v>0</v>
      </c>
      <c r="Y1622" s="14">
        <f t="shared" si="1576"/>
        <v>0</v>
      </c>
      <c r="Z1622" s="66" t="s">
        <v>26</v>
      </c>
      <c r="AA1622" s="12" t="s">
        <v>31</v>
      </c>
    </row>
    <row r="1623" spans="1:27" x14ac:dyDescent="0.25">
      <c r="A1623" s="10">
        <v>45682</v>
      </c>
      <c r="B1623" s="11" t="s">
        <v>3575</v>
      </c>
      <c r="C1623" s="11" t="s">
        <v>3576</v>
      </c>
      <c r="D1623" s="11" t="s">
        <v>26</v>
      </c>
      <c r="E1623" s="11" t="s">
        <v>229</v>
      </c>
      <c r="F1623" s="11" t="s">
        <v>26</v>
      </c>
      <c r="G1623" s="11" t="s">
        <v>26</v>
      </c>
      <c r="H1623" s="12" t="s">
        <v>4421</v>
      </c>
      <c r="I1623" s="12" t="s">
        <v>27</v>
      </c>
      <c r="J1623" s="12" t="s">
        <v>33</v>
      </c>
      <c r="K1623" s="12" t="s">
        <v>34</v>
      </c>
      <c r="L1623" s="13">
        <v>42.74</v>
      </c>
      <c r="M1623" s="13">
        <v>29</v>
      </c>
      <c r="N1623" s="13">
        <v>1.4737931034482761</v>
      </c>
      <c r="O1623" s="13">
        <v>85</v>
      </c>
      <c r="P1623" s="13" t="s">
        <v>30</v>
      </c>
      <c r="Q1623" s="13">
        <v>0</v>
      </c>
      <c r="R1623" s="69">
        <f>L1623*O1623</f>
        <v>3632.9</v>
      </c>
      <c r="S1623" s="69">
        <v>38</v>
      </c>
      <c r="T1623" s="69">
        <f>L1623*S1623</f>
        <v>1624.1200000000001</v>
      </c>
      <c r="U1623" s="69">
        <f>R1623-T1623</f>
        <v>2008.78</v>
      </c>
      <c r="V1623" s="69">
        <f t="shared" ref="V1623" si="1581">U1623*1</f>
        <v>2008.78</v>
      </c>
      <c r="W1623" s="69">
        <f>U1623-V1623</f>
        <v>0</v>
      </c>
      <c r="X1623" s="69">
        <f>L1623*36</f>
        <v>1538.64</v>
      </c>
      <c r="Y1623" s="70">
        <f t="shared" ref="Y1623" si="1582">+T1623-X1623</f>
        <v>85.480000000000018</v>
      </c>
      <c r="Z1623" s="66" t="s">
        <v>564</v>
      </c>
      <c r="AA1623" s="12" t="s">
        <v>78</v>
      </c>
    </row>
    <row r="1624" spans="1:27" x14ac:dyDescent="0.25">
      <c r="A1624" s="10">
        <v>45682</v>
      </c>
      <c r="B1624" s="11" t="s">
        <v>684</v>
      </c>
      <c r="C1624" s="11" t="s">
        <v>3577</v>
      </c>
      <c r="D1624" s="11" t="s">
        <v>26</v>
      </c>
      <c r="E1624" s="11" t="s">
        <v>77</v>
      </c>
      <c r="F1624" s="11" t="s">
        <v>26</v>
      </c>
      <c r="G1624" s="11" t="s">
        <v>184</v>
      </c>
      <c r="H1624" s="12" t="s">
        <v>4448</v>
      </c>
      <c r="I1624" s="12" t="s">
        <v>55</v>
      </c>
      <c r="J1624" s="12" t="s">
        <v>55</v>
      </c>
      <c r="K1624" s="12" t="s">
        <v>56</v>
      </c>
      <c r="L1624" s="13">
        <v>38</v>
      </c>
      <c r="M1624" s="13">
        <v>25</v>
      </c>
      <c r="N1624" s="13">
        <v>1.52</v>
      </c>
      <c r="O1624" s="13">
        <v>15</v>
      </c>
      <c r="P1624" s="13" t="s">
        <v>30</v>
      </c>
      <c r="Q1624" s="13">
        <v>0</v>
      </c>
      <c r="R1624" s="69">
        <f>L1624*O1624</f>
        <v>570</v>
      </c>
      <c r="S1624" s="69">
        <v>0</v>
      </c>
      <c r="T1624" s="69">
        <f>L1624*S1624</f>
        <v>0</v>
      </c>
      <c r="U1624" s="69">
        <f>R1624-T1624</f>
        <v>570</v>
      </c>
      <c r="V1624" s="69">
        <f>U1624*1</f>
        <v>570</v>
      </c>
      <c r="W1624" s="69">
        <f>U1624-V1624</f>
        <v>0</v>
      </c>
      <c r="X1624" s="69">
        <v>0</v>
      </c>
      <c r="Y1624" s="14">
        <f t="shared" ref="Y1624:Y1631" si="1583">T1624-X1624</f>
        <v>0</v>
      </c>
      <c r="Z1624" s="66" t="s">
        <v>26</v>
      </c>
      <c r="AA1624" s="12" t="s">
        <v>31</v>
      </c>
    </row>
    <row r="1625" spans="1:27" x14ac:dyDescent="0.25">
      <c r="A1625" s="10">
        <v>45682</v>
      </c>
      <c r="B1625" s="11" t="s">
        <v>3578</v>
      </c>
      <c r="C1625" s="11" t="s">
        <v>3579</v>
      </c>
      <c r="D1625" s="11" t="s">
        <v>26</v>
      </c>
      <c r="E1625" s="11" t="s">
        <v>59</v>
      </c>
      <c r="F1625" s="11" t="s">
        <v>26</v>
      </c>
      <c r="G1625" s="11">
        <v>112355</v>
      </c>
      <c r="H1625" s="12" t="s">
        <v>4445</v>
      </c>
      <c r="I1625" s="12" t="s">
        <v>27</v>
      </c>
      <c r="J1625" s="12" t="s">
        <v>33</v>
      </c>
      <c r="K1625" s="12" t="s">
        <v>34</v>
      </c>
      <c r="L1625" s="13">
        <v>35.119999999999997</v>
      </c>
      <c r="M1625" s="13">
        <v>25</v>
      </c>
      <c r="N1625" s="13">
        <v>1.4048</v>
      </c>
      <c r="O1625" s="13">
        <v>44</v>
      </c>
      <c r="P1625" s="13" t="s">
        <v>30</v>
      </c>
      <c r="Q1625" s="13">
        <v>0</v>
      </c>
      <c r="R1625" s="69">
        <f t="shared" ref="R1625" si="1584">+L1625*O1625</f>
        <v>1545.28</v>
      </c>
      <c r="S1625" s="69">
        <v>0</v>
      </c>
      <c r="T1625" s="69">
        <f>+L1625*S1625</f>
        <v>0</v>
      </c>
      <c r="U1625" s="69">
        <f>+R1625-T1625</f>
        <v>1545.28</v>
      </c>
      <c r="V1625" s="69">
        <f>+U1625*1</f>
        <v>1545.28</v>
      </c>
      <c r="W1625" s="69">
        <f>+U1625-V1625</f>
        <v>0</v>
      </c>
      <c r="X1625" s="69">
        <v>0</v>
      </c>
      <c r="Y1625" s="14">
        <f t="shared" si="1583"/>
        <v>0</v>
      </c>
      <c r="Z1625" s="66" t="s">
        <v>26</v>
      </c>
      <c r="AA1625" s="12" t="s">
        <v>31</v>
      </c>
    </row>
    <row r="1626" spans="1:27" x14ac:dyDescent="0.25">
      <c r="A1626" s="10">
        <v>45682</v>
      </c>
      <c r="B1626" s="11" t="s">
        <v>3580</v>
      </c>
      <c r="C1626" s="11" t="s">
        <v>3581</v>
      </c>
      <c r="D1626" s="11" t="s">
        <v>26</v>
      </c>
      <c r="E1626" s="11" t="s">
        <v>569</v>
      </c>
      <c r="F1626" s="11" t="s">
        <v>26</v>
      </c>
      <c r="G1626" s="11">
        <v>10336</v>
      </c>
      <c r="H1626" s="12" t="s">
        <v>140</v>
      </c>
      <c r="I1626" s="12" t="s">
        <v>27</v>
      </c>
      <c r="J1626" s="12" t="s">
        <v>47</v>
      </c>
      <c r="K1626" s="12" t="s">
        <v>48</v>
      </c>
      <c r="L1626" s="13">
        <v>42.28</v>
      </c>
      <c r="M1626" s="13">
        <v>29</v>
      </c>
      <c r="N1626" s="13">
        <v>1.457931034482759</v>
      </c>
      <c r="O1626" s="13">
        <v>40</v>
      </c>
      <c r="P1626" s="13"/>
      <c r="Q1626" s="13">
        <v>0</v>
      </c>
      <c r="R1626" s="69">
        <f>+L1626*O1626</f>
        <v>1691.2</v>
      </c>
      <c r="S1626" s="69">
        <v>0</v>
      </c>
      <c r="T1626" s="69">
        <f>+L1626*S1626</f>
        <v>0</v>
      </c>
      <c r="U1626" s="69">
        <f>+R1626-T1626</f>
        <v>1691.2</v>
      </c>
      <c r="V1626" s="69">
        <f>+U1626*0</f>
        <v>0</v>
      </c>
      <c r="W1626" s="69">
        <f>+U1626-V1626</f>
        <v>1691.2</v>
      </c>
      <c r="X1626" s="69">
        <v>0</v>
      </c>
      <c r="Y1626" s="14">
        <f t="shared" si="1583"/>
        <v>0</v>
      </c>
      <c r="Z1626" s="66" t="s">
        <v>26</v>
      </c>
      <c r="AA1626" s="12" t="s">
        <v>31</v>
      </c>
    </row>
    <row r="1627" spans="1:27" x14ac:dyDescent="0.25">
      <c r="A1627" s="10">
        <v>45682</v>
      </c>
      <c r="B1627" s="11" t="s">
        <v>346</v>
      </c>
      <c r="C1627" s="11" t="s">
        <v>3582</v>
      </c>
      <c r="D1627" s="11" t="s">
        <v>26</v>
      </c>
      <c r="E1627" s="11" t="s">
        <v>69</v>
      </c>
      <c r="F1627" s="11" t="s">
        <v>26</v>
      </c>
      <c r="G1627" s="11">
        <v>4699</v>
      </c>
      <c r="H1627" s="12" t="s">
        <v>70</v>
      </c>
      <c r="I1627" s="12" t="s">
        <v>27</v>
      </c>
      <c r="J1627" s="12" t="s">
        <v>33</v>
      </c>
      <c r="K1627" s="12" t="s">
        <v>34</v>
      </c>
      <c r="L1627" s="13">
        <v>38.76</v>
      </c>
      <c r="M1627" s="13">
        <v>25</v>
      </c>
      <c r="N1627" s="13">
        <v>1.5504</v>
      </c>
      <c r="O1627" s="13" t="s">
        <v>30</v>
      </c>
      <c r="P1627" s="13">
        <v>60</v>
      </c>
      <c r="Q1627" s="13">
        <v>0</v>
      </c>
      <c r="R1627" s="69">
        <f>+M1627*P1627</f>
        <v>1500</v>
      </c>
      <c r="S1627" s="69">
        <v>0</v>
      </c>
      <c r="T1627" s="69">
        <f>+M1627*S1627</f>
        <v>0</v>
      </c>
      <c r="U1627" s="69">
        <f t="shared" ref="U1627:U1628" si="1585">+R1627-T1627</f>
        <v>1500</v>
      </c>
      <c r="V1627" s="69">
        <f>+U1627*0</f>
        <v>0</v>
      </c>
      <c r="W1627" s="69">
        <f t="shared" ref="W1627:W1628" si="1586">+U1627-V1627</f>
        <v>1500</v>
      </c>
      <c r="X1627" s="69">
        <v>0</v>
      </c>
      <c r="Y1627" s="14">
        <f t="shared" si="1583"/>
        <v>0</v>
      </c>
      <c r="Z1627" s="66" t="s">
        <v>26</v>
      </c>
      <c r="AA1627" s="12" t="s">
        <v>31</v>
      </c>
    </row>
    <row r="1628" spans="1:27" x14ac:dyDescent="0.25">
      <c r="A1628" s="10">
        <v>45682</v>
      </c>
      <c r="B1628" s="11" t="s">
        <v>3583</v>
      </c>
      <c r="C1628" s="11" t="s">
        <v>3584</v>
      </c>
      <c r="D1628" s="11" t="s">
        <v>26</v>
      </c>
      <c r="E1628" s="11" t="s">
        <v>3585</v>
      </c>
      <c r="F1628" s="11" t="s">
        <v>26</v>
      </c>
      <c r="G1628" s="11" t="s">
        <v>35</v>
      </c>
      <c r="H1628" s="12" t="s">
        <v>36</v>
      </c>
      <c r="I1628" s="12" t="s">
        <v>27</v>
      </c>
      <c r="J1628" s="12" t="s">
        <v>42</v>
      </c>
      <c r="K1628" s="12" t="s">
        <v>43</v>
      </c>
      <c r="L1628" s="13">
        <v>11.44</v>
      </c>
      <c r="M1628" s="13">
        <v>7</v>
      </c>
      <c r="N1628" s="13">
        <v>1.6342857142857139</v>
      </c>
      <c r="O1628" s="13">
        <v>45</v>
      </c>
      <c r="P1628" s="13" t="s">
        <v>30</v>
      </c>
      <c r="Q1628" s="13">
        <v>0</v>
      </c>
      <c r="R1628" s="69">
        <f>(L1628*O1628)-Q1628</f>
        <v>514.79999999999995</v>
      </c>
      <c r="S1628" s="69">
        <v>0</v>
      </c>
      <c r="T1628" s="69">
        <f t="shared" ref="T1628" si="1587">+L1628*S1628</f>
        <v>0</v>
      </c>
      <c r="U1628" s="69">
        <f t="shared" si="1585"/>
        <v>514.79999999999995</v>
      </c>
      <c r="V1628" s="69">
        <f>+U1628*0</f>
        <v>0</v>
      </c>
      <c r="W1628" s="69">
        <f t="shared" si="1586"/>
        <v>514.79999999999995</v>
      </c>
      <c r="X1628" s="69">
        <v>0</v>
      </c>
      <c r="Y1628" s="14">
        <f t="shared" si="1583"/>
        <v>0</v>
      </c>
      <c r="Z1628" s="66" t="s">
        <v>26</v>
      </c>
      <c r="AA1628" s="12" t="s">
        <v>31</v>
      </c>
    </row>
    <row r="1629" spans="1:27" x14ac:dyDescent="0.25">
      <c r="A1629" s="10">
        <v>45682</v>
      </c>
      <c r="B1629" s="11" t="s">
        <v>398</v>
      </c>
      <c r="C1629" s="11" t="s">
        <v>3586</v>
      </c>
      <c r="D1629" s="11" t="s">
        <v>26</v>
      </c>
      <c r="E1629" s="11" t="s">
        <v>1199</v>
      </c>
      <c r="F1629" s="11" t="s">
        <v>26</v>
      </c>
      <c r="G1629" s="11">
        <v>556</v>
      </c>
      <c r="H1629" s="12" t="s">
        <v>162</v>
      </c>
      <c r="I1629" s="12" t="s">
        <v>55</v>
      </c>
      <c r="J1629" s="12" t="s">
        <v>55</v>
      </c>
      <c r="K1629" s="12" t="s">
        <v>56</v>
      </c>
      <c r="L1629" s="13">
        <v>39.72</v>
      </c>
      <c r="M1629" s="13">
        <v>25</v>
      </c>
      <c r="N1629" s="13">
        <v>1.5888</v>
      </c>
      <c r="O1629" s="13" t="s">
        <v>30</v>
      </c>
      <c r="P1629" s="13">
        <v>22</v>
      </c>
      <c r="Q1629" s="13">
        <v>0</v>
      </c>
      <c r="R1629" s="69">
        <f>M1629*P1629</f>
        <v>550</v>
      </c>
      <c r="S1629" s="69">
        <v>0</v>
      </c>
      <c r="T1629" s="69">
        <f>M1629*S1629</f>
        <v>0</v>
      </c>
      <c r="U1629" s="69">
        <f t="shared" ref="U1629:U1631" si="1588">R1629-T1629</f>
        <v>550</v>
      </c>
      <c r="V1629" s="69">
        <f>U1629*0</f>
        <v>0</v>
      </c>
      <c r="W1629" s="69">
        <f t="shared" ref="W1629:W1631" si="1589">U1629-V1629</f>
        <v>550</v>
      </c>
      <c r="X1629" s="69">
        <v>0</v>
      </c>
      <c r="Y1629" s="14">
        <f t="shared" si="1583"/>
        <v>0</v>
      </c>
      <c r="Z1629" s="66" t="s">
        <v>26</v>
      </c>
      <c r="AA1629" s="12" t="s">
        <v>31</v>
      </c>
    </row>
    <row r="1630" spans="1:27" x14ac:dyDescent="0.25">
      <c r="A1630" s="10">
        <v>45682</v>
      </c>
      <c r="B1630" s="11" t="s">
        <v>306</v>
      </c>
      <c r="C1630" s="11" t="s">
        <v>3587</v>
      </c>
      <c r="D1630" s="11" t="s">
        <v>26</v>
      </c>
      <c r="E1630" s="11" t="s">
        <v>81</v>
      </c>
      <c r="F1630" s="11" t="s">
        <v>26</v>
      </c>
      <c r="G1630" s="11">
        <v>1207</v>
      </c>
      <c r="H1630" s="12" t="s">
        <v>141</v>
      </c>
      <c r="I1630" s="12" t="s">
        <v>27</v>
      </c>
      <c r="J1630" s="12" t="s">
        <v>33</v>
      </c>
      <c r="K1630" s="12" t="s">
        <v>34</v>
      </c>
      <c r="L1630" s="13">
        <v>41.48</v>
      </c>
      <c r="M1630" s="13">
        <v>28</v>
      </c>
      <c r="N1630" s="13">
        <v>1.4814285714285711</v>
      </c>
      <c r="O1630" s="13">
        <v>40</v>
      </c>
      <c r="P1630" s="13" t="s">
        <v>30</v>
      </c>
      <c r="Q1630" s="13">
        <v>0</v>
      </c>
      <c r="R1630" s="69">
        <f>L1630*O1630</f>
        <v>1659.1999999999998</v>
      </c>
      <c r="S1630" s="69">
        <v>0</v>
      </c>
      <c r="T1630" s="69">
        <f>L1630*S1630</f>
        <v>0</v>
      </c>
      <c r="U1630" s="69">
        <f t="shared" si="1588"/>
        <v>1659.1999999999998</v>
      </c>
      <c r="V1630" s="69">
        <f>U1630*0</f>
        <v>0</v>
      </c>
      <c r="W1630" s="69">
        <f t="shared" si="1589"/>
        <v>1659.1999999999998</v>
      </c>
      <c r="X1630" s="69">
        <v>0</v>
      </c>
      <c r="Y1630" s="14">
        <f t="shared" si="1583"/>
        <v>0</v>
      </c>
      <c r="Z1630" s="66" t="s">
        <v>26</v>
      </c>
      <c r="AA1630" s="12" t="s">
        <v>31</v>
      </c>
    </row>
    <row r="1631" spans="1:27" x14ac:dyDescent="0.25">
      <c r="A1631" s="10">
        <v>45682</v>
      </c>
      <c r="B1631" s="11" t="s">
        <v>2775</v>
      </c>
      <c r="C1631" s="11" t="s">
        <v>3588</v>
      </c>
      <c r="D1631" s="11" t="s">
        <v>26</v>
      </c>
      <c r="E1631" s="11" t="s">
        <v>50</v>
      </c>
      <c r="F1631" s="11" t="s">
        <v>26</v>
      </c>
      <c r="G1631" s="11">
        <v>907</v>
      </c>
      <c r="H1631" s="12" t="s">
        <v>162</v>
      </c>
      <c r="I1631" s="12" t="s">
        <v>55</v>
      </c>
      <c r="J1631" s="12" t="s">
        <v>55</v>
      </c>
      <c r="K1631" s="12" t="s">
        <v>56</v>
      </c>
      <c r="L1631" s="13">
        <v>42.42</v>
      </c>
      <c r="M1631" s="13">
        <v>25</v>
      </c>
      <c r="N1631" s="13">
        <v>1.6968000000000001</v>
      </c>
      <c r="O1631" s="13" t="s">
        <v>30</v>
      </c>
      <c r="P1631" s="13">
        <v>22</v>
      </c>
      <c r="Q1631" s="13">
        <v>0</v>
      </c>
      <c r="R1631" s="69">
        <f>M1631*P1631</f>
        <v>550</v>
      </c>
      <c r="S1631" s="69">
        <v>0</v>
      </c>
      <c r="T1631" s="69">
        <f>M1631*S1631</f>
        <v>0</v>
      </c>
      <c r="U1631" s="69">
        <f t="shared" si="1588"/>
        <v>550</v>
      </c>
      <c r="V1631" s="69">
        <f>U1631*0</f>
        <v>0</v>
      </c>
      <c r="W1631" s="69">
        <f t="shared" si="1589"/>
        <v>550</v>
      </c>
      <c r="X1631" s="69">
        <v>0</v>
      </c>
      <c r="Y1631" s="14">
        <f t="shared" si="1583"/>
        <v>0</v>
      </c>
      <c r="Z1631" s="66" t="s">
        <v>26</v>
      </c>
      <c r="AA1631" s="12" t="s">
        <v>31</v>
      </c>
    </row>
    <row r="1632" spans="1:27" x14ac:dyDescent="0.25">
      <c r="A1632" s="10">
        <v>45682</v>
      </c>
      <c r="B1632" s="11" t="s">
        <v>3589</v>
      </c>
      <c r="C1632" s="11" t="s">
        <v>3590</v>
      </c>
      <c r="D1632" s="11" t="s">
        <v>26</v>
      </c>
      <c r="E1632" s="11" t="s">
        <v>80</v>
      </c>
      <c r="F1632" s="11" t="s">
        <v>26</v>
      </c>
      <c r="G1632" s="11" t="s">
        <v>26</v>
      </c>
      <c r="H1632" s="12" t="s">
        <v>4421</v>
      </c>
      <c r="I1632" s="12" t="s">
        <v>27</v>
      </c>
      <c r="J1632" s="12" t="s">
        <v>47</v>
      </c>
      <c r="K1632" s="12" t="s">
        <v>48</v>
      </c>
      <c r="L1632" s="13">
        <v>41.48</v>
      </c>
      <c r="M1632" s="13">
        <v>28</v>
      </c>
      <c r="N1632" s="13">
        <v>1.4814285714285711</v>
      </c>
      <c r="O1632" s="13">
        <v>87</v>
      </c>
      <c r="P1632" s="13" t="s">
        <v>30</v>
      </c>
      <c r="Q1632" s="13">
        <v>0</v>
      </c>
      <c r="R1632" s="69">
        <f>L1632*O1632</f>
        <v>3608.7599999999998</v>
      </c>
      <c r="S1632" s="69">
        <v>38</v>
      </c>
      <c r="T1632" s="69">
        <f>L1632*S1632</f>
        <v>1576.2399999999998</v>
      </c>
      <c r="U1632" s="69">
        <f>R1632-T1632</f>
        <v>2032.52</v>
      </c>
      <c r="V1632" s="69">
        <f>U1632*1</f>
        <v>2032.52</v>
      </c>
      <c r="W1632" s="69"/>
      <c r="X1632" s="69">
        <f>L1632*36</f>
        <v>1493.28</v>
      </c>
      <c r="Y1632" s="70">
        <f t="shared" ref="Y1632" si="1590">+T1632-X1632</f>
        <v>82.959999999999809</v>
      </c>
      <c r="Z1632" s="66" t="s">
        <v>140</v>
      </c>
      <c r="AA1632" s="12" t="s">
        <v>78</v>
      </c>
    </row>
    <row r="1633" spans="1:27" x14ac:dyDescent="0.25">
      <c r="A1633" s="10">
        <v>45682</v>
      </c>
      <c r="B1633" s="11" t="s">
        <v>1104</v>
      </c>
      <c r="C1633" s="11" t="s">
        <v>3591</v>
      </c>
      <c r="D1633" s="11" t="s">
        <v>26</v>
      </c>
      <c r="E1633" s="11" t="s">
        <v>77</v>
      </c>
      <c r="F1633" s="11" t="s">
        <v>26</v>
      </c>
      <c r="G1633" s="11" t="s">
        <v>184</v>
      </c>
      <c r="H1633" s="12" t="s">
        <v>4448</v>
      </c>
      <c r="I1633" s="12" t="s">
        <v>55</v>
      </c>
      <c r="J1633" s="12" t="s">
        <v>55</v>
      </c>
      <c r="K1633" s="12" t="s">
        <v>56</v>
      </c>
      <c r="L1633" s="13">
        <v>39.24</v>
      </c>
      <c r="M1633" s="13">
        <v>25</v>
      </c>
      <c r="N1633" s="13">
        <v>1.5696000000000001</v>
      </c>
      <c r="O1633" s="13">
        <v>15</v>
      </c>
      <c r="P1633" s="13" t="s">
        <v>30</v>
      </c>
      <c r="Q1633" s="13">
        <v>0</v>
      </c>
      <c r="R1633" s="69">
        <f>L1633*O1633</f>
        <v>588.6</v>
      </c>
      <c r="S1633" s="69">
        <v>0</v>
      </c>
      <c r="T1633" s="69">
        <f>L1633*S1633</f>
        <v>0</v>
      </c>
      <c r="U1633" s="69">
        <f>R1633-T1633</f>
        <v>588.6</v>
      </c>
      <c r="V1633" s="69">
        <f>U1633*1</f>
        <v>588.6</v>
      </c>
      <c r="W1633" s="69">
        <f>U1633-V1633</f>
        <v>0</v>
      </c>
      <c r="X1633" s="69">
        <v>0</v>
      </c>
      <c r="Y1633" s="14">
        <f t="shared" ref="Y1633:Y1637" si="1591">T1633-X1633</f>
        <v>0</v>
      </c>
      <c r="Z1633" s="66" t="s">
        <v>26</v>
      </c>
      <c r="AA1633" s="12" t="s">
        <v>31</v>
      </c>
    </row>
    <row r="1634" spans="1:27" x14ac:dyDescent="0.25">
      <c r="A1634" s="10">
        <v>45682</v>
      </c>
      <c r="B1634" s="11" t="s">
        <v>3592</v>
      </c>
      <c r="C1634" s="11" t="s">
        <v>3593</v>
      </c>
      <c r="D1634" s="11" t="s">
        <v>26</v>
      </c>
      <c r="E1634" s="11" t="s">
        <v>321</v>
      </c>
      <c r="F1634" s="11" t="s">
        <v>26</v>
      </c>
      <c r="G1634" s="11">
        <v>112363</v>
      </c>
      <c r="H1634" s="12" t="s">
        <v>4445</v>
      </c>
      <c r="I1634" s="12" t="s">
        <v>27</v>
      </c>
      <c r="J1634" s="12" t="s">
        <v>33</v>
      </c>
      <c r="K1634" s="12" t="s">
        <v>34</v>
      </c>
      <c r="L1634" s="13">
        <v>35.68</v>
      </c>
      <c r="M1634" s="13">
        <v>25</v>
      </c>
      <c r="N1634" s="13">
        <v>1.4272</v>
      </c>
      <c r="O1634" s="13">
        <v>44</v>
      </c>
      <c r="P1634" s="13" t="s">
        <v>30</v>
      </c>
      <c r="Q1634" s="13">
        <v>0</v>
      </c>
      <c r="R1634" s="69">
        <f t="shared" ref="R1634" si="1592">+L1634*O1634</f>
        <v>1569.92</v>
      </c>
      <c r="S1634" s="69">
        <v>0</v>
      </c>
      <c r="T1634" s="69">
        <f>+L1634*S1634</f>
        <v>0</v>
      </c>
      <c r="U1634" s="69">
        <f>+R1634-T1634</f>
        <v>1569.92</v>
      </c>
      <c r="V1634" s="69">
        <f>+U1634*1</f>
        <v>1569.92</v>
      </c>
      <c r="W1634" s="69">
        <f>+U1634-V1634</f>
        <v>0</v>
      </c>
      <c r="X1634" s="69">
        <v>0</v>
      </c>
      <c r="Y1634" s="14">
        <f t="shared" si="1591"/>
        <v>0</v>
      </c>
      <c r="Z1634" s="66" t="s">
        <v>26</v>
      </c>
      <c r="AA1634" s="12" t="s">
        <v>31</v>
      </c>
    </row>
    <row r="1635" spans="1:27" x14ac:dyDescent="0.25">
      <c r="A1635" s="10">
        <v>45682</v>
      </c>
      <c r="B1635" s="11" t="s">
        <v>248</v>
      </c>
      <c r="C1635" s="11" t="s">
        <v>3594</v>
      </c>
      <c r="D1635" s="11" t="s">
        <v>26</v>
      </c>
      <c r="E1635" s="11" t="s">
        <v>538</v>
      </c>
      <c r="F1635" s="11" t="s">
        <v>26</v>
      </c>
      <c r="G1635" s="11">
        <v>3827</v>
      </c>
      <c r="H1635" s="12" t="s">
        <v>41</v>
      </c>
      <c r="I1635" s="12" t="s">
        <v>55</v>
      </c>
      <c r="J1635" s="12" t="s">
        <v>55</v>
      </c>
      <c r="K1635" s="12" t="s">
        <v>56</v>
      </c>
      <c r="L1635" s="13">
        <v>37.56</v>
      </c>
      <c r="M1635" s="13">
        <v>25</v>
      </c>
      <c r="N1635" s="13">
        <v>1.5024</v>
      </c>
      <c r="O1635" s="13" t="s">
        <v>30</v>
      </c>
      <c r="P1635" s="13">
        <v>24</v>
      </c>
      <c r="Q1635" s="13">
        <v>0</v>
      </c>
      <c r="R1635" s="69">
        <f>+M1635*P1635</f>
        <v>600</v>
      </c>
      <c r="S1635" s="69">
        <v>0</v>
      </c>
      <c r="T1635" s="69">
        <f>+M1635*S1635</f>
        <v>0</v>
      </c>
      <c r="U1635" s="69">
        <f>+R1635-T1635</f>
        <v>600</v>
      </c>
      <c r="V1635" s="69">
        <f>+U1635*0</f>
        <v>0</v>
      </c>
      <c r="W1635" s="69">
        <f>+U1635-V1635</f>
        <v>600</v>
      </c>
      <c r="X1635" s="69">
        <v>0</v>
      </c>
      <c r="Y1635" s="14">
        <f t="shared" si="1591"/>
        <v>0</v>
      </c>
      <c r="Z1635" s="66" t="s">
        <v>26</v>
      </c>
      <c r="AA1635" s="12" t="s">
        <v>31</v>
      </c>
    </row>
    <row r="1636" spans="1:27" x14ac:dyDescent="0.25">
      <c r="A1636" s="10">
        <v>45682</v>
      </c>
      <c r="B1636" s="11" t="s">
        <v>418</v>
      </c>
      <c r="C1636" s="11" t="s">
        <v>3595</v>
      </c>
      <c r="D1636" s="11" t="s">
        <v>26</v>
      </c>
      <c r="E1636" s="11" t="s">
        <v>551</v>
      </c>
      <c r="F1636" s="11" t="s">
        <v>26</v>
      </c>
      <c r="G1636" s="11">
        <v>69131</v>
      </c>
      <c r="H1636" s="12" t="s">
        <v>4422</v>
      </c>
      <c r="I1636" s="12" t="s">
        <v>27</v>
      </c>
      <c r="J1636" s="12" t="s">
        <v>33</v>
      </c>
      <c r="K1636" s="12" t="s">
        <v>34</v>
      </c>
      <c r="L1636" s="13">
        <v>34.06</v>
      </c>
      <c r="M1636" s="13">
        <v>25</v>
      </c>
      <c r="N1636" s="13">
        <v>1.3624000000000001</v>
      </c>
      <c r="O1636" s="13">
        <v>45</v>
      </c>
      <c r="P1636" s="13" t="s">
        <v>30</v>
      </c>
      <c r="Q1636" s="13">
        <v>0</v>
      </c>
      <c r="R1636" s="69">
        <f>+L1636*O1636</f>
        <v>1532.7</v>
      </c>
      <c r="S1636" s="69">
        <v>0</v>
      </c>
      <c r="T1636" s="69">
        <f>+L1636*S1636</f>
        <v>0</v>
      </c>
      <c r="U1636" s="69">
        <f t="shared" ref="U1636" si="1593">+R1636-T1636</f>
        <v>1532.7</v>
      </c>
      <c r="V1636" s="69">
        <f>+U1636*1</f>
        <v>1532.7</v>
      </c>
      <c r="W1636" s="69">
        <f t="shared" ref="W1636" si="1594">+U1636-V1636</f>
        <v>0</v>
      </c>
      <c r="X1636" s="69">
        <v>0</v>
      </c>
      <c r="Y1636" s="14">
        <f t="shared" si="1591"/>
        <v>0</v>
      </c>
      <c r="Z1636" s="66" t="s">
        <v>26</v>
      </c>
      <c r="AA1636" s="12" t="s">
        <v>31</v>
      </c>
    </row>
    <row r="1637" spans="1:27" x14ac:dyDescent="0.25">
      <c r="A1637" s="10">
        <v>45682</v>
      </c>
      <c r="B1637" s="11" t="s">
        <v>332</v>
      </c>
      <c r="C1637" s="11" t="s">
        <v>3596</v>
      </c>
      <c r="D1637" s="11" t="s">
        <v>26</v>
      </c>
      <c r="E1637" s="11" t="s">
        <v>479</v>
      </c>
      <c r="F1637" s="11" t="s">
        <v>26</v>
      </c>
      <c r="G1637" s="11">
        <v>74950</v>
      </c>
      <c r="H1637" s="12" t="s">
        <v>4447</v>
      </c>
      <c r="I1637" s="12" t="s">
        <v>55</v>
      </c>
      <c r="J1637" s="12" t="s">
        <v>55</v>
      </c>
      <c r="K1637" s="12" t="s">
        <v>56</v>
      </c>
      <c r="L1637" s="13">
        <v>40.840000000000003</v>
      </c>
      <c r="M1637" s="13">
        <v>25</v>
      </c>
      <c r="N1637" s="13">
        <v>1.6335999999999999</v>
      </c>
      <c r="O1637" s="13">
        <v>15</v>
      </c>
      <c r="P1637" s="13" t="s">
        <v>30</v>
      </c>
      <c r="Q1637" s="13">
        <v>0</v>
      </c>
      <c r="R1637" s="69">
        <f>+L1637*O1637</f>
        <v>612.6</v>
      </c>
      <c r="S1637" s="69">
        <v>0</v>
      </c>
      <c r="T1637" s="69">
        <f>+L1637*S1637</f>
        <v>0</v>
      </c>
      <c r="U1637" s="69">
        <f>+R1637-T1637</f>
        <v>612.6</v>
      </c>
      <c r="V1637" s="69">
        <f>+U1637*0.75</f>
        <v>459.45000000000005</v>
      </c>
      <c r="W1637" s="69">
        <f>+U1637-V1637</f>
        <v>153.14999999999998</v>
      </c>
      <c r="X1637" s="69">
        <v>0</v>
      </c>
      <c r="Y1637" s="14">
        <f t="shared" si="1591"/>
        <v>0</v>
      </c>
      <c r="Z1637" s="66" t="s">
        <v>26</v>
      </c>
      <c r="AA1637" s="12" t="s">
        <v>31</v>
      </c>
    </row>
    <row r="1638" spans="1:27" x14ac:dyDescent="0.25">
      <c r="A1638" s="10">
        <v>45682</v>
      </c>
      <c r="B1638" s="11" t="s">
        <v>342</v>
      </c>
      <c r="C1638" s="11" t="s">
        <v>3597</v>
      </c>
      <c r="D1638" s="11" t="s">
        <v>26</v>
      </c>
      <c r="E1638" s="11" t="s">
        <v>74</v>
      </c>
      <c r="F1638" s="11" t="s">
        <v>26</v>
      </c>
      <c r="G1638" s="11" t="s">
        <v>26</v>
      </c>
      <c r="H1638" s="12" t="s">
        <v>4421</v>
      </c>
      <c r="I1638" s="12" t="s">
        <v>27</v>
      </c>
      <c r="J1638" s="12" t="s">
        <v>42</v>
      </c>
      <c r="K1638" s="12" t="s">
        <v>43</v>
      </c>
      <c r="L1638" s="13">
        <v>45.8</v>
      </c>
      <c r="M1638" s="13">
        <v>28</v>
      </c>
      <c r="N1638" s="13">
        <v>1.6357142857142859</v>
      </c>
      <c r="O1638" s="13">
        <v>83</v>
      </c>
      <c r="P1638" s="13" t="s">
        <v>30</v>
      </c>
      <c r="Q1638" s="13">
        <v>0</v>
      </c>
      <c r="R1638" s="69">
        <f>L1638*O1638</f>
        <v>3801.3999999999996</v>
      </c>
      <c r="S1638" s="69">
        <v>38</v>
      </c>
      <c r="T1638" s="69">
        <f>L1638*S1638</f>
        <v>1740.3999999999999</v>
      </c>
      <c r="U1638" s="69">
        <f t="shared" ref="U1638" si="1595">R1638-T1638</f>
        <v>2061</v>
      </c>
      <c r="V1638" s="69">
        <f>U1638*1</f>
        <v>2061</v>
      </c>
      <c r="W1638" s="69"/>
      <c r="X1638" s="69">
        <f>L1638*36</f>
        <v>1648.8</v>
      </c>
      <c r="Y1638" s="70">
        <f t="shared" ref="Y1638" si="1596">+T1638-X1638</f>
        <v>91.599999999999909</v>
      </c>
      <c r="Z1638" s="66" t="s">
        <v>70</v>
      </c>
      <c r="AA1638" s="12" t="s">
        <v>78</v>
      </c>
    </row>
    <row r="1639" spans="1:27" x14ac:dyDescent="0.25">
      <c r="A1639" s="10">
        <v>45682</v>
      </c>
      <c r="B1639" s="11" t="s">
        <v>3598</v>
      </c>
      <c r="C1639" s="11" t="s">
        <v>3599</v>
      </c>
      <c r="D1639" s="11" t="s">
        <v>26</v>
      </c>
      <c r="E1639" s="11" t="s">
        <v>518</v>
      </c>
      <c r="F1639" s="11" t="s">
        <v>26</v>
      </c>
      <c r="G1639" s="11">
        <v>21763</v>
      </c>
      <c r="H1639" s="12" t="s">
        <v>4447</v>
      </c>
      <c r="I1639" s="12" t="s">
        <v>55</v>
      </c>
      <c r="J1639" s="12" t="s">
        <v>55</v>
      </c>
      <c r="K1639" s="12" t="s">
        <v>56</v>
      </c>
      <c r="L1639" s="13">
        <v>39.24</v>
      </c>
      <c r="M1639" s="13">
        <v>25</v>
      </c>
      <c r="N1639" s="13">
        <v>1.5696000000000001</v>
      </c>
      <c r="O1639" s="13">
        <v>15</v>
      </c>
      <c r="P1639" s="13" t="s">
        <v>30</v>
      </c>
      <c r="Q1639" s="13">
        <v>0</v>
      </c>
      <c r="R1639" s="69">
        <f>+L1639*O1639</f>
        <v>588.6</v>
      </c>
      <c r="S1639" s="69">
        <v>0</v>
      </c>
      <c r="T1639" s="69">
        <f>+L1639*S1639</f>
        <v>0</v>
      </c>
      <c r="U1639" s="69">
        <f>+R1639-T1639</f>
        <v>588.6</v>
      </c>
      <c r="V1639" s="69">
        <f>+U1639*0.75</f>
        <v>441.45000000000005</v>
      </c>
      <c r="W1639" s="69">
        <f>+U1639-V1639</f>
        <v>147.14999999999998</v>
      </c>
      <c r="X1639" s="69">
        <v>0</v>
      </c>
      <c r="Y1639" s="14">
        <f t="shared" ref="Y1639:Y1641" si="1597">T1639-X1639</f>
        <v>0</v>
      </c>
      <c r="Z1639" s="66" t="s">
        <v>26</v>
      </c>
      <c r="AA1639" s="12" t="s">
        <v>31</v>
      </c>
    </row>
    <row r="1640" spans="1:27" x14ac:dyDescent="0.25">
      <c r="A1640" s="10">
        <v>45682</v>
      </c>
      <c r="B1640" s="11" t="s">
        <v>649</v>
      </c>
      <c r="C1640" s="11" t="s">
        <v>3600</v>
      </c>
      <c r="D1640" s="11" t="s">
        <v>26</v>
      </c>
      <c r="E1640" s="11" t="s">
        <v>67</v>
      </c>
      <c r="F1640" s="11" t="s">
        <v>26</v>
      </c>
      <c r="G1640" s="11">
        <v>1619</v>
      </c>
      <c r="H1640" s="12" t="s">
        <v>66</v>
      </c>
      <c r="I1640" s="12" t="s">
        <v>37</v>
      </c>
      <c r="J1640" s="12" t="s">
        <v>1908</v>
      </c>
      <c r="K1640" s="12" t="s">
        <v>82</v>
      </c>
      <c r="L1640" s="13">
        <v>38.18</v>
      </c>
      <c r="M1640" s="13">
        <v>25</v>
      </c>
      <c r="N1640" s="13">
        <v>1.5271999999999999</v>
      </c>
      <c r="O1640" s="13" t="s">
        <v>30</v>
      </c>
      <c r="P1640" s="13">
        <v>54</v>
      </c>
      <c r="Q1640" s="13">
        <v>0</v>
      </c>
      <c r="R1640" s="69">
        <f>M1640*P1640</f>
        <v>1350</v>
      </c>
      <c r="S1640" s="69">
        <v>0</v>
      </c>
      <c r="T1640" s="69">
        <f>M1640*S1640</f>
        <v>0</v>
      </c>
      <c r="U1640" s="69">
        <f t="shared" ref="U1640:U1641" si="1598">R1640-T1640</f>
        <v>1350</v>
      </c>
      <c r="V1640" s="69">
        <f t="shared" ref="V1640:V1641" si="1599">U1640*1</f>
        <v>1350</v>
      </c>
      <c r="W1640" s="69">
        <f t="shared" ref="W1640:W1641" si="1600">U1640-V1640</f>
        <v>0</v>
      </c>
      <c r="X1640" s="69">
        <v>0</v>
      </c>
      <c r="Y1640" s="14">
        <f t="shared" si="1597"/>
        <v>0</v>
      </c>
      <c r="Z1640" s="66" t="s">
        <v>26</v>
      </c>
      <c r="AA1640" s="12" t="s">
        <v>31</v>
      </c>
    </row>
    <row r="1641" spans="1:27" x14ac:dyDescent="0.25">
      <c r="A1641" s="10">
        <v>45682</v>
      </c>
      <c r="B1641" s="11" t="s">
        <v>3601</v>
      </c>
      <c r="C1641" s="11" t="s">
        <v>3602</v>
      </c>
      <c r="D1641" s="11" t="s">
        <v>26</v>
      </c>
      <c r="E1641" s="11" t="s">
        <v>65</v>
      </c>
      <c r="F1641" s="11" t="s">
        <v>26</v>
      </c>
      <c r="G1641" s="11">
        <v>1593</v>
      </c>
      <c r="H1641" s="12" t="s">
        <v>66</v>
      </c>
      <c r="I1641" s="12" t="s">
        <v>37</v>
      </c>
      <c r="J1641" s="12" t="s">
        <v>1908</v>
      </c>
      <c r="K1641" s="12" t="s">
        <v>82</v>
      </c>
      <c r="L1641" s="13">
        <v>39.619999999999997</v>
      </c>
      <c r="M1641" s="13">
        <v>25</v>
      </c>
      <c r="N1641" s="13">
        <v>1.5848</v>
      </c>
      <c r="O1641" s="13" t="s">
        <v>30</v>
      </c>
      <c r="P1641" s="13">
        <v>54</v>
      </c>
      <c r="Q1641" s="13">
        <v>0</v>
      </c>
      <c r="R1641" s="69">
        <f>M1641*P1641</f>
        <v>1350</v>
      </c>
      <c r="S1641" s="69">
        <v>0</v>
      </c>
      <c r="T1641" s="69">
        <f>M1641*S1641</f>
        <v>0</v>
      </c>
      <c r="U1641" s="69">
        <f t="shared" si="1598"/>
        <v>1350</v>
      </c>
      <c r="V1641" s="69">
        <f t="shared" si="1599"/>
        <v>1350</v>
      </c>
      <c r="W1641" s="69">
        <f t="shared" si="1600"/>
        <v>0</v>
      </c>
      <c r="X1641" s="69">
        <v>0</v>
      </c>
      <c r="Y1641" s="14">
        <f t="shared" si="1597"/>
        <v>0</v>
      </c>
      <c r="Z1641" s="66" t="s">
        <v>26</v>
      </c>
      <c r="AA1641" s="12" t="s">
        <v>31</v>
      </c>
    </row>
    <row r="1642" spans="1:27" x14ac:dyDescent="0.25">
      <c r="A1642" s="10">
        <v>45682</v>
      </c>
      <c r="B1642" s="11" t="s">
        <v>3603</v>
      </c>
      <c r="C1642" s="11" t="s">
        <v>3604</v>
      </c>
      <c r="D1642" s="11" t="s">
        <v>26</v>
      </c>
      <c r="E1642" s="11" t="s">
        <v>69</v>
      </c>
      <c r="F1642" s="11" t="s">
        <v>26</v>
      </c>
      <c r="G1642" s="11" t="s">
        <v>26</v>
      </c>
      <c r="H1642" s="12" t="s">
        <v>4421</v>
      </c>
      <c r="I1642" s="12" t="s">
        <v>27</v>
      </c>
      <c r="J1642" s="12" t="s">
        <v>47</v>
      </c>
      <c r="K1642" s="12" t="s">
        <v>48</v>
      </c>
      <c r="L1642" s="13">
        <v>42.1</v>
      </c>
      <c r="M1642" s="13">
        <v>29</v>
      </c>
      <c r="N1642" s="13">
        <v>1.4517241379310351</v>
      </c>
      <c r="O1642" s="13">
        <v>87</v>
      </c>
      <c r="P1642" s="13" t="s">
        <v>30</v>
      </c>
      <c r="Q1642" s="13">
        <v>0</v>
      </c>
      <c r="R1642" s="69">
        <f>L1642*O1642</f>
        <v>3662.7000000000003</v>
      </c>
      <c r="S1642" s="69">
        <v>38</v>
      </c>
      <c r="T1642" s="69">
        <f>L1642*S1642</f>
        <v>1599.8</v>
      </c>
      <c r="U1642" s="69">
        <f>R1642-T1642</f>
        <v>2062.9000000000005</v>
      </c>
      <c r="V1642" s="69">
        <f>U1642*1</f>
        <v>2062.9000000000005</v>
      </c>
      <c r="W1642" s="69"/>
      <c r="X1642" s="69">
        <f>L1642*36</f>
        <v>1515.6000000000001</v>
      </c>
      <c r="Y1642" s="70">
        <f t="shared" ref="Y1642" si="1601">+T1642-X1642</f>
        <v>84.199999999999818</v>
      </c>
      <c r="Z1642" s="66" t="s">
        <v>70</v>
      </c>
      <c r="AA1642" s="12" t="s">
        <v>78</v>
      </c>
    </row>
    <row r="1643" spans="1:27" x14ac:dyDescent="0.25">
      <c r="A1643" s="10">
        <v>45682</v>
      </c>
      <c r="B1643" s="11" t="s">
        <v>3605</v>
      </c>
      <c r="C1643" s="11" t="s">
        <v>3606</v>
      </c>
      <c r="D1643" s="11" t="s">
        <v>26</v>
      </c>
      <c r="E1643" s="11" t="s">
        <v>552</v>
      </c>
      <c r="F1643" s="11" t="s">
        <v>26</v>
      </c>
      <c r="G1643" s="11">
        <v>4658</v>
      </c>
      <c r="H1643" s="12" t="s">
        <v>4422</v>
      </c>
      <c r="I1643" s="12" t="s">
        <v>27</v>
      </c>
      <c r="J1643" s="12" t="s">
        <v>42</v>
      </c>
      <c r="K1643" s="12" t="s">
        <v>43</v>
      </c>
      <c r="L1643" s="13">
        <v>39.24</v>
      </c>
      <c r="M1643" s="13">
        <v>25</v>
      </c>
      <c r="N1643" s="13">
        <v>1.5696000000000001</v>
      </c>
      <c r="O1643" s="13">
        <v>42</v>
      </c>
      <c r="P1643" s="13" t="s">
        <v>30</v>
      </c>
      <c r="Q1643" s="13">
        <v>0</v>
      </c>
      <c r="R1643" s="69">
        <f t="shared" ref="R1643" si="1602">+L1643*O1643</f>
        <v>1648.0800000000002</v>
      </c>
      <c r="S1643" s="69">
        <v>0</v>
      </c>
      <c r="T1643" s="69">
        <f t="shared" ref="T1643" si="1603">+L1643*S1643</f>
        <v>0</v>
      </c>
      <c r="U1643" s="69">
        <f t="shared" ref="U1643" si="1604">+R1643-T1643</f>
        <v>1648.0800000000002</v>
      </c>
      <c r="V1643" s="69">
        <f>+U1643*1</f>
        <v>1648.0800000000002</v>
      </c>
      <c r="W1643" s="69">
        <f t="shared" ref="W1643" si="1605">+U1643-V1643</f>
        <v>0</v>
      </c>
      <c r="X1643" s="69">
        <v>0</v>
      </c>
      <c r="Y1643" s="14">
        <f t="shared" ref="Y1643:Y1650" si="1606">T1643-X1643</f>
        <v>0</v>
      </c>
      <c r="Z1643" s="66" t="s">
        <v>26</v>
      </c>
      <c r="AA1643" s="12" t="s">
        <v>31</v>
      </c>
    </row>
    <row r="1644" spans="1:27" x14ac:dyDescent="0.25">
      <c r="A1644" s="10">
        <v>45682</v>
      </c>
      <c r="B1644" s="11" t="s">
        <v>117</v>
      </c>
      <c r="C1644" s="11" t="s">
        <v>3607</v>
      </c>
      <c r="D1644" s="11" t="s">
        <v>26</v>
      </c>
      <c r="E1644" s="11" t="s">
        <v>657</v>
      </c>
      <c r="F1644" s="11" t="s">
        <v>26</v>
      </c>
      <c r="G1644" s="11">
        <v>861</v>
      </c>
      <c r="H1644" s="12" t="s">
        <v>141</v>
      </c>
      <c r="I1644" s="12" t="s">
        <v>55</v>
      </c>
      <c r="J1644" s="12" t="s">
        <v>55</v>
      </c>
      <c r="K1644" s="12" t="s">
        <v>56</v>
      </c>
      <c r="L1644" s="13">
        <v>39.82</v>
      </c>
      <c r="M1644" s="13">
        <v>25</v>
      </c>
      <c r="N1644" s="13">
        <v>1.5928</v>
      </c>
      <c r="O1644" s="13">
        <v>15</v>
      </c>
      <c r="P1644" s="13" t="s">
        <v>30</v>
      </c>
      <c r="Q1644" s="13">
        <v>0</v>
      </c>
      <c r="R1644" s="69">
        <f>L1644*O1644</f>
        <v>597.29999999999995</v>
      </c>
      <c r="S1644" s="69">
        <v>0</v>
      </c>
      <c r="T1644" s="69">
        <f>L1644*S1644</f>
        <v>0</v>
      </c>
      <c r="U1644" s="69">
        <f t="shared" ref="U1644" si="1607">R1644-T1644</f>
        <v>597.29999999999995</v>
      </c>
      <c r="V1644" s="69">
        <f>U1644*0</f>
        <v>0</v>
      </c>
      <c r="W1644" s="69">
        <f t="shared" ref="W1644" si="1608">U1644-V1644</f>
        <v>597.29999999999995</v>
      </c>
      <c r="X1644" s="69">
        <v>0</v>
      </c>
      <c r="Y1644" s="14">
        <f t="shared" si="1606"/>
        <v>0</v>
      </c>
      <c r="Z1644" s="66" t="s">
        <v>26</v>
      </c>
      <c r="AA1644" s="12" t="s">
        <v>31</v>
      </c>
    </row>
    <row r="1645" spans="1:27" x14ac:dyDescent="0.25">
      <c r="A1645" s="10">
        <v>45682</v>
      </c>
      <c r="B1645" s="11" t="s">
        <v>3608</v>
      </c>
      <c r="C1645" s="11" t="s">
        <v>3609</v>
      </c>
      <c r="D1645" s="11" t="s">
        <v>26</v>
      </c>
      <c r="E1645" s="11" t="s">
        <v>84</v>
      </c>
      <c r="F1645" s="11" t="s">
        <v>26</v>
      </c>
      <c r="G1645" s="11">
        <v>44363</v>
      </c>
      <c r="H1645" s="12" t="s">
        <v>4422</v>
      </c>
      <c r="I1645" s="12" t="s">
        <v>27</v>
      </c>
      <c r="J1645" s="12" t="s">
        <v>33</v>
      </c>
      <c r="K1645" s="12" t="s">
        <v>34</v>
      </c>
      <c r="L1645" s="13">
        <v>33.74</v>
      </c>
      <c r="M1645" s="13">
        <v>25</v>
      </c>
      <c r="N1645" s="13">
        <v>1.3495999999999999</v>
      </c>
      <c r="O1645" s="13">
        <v>45</v>
      </c>
      <c r="P1645" s="13" t="s">
        <v>30</v>
      </c>
      <c r="Q1645" s="13">
        <v>0</v>
      </c>
      <c r="R1645" s="69">
        <f>+L1645*O1645</f>
        <v>1518.3000000000002</v>
      </c>
      <c r="S1645" s="69">
        <v>0</v>
      </c>
      <c r="T1645" s="69">
        <f>+L1645*S1645</f>
        <v>0</v>
      </c>
      <c r="U1645" s="69">
        <f t="shared" ref="U1645" si="1609">+R1645-T1645</f>
        <v>1518.3000000000002</v>
      </c>
      <c r="V1645" s="69">
        <f>+U1645*1</f>
        <v>1518.3000000000002</v>
      </c>
      <c r="W1645" s="69">
        <f t="shared" ref="W1645" si="1610">+U1645-V1645</f>
        <v>0</v>
      </c>
      <c r="X1645" s="69">
        <v>0</v>
      </c>
      <c r="Y1645" s="14">
        <f t="shared" si="1606"/>
        <v>0</v>
      </c>
      <c r="Z1645" s="66" t="s">
        <v>26</v>
      </c>
      <c r="AA1645" s="12" t="s">
        <v>31</v>
      </c>
    </row>
    <row r="1646" spans="1:27" x14ac:dyDescent="0.25">
      <c r="A1646" s="10">
        <v>45682</v>
      </c>
      <c r="B1646" s="11" t="s">
        <v>3610</v>
      </c>
      <c r="C1646" s="11" t="s">
        <v>3611</v>
      </c>
      <c r="D1646" s="11" t="s">
        <v>26</v>
      </c>
      <c r="E1646" s="11" t="s">
        <v>40</v>
      </c>
      <c r="F1646" s="11" t="s">
        <v>26</v>
      </c>
      <c r="G1646" s="11">
        <v>3714</v>
      </c>
      <c r="H1646" s="12" t="s">
        <v>41</v>
      </c>
      <c r="I1646" s="12" t="s">
        <v>37</v>
      </c>
      <c r="J1646" s="12" t="s">
        <v>85</v>
      </c>
      <c r="K1646" s="12" t="s">
        <v>86</v>
      </c>
      <c r="L1646" s="13">
        <v>37.28</v>
      </c>
      <c r="M1646" s="13">
        <v>25</v>
      </c>
      <c r="N1646" s="13">
        <v>1.4912000000000001</v>
      </c>
      <c r="O1646" s="13" t="s">
        <v>30</v>
      </c>
      <c r="P1646" s="13">
        <v>43.5</v>
      </c>
      <c r="Q1646" s="13">
        <v>0</v>
      </c>
      <c r="R1646" s="69">
        <f>M1646*P1646</f>
        <v>1087.5</v>
      </c>
      <c r="S1646" s="69">
        <v>0</v>
      </c>
      <c r="T1646" s="69">
        <f>M1646*S1646</f>
        <v>0</v>
      </c>
      <c r="U1646" s="69">
        <f t="shared" ref="U1646:U1651" si="1611">R1646-T1646</f>
        <v>1087.5</v>
      </c>
      <c r="V1646" s="69">
        <f>U1646*0</f>
        <v>0</v>
      </c>
      <c r="W1646" s="69">
        <f t="shared" ref="W1646:W1650" si="1612">U1646-V1646</f>
        <v>1087.5</v>
      </c>
      <c r="X1646" s="69">
        <v>0</v>
      </c>
      <c r="Y1646" s="14">
        <f t="shared" si="1606"/>
        <v>0</v>
      </c>
      <c r="Z1646" s="66" t="s">
        <v>26</v>
      </c>
      <c r="AA1646" s="12" t="s">
        <v>31</v>
      </c>
    </row>
    <row r="1647" spans="1:27" x14ac:dyDescent="0.25">
      <c r="A1647" s="10">
        <v>45682</v>
      </c>
      <c r="B1647" s="11" t="s">
        <v>746</v>
      </c>
      <c r="C1647" s="11" t="s">
        <v>3612</v>
      </c>
      <c r="D1647" s="11" t="s">
        <v>26</v>
      </c>
      <c r="E1647" s="11" t="s">
        <v>500</v>
      </c>
      <c r="F1647" s="11" t="s">
        <v>26</v>
      </c>
      <c r="G1647" s="11">
        <v>813</v>
      </c>
      <c r="H1647" s="12" t="s">
        <v>141</v>
      </c>
      <c r="I1647" s="12" t="s">
        <v>27</v>
      </c>
      <c r="J1647" s="12" t="s">
        <v>33</v>
      </c>
      <c r="K1647" s="12" t="s">
        <v>34</v>
      </c>
      <c r="L1647" s="13">
        <v>42.28</v>
      </c>
      <c r="M1647" s="13">
        <v>29</v>
      </c>
      <c r="N1647" s="13">
        <v>1.457931034482759</v>
      </c>
      <c r="O1647" s="13">
        <v>40</v>
      </c>
      <c r="P1647" s="13" t="s">
        <v>30</v>
      </c>
      <c r="Q1647" s="13">
        <v>0</v>
      </c>
      <c r="R1647" s="69">
        <f>L1647*O1647</f>
        <v>1691.2</v>
      </c>
      <c r="S1647" s="69">
        <v>0</v>
      </c>
      <c r="T1647" s="69">
        <f>L1647*S1647</f>
        <v>0</v>
      </c>
      <c r="U1647" s="69">
        <f t="shared" si="1611"/>
        <v>1691.2</v>
      </c>
      <c r="V1647" s="69">
        <f>U1647*0</f>
        <v>0</v>
      </c>
      <c r="W1647" s="69">
        <f t="shared" si="1612"/>
        <v>1691.2</v>
      </c>
      <c r="X1647" s="69">
        <v>0</v>
      </c>
      <c r="Y1647" s="14">
        <f t="shared" si="1606"/>
        <v>0</v>
      </c>
      <c r="Z1647" s="66" t="s">
        <v>26</v>
      </c>
      <c r="AA1647" s="12" t="s">
        <v>31</v>
      </c>
    </row>
    <row r="1648" spans="1:27" x14ac:dyDescent="0.25">
      <c r="A1648" s="10">
        <v>45682</v>
      </c>
      <c r="B1648" s="11" t="s">
        <v>2987</v>
      </c>
      <c r="C1648" s="11" t="s">
        <v>3613</v>
      </c>
      <c r="D1648" s="11" t="s">
        <v>26</v>
      </c>
      <c r="E1648" s="11" t="s">
        <v>604</v>
      </c>
      <c r="F1648" s="11" t="s">
        <v>26</v>
      </c>
      <c r="G1648" s="11">
        <v>1059</v>
      </c>
      <c r="H1648" s="12" t="s">
        <v>141</v>
      </c>
      <c r="I1648" s="12" t="s">
        <v>55</v>
      </c>
      <c r="J1648" s="12" t="s">
        <v>55</v>
      </c>
      <c r="K1648" s="12" t="s">
        <v>56</v>
      </c>
      <c r="L1648" s="13">
        <v>39.22</v>
      </c>
      <c r="M1648" s="13">
        <v>25</v>
      </c>
      <c r="N1648" s="13">
        <v>1.5688</v>
      </c>
      <c r="O1648" s="13">
        <v>15</v>
      </c>
      <c r="P1648" s="13" t="s">
        <v>30</v>
      </c>
      <c r="Q1648" s="13">
        <v>0</v>
      </c>
      <c r="R1648" s="69">
        <f>L1648*O1648</f>
        <v>588.29999999999995</v>
      </c>
      <c r="S1648" s="69">
        <v>0</v>
      </c>
      <c r="T1648" s="69">
        <f>L1648*S1648</f>
        <v>0</v>
      </c>
      <c r="U1648" s="69">
        <f t="shared" si="1611"/>
        <v>588.29999999999995</v>
      </c>
      <c r="V1648" s="69">
        <f>U1648*0</f>
        <v>0</v>
      </c>
      <c r="W1648" s="69">
        <f t="shared" si="1612"/>
        <v>588.29999999999995</v>
      </c>
      <c r="X1648" s="69">
        <v>0</v>
      </c>
      <c r="Y1648" s="14">
        <f t="shared" si="1606"/>
        <v>0</v>
      </c>
      <c r="Z1648" s="66" t="s">
        <v>26</v>
      </c>
      <c r="AA1648" s="12" t="s">
        <v>31</v>
      </c>
    </row>
    <row r="1649" spans="1:27" x14ac:dyDescent="0.25">
      <c r="A1649" s="10">
        <v>45682</v>
      </c>
      <c r="B1649" s="11" t="s">
        <v>329</v>
      </c>
      <c r="C1649" s="11" t="s">
        <v>3614</v>
      </c>
      <c r="D1649" s="11" t="s">
        <v>26</v>
      </c>
      <c r="E1649" s="11" t="s">
        <v>434</v>
      </c>
      <c r="F1649" s="11" t="s">
        <v>26</v>
      </c>
      <c r="G1649" s="11">
        <v>3518</v>
      </c>
      <c r="H1649" s="12" t="s">
        <v>41</v>
      </c>
      <c r="I1649" s="12" t="s">
        <v>37</v>
      </c>
      <c r="J1649" s="12" t="s">
        <v>85</v>
      </c>
      <c r="K1649" s="12" t="s">
        <v>86</v>
      </c>
      <c r="L1649" s="13">
        <v>37.86</v>
      </c>
      <c r="M1649" s="13">
        <v>25</v>
      </c>
      <c r="N1649" s="13">
        <v>1.5144</v>
      </c>
      <c r="O1649" s="13" t="s">
        <v>30</v>
      </c>
      <c r="P1649" s="13">
        <v>43.5</v>
      </c>
      <c r="Q1649" s="13">
        <v>0</v>
      </c>
      <c r="R1649" s="69">
        <f>M1649*P1649</f>
        <v>1087.5</v>
      </c>
      <c r="S1649" s="69">
        <v>0</v>
      </c>
      <c r="T1649" s="69">
        <f>M1649*S1649</f>
        <v>0</v>
      </c>
      <c r="U1649" s="69">
        <f t="shared" si="1611"/>
        <v>1087.5</v>
      </c>
      <c r="V1649" s="69">
        <f>U1649*0</f>
        <v>0</v>
      </c>
      <c r="W1649" s="69">
        <f t="shared" si="1612"/>
        <v>1087.5</v>
      </c>
      <c r="X1649" s="69">
        <v>0</v>
      </c>
      <c r="Y1649" s="14">
        <f t="shared" si="1606"/>
        <v>0</v>
      </c>
      <c r="Z1649" s="66" t="s">
        <v>26</v>
      </c>
      <c r="AA1649" s="12" t="s">
        <v>31</v>
      </c>
    </row>
    <row r="1650" spans="1:27" x14ac:dyDescent="0.25">
      <c r="A1650" s="10">
        <v>45682</v>
      </c>
      <c r="B1650" s="11" t="s">
        <v>639</v>
      </c>
      <c r="C1650" s="11" t="s">
        <v>3615</v>
      </c>
      <c r="D1650" s="11" t="s">
        <v>26</v>
      </c>
      <c r="E1650" s="11" t="s">
        <v>504</v>
      </c>
      <c r="F1650" s="11" t="s">
        <v>26</v>
      </c>
      <c r="G1650" s="11">
        <v>1257</v>
      </c>
      <c r="H1650" s="12" t="s">
        <v>141</v>
      </c>
      <c r="I1650" s="12" t="s">
        <v>27</v>
      </c>
      <c r="J1650" s="12" t="s">
        <v>33</v>
      </c>
      <c r="K1650" s="12" t="s">
        <v>34</v>
      </c>
      <c r="L1650" s="13">
        <v>35.68</v>
      </c>
      <c r="M1650" s="13">
        <v>25</v>
      </c>
      <c r="N1650" s="13">
        <v>1.4272</v>
      </c>
      <c r="O1650" s="13">
        <v>40</v>
      </c>
      <c r="P1650" s="13" t="s">
        <v>30</v>
      </c>
      <c r="Q1650" s="13">
        <v>0</v>
      </c>
      <c r="R1650" s="69">
        <f>L1650*O1650</f>
        <v>1427.2</v>
      </c>
      <c r="S1650" s="69">
        <v>0</v>
      </c>
      <c r="T1650" s="69">
        <f>L1650*S1650</f>
        <v>0</v>
      </c>
      <c r="U1650" s="69">
        <f t="shared" si="1611"/>
        <v>1427.2</v>
      </c>
      <c r="V1650" s="69">
        <f>U1650*0</f>
        <v>0</v>
      </c>
      <c r="W1650" s="69">
        <f t="shared" si="1612"/>
        <v>1427.2</v>
      </c>
      <c r="X1650" s="69">
        <v>0</v>
      </c>
      <c r="Y1650" s="14">
        <f t="shared" si="1606"/>
        <v>0</v>
      </c>
      <c r="Z1650" s="66" t="s">
        <v>26</v>
      </c>
      <c r="AA1650" s="12" t="s">
        <v>31</v>
      </c>
    </row>
    <row r="1651" spans="1:27" x14ac:dyDescent="0.25">
      <c r="A1651" s="10">
        <v>45682</v>
      </c>
      <c r="B1651" s="11" t="s">
        <v>387</v>
      </c>
      <c r="C1651" s="11" t="s">
        <v>3616</v>
      </c>
      <c r="D1651" s="11" t="s">
        <v>26</v>
      </c>
      <c r="E1651" s="11" t="s">
        <v>229</v>
      </c>
      <c r="F1651" s="11" t="s">
        <v>26</v>
      </c>
      <c r="G1651" s="11" t="s">
        <v>26</v>
      </c>
      <c r="H1651" s="12" t="s">
        <v>4421</v>
      </c>
      <c r="I1651" s="12" t="s">
        <v>27</v>
      </c>
      <c r="J1651" s="12" t="s">
        <v>42</v>
      </c>
      <c r="K1651" s="12" t="s">
        <v>43</v>
      </c>
      <c r="L1651" s="13">
        <v>42.02</v>
      </c>
      <c r="M1651" s="13">
        <v>25</v>
      </c>
      <c r="N1651" s="13">
        <v>1.6808000000000001</v>
      </c>
      <c r="O1651" s="13">
        <v>83</v>
      </c>
      <c r="P1651" s="13" t="s">
        <v>30</v>
      </c>
      <c r="Q1651" s="13">
        <v>0</v>
      </c>
      <c r="R1651" s="69">
        <f>L1651*O1651</f>
        <v>3487.6600000000003</v>
      </c>
      <c r="S1651" s="69">
        <v>38</v>
      </c>
      <c r="T1651" s="69">
        <f>L1651*S1651</f>
        <v>1596.7600000000002</v>
      </c>
      <c r="U1651" s="69">
        <f t="shared" si="1611"/>
        <v>1890.9</v>
      </c>
      <c r="V1651" s="69">
        <f>U1651*1</f>
        <v>1890.9</v>
      </c>
      <c r="W1651" s="69"/>
      <c r="X1651" s="69">
        <f>L1651*36</f>
        <v>1512.72</v>
      </c>
      <c r="Y1651" s="70">
        <f t="shared" ref="Y1651" si="1613">+T1651-X1651</f>
        <v>84.040000000000191</v>
      </c>
      <c r="Z1651" s="66" t="s">
        <v>564</v>
      </c>
      <c r="AA1651" s="12" t="s">
        <v>78</v>
      </c>
    </row>
    <row r="1652" spans="1:27" x14ac:dyDescent="0.25">
      <c r="A1652" s="10">
        <v>45682</v>
      </c>
      <c r="B1652" s="11" t="s">
        <v>3617</v>
      </c>
      <c r="C1652" s="11" t="s">
        <v>3618</v>
      </c>
      <c r="D1652" s="11" t="s">
        <v>26</v>
      </c>
      <c r="E1652" s="11" t="s">
        <v>484</v>
      </c>
      <c r="F1652" s="11" t="s">
        <v>26</v>
      </c>
      <c r="G1652" s="11">
        <v>72145</v>
      </c>
      <c r="H1652" s="12" t="s">
        <v>4447</v>
      </c>
      <c r="I1652" s="12" t="s">
        <v>55</v>
      </c>
      <c r="J1652" s="12" t="s">
        <v>55</v>
      </c>
      <c r="K1652" s="12" t="s">
        <v>56</v>
      </c>
      <c r="L1652" s="13">
        <v>38.56</v>
      </c>
      <c r="M1652" s="13">
        <v>25</v>
      </c>
      <c r="N1652" s="13">
        <v>1.5424</v>
      </c>
      <c r="O1652" s="13">
        <v>15</v>
      </c>
      <c r="P1652" s="13" t="s">
        <v>30</v>
      </c>
      <c r="Q1652" s="13">
        <v>0</v>
      </c>
      <c r="R1652" s="69">
        <f>+L1652*O1652</f>
        <v>578.40000000000009</v>
      </c>
      <c r="S1652" s="69">
        <v>0</v>
      </c>
      <c r="T1652" s="69">
        <f>+L1652*S1652</f>
        <v>0</v>
      </c>
      <c r="U1652" s="69">
        <f>+R1652-T1652</f>
        <v>578.40000000000009</v>
      </c>
      <c r="V1652" s="69">
        <f>+U1652*0.75</f>
        <v>433.80000000000007</v>
      </c>
      <c r="W1652" s="69">
        <f>+U1652-V1652</f>
        <v>144.60000000000002</v>
      </c>
      <c r="X1652" s="69">
        <v>0</v>
      </c>
      <c r="Y1652" s="14">
        <f t="shared" ref="Y1652:Y1653" si="1614">T1652-X1652</f>
        <v>0</v>
      </c>
      <c r="Z1652" s="66" t="s">
        <v>26</v>
      </c>
      <c r="AA1652" s="12" t="s">
        <v>31</v>
      </c>
    </row>
    <row r="1653" spans="1:27" x14ac:dyDescent="0.25">
      <c r="A1653" s="10">
        <v>45682</v>
      </c>
      <c r="B1653" s="11" t="s">
        <v>3619</v>
      </c>
      <c r="C1653" s="11" t="s">
        <v>3620</v>
      </c>
      <c r="D1653" s="11" t="s">
        <v>26</v>
      </c>
      <c r="E1653" s="11" t="s">
        <v>486</v>
      </c>
      <c r="F1653" s="11" t="s">
        <v>26</v>
      </c>
      <c r="G1653" s="11">
        <v>5706</v>
      </c>
      <c r="H1653" s="12" t="s">
        <v>4447</v>
      </c>
      <c r="I1653" s="12" t="s">
        <v>55</v>
      </c>
      <c r="J1653" s="12" t="s">
        <v>55</v>
      </c>
      <c r="K1653" s="12" t="s">
        <v>56</v>
      </c>
      <c r="L1653" s="13">
        <v>41.04</v>
      </c>
      <c r="M1653" s="13">
        <v>25</v>
      </c>
      <c r="N1653" s="13">
        <v>1.6415999999999999</v>
      </c>
      <c r="O1653" s="13">
        <v>15</v>
      </c>
      <c r="P1653" s="13" t="s">
        <v>30</v>
      </c>
      <c r="Q1653" s="13">
        <v>0</v>
      </c>
      <c r="R1653" s="69">
        <f>+L1653*O1653</f>
        <v>615.6</v>
      </c>
      <c r="S1653" s="69">
        <v>0</v>
      </c>
      <c r="T1653" s="69">
        <f>+L1653*S1653</f>
        <v>0</v>
      </c>
      <c r="U1653" s="69">
        <f>+R1653-T1653</f>
        <v>615.6</v>
      </c>
      <c r="V1653" s="69">
        <f>+U1653*0.75</f>
        <v>461.70000000000005</v>
      </c>
      <c r="W1653" s="69">
        <f>+U1653-V1653</f>
        <v>153.89999999999998</v>
      </c>
      <c r="X1653" s="69">
        <v>0</v>
      </c>
      <c r="Y1653" s="14">
        <f t="shared" si="1614"/>
        <v>0</v>
      </c>
      <c r="Z1653" s="66" t="s">
        <v>26</v>
      </c>
      <c r="AA1653" s="12" t="s">
        <v>31</v>
      </c>
    </row>
    <row r="1654" spans="1:27" x14ac:dyDescent="0.25">
      <c r="A1654" s="10">
        <v>45682</v>
      </c>
      <c r="B1654" s="11" t="s">
        <v>1756</v>
      </c>
      <c r="C1654" s="11" t="s">
        <v>3621</v>
      </c>
      <c r="D1654" s="11" t="s">
        <v>26</v>
      </c>
      <c r="E1654" s="11" t="s">
        <v>245</v>
      </c>
      <c r="F1654" s="11" t="s">
        <v>26</v>
      </c>
      <c r="G1654" s="11" t="s">
        <v>26</v>
      </c>
      <c r="H1654" s="12" t="s">
        <v>4421</v>
      </c>
      <c r="I1654" s="12" t="s">
        <v>27</v>
      </c>
      <c r="J1654" s="12" t="s">
        <v>42</v>
      </c>
      <c r="K1654" s="12" t="s">
        <v>43</v>
      </c>
      <c r="L1654" s="13">
        <v>44.52</v>
      </c>
      <c r="M1654" s="13">
        <v>25</v>
      </c>
      <c r="N1654" s="13">
        <v>1.7807999999999999</v>
      </c>
      <c r="O1654" s="13">
        <v>83</v>
      </c>
      <c r="P1654" s="13" t="s">
        <v>30</v>
      </c>
      <c r="Q1654" s="13">
        <v>0</v>
      </c>
      <c r="R1654" s="69">
        <f>L1654*O1654</f>
        <v>3695.1600000000003</v>
      </c>
      <c r="S1654" s="69">
        <v>38</v>
      </c>
      <c r="T1654" s="69">
        <f>L1654*S1654</f>
        <v>1691.7600000000002</v>
      </c>
      <c r="U1654" s="69">
        <f t="shared" ref="U1654" si="1615">R1654-T1654</f>
        <v>2003.4</v>
      </c>
      <c r="V1654" s="69">
        <f>U1654*1</f>
        <v>2003.4</v>
      </c>
      <c r="W1654" s="69"/>
      <c r="X1654" s="69">
        <f>L1654*37</f>
        <v>1647.24</v>
      </c>
      <c r="Y1654" s="70">
        <f t="shared" ref="Y1654" si="1616">+T1654-X1654</f>
        <v>44.520000000000209</v>
      </c>
      <c r="Z1654" s="66" t="s">
        <v>41</v>
      </c>
      <c r="AA1654" s="12" t="s">
        <v>78</v>
      </c>
    </row>
    <row r="1655" spans="1:27" x14ac:dyDescent="0.25">
      <c r="A1655" s="10">
        <v>45682</v>
      </c>
      <c r="B1655" s="11" t="s">
        <v>3622</v>
      </c>
      <c r="C1655" s="11" t="s">
        <v>3623</v>
      </c>
      <c r="D1655" s="11" t="s">
        <v>26</v>
      </c>
      <c r="E1655" s="11" t="s">
        <v>482</v>
      </c>
      <c r="F1655" s="11" t="s">
        <v>26</v>
      </c>
      <c r="G1655" s="11">
        <v>3555</v>
      </c>
      <c r="H1655" s="12" t="s">
        <v>41</v>
      </c>
      <c r="I1655" s="12" t="s">
        <v>55</v>
      </c>
      <c r="J1655" s="12" t="s">
        <v>55</v>
      </c>
      <c r="K1655" s="12" t="s">
        <v>56</v>
      </c>
      <c r="L1655" s="13">
        <v>39.5</v>
      </c>
      <c r="M1655" s="13">
        <v>25</v>
      </c>
      <c r="N1655" s="13">
        <v>1.58</v>
      </c>
      <c r="O1655" s="13" t="s">
        <v>30</v>
      </c>
      <c r="P1655" s="13">
        <v>24</v>
      </c>
      <c r="Q1655" s="13">
        <v>0</v>
      </c>
      <c r="R1655" s="69">
        <f>+M1655*P1655</f>
        <v>600</v>
      </c>
      <c r="S1655" s="69">
        <v>0</v>
      </c>
      <c r="T1655" s="69">
        <f>+M1655*S1655</f>
        <v>0</v>
      </c>
      <c r="U1655" s="69">
        <f>+R1655-T1655</f>
        <v>600</v>
      </c>
      <c r="V1655" s="69">
        <f>+U1655*0</f>
        <v>0</v>
      </c>
      <c r="W1655" s="69">
        <f>+U1655-V1655</f>
        <v>600</v>
      </c>
      <c r="X1655" s="69">
        <v>0</v>
      </c>
      <c r="Y1655" s="14">
        <f>T1655-X1655</f>
        <v>0</v>
      </c>
      <c r="Z1655" s="66" t="s">
        <v>26</v>
      </c>
      <c r="AA1655" s="12" t="s">
        <v>31</v>
      </c>
    </row>
    <row r="1656" spans="1:27" x14ac:dyDescent="0.25">
      <c r="A1656" s="10">
        <v>45682</v>
      </c>
      <c r="B1656" s="11" t="s">
        <v>625</v>
      </c>
      <c r="C1656" s="11" t="s">
        <v>3624</v>
      </c>
      <c r="D1656" s="11" t="s">
        <v>26</v>
      </c>
      <c r="E1656" s="11" t="s">
        <v>239</v>
      </c>
      <c r="F1656" s="11" t="s">
        <v>26</v>
      </c>
      <c r="G1656" s="11" t="s">
        <v>26</v>
      </c>
      <c r="H1656" s="12" t="s">
        <v>4421</v>
      </c>
      <c r="I1656" s="12" t="s">
        <v>27</v>
      </c>
      <c r="J1656" s="12" t="s">
        <v>42</v>
      </c>
      <c r="K1656" s="12" t="s">
        <v>43</v>
      </c>
      <c r="L1656" s="13">
        <v>44.44</v>
      </c>
      <c r="M1656" s="13">
        <v>25</v>
      </c>
      <c r="N1656" s="13">
        <v>1.7776000000000001</v>
      </c>
      <c r="O1656" s="13">
        <v>83</v>
      </c>
      <c r="P1656" s="13" t="s">
        <v>30</v>
      </c>
      <c r="Q1656" s="13">
        <v>0</v>
      </c>
      <c r="R1656" s="69">
        <f>L1656*O1656</f>
        <v>3688.52</v>
      </c>
      <c r="S1656" s="69">
        <v>38</v>
      </c>
      <c r="T1656" s="69">
        <f>L1656*S1656</f>
        <v>1688.7199999999998</v>
      </c>
      <c r="U1656" s="69">
        <f t="shared" ref="U1656:U1657" si="1617">R1656-T1656</f>
        <v>1999.8000000000002</v>
      </c>
      <c r="V1656" s="69">
        <f>U1656*1</f>
        <v>1999.8000000000002</v>
      </c>
      <c r="W1656" s="69"/>
      <c r="X1656" s="69">
        <f>L1656*37</f>
        <v>1644.28</v>
      </c>
      <c r="Y1656" s="70">
        <f t="shared" ref="Y1656" si="1618">+T1656-X1656</f>
        <v>44.439999999999827</v>
      </c>
      <c r="Z1656" s="66" t="s">
        <v>41</v>
      </c>
      <c r="AA1656" s="12" t="s">
        <v>78</v>
      </c>
    </row>
    <row r="1657" spans="1:27" x14ac:dyDescent="0.25">
      <c r="A1657" s="10">
        <v>45682</v>
      </c>
      <c r="B1657" s="11" t="s">
        <v>3625</v>
      </c>
      <c r="C1657" s="11" t="s">
        <v>3626</v>
      </c>
      <c r="D1657" s="11" t="s">
        <v>26</v>
      </c>
      <c r="E1657" s="11" t="s">
        <v>573</v>
      </c>
      <c r="F1657" s="11" t="s">
        <v>26</v>
      </c>
      <c r="G1657" s="11">
        <v>779</v>
      </c>
      <c r="H1657" s="12" t="s">
        <v>141</v>
      </c>
      <c r="I1657" s="12" t="s">
        <v>27</v>
      </c>
      <c r="J1657" s="12" t="s">
        <v>47</v>
      </c>
      <c r="K1657" s="12" t="s">
        <v>48</v>
      </c>
      <c r="L1657" s="13">
        <v>40.22</v>
      </c>
      <c r="M1657" s="13">
        <v>28</v>
      </c>
      <c r="N1657" s="13">
        <v>1.4364285714285709</v>
      </c>
      <c r="O1657" s="13">
        <v>40</v>
      </c>
      <c r="P1657" s="13" t="s">
        <v>30</v>
      </c>
      <c r="Q1657" s="13">
        <v>0</v>
      </c>
      <c r="R1657" s="69">
        <f>L1657*O1657</f>
        <v>1608.8</v>
      </c>
      <c r="S1657" s="69">
        <v>0</v>
      </c>
      <c r="T1657" s="69">
        <f>L1657*S1657</f>
        <v>0</v>
      </c>
      <c r="U1657" s="69">
        <f t="shared" si="1617"/>
        <v>1608.8</v>
      </c>
      <c r="V1657" s="69">
        <f>U1657*0</f>
        <v>0</v>
      </c>
      <c r="W1657" s="69">
        <f t="shared" ref="W1657" si="1619">U1657-V1657</f>
        <v>1608.8</v>
      </c>
      <c r="X1657" s="69">
        <v>0</v>
      </c>
      <c r="Y1657" s="14">
        <f t="shared" ref="Y1657:Y1675" si="1620">T1657-X1657</f>
        <v>0</v>
      </c>
      <c r="Z1657" s="66" t="s">
        <v>26</v>
      </c>
      <c r="AA1657" s="12" t="s">
        <v>31</v>
      </c>
    </row>
    <row r="1658" spans="1:27" x14ac:dyDescent="0.25">
      <c r="A1658" s="10">
        <v>45682</v>
      </c>
      <c r="B1658" s="11" t="s">
        <v>121</v>
      </c>
      <c r="C1658" s="11" t="s">
        <v>3627</v>
      </c>
      <c r="D1658" s="11" t="s">
        <v>26</v>
      </c>
      <c r="E1658" s="11" t="s">
        <v>89</v>
      </c>
      <c r="F1658" s="11" t="s">
        <v>26</v>
      </c>
      <c r="G1658" s="11">
        <v>60461</v>
      </c>
      <c r="H1658" s="12" t="s">
        <v>4422</v>
      </c>
      <c r="I1658" s="12" t="s">
        <v>27</v>
      </c>
      <c r="J1658" s="12" t="s">
        <v>42</v>
      </c>
      <c r="K1658" s="12" t="s">
        <v>43</v>
      </c>
      <c r="L1658" s="13">
        <v>37.659999999999997</v>
      </c>
      <c r="M1658" s="13">
        <v>25</v>
      </c>
      <c r="N1658" s="13">
        <v>1.5064</v>
      </c>
      <c r="O1658" s="13">
        <v>42</v>
      </c>
      <c r="P1658" s="13" t="s">
        <v>30</v>
      </c>
      <c r="Q1658" s="13">
        <v>0</v>
      </c>
      <c r="R1658" s="69">
        <f t="shared" ref="R1658" si="1621">+L1658*O1658</f>
        <v>1581.7199999999998</v>
      </c>
      <c r="S1658" s="69">
        <v>0</v>
      </c>
      <c r="T1658" s="69">
        <f t="shared" ref="T1658" si="1622">+L1658*S1658</f>
        <v>0</v>
      </c>
      <c r="U1658" s="69">
        <f t="shared" ref="U1658:U1661" si="1623">+R1658-T1658</f>
        <v>1581.7199999999998</v>
      </c>
      <c r="V1658" s="69">
        <f>+U1658*1</f>
        <v>1581.7199999999998</v>
      </c>
      <c r="W1658" s="69">
        <f t="shared" ref="W1658:W1661" si="1624">+U1658-V1658</f>
        <v>0</v>
      </c>
      <c r="X1658" s="69">
        <v>0</v>
      </c>
      <c r="Y1658" s="14">
        <f t="shared" si="1620"/>
        <v>0</v>
      </c>
      <c r="Z1658" s="66" t="s">
        <v>26</v>
      </c>
      <c r="AA1658" s="12" t="s">
        <v>31</v>
      </c>
    </row>
    <row r="1659" spans="1:27" x14ac:dyDescent="0.25">
      <c r="A1659" s="10">
        <v>45682</v>
      </c>
      <c r="B1659" s="11" t="s">
        <v>3628</v>
      </c>
      <c r="C1659" s="11" t="s">
        <v>3629</v>
      </c>
      <c r="D1659" s="11" t="s">
        <v>26</v>
      </c>
      <c r="E1659" s="11" t="s">
        <v>592</v>
      </c>
      <c r="F1659" s="11" t="s">
        <v>26</v>
      </c>
      <c r="G1659" s="11">
        <v>44304</v>
      </c>
      <c r="H1659" s="12" t="s">
        <v>4422</v>
      </c>
      <c r="I1659" s="12" t="s">
        <v>27</v>
      </c>
      <c r="J1659" s="12" t="s">
        <v>33</v>
      </c>
      <c r="K1659" s="12" t="s">
        <v>34</v>
      </c>
      <c r="L1659" s="13">
        <v>34.54</v>
      </c>
      <c r="M1659" s="13">
        <v>25</v>
      </c>
      <c r="N1659" s="13">
        <v>1.3815999999999999</v>
      </c>
      <c r="O1659" s="13">
        <v>45</v>
      </c>
      <c r="P1659" s="13" t="s">
        <v>30</v>
      </c>
      <c r="Q1659" s="13">
        <v>0</v>
      </c>
      <c r="R1659" s="69">
        <f>+L1659*O1659</f>
        <v>1554.3</v>
      </c>
      <c r="S1659" s="69">
        <v>0</v>
      </c>
      <c r="T1659" s="69">
        <f>+L1659*S1659</f>
        <v>0</v>
      </c>
      <c r="U1659" s="69">
        <f t="shared" si="1623"/>
        <v>1554.3</v>
      </c>
      <c r="V1659" s="69">
        <f>+U1659*1</f>
        <v>1554.3</v>
      </c>
      <c r="W1659" s="69">
        <f t="shared" si="1624"/>
        <v>0</v>
      </c>
      <c r="X1659" s="69">
        <v>0</v>
      </c>
      <c r="Y1659" s="14">
        <f t="shared" si="1620"/>
        <v>0</v>
      </c>
      <c r="Z1659" s="66" t="s">
        <v>26</v>
      </c>
      <c r="AA1659" s="12" t="s">
        <v>31</v>
      </c>
    </row>
    <row r="1660" spans="1:27" x14ac:dyDescent="0.25">
      <c r="A1660" s="10">
        <v>45682</v>
      </c>
      <c r="B1660" s="11" t="s">
        <v>705</v>
      </c>
      <c r="C1660" s="11" t="s">
        <v>3630</v>
      </c>
      <c r="D1660" s="11" t="s">
        <v>26</v>
      </c>
      <c r="E1660" s="11" t="s">
        <v>550</v>
      </c>
      <c r="F1660" s="11" t="s">
        <v>26</v>
      </c>
      <c r="G1660" s="11" t="s">
        <v>35</v>
      </c>
      <c r="H1660" s="12" t="s">
        <v>36</v>
      </c>
      <c r="I1660" s="12" t="s">
        <v>55</v>
      </c>
      <c r="J1660" s="12" t="s">
        <v>55</v>
      </c>
      <c r="K1660" s="12" t="s">
        <v>56</v>
      </c>
      <c r="L1660" s="13">
        <v>34.700000000000003</v>
      </c>
      <c r="M1660" s="13">
        <v>25</v>
      </c>
      <c r="N1660" s="13">
        <v>1.3879999999999999</v>
      </c>
      <c r="O1660" s="13">
        <v>20</v>
      </c>
      <c r="P1660" s="13" t="s">
        <v>30</v>
      </c>
      <c r="Q1660" s="13">
        <v>0</v>
      </c>
      <c r="R1660" s="69">
        <f>(L1660*O1660)-Q1660</f>
        <v>694</v>
      </c>
      <c r="S1660" s="69">
        <v>0</v>
      </c>
      <c r="T1660" s="69">
        <f t="shared" ref="T1660:T1661" si="1625">+L1660*S1660</f>
        <v>0</v>
      </c>
      <c r="U1660" s="69">
        <f t="shared" si="1623"/>
        <v>694</v>
      </c>
      <c r="V1660" s="69">
        <f>+U1660*0</f>
        <v>0</v>
      </c>
      <c r="W1660" s="69">
        <f t="shared" si="1624"/>
        <v>694</v>
      </c>
      <c r="X1660" s="69">
        <v>0</v>
      </c>
      <c r="Y1660" s="14">
        <f t="shared" si="1620"/>
        <v>0</v>
      </c>
      <c r="Z1660" s="66" t="s">
        <v>26</v>
      </c>
      <c r="AA1660" s="12" t="s">
        <v>31</v>
      </c>
    </row>
    <row r="1661" spans="1:27" x14ac:dyDescent="0.25">
      <c r="A1661" s="10">
        <v>45682</v>
      </c>
      <c r="B1661" s="11" t="s">
        <v>3631</v>
      </c>
      <c r="C1661" s="11" t="s">
        <v>3632</v>
      </c>
      <c r="D1661" s="11" t="s">
        <v>26</v>
      </c>
      <c r="E1661" s="11" t="s">
        <v>60</v>
      </c>
      <c r="F1661" s="11" t="s">
        <v>26</v>
      </c>
      <c r="G1661" s="11" t="s">
        <v>35</v>
      </c>
      <c r="H1661" s="12" t="s">
        <v>36</v>
      </c>
      <c r="I1661" s="12" t="s">
        <v>27</v>
      </c>
      <c r="J1661" s="12" t="s">
        <v>47</v>
      </c>
      <c r="K1661" s="12" t="s">
        <v>48</v>
      </c>
      <c r="L1661" s="13">
        <v>4.18</v>
      </c>
      <c r="M1661" s="13">
        <v>3</v>
      </c>
      <c r="N1661" s="13">
        <v>1.3933333333333331</v>
      </c>
      <c r="O1661" s="13">
        <v>50</v>
      </c>
      <c r="P1661" s="13" t="s">
        <v>30</v>
      </c>
      <c r="Q1661" s="13">
        <v>0</v>
      </c>
      <c r="R1661" s="69">
        <f>(L1661*O1661)-Q1661</f>
        <v>209</v>
      </c>
      <c r="S1661" s="69">
        <v>0</v>
      </c>
      <c r="T1661" s="69">
        <f t="shared" si="1625"/>
        <v>0</v>
      </c>
      <c r="U1661" s="69">
        <f t="shared" si="1623"/>
        <v>209</v>
      </c>
      <c r="V1661" s="69">
        <f>+U1661*0</f>
        <v>0</v>
      </c>
      <c r="W1661" s="69">
        <f t="shared" si="1624"/>
        <v>209</v>
      </c>
      <c r="X1661" s="69">
        <v>0</v>
      </c>
      <c r="Y1661" s="14">
        <f t="shared" si="1620"/>
        <v>0</v>
      </c>
      <c r="Z1661" s="66" t="s">
        <v>26</v>
      </c>
      <c r="AA1661" s="12" t="s">
        <v>31</v>
      </c>
    </row>
    <row r="1662" spans="1:27" x14ac:dyDescent="0.25">
      <c r="A1662" s="10">
        <v>45682</v>
      </c>
      <c r="B1662" s="11" t="s">
        <v>3633</v>
      </c>
      <c r="C1662" s="11" t="s">
        <v>3634</v>
      </c>
      <c r="D1662" s="11" t="s">
        <v>26</v>
      </c>
      <c r="E1662" s="11" t="s">
        <v>80</v>
      </c>
      <c r="F1662" s="11" t="s">
        <v>26</v>
      </c>
      <c r="G1662" s="11">
        <v>10656</v>
      </c>
      <c r="H1662" s="12" t="s">
        <v>140</v>
      </c>
      <c r="I1662" s="12" t="s">
        <v>27</v>
      </c>
      <c r="J1662" s="12" t="s">
        <v>42</v>
      </c>
      <c r="K1662" s="12" t="s">
        <v>43</v>
      </c>
      <c r="L1662" s="13">
        <v>44.44</v>
      </c>
      <c r="M1662" s="13">
        <v>25</v>
      </c>
      <c r="N1662" s="13">
        <v>1.7776000000000001</v>
      </c>
      <c r="O1662" s="13">
        <v>35</v>
      </c>
      <c r="P1662" s="13"/>
      <c r="Q1662" s="13">
        <v>0</v>
      </c>
      <c r="R1662" s="69">
        <f>+L1662*O1662</f>
        <v>1555.3999999999999</v>
      </c>
      <c r="S1662" s="69">
        <v>0</v>
      </c>
      <c r="T1662" s="69">
        <f>+L1662*S1662</f>
        <v>0</v>
      </c>
      <c r="U1662" s="69">
        <f>+R1662-T1662</f>
        <v>1555.3999999999999</v>
      </c>
      <c r="V1662" s="69">
        <f>+U1662*0</f>
        <v>0</v>
      </c>
      <c r="W1662" s="69">
        <f>+U1662-V1662</f>
        <v>1555.3999999999999</v>
      </c>
      <c r="X1662" s="69">
        <v>0</v>
      </c>
      <c r="Y1662" s="14">
        <f t="shared" si="1620"/>
        <v>0</v>
      </c>
      <c r="Z1662" s="66" t="s">
        <v>26</v>
      </c>
      <c r="AA1662" s="12" t="s">
        <v>31</v>
      </c>
    </row>
    <row r="1663" spans="1:27" x14ac:dyDescent="0.25">
      <c r="A1663" s="10">
        <v>45682</v>
      </c>
      <c r="B1663" s="11" t="s">
        <v>667</v>
      </c>
      <c r="C1663" s="11" t="s">
        <v>3635</v>
      </c>
      <c r="D1663" s="11" t="s">
        <v>26</v>
      </c>
      <c r="E1663" s="11" t="s">
        <v>3636</v>
      </c>
      <c r="F1663" s="11" t="s">
        <v>26</v>
      </c>
      <c r="G1663" s="11" t="s">
        <v>35</v>
      </c>
      <c r="H1663" s="12" t="s">
        <v>36</v>
      </c>
      <c r="I1663" s="12" t="s">
        <v>27</v>
      </c>
      <c r="J1663" s="12" t="s">
        <v>42</v>
      </c>
      <c r="K1663" s="12" t="s">
        <v>43</v>
      </c>
      <c r="L1663" s="13">
        <v>8.74</v>
      </c>
      <c r="M1663" s="13">
        <v>6</v>
      </c>
      <c r="N1663" s="13">
        <v>1.456666666666667</v>
      </c>
      <c r="O1663" s="13">
        <v>45</v>
      </c>
      <c r="P1663" s="13" t="s">
        <v>30</v>
      </c>
      <c r="Q1663" s="13">
        <v>0</v>
      </c>
      <c r="R1663" s="69">
        <f>(L1663*O1663)-Q1663</f>
        <v>393.3</v>
      </c>
      <c r="S1663" s="69">
        <v>0</v>
      </c>
      <c r="T1663" s="69">
        <f t="shared" ref="T1663" si="1626">+L1663*S1663</f>
        <v>0</v>
      </c>
      <c r="U1663" s="69">
        <f t="shared" ref="U1663" si="1627">+R1663-T1663</f>
        <v>393.3</v>
      </c>
      <c r="V1663" s="69">
        <f>+U1663*0</f>
        <v>0</v>
      </c>
      <c r="W1663" s="69">
        <f t="shared" ref="W1663" si="1628">+U1663-V1663</f>
        <v>393.3</v>
      </c>
      <c r="X1663" s="69">
        <v>0</v>
      </c>
      <c r="Y1663" s="14">
        <f t="shared" si="1620"/>
        <v>0</v>
      </c>
      <c r="Z1663" s="66" t="s">
        <v>26</v>
      </c>
      <c r="AA1663" s="12" t="s">
        <v>31</v>
      </c>
    </row>
    <row r="1664" spans="1:27" x14ac:dyDescent="0.25">
      <c r="A1664" s="10">
        <v>45682</v>
      </c>
      <c r="B1664" s="11" t="s">
        <v>2791</v>
      </c>
      <c r="C1664" s="11" t="s">
        <v>3637</v>
      </c>
      <c r="D1664" s="11" t="s">
        <v>26</v>
      </c>
      <c r="E1664" s="11" t="s">
        <v>50</v>
      </c>
      <c r="F1664" s="11" t="s">
        <v>26</v>
      </c>
      <c r="G1664" s="11">
        <v>908</v>
      </c>
      <c r="H1664" s="12" t="s">
        <v>162</v>
      </c>
      <c r="I1664" s="12" t="s">
        <v>27</v>
      </c>
      <c r="J1664" s="12" t="s">
        <v>42</v>
      </c>
      <c r="K1664" s="12" t="s">
        <v>43</v>
      </c>
      <c r="L1664" s="13">
        <v>42.5</v>
      </c>
      <c r="M1664" s="13">
        <v>25</v>
      </c>
      <c r="N1664" s="13">
        <v>1.7</v>
      </c>
      <c r="O1664" s="13" t="s">
        <v>30</v>
      </c>
      <c r="P1664" s="13">
        <v>56</v>
      </c>
      <c r="Q1664" s="13">
        <v>0</v>
      </c>
      <c r="R1664" s="69">
        <f>M1664*P1664</f>
        <v>1400</v>
      </c>
      <c r="S1664" s="69">
        <v>0</v>
      </c>
      <c r="T1664" s="69">
        <f>M1664*S1664</f>
        <v>0</v>
      </c>
      <c r="U1664" s="69">
        <f t="shared" ref="U1664:U1665" si="1629">R1664-T1664</f>
        <v>1400</v>
      </c>
      <c r="V1664" s="69">
        <f>U1664*0</f>
        <v>0</v>
      </c>
      <c r="W1664" s="69">
        <f t="shared" ref="W1664:W1665" si="1630">U1664-V1664</f>
        <v>1400</v>
      </c>
      <c r="X1664" s="69">
        <v>0</v>
      </c>
      <c r="Y1664" s="14">
        <f t="shared" si="1620"/>
        <v>0</v>
      </c>
      <c r="Z1664" s="66" t="s">
        <v>26</v>
      </c>
      <c r="AA1664" s="12" t="s">
        <v>31</v>
      </c>
    </row>
    <row r="1665" spans="1:27" x14ac:dyDescent="0.25">
      <c r="A1665" s="10">
        <v>45682</v>
      </c>
      <c r="B1665" s="11" t="s">
        <v>3638</v>
      </c>
      <c r="C1665" s="11" t="s">
        <v>3639</v>
      </c>
      <c r="D1665" s="11" t="s">
        <v>26</v>
      </c>
      <c r="E1665" s="11" t="s">
        <v>603</v>
      </c>
      <c r="F1665" s="11" t="s">
        <v>26</v>
      </c>
      <c r="G1665" s="11">
        <v>1115</v>
      </c>
      <c r="H1665" s="12" t="s">
        <v>141</v>
      </c>
      <c r="I1665" s="12" t="s">
        <v>37</v>
      </c>
      <c r="J1665" s="12" t="s">
        <v>598</v>
      </c>
      <c r="K1665" s="12" t="s">
        <v>82</v>
      </c>
      <c r="L1665" s="13">
        <v>39.08</v>
      </c>
      <c r="M1665" s="13">
        <v>25</v>
      </c>
      <c r="N1665" s="13">
        <v>1.5631999999999999</v>
      </c>
      <c r="O1665" s="13">
        <v>29</v>
      </c>
      <c r="P1665" s="13" t="s">
        <v>30</v>
      </c>
      <c r="Q1665" s="13">
        <v>0</v>
      </c>
      <c r="R1665" s="69">
        <f>L1665*O1665</f>
        <v>1133.32</v>
      </c>
      <c r="S1665" s="69">
        <v>0</v>
      </c>
      <c r="T1665" s="69">
        <f>L1665*S1665</f>
        <v>0</v>
      </c>
      <c r="U1665" s="69">
        <f t="shared" si="1629"/>
        <v>1133.32</v>
      </c>
      <c r="V1665" s="69">
        <f>U1665*0</f>
        <v>0</v>
      </c>
      <c r="W1665" s="69">
        <f t="shared" si="1630"/>
        <v>1133.32</v>
      </c>
      <c r="X1665" s="69">
        <v>0</v>
      </c>
      <c r="Y1665" s="14">
        <f t="shared" si="1620"/>
        <v>0</v>
      </c>
      <c r="Z1665" s="66" t="s">
        <v>26</v>
      </c>
      <c r="AA1665" s="12" t="s">
        <v>31</v>
      </c>
    </row>
    <row r="1666" spans="1:27" x14ac:dyDescent="0.25">
      <c r="A1666" s="10">
        <v>45682</v>
      </c>
      <c r="B1666" s="11" t="s">
        <v>3640</v>
      </c>
      <c r="C1666" s="11" t="s">
        <v>3641</v>
      </c>
      <c r="D1666" s="11" t="s">
        <v>26</v>
      </c>
      <c r="E1666" s="11" t="s">
        <v>569</v>
      </c>
      <c r="F1666" s="11" t="s">
        <v>26</v>
      </c>
      <c r="G1666" s="11">
        <v>10337</v>
      </c>
      <c r="H1666" s="12" t="s">
        <v>140</v>
      </c>
      <c r="I1666" s="12" t="s">
        <v>27</v>
      </c>
      <c r="J1666" s="12" t="s">
        <v>42</v>
      </c>
      <c r="K1666" s="12" t="s">
        <v>43</v>
      </c>
      <c r="L1666" s="13">
        <v>42.94</v>
      </c>
      <c r="M1666" s="13">
        <v>25</v>
      </c>
      <c r="N1666" s="13">
        <v>1.7176</v>
      </c>
      <c r="O1666" s="13">
        <v>35</v>
      </c>
      <c r="P1666" s="13"/>
      <c r="Q1666" s="13">
        <v>0</v>
      </c>
      <c r="R1666" s="69">
        <f>+L1666*O1666</f>
        <v>1502.8999999999999</v>
      </c>
      <c r="S1666" s="69">
        <v>0</v>
      </c>
      <c r="T1666" s="69">
        <f>+L1666*S1666</f>
        <v>0</v>
      </c>
      <c r="U1666" s="69">
        <f>+R1666-T1666</f>
        <v>1502.8999999999999</v>
      </c>
      <c r="V1666" s="69">
        <f>+U1666*0</f>
        <v>0</v>
      </c>
      <c r="W1666" s="69">
        <f>+U1666-V1666</f>
        <v>1502.8999999999999</v>
      </c>
      <c r="X1666" s="69">
        <v>0</v>
      </c>
      <c r="Y1666" s="14">
        <f t="shared" si="1620"/>
        <v>0</v>
      </c>
      <c r="Z1666" s="66" t="s">
        <v>26</v>
      </c>
      <c r="AA1666" s="12" t="s">
        <v>31</v>
      </c>
    </row>
    <row r="1667" spans="1:27" x14ac:dyDescent="0.25">
      <c r="A1667" s="10">
        <v>45682</v>
      </c>
      <c r="B1667" s="11" t="s">
        <v>3642</v>
      </c>
      <c r="C1667" s="11" t="s">
        <v>3643</v>
      </c>
      <c r="D1667" s="11" t="s">
        <v>26</v>
      </c>
      <c r="E1667" s="11" t="s">
        <v>1650</v>
      </c>
      <c r="F1667" s="11" t="s">
        <v>26</v>
      </c>
      <c r="G1667" s="11">
        <v>42031</v>
      </c>
      <c r="H1667" s="12" t="s">
        <v>564</v>
      </c>
      <c r="I1667" s="12" t="s">
        <v>55</v>
      </c>
      <c r="J1667" s="12" t="s">
        <v>55</v>
      </c>
      <c r="K1667" s="12" t="s">
        <v>56</v>
      </c>
      <c r="L1667" s="13">
        <v>32.74</v>
      </c>
      <c r="M1667" s="13">
        <v>20</v>
      </c>
      <c r="N1667" s="13">
        <v>1.637</v>
      </c>
      <c r="O1667" s="13"/>
      <c r="P1667" s="13">
        <v>24</v>
      </c>
      <c r="Q1667" s="13">
        <v>0</v>
      </c>
      <c r="R1667" s="69">
        <f>M1667*P1667</f>
        <v>480</v>
      </c>
      <c r="S1667" s="69">
        <v>0</v>
      </c>
      <c r="T1667" s="69">
        <f>M1667*S1667</f>
        <v>0</v>
      </c>
      <c r="U1667" s="69">
        <f>R1667-T1667</f>
        <v>480</v>
      </c>
      <c r="V1667" s="69">
        <f>U1667*0</f>
        <v>0</v>
      </c>
      <c r="W1667" s="69">
        <f>+U1667-V1667</f>
        <v>480</v>
      </c>
      <c r="X1667" s="69">
        <v>0</v>
      </c>
      <c r="Y1667" s="14">
        <f t="shared" si="1620"/>
        <v>0</v>
      </c>
      <c r="Z1667" s="66" t="s">
        <v>26</v>
      </c>
      <c r="AA1667" s="12" t="s">
        <v>31</v>
      </c>
    </row>
    <row r="1668" spans="1:27" x14ac:dyDescent="0.25">
      <c r="A1668" s="10">
        <v>45682</v>
      </c>
      <c r="B1668" s="11" t="s">
        <v>1805</v>
      </c>
      <c r="C1668" s="11" t="s">
        <v>3644</v>
      </c>
      <c r="D1668" s="11" t="s">
        <v>26</v>
      </c>
      <c r="E1668" s="11" t="s">
        <v>74</v>
      </c>
      <c r="F1668" s="11" t="s">
        <v>26</v>
      </c>
      <c r="G1668" s="11">
        <v>1323</v>
      </c>
      <c r="H1668" s="12" t="s">
        <v>70</v>
      </c>
      <c r="I1668" s="12" t="s">
        <v>27</v>
      </c>
      <c r="J1668" s="12" t="s">
        <v>42</v>
      </c>
      <c r="K1668" s="12" t="s">
        <v>43</v>
      </c>
      <c r="L1668" s="13">
        <v>41.12</v>
      </c>
      <c r="M1668" s="13">
        <v>25</v>
      </c>
      <c r="N1668" s="13">
        <v>1.6448</v>
      </c>
      <c r="O1668" s="13" t="s">
        <v>30</v>
      </c>
      <c r="P1668" s="13">
        <v>64</v>
      </c>
      <c r="Q1668" s="13">
        <v>0</v>
      </c>
      <c r="R1668" s="69">
        <f>+M1668*P1668</f>
        <v>1600</v>
      </c>
      <c r="S1668" s="69">
        <v>0</v>
      </c>
      <c r="T1668" s="69">
        <f>+M1668*S1668</f>
        <v>0</v>
      </c>
      <c r="U1668" s="69">
        <f t="shared" ref="U1668" si="1631">+R1668-T1668</f>
        <v>1600</v>
      </c>
      <c r="V1668" s="69">
        <f>+U1668*0</f>
        <v>0</v>
      </c>
      <c r="W1668" s="69">
        <f t="shared" ref="W1668" si="1632">+U1668-V1668</f>
        <v>1600</v>
      </c>
      <c r="X1668" s="69">
        <v>0</v>
      </c>
      <c r="Y1668" s="14">
        <f t="shared" si="1620"/>
        <v>0</v>
      </c>
      <c r="Z1668" s="66" t="s">
        <v>26</v>
      </c>
      <c r="AA1668" s="12" t="s">
        <v>31</v>
      </c>
    </row>
    <row r="1669" spans="1:27" x14ac:dyDescent="0.25">
      <c r="A1669" s="10">
        <v>45682</v>
      </c>
      <c r="B1669" s="11" t="s">
        <v>331</v>
      </c>
      <c r="C1669" s="11" t="s">
        <v>3645</v>
      </c>
      <c r="D1669" s="11" t="s">
        <v>26</v>
      </c>
      <c r="E1669" s="11" t="s">
        <v>1199</v>
      </c>
      <c r="F1669" s="11" t="s">
        <v>26</v>
      </c>
      <c r="G1669" s="11">
        <v>2557</v>
      </c>
      <c r="H1669" s="12" t="s">
        <v>162</v>
      </c>
      <c r="I1669" s="12" t="s">
        <v>27</v>
      </c>
      <c r="J1669" s="12" t="s">
        <v>33</v>
      </c>
      <c r="K1669" s="12" t="s">
        <v>34</v>
      </c>
      <c r="L1669" s="13">
        <v>38.700000000000003</v>
      </c>
      <c r="M1669" s="13">
        <v>25</v>
      </c>
      <c r="N1669" s="13">
        <v>1.548</v>
      </c>
      <c r="O1669" s="13" t="s">
        <v>30</v>
      </c>
      <c r="P1669" s="13">
        <v>58</v>
      </c>
      <c r="Q1669" s="13">
        <v>0</v>
      </c>
      <c r="R1669" s="69">
        <f>M1669*P1669</f>
        <v>1450</v>
      </c>
      <c r="S1669" s="69">
        <v>0</v>
      </c>
      <c r="T1669" s="69">
        <f>M1669*S1669</f>
        <v>0</v>
      </c>
      <c r="U1669" s="69">
        <f>R1669-T1669</f>
        <v>1450</v>
      </c>
      <c r="V1669" s="69">
        <f>U1669*0</f>
        <v>0</v>
      </c>
      <c r="W1669" s="69">
        <f>U1669-V1669</f>
        <v>1450</v>
      </c>
      <c r="X1669" s="69">
        <v>0</v>
      </c>
      <c r="Y1669" s="14">
        <f t="shared" si="1620"/>
        <v>0</v>
      </c>
      <c r="Z1669" s="66" t="s">
        <v>26</v>
      </c>
      <c r="AA1669" s="12" t="s">
        <v>31</v>
      </c>
    </row>
    <row r="1670" spans="1:27" x14ac:dyDescent="0.25">
      <c r="A1670" s="10">
        <v>45682</v>
      </c>
      <c r="B1670" s="11" t="s">
        <v>679</v>
      </c>
      <c r="C1670" s="11" t="s">
        <v>3646</v>
      </c>
      <c r="D1670" s="11" t="s">
        <v>26</v>
      </c>
      <c r="E1670" s="11" t="s">
        <v>551</v>
      </c>
      <c r="F1670" s="11" t="s">
        <v>26</v>
      </c>
      <c r="G1670" s="11">
        <v>69132</v>
      </c>
      <c r="H1670" s="12" t="s">
        <v>4422</v>
      </c>
      <c r="I1670" s="12" t="s">
        <v>27</v>
      </c>
      <c r="J1670" s="12" t="s">
        <v>42</v>
      </c>
      <c r="K1670" s="12" t="s">
        <v>43</v>
      </c>
      <c r="L1670" s="13">
        <v>34.799999999999997</v>
      </c>
      <c r="M1670" s="13">
        <v>25</v>
      </c>
      <c r="N1670" s="13">
        <v>1.3919999999999999</v>
      </c>
      <c r="O1670" s="13">
        <v>42</v>
      </c>
      <c r="P1670" s="13" t="s">
        <v>30</v>
      </c>
      <c r="Q1670" s="13">
        <v>0</v>
      </c>
      <c r="R1670" s="69">
        <f t="shared" ref="R1670" si="1633">+L1670*O1670</f>
        <v>1461.6</v>
      </c>
      <c r="S1670" s="69">
        <v>0</v>
      </c>
      <c r="T1670" s="69">
        <f t="shared" ref="T1670" si="1634">+L1670*S1670</f>
        <v>0</v>
      </c>
      <c r="U1670" s="69">
        <f t="shared" ref="U1670:U1671" si="1635">+R1670-T1670</f>
        <v>1461.6</v>
      </c>
      <c r="V1670" s="69">
        <f>+U1670*1</f>
        <v>1461.6</v>
      </c>
      <c r="W1670" s="69">
        <f t="shared" ref="W1670:W1671" si="1636">+U1670-V1670</f>
        <v>0</v>
      </c>
      <c r="X1670" s="69">
        <v>0</v>
      </c>
      <c r="Y1670" s="14">
        <f t="shared" si="1620"/>
        <v>0</v>
      </c>
      <c r="Z1670" s="66" t="s">
        <v>26</v>
      </c>
      <c r="AA1670" s="12" t="s">
        <v>31</v>
      </c>
    </row>
    <row r="1671" spans="1:27" x14ac:dyDescent="0.25">
      <c r="A1671" s="10">
        <v>45682</v>
      </c>
      <c r="B1671" s="11" t="s">
        <v>3647</v>
      </c>
      <c r="C1671" s="11" t="s">
        <v>3648</v>
      </c>
      <c r="D1671" s="11" t="s">
        <v>26</v>
      </c>
      <c r="E1671" s="11" t="s">
        <v>178</v>
      </c>
      <c r="F1671" s="11" t="s">
        <v>26</v>
      </c>
      <c r="G1671" s="11">
        <v>57748</v>
      </c>
      <c r="H1671" s="12" t="s">
        <v>4422</v>
      </c>
      <c r="I1671" s="12" t="s">
        <v>27</v>
      </c>
      <c r="J1671" s="12" t="s">
        <v>33</v>
      </c>
      <c r="K1671" s="12" t="s">
        <v>34</v>
      </c>
      <c r="L1671" s="13">
        <v>35.58</v>
      </c>
      <c r="M1671" s="13">
        <v>25</v>
      </c>
      <c r="N1671" s="13">
        <v>1.4232</v>
      </c>
      <c r="O1671" s="13">
        <v>45</v>
      </c>
      <c r="P1671" s="13" t="s">
        <v>30</v>
      </c>
      <c r="Q1671" s="13">
        <v>0</v>
      </c>
      <c r="R1671" s="69">
        <f>+L1671*O1671</f>
        <v>1601.1</v>
      </c>
      <c r="S1671" s="69">
        <v>0</v>
      </c>
      <c r="T1671" s="69">
        <f>+L1671*S1671</f>
        <v>0</v>
      </c>
      <c r="U1671" s="69">
        <f t="shared" si="1635"/>
        <v>1601.1</v>
      </c>
      <c r="V1671" s="69">
        <f>+U1671*1</f>
        <v>1601.1</v>
      </c>
      <c r="W1671" s="69">
        <f t="shared" si="1636"/>
        <v>0</v>
      </c>
      <c r="X1671" s="69">
        <v>0</v>
      </c>
      <c r="Y1671" s="14">
        <f t="shared" si="1620"/>
        <v>0</v>
      </c>
      <c r="Z1671" s="66" t="s">
        <v>26</v>
      </c>
      <c r="AA1671" s="12" t="s">
        <v>31</v>
      </c>
    </row>
    <row r="1672" spans="1:27" x14ac:dyDescent="0.25">
      <c r="A1672" s="10">
        <v>45682</v>
      </c>
      <c r="B1672" s="11" t="s">
        <v>427</v>
      </c>
      <c r="C1672" s="11" t="s">
        <v>3649</v>
      </c>
      <c r="D1672" s="11" t="s">
        <v>26</v>
      </c>
      <c r="E1672" s="11" t="s">
        <v>57</v>
      </c>
      <c r="F1672" s="11" t="s">
        <v>26</v>
      </c>
      <c r="G1672" s="11">
        <v>3653</v>
      </c>
      <c r="H1672" s="12" t="s">
        <v>41</v>
      </c>
      <c r="I1672" s="12" t="s">
        <v>37</v>
      </c>
      <c r="J1672" s="12" t="s">
        <v>227</v>
      </c>
      <c r="K1672" s="12" t="s">
        <v>38</v>
      </c>
      <c r="L1672" s="13">
        <v>39.6</v>
      </c>
      <c r="M1672" s="13">
        <v>24</v>
      </c>
      <c r="N1672" s="13">
        <v>1.65</v>
      </c>
      <c r="O1672" s="13" t="s">
        <v>30</v>
      </c>
      <c r="P1672" s="13">
        <v>43.5</v>
      </c>
      <c r="Q1672" s="13">
        <v>0</v>
      </c>
      <c r="R1672" s="69">
        <f>M1672*P1672</f>
        <v>1044</v>
      </c>
      <c r="S1672" s="69">
        <v>0</v>
      </c>
      <c r="T1672" s="69">
        <f>M1672*S1672</f>
        <v>0</v>
      </c>
      <c r="U1672" s="69">
        <f t="shared" ref="U1672:U1673" si="1637">R1672-T1672</f>
        <v>1044</v>
      </c>
      <c r="V1672" s="69">
        <f>U1672*0</f>
        <v>0</v>
      </c>
      <c r="W1672" s="69">
        <f t="shared" ref="W1672:W1673" si="1638">U1672-V1672</f>
        <v>1044</v>
      </c>
      <c r="X1672" s="69">
        <v>0</v>
      </c>
      <c r="Y1672" s="14">
        <f t="shared" si="1620"/>
        <v>0</v>
      </c>
      <c r="Z1672" s="66" t="s">
        <v>26</v>
      </c>
      <c r="AA1672" s="12" t="s">
        <v>31</v>
      </c>
    </row>
    <row r="1673" spans="1:27" x14ac:dyDescent="0.25">
      <c r="A1673" s="10">
        <v>45682</v>
      </c>
      <c r="B1673" s="11" t="s">
        <v>629</v>
      </c>
      <c r="C1673" s="11" t="s">
        <v>3650</v>
      </c>
      <c r="D1673" s="11" t="s">
        <v>26</v>
      </c>
      <c r="E1673" s="11" t="s">
        <v>53</v>
      </c>
      <c r="F1673" s="11" t="s">
        <v>26</v>
      </c>
      <c r="G1673" s="11">
        <v>3771</v>
      </c>
      <c r="H1673" s="12" t="s">
        <v>41</v>
      </c>
      <c r="I1673" s="12" t="s">
        <v>37</v>
      </c>
      <c r="J1673" s="12" t="s">
        <v>227</v>
      </c>
      <c r="K1673" s="12" t="s">
        <v>38</v>
      </c>
      <c r="L1673" s="13">
        <v>40.159999999999997</v>
      </c>
      <c r="M1673" s="13">
        <v>25</v>
      </c>
      <c r="N1673" s="13">
        <v>1.6064000000000001</v>
      </c>
      <c r="O1673" s="13" t="s">
        <v>30</v>
      </c>
      <c r="P1673" s="13">
        <v>43.5</v>
      </c>
      <c r="Q1673" s="13">
        <v>0</v>
      </c>
      <c r="R1673" s="69">
        <f>M1673*P1673</f>
        <v>1087.5</v>
      </c>
      <c r="S1673" s="69">
        <v>0</v>
      </c>
      <c r="T1673" s="69">
        <f>M1673*S1673</f>
        <v>0</v>
      </c>
      <c r="U1673" s="69">
        <f t="shared" si="1637"/>
        <v>1087.5</v>
      </c>
      <c r="V1673" s="69">
        <f>U1673*0</f>
        <v>0</v>
      </c>
      <c r="W1673" s="69">
        <f t="shared" si="1638"/>
        <v>1087.5</v>
      </c>
      <c r="X1673" s="69">
        <v>0</v>
      </c>
      <c r="Y1673" s="14">
        <f t="shared" si="1620"/>
        <v>0</v>
      </c>
      <c r="Z1673" s="66" t="s">
        <v>26</v>
      </c>
      <c r="AA1673" s="12" t="s">
        <v>31</v>
      </c>
    </row>
    <row r="1674" spans="1:27" x14ac:dyDescent="0.25">
      <c r="A1674" s="10">
        <v>45682</v>
      </c>
      <c r="B1674" s="11" t="s">
        <v>111</v>
      </c>
      <c r="C1674" s="11" t="s">
        <v>3651</v>
      </c>
      <c r="D1674" s="11" t="s">
        <v>26</v>
      </c>
      <c r="E1674" s="11" t="s">
        <v>653</v>
      </c>
      <c r="F1674" s="11" t="s">
        <v>26</v>
      </c>
      <c r="G1674" s="11">
        <v>2812</v>
      </c>
      <c r="H1674" s="12" t="s">
        <v>41</v>
      </c>
      <c r="I1674" s="12" t="s">
        <v>55</v>
      </c>
      <c r="J1674" s="12" t="s">
        <v>55</v>
      </c>
      <c r="K1674" s="12" t="s">
        <v>56</v>
      </c>
      <c r="L1674" s="13">
        <v>32.74</v>
      </c>
      <c r="M1674" s="13">
        <v>20</v>
      </c>
      <c r="N1674" s="13">
        <v>1.637</v>
      </c>
      <c r="O1674" s="13" t="s">
        <v>30</v>
      </c>
      <c r="P1674" s="13">
        <v>24</v>
      </c>
      <c r="Q1674" s="13">
        <v>0</v>
      </c>
      <c r="R1674" s="69">
        <f>+M1674*P1674</f>
        <v>480</v>
      </c>
      <c r="S1674" s="69">
        <v>0</v>
      </c>
      <c r="T1674" s="69">
        <f>+M1674*S1674</f>
        <v>0</v>
      </c>
      <c r="U1674" s="69">
        <f>+R1674-T1674</f>
        <v>480</v>
      </c>
      <c r="V1674" s="69">
        <f>+U1674*0</f>
        <v>0</v>
      </c>
      <c r="W1674" s="69">
        <f>+U1674-V1674</f>
        <v>480</v>
      </c>
      <c r="X1674" s="69">
        <v>0</v>
      </c>
      <c r="Y1674" s="14">
        <f t="shared" si="1620"/>
        <v>0</v>
      </c>
      <c r="Z1674" s="66" t="s">
        <v>26</v>
      </c>
      <c r="AA1674" s="12" t="s">
        <v>31</v>
      </c>
    </row>
    <row r="1675" spans="1:27" x14ac:dyDescent="0.25">
      <c r="A1675" s="10">
        <v>45682</v>
      </c>
      <c r="B1675" s="11" t="s">
        <v>3652</v>
      </c>
      <c r="C1675" s="11" t="s">
        <v>3653</v>
      </c>
      <c r="D1675" s="11" t="s">
        <v>26</v>
      </c>
      <c r="E1675" s="11" t="s">
        <v>75</v>
      </c>
      <c r="F1675" s="11" t="s">
        <v>26</v>
      </c>
      <c r="G1675" s="11">
        <v>42032</v>
      </c>
      <c r="H1675" s="12" t="s">
        <v>564</v>
      </c>
      <c r="I1675" s="12" t="s">
        <v>55</v>
      </c>
      <c r="J1675" s="12" t="s">
        <v>55</v>
      </c>
      <c r="K1675" s="12" t="s">
        <v>56</v>
      </c>
      <c r="L1675" s="13">
        <v>41.02</v>
      </c>
      <c r="M1675" s="13">
        <v>25</v>
      </c>
      <c r="N1675" s="13">
        <v>1.6408</v>
      </c>
      <c r="O1675" s="13"/>
      <c r="P1675" s="13">
        <v>24</v>
      </c>
      <c r="Q1675" s="13">
        <v>0</v>
      </c>
      <c r="R1675" s="69">
        <f>M1675*P1675</f>
        <v>600</v>
      </c>
      <c r="S1675" s="69">
        <v>0</v>
      </c>
      <c r="T1675" s="69">
        <f>M1675*S1675</f>
        <v>0</v>
      </c>
      <c r="U1675" s="69">
        <f>R1675-T1675</f>
        <v>600</v>
      </c>
      <c r="V1675" s="69">
        <f>U1675*0</f>
        <v>0</v>
      </c>
      <c r="W1675" s="69">
        <f>+U1675-V1675</f>
        <v>600</v>
      </c>
      <c r="X1675" s="69">
        <v>0</v>
      </c>
      <c r="Y1675" s="14">
        <f t="shared" si="1620"/>
        <v>0</v>
      </c>
      <c r="Z1675" s="66" t="s">
        <v>26</v>
      </c>
      <c r="AA1675" s="12" t="s">
        <v>31</v>
      </c>
    </row>
    <row r="1676" spans="1:27" x14ac:dyDescent="0.25">
      <c r="A1676" s="10">
        <v>45682</v>
      </c>
      <c r="B1676" s="11" t="s">
        <v>3654</v>
      </c>
      <c r="C1676" s="11" t="s">
        <v>3655</v>
      </c>
      <c r="D1676" s="11" t="s">
        <v>26</v>
      </c>
      <c r="E1676" s="11" t="s">
        <v>229</v>
      </c>
      <c r="F1676" s="11" t="s">
        <v>26</v>
      </c>
      <c r="G1676" s="11" t="s">
        <v>26</v>
      </c>
      <c r="H1676" s="12" t="s">
        <v>4421</v>
      </c>
      <c r="I1676" s="12" t="s">
        <v>27</v>
      </c>
      <c r="J1676" s="12" t="s">
        <v>47</v>
      </c>
      <c r="K1676" s="12" t="s">
        <v>48</v>
      </c>
      <c r="L1676" s="13">
        <v>42.64</v>
      </c>
      <c r="M1676" s="13">
        <v>29</v>
      </c>
      <c r="N1676" s="13">
        <v>1.470344827586207</v>
      </c>
      <c r="O1676" s="13">
        <v>87</v>
      </c>
      <c r="P1676" s="13" t="s">
        <v>30</v>
      </c>
      <c r="Q1676" s="13">
        <v>0</v>
      </c>
      <c r="R1676" s="69">
        <f>L1676*O1676</f>
        <v>3709.68</v>
      </c>
      <c r="S1676" s="69">
        <v>38</v>
      </c>
      <c r="T1676" s="69">
        <f>L1676*S1676</f>
        <v>1620.32</v>
      </c>
      <c r="U1676" s="69">
        <f>R1676-T1676</f>
        <v>2089.3599999999997</v>
      </c>
      <c r="V1676" s="69">
        <f>U1676*1</f>
        <v>2089.3599999999997</v>
      </c>
      <c r="W1676" s="69"/>
      <c r="X1676" s="69">
        <f>L1676*36</f>
        <v>1535.04</v>
      </c>
      <c r="Y1676" s="70">
        <f t="shared" ref="Y1676" si="1639">+T1676-X1676</f>
        <v>85.279999999999973</v>
      </c>
      <c r="Z1676" s="66" t="s">
        <v>564</v>
      </c>
      <c r="AA1676" s="12" t="s">
        <v>78</v>
      </c>
    </row>
    <row r="1677" spans="1:27" x14ac:dyDescent="0.25">
      <c r="A1677" s="10">
        <v>45682</v>
      </c>
      <c r="B1677" s="11" t="s">
        <v>2447</v>
      </c>
      <c r="C1677" s="11" t="s">
        <v>3656</v>
      </c>
      <c r="D1677" s="11" t="s">
        <v>26</v>
      </c>
      <c r="E1677" s="11" t="s">
        <v>558</v>
      </c>
      <c r="F1677" s="11" t="s">
        <v>26</v>
      </c>
      <c r="G1677" s="11">
        <v>2569</v>
      </c>
      <c r="H1677" s="12" t="s">
        <v>41</v>
      </c>
      <c r="I1677" s="12" t="s">
        <v>55</v>
      </c>
      <c r="J1677" s="12" t="s">
        <v>55</v>
      </c>
      <c r="K1677" s="12" t="s">
        <v>56</v>
      </c>
      <c r="L1677" s="13">
        <v>32.200000000000003</v>
      </c>
      <c r="M1677" s="13">
        <v>20</v>
      </c>
      <c r="N1677" s="13">
        <v>1.61</v>
      </c>
      <c r="O1677" s="13" t="s">
        <v>30</v>
      </c>
      <c r="P1677" s="13">
        <v>24</v>
      </c>
      <c r="Q1677" s="13">
        <v>0</v>
      </c>
      <c r="R1677" s="69">
        <f>+M1677*P1677</f>
        <v>480</v>
      </c>
      <c r="S1677" s="69">
        <v>0</v>
      </c>
      <c r="T1677" s="69">
        <f>+M1677*S1677</f>
        <v>0</v>
      </c>
      <c r="U1677" s="69">
        <f>+R1677-T1677</f>
        <v>480</v>
      </c>
      <c r="V1677" s="69">
        <f>+U1677*0</f>
        <v>0</v>
      </c>
      <c r="W1677" s="69">
        <f>+U1677-V1677</f>
        <v>480</v>
      </c>
      <c r="X1677" s="69">
        <v>0</v>
      </c>
      <c r="Y1677" s="14">
        <f t="shared" ref="Y1677:Y1689" si="1640">T1677-X1677</f>
        <v>0</v>
      </c>
      <c r="Z1677" s="66" t="s">
        <v>26</v>
      </c>
      <c r="AA1677" s="12" t="s">
        <v>31</v>
      </c>
    </row>
    <row r="1678" spans="1:27" x14ac:dyDescent="0.25">
      <c r="A1678" s="10">
        <v>45682</v>
      </c>
      <c r="B1678" s="11" t="s">
        <v>3657</v>
      </c>
      <c r="C1678" s="11" t="s">
        <v>3658</v>
      </c>
      <c r="D1678" s="11" t="s">
        <v>26</v>
      </c>
      <c r="E1678" s="11" t="s">
        <v>60</v>
      </c>
      <c r="F1678" s="11" t="s">
        <v>26</v>
      </c>
      <c r="G1678" s="11" t="s">
        <v>35</v>
      </c>
      <c r="H1678" s="12" t="s">
        <v>36</v>
      </c>
      <c r="I1678" s="12" t="s">
        <v>27</v>
      </c>
      <c r="J1678" s="12" t="s">
        <v>42</v>
      </c>
      <c r="K1678" s="12" t="s">
        <v>43</v>
      </c>
      <c r="L1678" s="13">
        <v>9.74</v>
      </c>
      <c r="M1678" s="13">
        <v>6</v>
      </c>
      <c r="N1678" s="13">
        <v>1.6233333333333331</v>
      </c>
      <c r="O1678" s="13">
        <v>45</v>
      </c>
      <c r="P1678" s="13" t="s">
        <v>30</v>
      </c>
      <c r="Q1678" s="13">
        <v>0</v>
      </c>
      <c r="R1678" s="69">
        <f>(L1678*O1678)-Q1678</f>
        <v>438.3</v>
      </c>
      <c r="S1678" s="69">
        <v>0</v>
      </c>
      <c r="T1678" s="69">
        <f t="shared" ref="T1678" si="1641">+L1678*S1678</f>
        <v>0</v>
      </c>
      <c r="U1678" s="69">
        <f t="shared" ref="U1678:U1679" si="1642">+R1678-T1678</f>
        <v>438.3</v>
      </c>
      <c r="V1678" s="69">
        <f>+U1678*0</f>
        <v>0</v>
      </c>
      <c r="W1678" s="69">
        <f t="shared" ref="W1678:W1679" si="1643">+U1678-V1678</f>
        <v>438.3</v>
      </c>
      <c r="X1678" s="69">
        <v>0</v>
      </c>
      <c r="Y1678" s="14">
        <f t="shared" si="1640"/>
        <v>0</v>
      </c>
      <c r="Z1678" s="66" t="s">
        <v>26</v>
      </c>
      <c r="AA1678" s="12" t="s">
        <v>31</v>
      </c>
    </row>
    <row r="1679" spans="1:27" x14ac:dyDescent="0.25">
      <c r="A1679" s="10">
        <v>45682</v>
      </c>
      <c r="B1679" s="11" t="s">
        <v>3659</v>
      </c>
      <c r="C1679" s="11" t="s">
        <v>3660</v>
      </c>
      <c r="D1679" s="11" t="s">
        <v>26</v>
      </c>
      <c r="E1679" s="11" t="s">
        <v>74</v>
      </c>
      <c r="F1679" s="11" t="s">
        <v>26</v>
      </c>
      <c r="G1679" s="11">
        <v>1324</v>
      </c>
      <c r="H1679" s="12" t="s">
        <v>70</v>
      </c>
      <c r="I1679" s="12" t="s">
        <v>27</v>
      </c>
      <c r="J1679" s="12" t="s">
        <v>33</v>
      </c>
      <c r="K1679" s="12" t="s">
        <v>34</v>
      </c>
      <c r="L1679" s="13">
        <v>37.659999999999997</v>
      </c>
      <c r="M1679" s="13">
        <v>25</v>
      </c>
      <c r="N1679" s="13">
        <v>1.5064</v>
      </c>
      <c r="O1679" s="13" t="s">
        <v>30</v>
      </c>
      <c r="P1679" s="13">
        <v>60</v>
      </c>
      <c r="Q1679" s="13">
        <v>0</v>
      </c>
      <c r="R1679" s="69">
        <f>+M1679*P1679</f>
        <v>1500</v>
      </c>
      <c r="S1679" s="69">
        <v>0</v>
      </c>
      <c r="T1679" s="69">
        <f>+M1679*S1679</f>
        <v>0</v>
      </c>
      <c r="U1679" s="69">
        <f t="shared" si="1642"/>
        <v>1500</v>
      </c>
      <c r="V1679" s="69">
        <f>+U1679*0</f>
        <v>0</v>
      </c>
      <c r="W1679" s="69">
        <f t="shared" si="1643"/>
        <v>1500</v>
      </c>
      <c r="X1679" s="69">
        <v>0</v>
      </c>
      <c r="Y1679" s="14">
        <f t="shared" si="1640"/>
        <v>0</v>
      </c>
      <c r="Z1679" s="66" t="s">
        <v>26</v>
      </c>
      <c r="AA1679" s="12" t="s">
        <v>31</v>
      </c>
    </row>
    <row r="1680" spans="1:27" x14ac:dyDescent="0.25">
      <c r="A1680" s="10">
        <v>45682</v>
      </c>
      <c r="B1680" s="11" t="s">
        <v>3364</v>
      </c>
      <c r="C1680" s="11" t="s">
        <v>3661</v>
      </c>
      <c r="D1680" s="11" t="s">
        <v>26</v>
      </c>
      <c r="E1680" s="11" t="s">
        <v>434</v>
      </c>
      <c r="F1680" s="11" t="s">
        <v>26</v>
      </c>
      <c r="G1680" s="11">
        <v>3519</v>
      </c>
      <c r="H1680" s="12" t="s">
        <v>41</v>
      </c>
      <c r="I1680" s="12" t="s">
        <v>55</v>
      </c>
      <c r="J1680" s="12" t="s">
        <v>55</v>
      </c>
      <c r="K1680" s="12" t="s">
        <v>56</v>
      </c>
      <c r="L1680" s="13">
        <v>39.94</v>
      </c>
      <c r="M1680" s="13">
        <v>24</v>
      </c>
      <c r="N1680" s="13">
        <v>1.664166666666667</v>
      </c>
      <c r="O1680" s="13" t="s">
        <v>30</v>
      </c>
      <c r="P1680" s="13">
        <v>24</v>
      </c>
      <c r="Q1680" s="13">
        <v>0</v>
      </c>
      <c r="R1680" s="69">
        <f>+M1680*P1680</f>
        <v>576</v>
      </c>
      <c r="S1680" s="69">
        <v>0</v>
      </c>
      <c r="T1680" s="69">
        <f>+M1680*S1680</f>
        <v>0</v>
      </c>
      <c r="U1680" s="69">
        <f>+R1680-T1680</f>
        <v>576</v>
      </c>
      <c r="V1680" s="69">
        <f>+U1680*0</f>
        <v>0</v>
      </c>
      <c r="W1680" s="69">
        <f>+U1680-V1680</f>
        <v>576</v>
      </c>
      <c r="X1680" s="69">
        <v>0</v>
      </c>
      <c r="Y1680" s="14">
        <f t="shared" si="1640"/>
        <v>0</v>
      </c>
      <c r="Z1680" s="66" t="s">
        <v>26</v>
      </c>
      <c r="AA1680" s="12" t="s">
        <v>31</v>
      </c>
    </row>
    <row r="1681" spans="1:27" x14ac:dyDescent="0.25">
      <c r="A1681" s="10">
        <v>45682</v>
      </c>
      <c r="B1681" s="11" t="s">
        <v>3662</v>
      </c>
      <c r="C1681" s="11" t="s">
        <v>3663</v>
      </c>
      <c r="D1681" s="11" t="s">
        <v>26</v>
      </c>
      <c r="E1681" s="11" t="s">
        <v>40</v>
      </c>
      <c r="F1681" s="11" t="s">
        <v>26</v>
      </c>
      <c r="G1681" s="11">
        <v>3715</v>
      </c>
      <c r="H1681" s="12" t="s">
        <v>41</v>
      </c>
      <c r="I1681" s="12" t="s">
        <v>55</v>
      </c>
      <c r="J1681" s="12" t="s">
        <v>55</v>
      </c>
      <c r="K1681" s="12" t="s">
        <v>56</v>
      </c>
      <c r="L1681" s="13">
        <v>38.659999999999997</v>
      </c>
      <c r="M1681" s="13">
        <v>23</v>
      </c>
      <c r="N1681" s="13">
        <v>1.6808695652173911</v>
      </c>
      <c r="O1681" s="13" t="s">
        <v>30</v>
      </c>
      <c r="P1681" s="13">
        <v>24</v>
      </c>
      <c r="Q1681" s="13">
        <v>0</v>
      </c>
      <c r="R1681" s="69">
        <f>+M1681*P1681</f>
        <v>552</v>
      </c>
      <c r="S1681" s="69">
        <v>0</v>
      </c>
      <c r="T1681" s="69">
        <f>+M1681*S1681</f>
        <v>0</v>
      </c>
      <c r="U1681" s="69">
        <f>+R1681-T1681</f>
        <v>552</v>
      </c>
      <c r="V1681" s="69">
        <f>+U1681*0</f>
        <v>0</v>
      </c>
      <c r="W1681" s="69">
        <f>+U1681-V1681</f>
        <v>552</v>
      </c>
      <c r="X1681" s="69">
        <v>0</v>
      </c>
      <c r="Y1681" s="14">
        <f t="shared" si="1640"/>
        <v>0</v>
      </c>
      <c r="Z1681" s="66" t="s">
        <v>26</v>
      </c>
      <c r="AA1681" s="12" t="s">
        <v>31</v>
      </c>
    </row>
    <row r="1682" spans="1:27" x14ac:dyDescent="0.25">
      <c r="A1682" s="10">
        <v>45682</v>
      </c>
      <c r="B1682" s="11" t="s">
        <v>375</v>
      </c>
      <c r="C1682" s="11" t="s">
        <v>3664</v>
      </c>
      <c r="D1682" s="11" t="s">
        <v>26</v>
      </c>
      <c r="E1682" s="11" t="s">
        <v>99</v>
      </c>
      <c r="F1682" s="11" t="s">
        <v>26</v>
      </c>
      <c r="G1682" s="11">
        <v>3107</v>
      </c>
      <c r="H1682" s="12" t="s">
        <v>4422</v>
      </c>
      <c r="I1682" s="12" t="s">
        <v>27</v>
      </c>
      <c r="J1682" s="12" t="s">
        <v>47</v>
      </c>
      <c r="K1682" s="12" t="s">
        <v>48</v>
      </c>
      <c r="L1682" s="13">
        <v>35.479999999999997</v>
      </c>
      <c r="M1682" s="13">
        <v>25</v>
      </c>
      <c r="N1682" s="13">
        <v>1.4192</v>
      </c>
      <c r="O1682" s="13">
        <v>46</v>
      </c>
      <c r="P1682" s="13" t="s">
        <v>30</v>
      </c>
      <c r="Q1682" s="13">
        <v>0</v>
      </c>
      <c r="R1682" s="69">
        <f t="shared" ref="R1682" si="1644">+L1682*O1682</f>
        <v>1632.08</v>
      </c>
      <c r="S1682" s="69">
        <v>0</v>
      </c>
      <c r="T1682" s="69">
        <f t="shared" ref="T1682" si="1645">+L1682*S1682</f>
        <v>0</v>
      </c>
      <c r="U1682" s="69">
        <f t="shared" ref="U1682:U1684" si="1646">+R1682-T1682</f>
        <v>1632.08</v>
      </c>
      <c r="V1682" s="69">
        <f>+U1682*1</f>
        <v>1632.08</v>
      </c>
      <c r="W1682" s="69">
        <f t="shared" ref="W1682:W1684" si="1647">+U1682-V1682</f>
        <v>0</v>
      </c>
      <c r="X1682" s="69">
        <v>0</v>
      </c>
      <c r="Y1682" s="14">
        <f t="shared" si="1640"/>
        <v>0</v>
      </c>
      <c r="Z1682" s="66" t="s">
        <v>26</v>
      </c>
      <c r="AA1682" s="12" t="s">
        <v>31</v>
      </c>
    </row>
    <row r="1683" spans="1:27" x14ac:dyDescent="0.25">
      <c r="A1683" s="10">
        <v>45682</v>
      </c>
      <c r="B1683" s="11" t="s">
        <v>2505</v>
      </c>
      <c r="C1683" s="11" t="s">
        <v>3665</v>
      </c>
      <c r="D1683" s="11" t="s">
        <v>26</v>
      </c>
      <c r="E1683" s="11" t="s">
        <v>69</v>
      </c>
      <c r="F1683" s="11" t="s">
        <v>26</v>
      </c>
      <c r="G1683" s="11">
        <v>4700</v>
      </c>
      <c r="H1683" s="12" t="s">
        <v>70</v>
      </c>
      <c r="I1683" s="12" t="s">
        <v>27</v>
      </c>
      <c r="J1683" s="12" t="s">
        <v>42</v>
      </c>
      <c r="K1683" s="12" t="s">
        <v>43</v>
      </c>
      <c r="L1683" s="13">
        <v>43.6</v>
      </c>
      <c r="M1683" s="13">
        <v>25</v>
      </c>
      <c r="N1683" s="13">
        <v>1.744</v>
      </c>
      <c r="O1683" s="13" t="s">
        <v>30</v>
      </c>
      <c r="P1683" s="13">
        <v>64</v>
      </c>
      <c r="Q1683" s="13">
        <v>0</v>
      </c>
      <c r="R1683" s="69">
        <f>+M1683*P1683</f>
        <v>1600</v>
      </c>
      <c r="S1683" s="69">
        <v>0</v>
      </c>
      <c r="T1683" s="69">
        <f>+M1683*S1683</f>
        <v>0</v>
      </c>
      <c r="U1683" s="69">
        <f t="shared" si="1646"/>
        <v>1600</v>
      </c>
      <c r="V1683" s="69">
        <f>+U1683*0</f>
        <v>0</v>
      </c>
      <c r="W1683" s="69">
        <f t="shared" si="1647"/>
        <v>1600</v>
      </c>
      <c r="X1683" s="69">
        <v>0</v>
      </c>
      <c r="Y1683" s="14">
        <f t="shared" si="1640"/>
        <v>0</v>
      </c>
      <c r="Z1683" s="66" t="s">
        <v>26</v>
      </c>
      <c r="AA1683" s="12" t="s">
        <v>31</v>
      </c>
    </row>
    <row r="1684" spans="1:27" x14ac:dyDescent="0.25">
      <c r="A1684" s="10">
        <v>45682</v>
      </c>
      <c r="B1684" s="11" t="s">
        <v>3666</v>
      </c>
      <c r="C1684" s="11" t="s">
        <v>3667</v>
      </c>
      <c r="D1684" s="11" t="s">
        <v>26</v>
      </c>
      <c r="E1684" s="11" t="s">
        <v>60</v>
      </c>
      <c r="F1684" s="11" t="s">
        <v>26</v>
      </c>
      <c r="G1684" s="11" t="s">
        <v>35</v>
      </c>
      <c r="H1684" s="12" t="s">
        <v>36</v>
      </c>
      <c r="I1684" s="12" t="s">
        <v>27</v>
      </c>
      <c r="J1684" s="12" t="s">
        <v>33</v>
      </c>
      <c r="K1684" s="12" t="s">
        <v>34</v>
      </c>
      <c r="L1684" s="13">
        <v>5.4</v>
      </c>
      <c r="M1684" s="13">
        <v>4</v>
      </c>
      <c r="N1684" s="13">
        <v>1.35</v>
      </c>
      <c r="O1684" s="13">
        <v>50</v>
      </c>
      <c r="P1684" s="13" t="s">
        <v>30</v>
      </c>
      <c r="Q1684" s="13">
        <v>0</v>
      </c>
      <c r="R1684" s="69">
        <f>(L1684*O1684)-Q1684</f>
        <v>270</v>
      </c>
      <c r="S1684" s="69">
        <v>0</v>
      </c>
      <c r="T1684" s="69">
        <f t="shared" ref="T1684" si="1648">+L1684*S1684</f>
        <v>0</v>
      </c>
      <c r="U1684" s="69">
        <f t="shared" si="1646"/>
        <v>270</v>
      </c>
      <c r="V1684" s="69">
        <f>+U1684*0</f>
        <v>0</v>
      </c>
      <c r="W1684" s="69">
        <f t="shared" si="1647"/>
        <v>270</v>
      </c>
      <c r="X1684" s="69">
        <v>0</v>
      </c>
      <c r="Y1684" s="14">
        <f t="shared" si="1640"/>
        <v>0</v>
      </c>
      <c r="Z1684" s="66" t="s">
        <v>26</v>
      </c>
      <c r="AA1684" s="12" t="s">
        <v>31</v>
      </c>
    </row>
    <row r="1685" spans="1:27" x14ac:dyDescent="0.25">
      <c r="A1685" s="10">
        <v>45682</v>
      </c>
      <c r="B1685" s="11" t="s">
        <v>394</v>
      </c>
      <c r="C1685" s="11" t="s">
        <v>3668</v>
      </c>
      <c r="D1685" s="11" t="s">
        <v>26</v>
      </c>
      <c r="E1685" s="11" t="s">
        <v>494</v>
      </c>
      <c r="F1685" s="11" t="s">
        <v>26</v>
      </c>
      <c r="G1685" s="11">
        <v>21543</v>
      </c>
      <c r="H1685" s="12" t="s">
        <v>4447</v>
      </c>
      <c r="I1685" s="12" t="s">
        <v>27</v>
      </c>
      <c r="J1685" s="12" t="s">
        <v>42</v>
      </c>
      <c r="K1685" s="12" t="s">
        <v>43</v>
      </c>
      <c r="L1685" s="13">
        <v>43.8</v>
      </c>
      <c r="M1685" s="13">
        <v>25</v>
      </c>
      <c r="N1685" s="13">
        <v>1.752</v>
      </c>
      <c r="O1685" s="13">
        <v>42.5</v>
      </c>
      <c r="P1685" s="13" t="s">
        <v>30</v>
      </c>
      <c r="Q1685" s="13">
        <v>0</v>
      </c>
      <c r="R1685" s="69">
        <f>+L1685*O1685</f>
        <v>1861.4999999999998</v>
      </c>
      <c r="S1685" s="69">
        <v>0</v>
      </c>
      <c r="T1685" s="69">
        <f>+L1685*S1685</f>
        <v>0</v>
      </c>
      <c r="U1685" s="69">
        <f>+R1685-T1685</f>
        <v>1861.4999999999998</v>
      </c>
      <c r="V1685" s="69">
        <f>+U1685*0.75</f>
        <v>1396.1249999999998</v>
      </c>
      <c r="W1685" s="69">
        <f>+U1685-V1685</f>
        <v>465.375</v>
      </c>
      <c r="X1685" s="69">
        <v>0</v>
      </c>
      <c r="Y1685" s="14">
        <f t="shared" si="1640"/>
        <v>0</v>
      </c>
      <c r="Z1685" s="66" t="s">
        <v>26</v>
      </c>
      <c r="AA1685" s="12" t="s">
        <v>31</v>
      </c>
    </row>
    <row r="1686" spans="1:27" x14ac:dyDescent="0.25">
      <c r="A1686" s="10">
        <v>45682</v>
      </c>
      <c r="B1686" s="11" t="s">
        <v>380</v>
      </c>
      <c r="C1686" s="11" t="s">
        <v>3669</v>
      </c>
      <c r="D1686" s="11" t="s">
        <v>26</v>
      </c>
      <c r="E1686" s="11" t="s">
        <v>566</v>
      </c>
      <c r="F1686" s="11" t="s">
        <v>26</v>
      </c>
      <c r="G1686" s="11">
        <v>112296</v>
      </c>
      <c r="H1686" s="12" t="s">
        <v>4445</v>
      </c>
      <c r="I1686" s="12" t="s">
        <v>27</v>
      </c>
      <c r="J1686" s="12" t="s">
        <v>47</v>
      </c>
      <c r="K1686" s="12" t="s">
        <v>48</v>
      </c>
      <c r="L1686" s="13">
        <v>36.64</v>
      </c>
      <c r="M1686" s="13">
        <v>25</v>
      </c>
      <c r="N1686" s="13">
        <v>1.4656</v>
      </c>
      <c r="O1686" s="13">
        <v>44</v>
      </c>
      <c r="P1686" s="13" t="s">
        <v>30</v>
      </c>
      <c r="Q1686" s="13">
        <v>0</v>
      </c>
      <c r="R1686" s="69">
        <f t="shared" ref="R1686" si="1649">+L1686*O1686</f>
        <v>1612.16</v>
      </c>
      <c r="S1686" s="69">
        <v>0</v>
      </c>
      <c r="T1686" s="69">
        <f>+L1686*S1686</f>
        <v>0</v>
      </c>
      <c r="U1686" s="69">
        <f>+R1686-T1686</f>
        <v>1612.16</v>
      </c>
      <c r="V1686" s="69">
        <f>+U1686*1</f>
        <v>1612.16</v>
      </c>
      <c r="W1686" s="69">
        <f>+U1686-V1686</f>
        <v>0</v>
      </c>
      <c r="X1686" s="69">
        <v>0</v>
      </c>
      <c r="Y1686" s="14">
        <f t="shared" si="1640"/>
        <v>0</v>
      </c>
      <c r="Z1686" s="66" t="s">
        <v>26</v>
      </c>
      <c r="AA1686" s="12" t="s">
        <v>31</v>
      </c>
    </row>
    <row r="1687" spans="1:27" x14ac:dyDescent="0.25">
      <c r="A1687" s="10">
        <v>45682</v>
      </c>
      <c r="B1687" s="11" t="s">
        <v>729</v>
      </c>
      <c r="C1687" s="11" t="s">
        <v>3670</v>
      </c>
      <c r="D1687" s="11" t="s">
        <v>26</v>
      </c>
      <c r="E1687" s="11" t="s">
        <v>482</v>
      </c>
      <c r="F1687" s="11" t="s">
        <v>26</v>
      </c>
      <c r="G1687" s="11">
        <v>3557</v>
      </c>
      <c r="H1687" s="12" t="s">
        <v>41</v>
      </c>
      <c r="I1687" s="12" t="s">
        <v>55</v>
      </c>
      <c r="J1687" s="12" t="s">
        <v>55</v>
      </c>
      <c r="K1687" s="12" t="s">
        <v>56</v>
      </c>
      <c r="L1687" s="13">
        <v>37.28</v>
      </c>
      <c r="M1687" s="13">
        <v>22</v>
      </c>
      <c r="N1687" s="13">
        <v>1.694545454545455</v>
      </c>
      <c r="O1687" s="13" t="s">
        <v>30</v>
      </c>
      <c r="P1687" s="13">
        <v>24</v>
      </c>
      <c r="Q1687" s="13">
        <v>0</v>
      </c>
      <c r="R1687" s="69">
        <f>+M1687*P1687</f>
        <v>528</v>
      </c>
      <c r="S1687" s="69">
        <v>0</v>
      </c>
      <c r="T1687" s="69">
        <f>+M1687*S1687</f>
        <v>0</v>
      </c>
      <c r="U1687" s="69">
        <f>+R1687-T1687</f>
        <v>528</v>
      </c>
      <c r="V1687" s="69">
        <f>+U1687*0</f>
        <v>0</v>
      </c>
      <c r="W1687" s="69">
        <f>+U1687-V1687</f>
        <v>528</v>
      </c>
      <c r="X1687" s="69">
        <v>0</v>
      </c>
      <c r="Y1687" s="14">
        <f t="shared" si="1640"/>
        <v>0</v>
      </c>
      <c r="Z1687" s="66" t="s">
        <v>26</v>
      </c>
      <c r="AA1687" s="12" t="s">
        <v>31</v>
      </c>
    </row>
    <row r="1688" spans="1:27" x14ac:dyDescent="0.25">
      <c r="A1688" s="10">
        <v>45684</v>
      </c>
      <c r="B1688" s="11" t="s">
        <v>289</v>
      </c>
      <c r="C1688" s="11" t="s">
        <v>3671</v>
      </c>
      <c r="D1688" s="11" t="s">
        <v>26</v>
      </c>
      <c r="E1688" s="11" t="s">
        <v>495</v>
      </c>
      <c r="F1688" s="11" t="s">
        <v>26</v>
      </c>
      <c r="G1688" s="11">
        <v>22913</v>
      </c>
      <c r="H1688" s="12" t="s">
        <v>4447</v>
      </c>
      <c r="I1688" s="12" t="s">
        <v>27</v>
      </c>
      <c r="J1688" s="12" t="s">
        <v>47</v>
      </c>
      <c r="K1688" s="12" t="s">
        <v>48</v>
      </c>
      <c r="L1688" s="13">
        <v>39.18</v>
      </c>
      <c r="M1688" s="13">
        <v>27</v>
      </c>
      <c r="N1688" s="13">
        <v>1.451111111111111</v>
      </c>
      <c r="O1688" s="13">
        <v>46.66</v>
      </c>
      <c r="P1688" s="13" t="s">
        <v>30</v>
      </c>
      <c r="Q1688" s="13">
        <v>0</v>
      </c>
      <c r="R1688" s="69">
        <f>+L1688*O1688</f>
        <v>1828.1387999999999</v>
      </c>
      <c r="S1688" s="69">
        <v>0</v>
      </c>
      <c r="T1688" s="69">
        <f>+L1688*S1688</f>
        <v>0</v>
      </c>
      <c r="U1688" s="69">
        <f>+R1688-T1688</f>
        <v>1828.1387999999999</v>
      </c>
      <c r="V1688" s="69">
        <f>+U1688*0.75</f>
        <v>1371.1041</v>
      </c>
      <c r="W1688" s="69">
        <f>+U1688-V1688</f>
        <v>457.03469999999993</v>
      </c>
      <c r="X1688" s="69">
        <v>0</v>
      </c>
      <c r="Y1688" s="14">
        <f t="shared" si="1640"/>
        <v>0</v>
      </c>
      <c r="Z1688" s="66" t="s">
        <v>26</v>
      </c>
      <c r="AA1688" s="12" t="s">
        <v>31</v>
      </c>
    </row>
    <row r="1689" spans="1:27" x14ac:dyDescent="0.25">
      <c r="A1689" s="10">
        <v>45684</v>
      </c>
      <c r="B1689" s="11" t="s">
        <v>3672</v>
      </c>
      <c r="C1689" s="11" t="s">
        <v>3673</v>
      </c>
      <c r="D1689" s="11" t="s">
        <v>26</v>
      </c>
      <c r="E1689" s="11" t="s">
        <v>100</v>
      </c>
      <c r="F1689" s="11" t="s">
        <v>26</v>
      </c>
      <c r="G1689" s="11">
        <v>21734</v>
      </c>
      <c r="H1689" s="12" t="s">
        <v>4447</v>
      </c>
      <c r="I1689" s="12" t="s">
        <v>27</v>
      </c>
      <c r="J1689" s="12" t="s">
        <v>33</v>
      </c>
      <c r="K1689" s="12" t="s">
        <v>34</v>
      </c>
      <c r="L1689" s="13">
        <v>36.880000000000003</v>
      </c>
      <c r="M1689" s="13">
        <v>25</v>
      </c>
      <c r="N1689" s="13">
        <v>1.4752000000000001</v>
      </c>
      <c r="O1689" s="13">
        <v>45.33</v>
      </c>
      <c r="P1689" s="13" t="s">
        <v>30</v>
      </c>
      <c r="Q1689" s="13">
        <v>0</v>
      </c>
      <c r="R1689" s="69">
        <f>+L1689*O1689</f>
        <v>1671.7704000000001</v>
      </c>
      <c r="S1689" s="69">
        <v>0</v>
      </c>
      <c r="T1689" s="69">
        <f>+L1689*S1689</f>
        <v>0</v>
      </c>
      <c r="U1689" s="69">
        <f>+R1689-T1689</f>
        <v>1671.7704000000001</v>
      </c>
      <c r="V1689" s="69">
        <f>+U1689*0.75</f>
        <v>1253.8278</v>
      </c>
      <c r="W1689" s="69">
        <f>+U1689-V1689</f>
        <v>417.94260000000008</v>
      </c>
      <c r="X1689" s="69">
        <v>0</v>
      </c>
      <c r="Y1689" s="14">
        <f t="shared" si="1640"/>
        <v>0</v>
      </c>
      <c r="Z1689" s="66" t="s">
        <v>26</v>
      </c>
      <c r="AA1689" s="12" t="s">
        <v>31</v>
      </c>
    </row>
    <row r="1690" spans="1:27" x14ac:dyDescent="0.25">
      <c r="A1690" s="10">
        <v>45684</v>
      </c>
      <c r="B1690" s="11" t="s">
        <v>185</v>
      </c>
      <c r="C1690" s="11" t="s">
        <v>3674</v>
      </c>
      <c r="D1690" s="11" t="s">
        <v>26</v>
      </c>
      <c r="E1690" s="11" t="s">
        <v>53</v>
      </c>
      <c r="F1690" s="11" t="s">
        <v>26</v>
      </c>
      <c r="G1690" s="11" t="s">
        <v>26</v>
      </c>
      <c r="H1690" s="12" t="s">
        <v>4421</v>
      </c>
      <c r="I1690" s="12" t="s">
        <v>27</v>
      </c>
      <c r="J1690" s="12" t="s">
        <v>47</v>
      </c>
      <c r="K1690" s="12" t="s">
        <v>48</v>
      </c>
      <c r="L1690" s="13">
        <v>45.56</v>
      </c>
      <c r="M1690" s="13">
        <v>31</v>
      </c>
      <c r="N1690" s="13">
        <v>1.469677419354839</v>
      </c>
      <c r="O1690" s="13">
        <v>87</v>
      </c>
      <c r="P1690" s="13" t="s">
        <v>30</v>
      </c>
      <c r="Q1690" s="13">
        <v>0</v>
      </c>
      <c r="R1690" s="69">
        <f>L1690*O1690</f>
        <v>3963.7200000000003</v>
      </c>
      <c r="S1690" s="69">
        <v>38</v>
      </c>
      <c r="T1690" s="69">
        <f>L1690*S1690</f>
        <v>1731.2800000000002</v>
      </c>
      <c r="U1690" s="69">
        <f>R1690-T1690</f>
        <v>2232.44</v>
      </c>
      <c r="V1690" s="69">
        <f>U1690*1</f>
        <v>2232.44</v>
      </c>
      <c r="W1690" s="69"/>
      <c r="X1690" s="69">
        <f>L1690*37</f>
        <v>1685.72</v>
      </c>
      <c r="Y1690" s="70">
        <f t="shared" ref="Y1690" si="1650">+T1690-X1690</f>
        <v>45.560000000000173</v>
      </c>
      <c r="Z1690" s="66" t="s">
        <v>41</v>
      </c>
      <c r="AA1690" s="12" t="s">
        <v>78</v>
      </c>
    </row>
    <row r="1691" spans="1:27" x14ac:dyDescent="0.25">
      <c r="A1691" s="10">
        <v>45684</v>
      </c>
      <c r="B1691" s="11" t="s">
        <v>3675</v>
      </c>
      <c r="C1691" s="11" t="s">
        <v>3676</v>
      </c>
      <c r="D1691" s="11" t="s">
        <v>26</v>
      </c>
      <c r="E1691" s="11" t="s">
        <v>478</v>
      </c>
      <c r="F1691" s="11" t="s">
        <v>26</v>
      </c>
      <c r="G1691" s="11">
        <v>76347</v>
      </c>
      <c r="H1691" s="12" t="s">
        <v>4447</v>
      </c>
      <c r="I1691" s="12" t="s">
        <v>27</v>
      </c>
      <c r="J1691" s="12" t="s">
        <v>33</v>
      </c>
      <c r="K1691" s="12" t="s">
        <v>34</v>
      </c>
      <c r="L1691" s="13">
        <v>42.74</v>
      </c>
      <c r="M1691" s="13">
        <v>29</v>
      </c>
      <c r="N1691" s="13">
        <v>1.4737931034482761</v>
      </c>
      <c r="O1691" s="13">
        <v>45.33</v>
      </c>
      <c r="P1691" s="13" t="s">
        <v>30</v>
      </c>
      <c r="Q1691" s="13">
        <v>0</v>
      </c>
      <c r="R1691" s="69">
        <f>+L1691*O1691</f>
        <v>1937.4041999999999</v>
      </c>
      <c r="S1691" s="69">
        <v>0</v>
      </c>
      <c r="T1691" s="69">
        <f>+L1691*S1691</f>
        <v>0</v>
      </c>
      <c r="U1691" s="69">
        <f>+R1691-T1691</f>
        <v>1937.4041999999999</v>
      </c>
      <c r="V1691" s="69">
        <f>+U1691*0.75</f>
        <v>1453.05315</v>
      </c>
      <c r="W1691" s="69">
        <f>+U1691-V1691</f>
        <v>484.35104999999999</v>
      </c>
      <c r="X1691" s="69">
        <v>0</v>
      </c>
      <c r="Y1691" s="14">
        <f>T1691-X1691</f>
        <v>0</v>
      </c>
      <c r="Z1691" s="66" t="s">
        <v>26</v>
      </c>
      <c r="AA1691" s="12" t="s">
        <v>31</v>
      </c>
    </row>
    <row r="1692" spans="1:27" x14ac:dyDescent="0.25">
      <c r="A1692" s="10">
        <v>45684</v>
      </c>
      <c r="B1692" s="11" t="s">
        <v>671</v>
      </c>
      <c r="C1692" s="11" t="s">
        <v>3677</v>
      </c>
      <c r="D1692" s="11" t="s">
        <v>26</v>
      </c>
      <c r="E1692" s="11" t="s">
        <v>183</v>
      </c>
      <c r="F1692" s="11" t="s">
        <v>26</v>
      </c>
      <c r="G1692" s="11" t="s">
        <v>26</v>
      </c>
      <c r="H1692" s="12" t="s">
        <v>4421</v>
      </c>
      <c r="I1692" s="12" t="s">
        <v>27</v>
      </c>
      <c r="J1692" s="12" t="s">
        <v>47</v>
      </c>
      <c r="K1692" s="12" t="s">
        <v>48</v>
      </c>
      <c r="L1692" s="13">
        <v>42</v>
      </c>
      <c r="M1692" s="13">
        <v>28</v>
      </c>
      <c r="N1692" s="13">
        <v>1.5</v>
      </c>
      <c r="O1692" s="13">
        <v>87</v>
      </c>
      <c r="P1692" s="13" t="s">
        <v>30</v>
      </c>
      <c r="Q1692" s="13">
        <v>0</v>
      </c>
      <c r="R1692" s="69">
        <f>L1692*O1692</f>
        <v>3654</v>
      </c>
      <c r="S1692" s="69">
        <v>38</v>
      </c>
      <c r="T1692" s="69">
        <f>L1692*S1692</f>
        <v>1596</v>
      </c>
      <c r="U1692" s="69">
        <f>R1692-T1692</f>
        <v>2058</v>
      </c>
      <c r="V1692" s="69">
        <f>U1692*1</f>
        <v>2058</v>
      </c>
      <c r="W1692" s="69"/>
      <c r="X1692" s="69">
        <f>L1692*36</f>
        <v>1512</v>
      </c>
      <c r="Y1692" s="70">
        <f t="shared" ref="Y1692" si="1651">+T1692-X1692</f>
        <v>84</v>
      </c>
      <c r="Z1692" s="66" t="s">
        <v>141</v>
      </c>
      <c r="AA1692" s="12" t="s">
        <v>78</v>
      </c>
    </row>
    <row r="1693" spans="1:27" x14ac:dyDescent="0.25">
      <c r="A1693" s="10">
        <v>45684</v>
      </c>
      <c r="B1693" s="11" t="s">
        <v>2982</v>
      </c>
      <c r="C1693" s="11" t="s">
        <v>3678</v>
      </c>
      <c r="D1693" s="11" t="s">
        <v>26</v>
      </c>
      <c r="E1693" s="11" t="s">
        <v>321</v>
      </c>
      <c r="F1693" s="11" t="s">
        <v>26</v>
      </c>
      <c r="G1693" s="11">
        <v>112367</v>
      </c>
      <c r="H1693" s="12" t="s">
        <v>4445</v>
      </c>
      <c r="I1693" s="12" t="s">
        <v>27</v>
      </c>
      <c r="J1693" s="12" t="s">
        <v>33</v>
      </c>
      <c r="K1693" s="12" t="s">
        <v>34</v>
      </c>
      <c r="L1693" s="13">
        <v>37.299999999999997</v>
      </c>
      <c r="M1693" s="13">
        <v>25</v>
      </c>
      <c r="N1693" s="13">
        <v>1.492</v>
      </c>
      <c r="O1693" s="13">
        <v>44</v>
      </c>
      <c r="P1693" s="13" t="s">
        <v>30</v>
      </c>
      <c r="Q1693" s="13">
        <v>0</v>
      </c>
      <c r="R1693" s="69">
        <f t="shared" ref="R1693" si="1652">+L1693*O1693</f>
        <v>1641.1999999999998</v>
      </c>
      <c r="S1693" s="69">
        <v>0</v>
      </c>
      <c r="T1693" s="69">
        <f>+L1693*S1693</f>
        <v>0</v>
      </c>
      <c r="U1693" s="69">
        <f>+R1693-T1693</f>
        <v>1641.1999999999998</v>
      </c>
      <c r="V1693" s="69">
        <f>+U1693*1</f>
        <v>1641.1999999999998</v>
      </c>
      <c r="W1693" s="69">
        <f>+U1693-V1693</f>
        <v>0</v>
      </c>
      <c r="X1693" s="69">
        <v>0</v>
      </c>
      <c r="Y1693" s="14">
        <f>T1693-X1693</f>
        <v>0</v>
      </c>
      <c r="Z1693" s="66" t="s">
        <v>26</v>
      </c>
      <c r="AA1693" s="12" t="s">
        <v>31</v>
      </c>
    </row>
    <row r="1694" spans="1:27" x14ac:dyDescent="0.25">
      <c r="A1694" s="10">
        <v>45684</v>
      </c>
      <c r="B1694" s="11" t="s">
        <v>3679</v>
      </c>
      <c r="C1694" s="11" t="s">
        <v>3680</v>
      </c>
      <c r="D1694" s="11" t="s">
        <v>26</v>
      </c>
      <c r="E1694" s="11" t="s">
        <v>81</v>
      </c>
      <c r="F1694" s="11" t="s">
        <v>26</v>
      </c>
      <c r="G1694" s="11" t="s">
        <v>26</v>
      </c>
      <c r="H1694" s="12" t="s">
        <v>4421</v>
      </c>
      <c r="I1694" s="12" t="s">
        <v>27</v>
      </c>
      <c r="J1694" s="12" t="s">
        <v>42</v>
      </c>
      <c r="K1694" s="12" t="s">
        <v>43</v>
      </c>
      <c r="L1694" s="13">
        <v>42.72</v>
      </c>
      <c r="M1694" s="13">
        <v>25</v>
      </c>
      <c r="N1694" s="13">
        <v>1.7088000000000001</v>
      </c>
      <c r="O1694" s="13">
        <v>83</v>
      </c>
      <c r="P1694" s="13" t="s">
        <v>30</v>
      </c>
      <c r="Q1694" s="13">
        <v>0</v>
      </c>
      <c r="R1694" s="69">
        <f>L1694*O1694</f>
        <v>3545.7599999999998</v>
      </c>
      <c r="S1694" s="69">
        <v>38</v>
      </c>
      <c r="T1694" s="69">
        <f>L1694*S1694</f>
        <v>1623.36</v>
      </c>
      <c r="U1694" s="69">
        <f t="shared" ref="U1694" si="1653">R1694-T1694</f>
        <v>1922.3999999999999</v>
      </c>
      <c r="V1694" s="69">
        <f>U1694*1</f>
        <v>1922.3999999999999</v>
      </c>
      <c r="W1694" s="69"/>
      <c r="X1694" s="69">
        <f t="shared" ref="X1694:X1695" si="1654">L1694*36</f>
        <v>1537.92</v>
      </c>
      <c r="Y1694" s="70">
        <f t="shared" ref="Y1694:Y1695" si="1655">+T1694-X1694</f>
        <v>85.439999999999827</v>
      </c>
      <c r="Z1694" s="66" t="s">
        <v>141</v>
      </c>
      <c r="AA1694" s="12" t="s">
        <v>78</v>
      </c>
    </row>
    <row r="1695" spans="1:27" x14ac:dyDescent="0.25">
      <c r="A1695" s="10">
        <v>45684</v>
      </c>
      <c r="B1695" s="11" t="s">
        <v>3681</v>
      </c>
      <c r="C1695" s="11" t="s">
        <v>3682</v>
      </c>
      <c r="D1695" s="11" t="s">
        <v>26</v>
      </c>
      <c r="E1695" s="11" t="s">
        <v>500</v>
      </c>
      <c r="F1695" s="11" t="s">
        <v>26</v>
      </c>
      <c r="G1695" s="11" t="s">
        <v>26</v>
      </c>
      <c r="H1695" s="12" t="s">
        <v>4421</v>
      </c>
      <c r="I1695" s="12" t="s">
        <v>27</v>
      </c>
      <c r="J1695" s="12" t="s">
        <v>33</v>
      </c>
      <c r="K1695" s="12" t="s">
        <v>34</v>
      </c>
      <c r="L1695" s="13">
        <v>44.08</v>
      </c>
      <c r="M1695" s="13">
        <v>30</v>
      </c>
      <c r="N1695" s="13">
        <v>1.4693333333333329</v>
      </c>
      <c r="O1695" s="13">
        <v>85</v>
      </c>
      <c r="P1695" s="13" t="s">
        <v>30</v>
      </c>
      <c r="Q1695" s="13">
        <v>0</v>
      </c>
      <c r="R1695" s="69">
        <f>L1695*O1695</f>
        <v>3746.7999999999997</v>
      </c>
      <c r="S1695" s="69">
        <v>38</v>
      </c>
      <c r="T1695" s="69">
        <f>L1695*S1695</f>
        <v>1675.04</v>
      </c>
      <c r="U1695" s="69">
        <f>R1695-T1695</f>
        <v>2071.7599999999998</v>
      </c>
      <c r="V1695" s="69">
        <f t="shared" ref="V1695" si="1656">U1695*1</f>
        <v>2071.7599999999998</v>
      </c>
      <c r="W1695" s="69">
        <f>U1695-V1695</f>
        <v>0</v>
      </c>
      <c r="X1695" s="69">
        <f t="shared" si="1654"/>
        <v>1586.8799999999999</v>
      </c>
      <c r="Y1695" s="70">
        <f t="shared" si="1655"/>
        <v>88.160000000000082</v>
      </c>
      <c r="Z1695" s="66" t="s">
        <v>141</v>
      </c>
      <c r="AA1695" s="12" t="s">
        <v>78</v>
      </c>
    </row>
    <row r="1696" spans="1:27" x14ac:dyDescent="0.25">
      <c r="A1696" s="10">
        <v>45684</v>
      </c>
      <c r="B1696" s="11" t="s">
        <v>3683</v>
      </c>
      <c r="C1696" s="11" t="s">
        <v>3684</v>
      </c>
      <c r="D1696" s="11" t="s">
        <v>26</v>
      </c>
      <c r="E1696" s="11" t="s">
        <v>488</v>
      </c>
      <c r="F1696" s="11" t="s">
        <v>26</v>
      </c>
      <c r="G1696" s="11">
        <v>77487</v>
      </c>
      <c r="H1696" s="12" t="s">
        <v>4447</v>
      </c>
      <c r="I1696" s="12" t="s">
        <v>55</v>
      </c>
      <c r="J1696" s="12" t="s">
        <v>55</v>
      </c>
      <c r="K1696" s="12" t="s">
        <v>56</v>
      </c>
      <c r="L1696" s="13">
        <v>39.36</v>
      </c>
      <c r="M1696" s="13">
        <v>25</v>
      </c>
      <c r="N1696" s="13">
        <v>1.5744</v>
      </c>
      <c r="O1696" s="13">
        <v>15</v>
      </c>
      <c r="P1696" s="13" t="s">
        <v>30</v>
      </c>
      <c r="Q1696" s="13">
        <v>0</v>
      </c>
      <c r="R1696" s="69">
        <f>+L1696*O1696</f>
        <v>590.4</v>
      </c>
      <c r="S1696" s="69">
        <v>0</v>
      </c>
      <c r="T1696" s="69">
        <f>+L1696*S1696</f>
        <v>0</v>
      </c>
      <c r="U1696" s="69">
        <f>+R1696-T1696</f>
        <v>590.4</v>
      </c>
      <c r="V1696" s="69">
        <f>+U1696*0.75</f>
        <v>442.79999999999995</v>
      </c>
      <c r="W1696" s="69">
        <f>+U1696-V1696</f>
        <v>147.60000000000002</v>
      </c>
      <c r="X1696" s="69">
        <v>0</v>
      </c>
      <c r="Y1696" s="14">
        <f>T1696-X1696</f>
        <v>0</v>
      </c>
      <c r="Z1696" s="66" t="s">
        <v>26</v>
      </c>
      <c r="AA1696" s="12" t="s">
        <v>31</v>
      </c>
    </row>
    <row r="1697" spans="1:27" x14ac:dyDescent="0.25">
      <c r="A1697" s="10">
        <v>45684</v>
      </c>
      <c r="B1697" s="11" t="s">
        <v>3685</v>
      </c>
      <c r="C1697" s="11" t="s">
        <v>3686</v>
      </c>
      <c r="D1697" s="11" t="s">
        <v>26</v>
      </c>
      <c r="E1697" s="11" t="s">
        <v>604</v>
      </c>
      <c r="F1697" s="11" t="s">
        <v>26</v>
      </c>
      <c r="G1697" s="11" t="s">
        <v>26</v>
      </c>
      <c r="H1697" s="12" t="s">
        <v>4421</v>
      </c>
      <c r="I1697" s="12" t="s">
        <v>27</v>
      </c>
      <c r="J1697" s="12" t="s">
        <v>33</v>
      </c>
      <c r="K1697" s="12" t="s">
        <v>34</v>
      </c>
      <c r="L1697" s="13">
        <v>39.58</v>
      </c>
      <c r="M1697" s="13">
        <v>27</v>
      </c>
      <c r="N1697" s="13">
        <v>1.4659259259259261</v>
      </c>
      <c r="O1697" s="13">
        <v>85</v>
      </c>
      <c r="P1697" s="13" t="s">
        <v>30</v>
      </c>
      <c r="Q1697" s="13">
        <v>0</v>
      </c>
      <c r="R1697" s="69">
        <f>L1697*O1697</f>
        <v>3364.2999999999997</v>
      </c>
      <c r="S1697" s="69">
        <v>38</v>
      </c>
      <c r="T1697" s="69">
        <f>L1697*S1697</f>
        <v>1504.04</v>
      </c>
      <c r="U1697" s="69">
        <f>R1697-T1697</f>
        <v>1860.2599999999998</v>
      </c>
      <c r="V1697" s="69">
        <f t="shared" ref="V1697" si="1657">U1697*1</f>
        <v>1860.2599999999998</v>
      </c>
      <c r="W1697" s="69">
        <f>U1697-V1697</f>
        <v>0</v>
      </c>
      <c r="X1697" s="69">
        <f>L1697*36</f>
        <v>1424.8799999999999</v>
      </c>
      <c r="Y1697" s="70">
        <f t="shared" ref="Y1697" si="1658">+T1697-X1697</f>
        <v>79.160000000000082</v>
      </c>
      <c r="Z1697" s="66" t="s">
        <v>141</v>
      </c>
      <c r="AA1697" s="12" t="s">
        <v>78</v>
      </c>
    </row>
    <row r="1698" spans="1:27" x14ac:dyDescent="0.25">
      <c r="A1698" s="10">
        <v>45684</v>
      </c>
      <c r="B1698" s="11" t="s">
        <v>2626</v>
      </c>
      <c r="C1698" s="11" t="s">
        <v>3687</v>
      </c>
      <c r="D1698" s="11" t="s">
        <v>26</v>
      </c>
      <c r="E1698" s="11" t="s">
        <v>44</v>
      </c>
      <c r="F1698" s="11" t="s">
        <v>26</v>
      </c>
      <c r="G1698" s="11">
        <v>1578</v>
      </c>
      <c r="H1698" s="12" t="s">
        <v>45</v>
      </c>
      <c r="I1698" s="12" t="s">
        <v>27</v>
      </c>
      <c r="J1698" s="12" t="s">
        <v>42</v>
      </c>
      <c r="K1698" s="12" t="s">
        <v>43</v>
      </c>
      <c r="L1698" s="13">
        <v>43.66</v>
      </c>
      <c r="M1698" s="13">
        <v>25</v>
      </c>
      <c r="N1698" s="13">
        <v>1.7464</v>
      </c>
      <c r="O1698" s="13" t="s">
        <v>30</v>
      </c>
      <c r="P1698" s="13">
        <v>62</v>
      </c>
      <c r="Q1698" s="13">
        <v>0</v>
      </c>
      <c r="R1698" s="69">
        <f>+M1698*P1698</f>
        <v>1550</v>
      </c>
      <c r="S1698" s="69">
        <v>0</v>
      </c>
      <c r="T1698" s="69">
        <f>+M1698*S1698</f>
        <v>0</v>
      </c>
      <c r="U1698" s="69">
        <f>+R1698-T1698</f>
        <v>1550</v>
      </c>
      <c r="V1698" s="69">
        <f>+U1698*0</f>
        <v>0</v>
      </c>
      <c r="W1698" s="69">
        <f>+U1698-V1698</f>
        <v>1550</v>
      </c>
      <c r="X1698" s="69">
        <v>0</v>
      </c>
      <c r="Y1698" s="14">
        <f t="shared" ref="Y1698:Y1703" si="1659">T1698-X1698</f>
        <v>0</v>
      </c>
      <c r="Z1698" s="66" t="s">
        <v>26</v>
      </c>
      <c r="AA1698" s="12" t="s">
        <v>31</v>
      </c>
    </row>
    <row r="1699" spans="1:27" x14ac:dyDescent="0.25">
      <c r="A1699" s="10">
        <v>45684</v>
      </c>
      <c r="B1699" s="11" t="s">
        <v>3688</v>
      </c>
      <c r="C1699" s="11" t="s">
        <v>3689</v>
      </c>
      <c r="D1699" s="11" t="s">
        <v>26</v>
      </c>
      <c r="E1699" s="11" t="s">
        <v>551</v>
      </c>
      <c r="F1699" s="11" t="s">
        <v>26</v>
      </c>
      <c r="G1699" s="11">
        <v>69133</v>
      </c>
      <c r="H1699" s="12" t="s">
        <v>4422</v>
      </c>
      <c r="I1699" s="12" t="s">
        <v>27</v>
      </c>
      <c r="J1699" s="12" t="s">
        <v>33</v>
      </c>
      <c r="K1699" s="12" t="s">
        <v>34</v>
      </c>
      <c r="L1699" s="13">
        <v>34.64</v>
      </c>
      <c r="M1699" s="13">
        <v>25</v>
      </c>
      <c r="N1699" s="13">
        <v>1.3855999999999999</v>
      </c>
      <c r="O1699" s="13">
        <v>45</v>
      </c>
      <c r="P1699" s="13" t="s">
        <v>30</v>
      </c>
      <c r="Q1699" s="13">
        <v>0</v>
      </c>
      <c r="R1699" s="69">
        <f>+L1699*O1699</f>
        <v>1558.8</v>
      </c>
      <c r="S1699" s="69">
        <v>0</v>
      </c>
      <c r="T1699" s="69">
        <f>+L1699*S1699</f>
        <v>0</v>
      </c>
      <c r="U1699" s="69">
        <f t="shared" ref="U1699" si="1660">+R1699-T1699</f>
        <v>1558.8</v>
      </c>
      <c r="V1699" s="69">
        <f>+U1699*1</f>
        <v>1558.8</v>
      </c>
      <c r="W1699" s="69">
        <f t="shared" ref="W1699" si="1661">+U1699-V1699</f>
        <v>0</v>
      </c>
      <c r="X1699" s="69">
        <v>0</v>
      </c>
      <c r="Y1699" s="14">
        <f t="shared" si="1659"/>
        <v>0</v>
      </c>
      <c r="Z1699" s="66" t="s">
        <v>26</v>
      </c>
      <c r="AA1699" s="12" t="s">
        <v>31</v>
      </c>
    </row>
    <row r="1700" spans="1:27" x14ac:dyDescent="0.25">
      <c r="A1700" s="10">
        <v>45684</v>
      </c>
      <c r="B1700" s="11" t="s">
        <v>3690</v>
      </c>
      <c r="C1700" s="11" t="s">
        <v>3691</v>
      </c>
      <c r="D1700" s="11" t="s">
        <v>26</v>
      </c>
      <c r="E1700" s="11" t="s">
        <v>2108</v>
      </c>
      <c r="F1700" s="11" t="s">
        <v>26</v>
      </c>
      <c r="G1700" s="11">
        <v>10608</v>
      </c>
      <c r="H1700" s="12" t="s">
        <v>140</v>
      </c>
      <c r="I1700" s="12" t="s">
        <v>27</v>
      </c>
      <c r="J1700" s="12" t="s">
        <v>42</v>
      </c>
      <c r="K1700" s="12" t="s">
        <v>43</v>
      </c>
      <c r="L1700" s="13">
        <v>45.44</v>
      </c>
      <c r="M1700" s="13">
        <v>28</v>
      </c>
      <c r="N1700" s="13">
        <v>1.622857142857143</v>
      </c>
      <c r="O1700" s="13">
        <v>35</v>
      </c>
      <c r="P1700" s="13"/>
      <c r="Q1700" s="13">
        <v>0</v>
      </c>
      <c r="R1700" s="69">
        <f>+L1700*O1700</f>
        <v>1590.3999999999999</v>
      </c>
      <c r="S1700" s="69">
        <v>0</v>
      </c>
      <c r="T1700" s="69">
        <f>+L1700*S1700</f>
        <v>0</v>
      </c>
      <c r="U1700" s="69">
        <f>+R1700-T1700</f>
        <v>1590.3999999999999</v>
      </c>
      <c r="V1700" s="69">
        <f>+U1700*0</f>
        <v>0</v>
      </c>
      <c r="W1700" s="69">
        <f>+U1700-V1700</f>
        <v>1590.3999999999999</v>
      </c>
      <c r="X1700" s="69">
        <v>0</v>
      </c>
      <c r="Y1700" s="14">
        <f t="shared" si="1659"/>
        <v>0</v>
      </c>
      <c r="Z1700" s="66" t="s">
        <v>26</v>
      </c>
      <c r="AA1700" s="12" t="s">
        <v>31</v>
      </c>
    </row>
    <row r="1701" spans="1:27" x14ac:dyDescent="0.25">
      <c r="A1701" s="10">
        <v>45684</v>
      </c>
      <c r="B1701" s="11" t="s">
        <v>3692</v>
      </c>
      <c r="C1701" s="11" t="s">
        <v>3693</v>
      </c>
      <c r="D1701" s="11" t="s">
        <v>26</v>
      </c>
      <c r="E1701" s="11" t="s">
        <v>49</v>
      </c>
      <c r="F1701" s="11" t="s">
        <v>26</v>
      </c>
      <c r="G1701" s="11">
        <v>1574</v>
      </c>
      <c r="H1701" s="12" t="s">
        <v>45</v>
      </c>
      <c r="I1701" s="12" t="s">
        <v>27</v>
      </c>
      <c r="J1701" s="12" t="s">
        <v>42</v>
      </c>
      <c r="K1701" s="12" t="s">
        <v>43</v>
      </c>
      <c r="L1701" s="13">
        <v>43.56</v>
      </c>
      <c r="M1701" s="13">
        <v>25</v>
      </c>
      <c r="N1701" s="13">
        <v>1.7423999999999999</v>
      </c>
      <c r="O1701" s="13" t="s">
        <v>30</v>
      </c>
      <c r="P1701" s="13">
        <v>62</v>
      </c>
      <c r="Q1701" s="13">
        <v>0</v>
      </c>
      <c r="R1701" s="69">
        <f>+M1701*P1701</f>
        <v>1550</v>
      </c>
      <c r="S1701" s="69">
        <v>0</v>
      </c>
      <c r="T1701" s="69">
        <f>+M1701*S1701</f>
        <v>0</v>
      </c>
      <c r="U1701" s="69">
        <f>+R1701-T1701</f>
        <v>1550</v>
      </c>
      <c r="V1701" s="69">
        <f>+U1701*0</f>
        <v>0</v>
      </c>
      <c r="W1701" s="69">
        <f>+U1701-V1701</f>
        <v>1550</v>
      </c>
      <c r="X1701" s="69">
        <v>0</v>
      </c>
      <c r="Y1701" s="14">
        <f t="shared" si="1659"/>
        <v>0</v>
      </c>
      <c r="Z1701" s="66" t="s">
        <v>26</v>
      </c>
      <c r="AA1701" s="12" t="s">
        <v>31</v>
      </c>
    </row>
    <row r="1702" spans="1:27" x14ac:dyDescent="0.25">
      <c r="A1702" s="10">
        <v>45684</v>
      </c>
      <c r="B1702" s="11" t="s">
        <v>614</v>
      </c>
      <c r="C1702" s="11" t="s">
        <v>3694</v>
      </c>
      <c r="D1702" s="11" t="s">
        <v>26</v>
      </c>
      <c r="E1702" s="11" t="s">
        <v>482</v>
      </c>
      <c r="F1702" s="11" t="s">
        <v>26</v>
      </c>
      <c r="G1702" s="11">
        <v>3559</v>
      </c>
      <c r="H1702" s="12" t="s">
        <v>41</v>
      </c>
      <c r="I1702" s="12" t="s">
        <v>55</v>
      </c>
      <c r="J1702" s="12" t="s">
        <v>55</v>
      </c>
      <c r="K1702" s="12" t="s">
        <v>56</v>
      </c>
      <c r="L1702" s="13">
        <v>38.4</v>
      </c>
      <c r="M1702" s="13">
        <v>25</v>
      </c>
      <c r="N1702" s="13">
        <v>1.536</v>
      </c>
      <c r="O1702" s="13" t="s">
        <v>30</v>
      </c>
      <c r="P1702" s="13">
        <v>24</v>
      </c>
      <c r="Q1702" s="13">
        <v>0</v>
      </c>
      <c r="R1702" s="69">
        <f>+M1702*P1702</f>
        <v>600</v>
      </c>
      <c r="S1702" s="69">
        <v>0</v>
      </c>
      <c r="T1702" s="69">
        <f>+M1702*S1702</f>
        <v>0</v>
      </c>
      <c r="U1702" s="69">
        <f>+R1702-T1702</f>
        <v>600</v>
      </c>
      <c r="V1702" s="69">
        <f>+U1702*0</f>
        <v>0</v>
      </c>
      <c r="W1702" s="69">
        <f>+U1702-V1702</f>
        <v>600</v>
      </c>
      <c r="X1702" s="69">
        <v>0</v>
      </c>
      <c r="Y1702" s="14">
        <f t="shared" si="1659"/>
        <v>0</v>
      </c>
      <c r="Z1702" s="66" t="s">
        <v>26</v>
      </c>
      <c r="AA1702" s="12" t="s">
        <v>31</v>
      </c>
    </row>
    <row r="1703" spans="1:27" x14ac:dyDescent="0.25">
      <c r="A1703" s="10">
        <v>45684</v>
      </c>
      <c r="B1703" s="11" t="s">
        <v>3695</v>
      </c>
      <c r="C1703" s="11" t="s">
        <v>3696</v>
      </c>
      <c r="D1703" s="11" t="s">
        <v>26</v>
      </c>
      <c r="E1703" s="11" t="s">
        <v>653</v>
      </c>
      <c r="F1703" s="11" t="s">
        <v>26</v>
      </c>
      <c r="G1703" s="11">
        <v>2814</v>
      </c>
      <c r="H1703" s="12" t="s">
        <v>41</v>
      </c>
      <c r="I1703" s="12" t="s">
        <v>55</v>
      </c>
      <c r="J1703" s="12" t="s">
        <v>55</v>
      </c>
      <c r="K1703" s="12" t="s">
        <v>56</v>
      </c>
      <c r="L1703" s="13">
        <v>33.26</v>
      </c>
      <c r="M1703" s="13">
        <v>20</v>
      </c>
      <c r="N1703" s="13">
        <v>1.663</v>
      </c>
      <c r="O1703" s="13" t="s">
        <v>30</v>
      </c>
      <c r="P1703" s="13">
        <v>24</v>
      </c>
      <c r="Q1703" s="13">
        <v>0</v>
      </c>
      <c r="R1703" s="69">
        <f>+M1703*P1703</f>
        <v>480</v>
      </c>
      <c r="S1703" s="69">
        <v>0</v>
      </c>
      <c r="T1703" s="69">
        <f>+M1703*S1703</f>
        <v>0</v>
      </c>
      <c r="U1703" s="69">
        <f>+R1703-T1703</f>
        <v>480</v>
      </c>
      <c r="V1703" s="69">
        <f>+U1703*0</f>
        <v>0</v>
      </c>
      <c r="W1703" s="69">
        <f>+U1703-V1703</f>
        <v>480</v>
      </c>
      <c r="X1703" s="69">
        <v>0</v>
      </c>
      <c r="Y1703" s="14">
        <f t="shared" si="1659"/>
        <v>0</v>
      </c>
      <c r="Z1703" s="66" t="s">
        <v>26</v>
      </c>
      <c r="AA1703" s="12" t="s">
        <v>31</v>
      </c>
    </row>
    <row r="1704" spans="1:27" x14ac:dyDescent="0.25">
      <c r="A1704" s="10">
        <v>45684</v>
      </c>
      <c r="B1704" s="11" t="s">
        <v>3697</v>
      </c>
      <c r="C1704" s="11" t="s">
        <v>3698</v>
      </c>
      <c r="D1704" s="11" t="s">
        <v>26</v>
      </c>
      <c r="E1704" s="11" t="s">
        <v>245</v>
      </c>
      <c r="F1704" s="11" t="s">
        <v>26</v>
      </c>
      <c r="G1704" s="11" t="s">
        <v>26</v>
      </c>
      <c r="H1704" s="12" t="s">
        <v>4421</v>
      </c>
      <c r="I1704" s="12" t="s">
        <v>27</v>
      </c>
      <c r="J1704" s="12" t="s">
        <v>33</v>
      </c>
      <c r="K1704" s="12" t="s">
        <v>34</v>
      </c>
      <c r="L1704" s="13">
        <v>44.54</v>
      </c>
      <c r="M1704" s="13">
        <v>30</v>
      </c>
      <c r="N1704" s="13">
        <v>1.484666666666667</v>
      </c>
      <c r="O1704" s="13">
        <v>85</v>
      </c>
      <c r="P1704" s="13" t="s">
        <v>30</v>
      </c>
      <c r="Q1704" s="13">
        <v>0</v>
      </c>
      <c r="R1704" s="69">
        <f>L1704*O1704</f>
        <v>3785.9</v>
      </c>
      <c r="S1704" s="69">
        <v>38</v>
      </c>
      <c r="T1704" s="69">
        <f>L1704*S1704</f>
        <v>1692.52</v>
      </c>
      <c r="U1704" s="69">
        <f>R1704-T1704</f>
        <v>2093.38</v>
      </c>
      <c r="V1704" s="69">
        <f t="shared" ref="V1704" si="1662">U1704*1</f>
        <v>2093.38</v>
      </c>
      <c r="W1704" s="69">
        <f>U1704-V1704</f>
        <v>0</v>
      </c>
      <c r="X1704" s="69">
        <f>L1704*37</f>
        <v>1647.98</v>
      </c>
      <c r="Y1704" s="70">
        <f t="shared" ref="Y1704" si="1663">+T1704-X1704</f>
        <v>44.539999999999964</v>
      </c>
      <c r="Z1704" s="66" t="s">
        <v>41</v>
      </c>
      <c r="AA1704" s="12" t="s">
        <v>78</v>
      </c>
    </row>
    <row r="1705" spans="1:27" x14ac:dyDescent="0.25">
      <c r="A1705" s="10">
        <v>45684</v>
      </c>
      <c r="B1705" s="11" t="s">
        <v>3699</v>
      </c>
      <c r="C1705" s="11" t="s">
        <v>3700</v>
      </c>
      <c r="D1705" s="11" t="s">
        <v>26</v>
      </c>
      <c r="E1705" s="11" t="s">
        <v>489</v>
      </c>
      <c r="F1705" s="11" t="s">
        <v>26</v>
      </c>
      <c r="G1705" s="11">
        <v>22102</v>
      </c>
      <c r="H1705" s="12" t="s">
        <v>4447</v>
      </c>
      <c r="I1705" s="12" t="s">
        <v>55</v>
      </c>
      <c r="J1705" s="12" t="s">
        <v>55</v>
      </c>
      <c r="K1705" s="12" t="s">
        <v>56</v>
      </c>
      <c r="L1705" s="13">
        <v>40.700000000000003</v>
      </c>
      <c r="M1705" s="13">
        <v>25</v>
      </c>
      <c r="N1705" s="13">
        <v>1.6279999999999999</v>
      </c>
      <c r="O1705" s="13">
        <v>15</v>
      </c>
      <c r="P1705" s="13" t="s">
        <v>30</v>
      </c>
      <c r="Q1705" s="13">
        <v>0</v>
      </c>
      <c r="R1705" s="69">
        <f>+L1705*O1705</f>
        <v>610.5</v>
      </c>
      <c r="S1705" s="69">
        <v>0</v>
      </c>
      <c r="T1705" s="69">
        <f>+L1705*S1705</f>
        <v>0</v>
      </c>
      <c r="U1705" s="69">
        <f>+R1705-T1705</f>
        <v>610.5</v>
      </c>
      <c r="V1705" s="69">
        <f>+U1705*0.75</f>
        <v>457.875</v>
      </c>
      <c r="W1705" s="69">
        <f>+U1705-V1705</f>
        <v>152.625</v>
      </c>
      <c r="X1705" s="69">
        <v>0</v>
      </c>
      <c r="Y1705" s="14">
        <f>T1705-X1705</f>
        <v>0</v>
      </c>
      <c r="Z1705" s="66" t="s">
        <v>26</v>
      </c>
      <c r="AA1705" s="12" t="s">
        <v>31</v>
      </c>
    </row>
    <row r="1706" spans="1:27" x14ac:dyDescent="0.25">
      <c r="A1706" s="10">
        <v>45684</v>
      </c>
      <c r="B1706" s="11" t="s">
        <v>2318</v>
      </c>
      <c r="C1706" s="11" t="s">
        <v>3701</v>
      </c>
      <c r="D1706" s="11" t="s">
        <v>26</v>
      </c>
      <c r="E1706" s="11" t="s">
        <v>538</v>
      </c>
      <c r="F1706" s="11" t="s">
        <v>26</v>
      </c>
      <c r="G1706" s="11" t="s">
        <v>26</v>
      </c>
      <c r="H1706" s="12" t="s">
        <v>4421</v>
      </c>
      <c r="I1706" s="12" t="s">
        <v>27</v>
      </c>
      <c r="J1706" s="12" t="s">
        <v>42</v>
      </c>
      <c r="K1706" s="12" t="s">
        <v>43</v>
      </c>
      <c r="L1706" s="13">
        <v>43.82</v>
      </c>
      <c r="M1706" s="13">
        <v>25</v>
      </c>
      <c r="N1706" s="13">
        <v>1.7527999999999999</v>
      </c>
      <c r="O1706" s="13">
        <v>83</v>
      </c>
      <c r="P1706" s="13" t="s">
        <v>30</v>
      </c>
      <c r="Q1706" s="13">
        <v>0</v>
      </c>
      <c r="R1706" s="69">
        <f>L1706*O1706</f>
        <v>3637.06</v>
      </c>
      <c r="S1706" s="69">
        <v>38</v>
      </c>
      <c r="T1706" s="69">
        <f>L1706*S1706</f>
        <v>1665.16</v>
      </c>
      <c r="U1706" s="69">
        <f t="shared" ref="U1706" si="1664">R1706-T1706</f>
        <v>1971.8999999999999</v>
      </c>
      <c r="V1706" s="69">
        <f>U1706*1</f>
        <v>1971.8999999999999</v>
      </c>
      <c r="W1706" s="69"/>
      <c r="X1706" s="69">
        <f>L1706*37</f>
        <v>1621.34</v>
      </c>
      <c r="Y1706" s="70">
        <f t="shared" ref="Y1706" si="1665">+T1706-X1706</f>
        <v>43.820000000000164</v>
      </c>
      <c r="Z1706" s="66" t="s">
        <v>41</v>
      </c>
      <c r="AA1706" s="12" t="s">
        <v>78</v>
      </c>
    </row>
    <row r="1707" spans="1:27" x14ac:dyDescent="0.25">
      <c r="A1707" s="10">
        <v>45684</v>
      </c>
      <c r="B1707" s="11" t="s">
        <v>3702</v>
      </c>
      <c r="C1707" s="11" t="s">
        <v>3703</v>
      </c>
      <c r="D1707" s="11" t="s">
        <v>26</v>
      </c>
      <c r="E1707" s="11" t="s">
        <v>434</v>
      </c>
      <c r="F1707" s="11" t="s">
        <v>26</v>
      </c>
      <c r="G1707" s="11">
        <v>3521</v>
      </c>
      <c r="H1707" s="12" t="s">
        <v>41</v>
      </c>
      <c r="I1707" s="12" t="s">
        <v>55</v>
      </c>
      <c r="J1707" s="12" t="s">
        <v>55</v>
      </c>
      <c r="K1707" s="12" t="s">
        <v>56</v>
      </c>
      <c r="L1707" s="13">
        <v>39.26</v>
      </c>
      <c r="M1707" s="13">
        <v>25</v>
      </c>
      <c r="N1707" s="13">
        <v>1.5704</v>
      </c>
      <c r="O1707" s="13" t="s">
        <v>30</v>
      </c>
      <c r="P1707" s="13">
        <v>24</v>
      </c>
      <c r="Q1707" s="13">
        <v>0</v>
      </c>
      <c r="R1707" s="69">
        <f>+M1707*P1707</f>
        <v>600</v>
      </c>
      <c r="S1707" s="69">
        <v>0</v>
      </c>
      <c r="T1707" s="69">
        <f>+M1707*S1707</f>
        <v>0</v>
      </c>
      <c r="U1707" s="69">
        <f>+R1707-T1707</f>
        <v>600</v>
      </c>
      <c r="V1707" s="69">
        <f>+U1707*0</f>
        <v>0</v>
      </c>
      <c r="W1707" s="69">
        <f>+U1707-V1707</f>
        <v>600</v>
      </c>
      <c r="X1707" s="69">
        <v>0</v>
      </c>
      <c r="Y1707" s="14">
        <f>T1707-X1707</f>
        <v>0</v>
      </c>
      <c r="Z1707" s="66" t="s">
        <v>26</v>
      </c>
      <c r="AA1707" s="12" t="s">
        <v>31</v>
      </c>
    </row>
    <row r="1708" spans="1:27" x14ac:dyDescent="0.25">
      <c r="A1708" s="10">
        <v>45684</v>
      </c>
      <c r="B1708" s="11" t="s">
        <v>3704</v>
      </c>
      <c r="C1708" s="11" t="s">
        <v>3705</v>
      </c>
      <c r="D1708" s="11" t="s">
        <v>26</v>
      </c>
      <c r="E1708" s="11" t="s">
        <v>603</v>
      </c>
      <c r="F1708" s="11" t="s">
        <v>26</v>
      </c>
      <c r="G1708" s="11" t="s">
        <v>26</v>
      </c>
      <c r="H1708" s="12" t="s">
        <v>4421</v>
      </c>
      <c r="I1708" s="12" t="s">
        <v>27</v>
      </c>
      <c r="J1708" s="12" t="s">
        <v>42</v>
      </c>
      <c r="K1708" s="12" t="s">
        <v>43</v>
      </c>
      <c r="L1708" s="13">
        <v>45.28</v>
      </c>
      <c r="M1708" s="13">
        <v>28</v>
      </c>
      <c r="N1708" s="13">
        <v>1.617142857142857</v>
      </c>
      <c r="O1708" s="13">
        <v>83</v>
      </c>
      <c r="P1708" s="13" t="s">
        <v>30</v>
      </c>
      <c r="Q1708" s="13">
        <v>0</v>
      </c>
      <c r="R1708" s="69">
        <f>L1708*O1708</f>
        <v>3758.2400000000002</v>
      </c>
      <c r="S1708" s="69">
        <v>38</v>
      </c>
      <c r="T1708" s="69">
        <f>L1708*S1708</f>
        <v>1720.64</v>
      </c>
      <c r="U1708" s="69">
        <f t="shared" ref="U1708" si="1666">R1708-T1708</f>
        <v>2037.6000000000001</v>
      </c>
      <c r="V1708" s="69">
        <f>U1708*1</f>
        <v>2037.6000000000001</v>
      </c>
      <c r="W1708" s="69"/>
      <c r="X1708" s="69">
        <f>L1708*36</f>
        <v>1630.08</v>
      </c>
      <c r="Y1708" s="70">
        <f t="shared" ref="Y1708" si="1667">+T1708-X1708</f>
        <v>90.560000000000173</v>
      </c>
      <c r="Z1708" s="66" t="s">
        <v>141</v>
      </c>
      <c r="AA1708" s="12" t="s">
        <v>78</v>
      </c>
    </row>
    <row r="1709" spans="1:27" x14ac:dyDescent="0.25">
      <c r="A1709" s="10">
        <v>45684</v>
      </c>
      <c r="B1709" s="11" t="s">
        <v>358</v>
      </c>
      <c r="C1709" s="11" t="s">
        <v>3706</v>
      </c>
      <c r="D1709" s="11" t="s">
        <v>26</v>
      </c>
      <c r="E1709" s="11" t="s">
        <v>230</v>
      </c>
      <c r="F1709" s="11" t="s">
        <v>26</v>
      </c>
      <c r="G1709" s="11">
        <v>22957</v>
      </c>
      <c r="H1709" s="12" t="s">
        <v>4447</v>
      </c>
      <c r="I1709" s="12" t="s">
        <v>55</v>
      </c>
      <c r="J1709" s="12" t="s">
        <v>55</v>
      </c>
      <c r="K1709" s="12" t="s">
        <v>56</v>
      </c>
      <c r="L1709" s="13">
        <v>38.18</v>
      </c>
      <c r="M1709" s="13">
        <v>25</v>
      </c>
      <c r="N1709" s="13">
        <v>1.5271999999999999</v>
      </c>
      <c r="O1709" s="13">
        <v>15</v>
      </c>
      <c r="P1709" s="13" t="s">
        <v>30</v>
      </c>
      <c r="Q1709" s="13">
        <v>0</v>
      </c>
      <c r="R1709" s="69">
        <f>+L1709*O1709</f>
        <v>572.70000000000005</v>
      </c>
      <c r="S1709" s="69">
        <v>0</v>
      </c>
      <c r="T1709" s="69">
        <f>+L1709*S1709</f>
        <v>0</v>
      </c>
      <c r="U1709" s="69">
        <f>+R1709-T1709</f>
        <v>572.70000000000005</v>
      </c>
      <c r="V1709" s="69">
        <f>+U1709*0.75</f>
        <v>429.52500000000003</v>
      </c>
      <c r="W1709" s="69">
        <f>+U1709-V1709</f>
        <v>143.17500000000001</v>
      </c>
      <c r="X1709" s="69">
        <v>0</v>
      </c>
      <c r="Y1709" s="14">
        <f t="shared" ref="Y1709:Y1711" si="1668">T1709-X1709</f>
        <v>0</v>
      </c>
      <c r="Z1709" s="66" t="s">
        <v>26</v>
      </c>
      <c r="AA1709" s="12" t="s">
        <v>31</v>
      </c>
    </row>
    <row r="1710" spans="1:27" x14ac:dyDescent="0.25">
      <c r="A1710" s="10">
        <v>45684</v>
      </c>
      <c r="B1710" s="11" t="s">
        <v>3707</v>
      </c>
      <c r="C1710" s="11" t="s">
        <v>3708</v>
      </c>
      <c r="D1710" s="11" t="s">
        <v>26</v>
      </c>
      <c r="E1710" s="11" t="s">
        <v>519</v>
      </c>
      <c r="F1710" s="11" t="s">
        <v>26</v>
      </c>
      <c r="G1710" s="11">
        <v>4380</v>
      </c>
      <c r="H1710" s="12" t="s">
        <v>140</v>
      </c>
      <c r="I1710" s="12" t="s">
        <v>27</v>
      </c>
      <c r="J1710" s="12" t="s">
        <v>42</v>
      </c>
      <c r="K1710" s="12" t="s">
        <v>43</v>
      </c>
      <c r="L1710" s="13">
        <v>42.72</v>
      </c>
      <c r="M1710" s="13">
        <v>25</v>
      </c>
      <c r="N1710" s="13">
        <v>1.7088000000000001</v>
      </c>
      <c r="O1710" s="13">
        <v>35</v>
      </c>
      <c r="P1710" s="13"/>
      <c r="Q1710" s="13">
        <v>0</v>
      </c>
      <c r="R1710" s="69">
        <f>+L1710*O1710</f>
        <v>1495.2</v>
      </c>
      <c r="S1710" s="69">
        <v>0</v>
      </c>
      <c r="T1710" s="69">
        <f>+L1710*S1710</f>
        <v>0</v>
      </c>
      <c r="U1710" s="69">
        <f>+R1710-T1710</f>
        <v>1495.2</v>
      </c>
      <c r="V1710" s="69">
        <f>+U1710*0</f>
        <v>0</v>
      </c>
      <c r="W1710" s="69">
        <f>+U1710-V1710</f>
        <v>1495.2</v>
      </c>
      <c r="X1710" s="69">
        <v>0</v>
      </c>
      <c r="Y1710" s="14">
        <f t="shared" si="1668"/>
        <v>0</v>
      </c>
      <c r="Z1710" s="66" t="s">
        <v>26</v>
      </c>
      <c r="AA1710" s="12" t="s">
        <v>31</v>
      </c>
    </row>
    <row r="1711" spans="1:27" x14ac:dyDescent="0.25">
      <c r="A1711" s="10">
        <v>45684</v>
      </c>
      <c r="B1711" s="11" t="s">
        <v>253</v>
      </c>
      <c r="C1711" s="11" t="s">
        <v>3709</v>
      </c>
      <c r="D1711" s="11" t="s">
        <v>26</v>
      </c>
      <c r="E1711" s="11" t="s">
        <v>40</v>
      </c>
      <c r="F1711" s="11" t="s">
        <v>26</v>
      </c>
      <c r="G1711" s="11">
        <v>3716</v>
      </c>
      <c r="H1711" s="12" t="s">
        <v>41</v>
      </c>
      <c r="I1711" s="12" t="s">
        <v>55</v>
      </c>
      <c r="J1711" s="12" t="s">
        <v>55</v>
      </c>
      <c r="K1711" s="12" t="s">
        <v>56</v>
      </c>
      <c r="L1711" s="13">
        <v>38.28</v>
      </c>
      <c r="M1711" s="13">
        <v>25</v>
      </c>
      <c r="N1711" s="13">
        <v>1.5311999999999999</v>
      </c>
      <c r="O1711" s="13" t="s">
        <v>30</v>
      </c>
      <c r="P1711" s="13">
        <v>24</v>
      </c>
      <c r="Q1711" s="13">
        <v>0</v>
      </c>
      <c r="R1711" s="69">
        <f>+M1711*P1711</f>
        <v>600</v>
      </c>
      <c r="S1711" s="69">
        <v>0</v>
      </c>
      <c r="T1711" s="69">
        <f>+M1711*S1711</f>
        <v>0</v>
      </c>
      <c r="U1711" s="69">
        <f>+R1711-T1711</f>
        <v>600</v>
      </c>
      <c r="V1711" s="69">
        <f>+U1711*0</f>
        <v>0</v>
      </c>
      <c r="W1711" s="69">
        <f>+U1711-V1711</f>
        <v>600</v>
      </c>
      <c r="X1711" s="69">
        <v>0</v>
      </c>
      <c r="Y1711" s="14">
        <f t="shared" si="1668"/>
        <v>0</v>
      </c>
      <c r="Z1711" s="66" t="s">
        <v>26</v>
      </c>
      <c r="AA1711" s="12" t="s">
        <v>31</v>
      </c>
    </row>
    <row r="1712" spans="1:27" x14ac:dyDescent="0.25">
      <c r="A1712" s="10">
        <v>45684</v>
      </c>
      <c r="B1712" s="11" t="s">
        <v>3710</v>
      </c>
      <c r="C1712" s="11" t="s">
        <v>3711</v>
      </c>
      <c r="D1712" s="11" t="s">
        <v>26</v>
      </c>
      <c r="E1712" s="11" t="s">
        <v>239</v>
      </c>
      <c r="F1712" s="11" t="s">
        <v>26</v>
      </c>
      <c r="G1712" s="11" t="s">
        <v>26</v>
      </c>
      <c r="H1712" s="12" t="s">
        <v>145</v>
      </c>
      <c r="I1712" s="12" t="s">
        <v>27</v>
      </c>
      <c r="J1712" s="12" t="s">
        <v>42</v>
      </c>
      <c r="K1712" s="12" t="s">
        <v>43</v>
      </c>
      <c r="L1712" s="13">
        <v>45.2</v>
      </c>
      <c r="M1712" s="13">
        <v>25</v>
      </c>
      <c r="N1712" s="13">
        <v>1.8080000000000001</v>
      </c>
      <c r="O1712" s="13">
        <v>91</v>
      </c>
      <c r="P1712" s="13" t="s">
        <v>30</v>
      </c>
      <c r="Q1712" s="13">
        <v>0</v>
      </c>
      <c r="R1712" s="69">
        <f>+L1712*O1712</f>
        <v>4113.2</v>
      </c>
      <c r="S1712" s="69">
        <v>40</v>
      </c>
      <c r="T1712" s="69">
        <f>L1712*S1712</f>
        <v>1808</v>
      </c>
      <c r="U1712" s="69">
        <f t="shared" ref="U1712" si="1669">R1712-T1712</f>
        <v>2305.1999999999998</v>
      </c>
      <c r="V1712" s="69">
        <f t="shared" ref="V1712" si="1670">U1712*1</f>
        <v>2305.1999999999998</v>
      </c>
      <c r="W1712" s="69">
        <f t="shared" ref="W1712" si="1671">U1712-V1712</f>
        <v>0</v>
      </c>
      <c r="X1712" s="69">
        <f>L1712*37</f>
        <v>1672.4</v>
      </c>
      <c r="Y1712" s="70">
        <f>+T1712-X1712</f>
        <v>135.59999999999991</v>
      </c>
      <c r="Z1712" s="66" t="s">
        <v>41</v>
      </c>
      <c r="AA1712" s="12" t="s">
        <v>79</v>
      </c>
    </row>
    <row r="1713" spans="1:27" x14ac:dyDescent="0.25">
      <c r="A1713" s="10">
        <v>45684</v>
      </c>
      <c r="B1713" s="11" t="s">
        <v>3712</v>
      </c>
      <c r="C1713" s="11" t="s">
        <v>3713</v>
      </c>
      <c r="D1713" s="11" t="s">
        <v>26</v>
      </c>
      <c r="E1713" s="11" t="s">
        <v>700</v>
      </c>
      <c r="F1713" s="11" t="s">
        <v>26</v>
      </c>
      <c r="G1713" s="11">
        <v>2603</v>
      </c>
      <c r="H1713" s="12" t="s">
        <v>41</v>
      </c>
      <c r="I1713" s="12" t="s">
        <v>55</v>
      </c>
      <c r="J1713" s="12" t="s">
        <v>55</v>
      </c>
      <c r="K1713" s="12" t="s">
        <v>56</v>
      </c>
      <c r="L1713" s="13">
        <v>31.8</v>
      </c>
      <c r="M1713" s="13">
        <v>20</v>
      </c>
      <c r="N1713" s="13">
        <v>1.59</v>
      </c>
      <c r="O1713" s="13" t="s">
        <v>30</v>
      </c>
      <c r="P1713" s="13">
        <v>24</v>
      </c>
      <c r="Q1713" s="13">
        <v>0</v>
      </c>
      <c r="R1713" s="69">
        <f>+M1713*P1713</f>
        <v>480</v>
      </c>
      <c r="S1713" s="69">
        <v>0</v>
      </c>
      <c r="T1713" s="69">
        <f>+M1713*S1713</f>
        <v>0</v>
      </c>
      <c r="U1713" s="69">
        <f>+R1713-T1713</f>
        <v>480</v>
      </c>
      <c r="V1713" s="69">
        <f>+U1713*0</f>
        <v>0</v>
      </c>
      <c r="W1713" s="69">
        <f>+U1713-V1713</f>
        <v>480</v>
      </c>
      <c r="X1713" s="69">
        <v>0</v>
      </c>
      <c r="Y1713" s="14">
        <f t="shared" ref="Y1713:Y1730" si="1672">T1713-X1713</f>
        <v>0</v>
      </c>
      <c r="Z1713" s="66" t="s">
        <v>26</v>
      </c>
      <c r="AA1713" s="12" t="s">
        <v>31</v>
      </c>
    </row>
    <row r="1714" spans="1:27" x14ac:dyDescent="0.25">
      <c r="A1714" s="10">
        <v>45684</v>
      </c>
      <c r="B1714" s="11" t="s">
        <v>3714</v>
      </c>
      <c r="C1714" s="11" t="s">
        <v>3715</v>
      </c>
      <c r="D1714" s="11" t="s">
        <v>26</v>
      </c>
      <c r="E1714" s="11" t="s">
        <v>1199</v>
      </c>
      <c r="F1714" s="11" t="s">
        <v>26</v>
      </c>
      <c r="G1714" s="11">
        <v>2558</v>
      </c>
      <c r="H1714" s="12" t="s">
        <v>162</v>
      </c>
      <c r="I1714" s="12" t="s">
        <v>27</v>
      </c>
      <c r="J1714" s="12" t="s">
        <v>33</v>
      </c>
      <c r="K1714" s="12" t="s">
        <v>34</v>
      </c>
      <c r="L1714" s="13">
        <v>38.44</v>
      </c>
      <c r="M1714" s="13">
        <v>25</v>
      </c>
      <c r="N1714" s="13">
        <v>1.5376000000000001</v>
      </c>
      <c r="O1714" s="13" t="s">
        <v>30</v>
      </c>
      <c r="P1714" s="13">
        <v>58</v>
      </c>
      <c r="Q1714" s="13">
        <v>0</v>
      </c>
      <c r="R1714" s="69">
        <f>M1714*P1714</f>
        <v>1450</v>
      </c>
      <c r="S1714" s="69">
        <v>0</v>
      </c>
      <c r="T1714" s="69">
        <f>M1714*S1714</f>
        <v>0</v>
      </c>
      <c r="U1714" s="69">
        <f>R1714-T1714</f>
        <v>1450</v>
      </c>
      <c r="V1714" s="69">
        <f>U1714*0</f>
        <v>0</v>
      </c>
      <c r="W1714" s="69">
        <f>U1714-V1714</f>
        <v>1450</v>
      </c>
      <c r="X1714" s="69">
        <v>0</v>
      </c>
      <c r="Y1714" s="14">
        <f t="shared" si="1672"/>
        <v>0</v>
      </c>
      <c r="Z1714" s="66" t="s">
        <v>26</v>
      </c>
      <c r="AA1714" s="12" t="s">
        <v>31</v>
      </c>
    </row>
    <row r="1715" spans="1:27" x14ac:dyDescent="0.25">
      <c r="A1715" s="10">
        <v>45684</v>
      </c>
      <c r="B1715" s="11" t="s">
        <v>3716</v>
      </c>
      <c r="C1715" s="11" t="s">
        <v>3717</v>
      </c>
      <c r="D1715" s="11" t="s">
        <v>26</v>
      </c>
      <c r="E1715" s="11" t="s">
        <v>568</v>
      </c>
      <c r="F1715" s="11" t="s">
        <v>26</v>
      </c>
      <c r="G1715" s="11">
        <v>112184</v>
      </c>
      <c r="H1715" s="12" t="s">
        <v>4445</v>
      </c>
      <c r="I1715" s="12" t="s">
        <v>27</v>
      </c>
      <c r="J1715" s="12" t="s">
        <v>42</v>
      </c>
      <c r="K1715" s="12" t="s">
        <v>43</v>
      </c>
      <c r="L1715" s="13">
        <v>40.5</v>
      </c>
      <c r="M1715" s="13">
        <v>25</v>
      </c>
      <c r="N1715" s="13">
        <v>1.62</v>
      </c>
      <c r="O1715" s="13">
        <v>42</v>
      </c>
      <c r="P1715" s="13" t="s">
        <v>30</v>
      </c>
      <c r="Q1715" s="13">
        <v>0</v>
      </c>
      <c r="R1715" s="69">
        <f t="shared" ref="R1715" si="1673">+L1715*O1715</f>
        <v>1701</v>
      </c>
      <c r="S1715" s="69">
        <v>0</v>
      </c>
      <c r="T1715" s="69">
        <f>+L1715*S1715</f>
        <v>0</v>
      </c>
      <c r="U1715" s="69">
        <f>+R1715-T1715</f>
        <v>1701</v>
      </c>
      <c r="V1715" s="69">
        <f>+U1715*1</f>
        <v>1701</v>
      </c>
      <c r="W1715" s="69">
        <f>+U1715-V1715</f>
        <v>0</v>
      </c>
      <c r="X1715" s="69">
        <v>0</v>
      </c>
      <c r="Y1715" s="14">
        <f t="shared" si="1672"/>
        <v>0</v>
      </c>
      <c r="Z1715" s="66" t="s">
        <v>26</v>
      </c>
      <c r="AA1715" s="12" t="s">
        <v>31</v>
      </c>
    </row>
    <row r="1716" spans="1:27" x14ac:dyDescent="0.25">
      <c r="A1716" s="10">
        <v>45684</v>
      </c>
      <c r="B1716" s="11" t="s">
        <v>249</v>
      </c>
      <c r="C1716" s="11" t="s">
        <v>3718</v>
      </c>
      <c r="D1716" s="11" t="s">
        <v>26</v>
      </c>
      <c r="E1716" s="11" t="s">
        <v>57</v>
      </c>
      <c r="F1716" s="11" t="s">
        <v>26</v>
      </c>
      <c r="G1716" s="11">
        <v>3655</v>
      </c>
      <c r="H1716" s="12" t="s">
        <v>41</v>
      </c>
      <c r="I1716" s="12" t="s">
        <v>55</v>
      </c>
      <c r="J1716" s="12" t="s">
        <v>55</v>
      </c>
      <c r="K1716" s="12" t="s">
        <v>56</v>
      </c>
      <c r="L1716" s="13">
        <v>39.5</v>
      </c>
      <c r="M1716" s="13">
        <v>25</v>
      </c>
      <c r="N1716" s="13">
        <v>1.58</v>
      </c>
      <c r="O1716" s="13" t="s">
        <v>30</v>
      </c>
      <c r="P1716" s="13">
        <v>24</v>
      </c>
      <c r="Q1716" s="13">
        <v>0</v>
      </c>
      <c r="R1716" s="69">
        <f>+M1716*P1716</f>
        <v>600</v>
      </c>
      <c r="S1716" s="69">
        <v>0</v>
      </c>
      <c r="T1716" s="69">
        <f>+M1716*S1716</f>
        <v>0</v>
      </c>
      <c r="U1716" s="69">
        <f>+R1716-T1716</f>
        <v>600</v>
      </c>
      <c r="V1716" s="69">
        <f>+U1716*0</f>
        <v>0</v>
      </c>
      <c r="W1716" s="69">
        <f>+U1716-V1716</f>
        <v>600</v>
      </c>
      <c r="X1716" s="69">
        <v>0</v>
      </c>
      <c r="Y1716" s="14">
        <f t="shared" si="1672"/>
        <v>0</v>
      </c>
      <c r="Z1716" s="66" t="s">
        <v>26</v>
      </c>
      <c r="AA1716" s="12" t="s">
        <v>31</v>
      </c>
    </row>
    <row r="1717" spans="1:27" x14ac:dyDescent="0.25">
      <c r="A1717" s="10">
        <v>45684</v>
      </c>
      <c r="B1717" s="11" t="s">
        <v>276</v>
      </c>
      <c r="C1717" s="11" t="s">
        <v>3719</v>
      </c>
      <c r="D1717" s="11" t="s">
        <v>26</v>
      </c>
      <c r="E1717" s="11" t="s">
        <v>105</v>
      </c>
      <c r="F1717" s="11" t="s">
        <v>26</v>
      </c>
      <c r="G1717" s="11">
        <v>2604</v>
      </c>
      <c r="H1717" s="12" t="s">
        <v>41</v>
      </c>
      <c r="I1717" s="12" t="s">
        <v>55</v>
      </c>
      <c r="J1717" s="12" t="s">
        <v>55</v>
      </c>
      <c r="K1717" s="12" t="s">
        <v>56</v>
      </c>
      <c r="L1717" s="13">
        <v>32.26</v>
      </c>
      <c r="M1717" s="13">
        <v>20</v>
      </c>
      <c r="N1717" s="13">
        <v>1.613</v>
      </c>
      <c r="O1717" s="13" t="s">
        <v>30</v>
      </c>
      <c r="P1717" s="13">
        <v>24</v>
      </c>
      <c r="Q1717" s="13">
        <v>0</v>
      </c>
      <c r="R1717" s="69">
        <f>+M1717*P1717</f>
        <v>480</v>
      </c>
      <c r="S1717" s="69">
        <v>0</v>
      </c>
      <c r="T1717" s="69">
        <f>+M1717*S1717</f>
        <v>0</v>
      </c>
      <c r="U1717" s="69">
        <f>+R1717-T1717</f>
        <v>480</v>
      </c>
      <c r="V1717" s="69">
        <f>+U1717*0</f>
        <v>0</v>
      </c>
      <c r="W1717" s="69">
        <f>+U1717-V1717</f>
        <v>480</v>
      </c>
      <c r="X1717" s="69">
        <v>0</v>
      </c>
      <c r="Y1717" s="14">
        <f t="shared" si="1672"/>
        <v>0</v>
      </c>
      <c r="Z1717" s="66" t="s">
        <v>26</v>
      </c>
      <c r="AA1717" s="12" t="s">
        <v>31</v>
      </c>
    </row>
    <row r="1718" spans="1:27" x14ac:dyDescent="0.25">
      <c r="A1718" s="10">
        <v>45684</v>
      </c>
      <c r="B1718" s="11" t="s">
        <v>3720</v>
      </c>
      <c r="C1718" s="11" t="s">
        <v>3721</v>
      </c>
      <c r="D1718" s="11" t="s">
        <v>26</v>
      </c>
      <c r="E1718" s="11" t="s">
        <v>236</v>
      </c>
      <c r="F1718" s="11" t="s">
        <v>26</v>
      </c>
      <c r="G1718" s="11">
        <v>61863</v>
      </c>
      <c r="H1718" s="12" t="s">
        <v>4422</v>
      </c>
      <c r="I1718" s="12" t="s">
        <v>27</v>
      </c>
      <c r="J1718" s="12" t="s">
        <v>42</v>
      </c>
      <c r="K1718" s="12" t="s">
        <v>43</v>
      </c>
      <c r="L1718" s="13">
        <v>40.56</v>
      </c>
      <c r="M1718" s="13">
        <v>25</v>
      </c>
      <c r="N1718" s="13">
        <v>1.6224000000000001</v>
      </c>
      <c r="O1718" s="13">
        <v>42</v>
      </c>
      <c r="P1718" s="13" t="s">
        <v>30</v>
      </c>
      <c r="Q1718" s="13">
        <v>0</v>
      </c>
      <c r="R1718" s="69">
        <f t="shared" ref="R1718" si="1674">+L1718*O1718</f>
        <v>1703.52</v>
      </c>
      <c r="S1718" s="69">
        <v>0</v>
      </c>
      <c r="T1718" s="69">
        <f t="shared" ref="T1718" si="1675">+L1718*S1718</f>
        <v>0</v>
      </c>
      <c r="U1718" s="69">
        <f t="shared" ref="U1718" si="1676">+R1718-T1718</f>
        <v>1703.52</v>
      </c>
      <c r="V1718" s="69">
        <f>+U1718*1</f>
        <v>1703.52</v>
      </c>
      <c r="W1718" s="69">
        <f t="shared" ref="W1718" si="1677">+U1718-V1718</f>
        <v>0</v>
      </c>
      <c r="X1718" s="69">
        <v>0</v>
      </c>
      <c r="Y1718" s="14">
        <f t="shared" si="1672"/>
        <v>0</v>
      </c>
      <c r="Z1718" s="66" t="s">
        <v>26</v>
      </c>
      <c r="AA1718" s="12" t="s">
        <v>31</v>
      </c>
    </row>
    <row r="1719" spans="1:27" x14ac:dyDescent="0.25">
      <c r="A1719" s="10">
        <v>45684</v>
      </c>
      <c r="B1719" s="11" t="s">
        <v>3722</v>
      </c>
      <c r="C1719" s="11" t="s">
        <v>3723</v>
      </c>
      <c r="D1719" s="11" t="s">
        <v>26</v>
      </c>
      <c r="E1719" s="11" t="s">
        <v>91</v>
      </c>
      <c r="F1719" s="11" t="s">
        <v>26</v>
      </c>
      <c r="G1719" s="11">
        <v>2461</v>
      </c>
      <c r="H1719" s="12" t="s">
        <v>41</v>
      </c>
      <c r="I1719" s="12" t="s">
        <v>55</v>
      </c>
      <c r="J1719" s="12" t="s">
        <v>55</v>
      </c>
      <c r="K1719" s="12" t="s">
        <v>56</v>
      </c>
      <c r="L1719" s="13">
        <v>32.58</v>
      </c>
      <c r="M1719" s="13">
        <v>20</v>
      </c>
      <c r="N1719" s="13">
        <v>1.629</v>
      </c>
      <c r="O1719" s="13" t="s">
        <v>30</v>
      </c>
      <c r="P1719" s="13">
        <v>24</v>
      </c>
      <c r="Q1719" s="13">
        <v>0</v>
      </c>
      <c r="R1719" s="69">
        <f>+M1719*P1719</f>
        <v>480</v>
      </c>
      <c r="S1719" s="69">
        <v>0</v>
      </c>
      <c r="T1719" s="69">
        <f>+M1719*S1719</f>
        <v>0</v>
      </c>
      <c r="U1719" s="69">
        <f>+R1719-T1719</f>
        <v>480</v>
      </c>
      <c r="V1719" s="69">
        <f>+U1719*0</f>
        <v>0</v>
      </c>
      <c r="W1719" s="69">
        <f>+U1719-V1719</f>
        <v>480</v>
      </c>
      <c r="X1719" s="69">
        <v>0</v>
      </c>
      <c r="Y1719" s="14">
        <f t="shared" si="1672"/>
        <v>0</v>
      </c>
      <c r="Z1719" s="66" t="s">
        <v>26</v>
      </c>
      <c r="AA1719" s="12" t="s">
        <v>31</v>
      </c>
    </row>
    <row r="1720" spans="1:27" x14ac:dyDescent="0.25">
      <c r="A1720" s="10">
        <v>45684</v>
      </c>
      <c r="B1720" s="11" t="s">
        <v>630</v>
      </c>
      <c r="C1720" s="11" t="s">
        <v>3724</v>
      </c>
      <c r="D1720" s="11" t="s">
        <v>26</v>
      </c>
      <c r="E1720" s="11" t="s">
        <v>68</v>
      </c>
      <c r="F1720" s="11" t="s">
        <v>26</v>
      </c>
      <c r="G1720" s="11">
        <v>1542</v>
      </c>
      <c r="H1720" s="12" t="s">
        <v>45</v>
      </c>
      <c r="I1720" s="12" t="s">
        <v>27</v>
      </c>
      <c r="J1720" s="12" t="s">
        <v>42</v>
      </c>
      <c r="K1720" s="12" t="s">
        <v>43</v>
      </c>
      <c r="L1720" s="13">
        <v>43.64</v>
      </c>
      <c r="M1720" s="13">
        <v>25</v>
      </c>
      <c r="N1720" s="13">
        <v>1.7456</v>
      </c>
      <c r="O1720" s="13" t="s">
        <v>30</v>
      </c>
      <c r="P1720" s="13">
        <v>62</v>
      </c>
      <c r="Q1720" s="13">
        <v>0</v>
      </c>
      <c r="R1720" s="69">
        <f>+M1720*P1720</f>
        <v>1550</v>
      </c>
      <c r="S1720" s="69">
        <v>0</v>
      </c>
      <c r="T1720" s="69">
        <f>+M1720*S1720</f>
        <v>0</v>
      </c>
      <c r="U1720" s="69">
        <f>+R1720-T1720</f>
        <v>1550</v>
      </c>
      <c r="V1720" s="69">
        <f>+U1720*0</f>
        <v>0</v>
      </c>
      <c r="W1720" s="69">
        <f>+U1720-V1720</f>
        <v>1550</v>
      </c>
      <c r="X1720" s="69">
        <v>0</v>
      </c>
      <c r="Y1720" s="14">
        <f t="shared" si="1672"/>
        <v>0</v>
      </c>
      <c r="Z1720" s="66" t="s">
        <v>26</v>
      </c>
      <c r="AA1720" s="12" t="s">
        <v>31</v>
      </c>
    </row>
    <row r="1721" spans="1:27" x14ac:dyDescent="0.25">
      <c r="A1721" s="10">
        <v>45684</v>
      </c>
      <c r="B1721" s="11" t="s">
        <v>3725</v>
      </c>
      <c r="C1721" s="11" t="s">
        <v>3726</v>
      </c>
      <c r="D1721" s="11" t="s">
        <v>26</v>
      </c>
      <c r="E1721" s="11" t="s">
        <v>182</v>
      </c>
      <c r="F1721" s="11" t="s">
        <v>26</v>
      </c>
      <c r="G1721" s="11">
        <v>4679</v>
      </c>
      <c r="H1721" s="12" t="s">
        <v>41</v>
      </c>
      <c r="I1721" s="12" t="s">
        <v>55</v>
      </c>
      <c r="J1721" s="12" t="s">
        <v>55</v>
      </c>
      <c r="K1721" s="12" t="s">
        <v>56</v>
      </c>
      <c r="L1721" s="13">
        <v>30.94</v>
      </c>
      <c r="M1721" s="13">
        <v>20</v>
      </c>
      <c r="N1721" s="13">
        <v>1.5469999999999999</v>
      </c>
      <c r="O1721" s="13" t="s">
        <v>30</v>
      </c>
      <c r="P1721" s="13">
        <v>24</v>
      </c>
      <c r="Q1721" s="13">
        <v>0</v>
      </c>
      <c r="R1721" s="69">
        <f>+M1721*P1721</f>
        <v>480</v>
      </c>
      <c r="S1721" s="69">
        <v>0</v>
      </c>
      <c r="T1721" s="69">
        <f>+M1721*S1721</f>
        <v>0</v>
      </c>
      <c r="U1721" s="69">
        <f>+R1721-T1721</f>
        <v>480</v>
      </c>
      <c r="V1721" s="69">
        <f>+U1721*0</f>
        <v>0</v>
      </c>
      <c r="W1721" s="69">
        <f>+U1721-V1721</f>
        <v>480</v>
      </c>
      <c r="X1721" s="69">
        <v>0</v>
      </c>
      <c r="Y1721" s="14">
        <f t="shared" si="1672"/>
        <v>0</v>
      </c>
      <c r="Z1721" s="66" t="s">
        <v>26</v>
      </c>
      <c r="AA1721" s="12" t="s">
        <v>31</v>
      </c>
    </row>
    <row r="1722" spans="1:27" x14ac:dyDescent="0.25">
      <c r="A1722" s="10">
        <v>45684</v>
      </c>
      <c r="B1722" s="11" t="s">
        <v>3659</v>
      </c>
      <c r="C1722" s="11" t="s">
        <v>3727</v>
      </c>
      <c r="D1722" s="11" t="s">
        <v>26</v>
      </c>
      <c r="E1722" s="11" t="s">
        <v>77</v>
      </c>
      <c r="F1722" s="11" t="s">
        <v>26</v>
      </c>
      <c r="G1722" s="11" t="s">
        <v>184</v>
      </c>
      <c r="H1722" s="12" t="s">
        <v>4448</v>
      </c>
      <c r="I1722" s="12" t="s">
        <v>55</v>
      </c>
      <c r="J1722" s="12" t="s">
        <v>55</v>
      </c>
      <c r="K1722" s="12" t="s">
        <v>56</v>
      </c>
      <c r="L1722" s="13">
        <v>38.479999999999997</v>
      </c>
      <c r="M1722" s="13">
        <v>25</v>
      </c>
      <c r="N1722" s="13">
        <v>1.5391999999999999</v>
      </c>
      <c r="O1722" s="13">
        <v>15</v>
      </c>
      <c r="P1722" s="13" t="s">
        <v>30</v>
      </c>
      <c r="Q1722" s="13">
        <v>0</v>
      </c>
      <c r="R1722" s="69">
        <f>L1722*O1722</f>
        <v>577.19999999999993</v>
      </c>
      <c r="S1722" s="69">
        <v>0</v>
      </c>
      <c r="T1722" s="69">
        <f>L1722*S1722</f>
        <v>0</v>
      </c>
      <c r="U1722" s="69">
        <f>R1722-T1722</f>
        <v>577.19999999999993</v>
      </c>
      <c r="V1722" s="69">
        <f>U1722*1</f>
        <v>577.19999999999993</v>
      </c>
      <c r="W1722" s="69">
        <f>U1722-V1722</f>
        <v>0</v>
      </c>
      <c r="X1722" s="69">
        <v>0</v>
      </c>
      <c r="Y1722" s="14">
        <f t="shared" si="1672"/>
        <v>0</v>
      </c>
      <c r="Z1722" s="66" t="s">
        <v>26</v>
      </c>
      <c r="AA1722" s="12" t="s">
        <v>31</v>
      </c>
    </row>
    <row r="1723" spans="1:27" x14ac:dyDescent="0.25">
      <c r="A1723" s="10">
        <v>45684</v>
      </c>
      <c r="B1723" s="11" t="s">
        <v>3728</v>
      </c>
      <c r="C1723" s="11" t="s">
        <v>3729</v>
      </c>
      <c r="D1723" s="11" t="s">
        <v>26</v>
      </c>
      <c r="E1723" s="11" t="s">
        <v>80</v>
      </c>
      <c r="F1723" s="11" t="s">
        <v>26</v>
      </c>
      <c r="G1723" s="11">
        <v>10658</v>
      </c>
      <c r="H1723" s="12" t="s">
        <v>140</v>
      </c>
      <c r="I1723" s="12" t="s">
        <v>27</v>
      </c>
      <c r="J1723" s="12" t="s">
        <v>47</v>
      </c>
      <c r="K1723" s="12" t="s">
        <v>48</v>
      </c>
      <c r="L1723" s="13">
        <v>41.94</v>
      </c>
      <c r="M1723" s="13">
        <v>28</v>
      </c>
      <c r="N1723" s="13">
        <v>1.497857142857143</v>
      </c>
      <c r="O1723" s="13">
        <v>40</v>
      </c>
      <c r="P1723" s="13"/>
      <c r="Q1723" s="13">
        <v>0</v>
      </c>
      <c r="R1723" s="69">
        <f>+L1723*O1723</f>
        <v>1677.6</v>
      </c>
      <c r="S1723" s="69">
        <v>0</v>
      </c>
      <c r="T1723" s="69">
        <f>+L1723*S1723</f>
        <v>0</v>
      </c>
      <c r="U1723" s="69">
        <f>+R1723-T1723</f>
        <v>1677.6</v>
      </c>
      <c r="V1723" s="69">
        <f>+U1723*0</f>
        <v>0</v>
      </c>
      <c r="W1723" s="69">
        <f>+U1723-V1723</f>
        <v>1677.6</v>
      </c>
      <c r="X1723" s="69">
        <v>0</v>
      </c>
      <c r="Y1723" s="14">
        <f t="shared" si="1672"/>
        <v>0</v>
      </c>
      <c r="Z1723" s="66" t="s">
        <v>26</v>
      </c>
      <c r="AA1723" s="12" t="s">
        <v>31</v>
      </c>
    </row>
    <row r="1724" spans="1:27" x14ac:dyDescent="0.25">
      <c r="A1724" s="10">
        <v>45684</v>
      </c>
      <c r="B1724" s="11" t="s">
        <v>173</v>
      </c>
      <c r="C1724" s="11" t="s">
        <v>3730</v>
      </c>
      <c r="D1724" s="11" t="s">
        <v>26</v>
      </c>
      <c r="E1724" s="11" t="s">
        <v>229</v>
      </c>
      <c r="F1724" s="11" t="s">
        <v>26</v>
      </c>
      <c r="G1724" s="11">
        <v>23147</v>
      </c>
      <c r="H1724" s="12" t="s">
        <v>564</v>
      </c>
      <c r="I1724" s="12" t="s">
        <v>27</v>
      </c>
      <c r="J1724" s="12" t="s">
        <v>33</v>
      </c>
      <c r="K1724" s="12" t="s">
        <v>34</v>
      </c>
      <c r="L1724" s="13">
        <v>42.02</v>
      </c>
      <c r="M1724" s="13">
        <v>28</v>
      </c>
      <c r="N1724" s="13">
        <v>1.5007142857142859</v>
      </c>
      <c r="O1724" s="13"/>
      <c r="P1724" s="13">
        <v>60</v>
      </c>
      <c r="Q1724" s="13">
        <v>0</v>
      </c>
      <c r="R1724" s="69">
        <f>M1724*P1724</f>
        <v>1680</v>
      </c>
      <c r="S1724" s="69">
        <v>0</v>
      </c>
      <c r="T1724" s="69">
        <f>M1724*S1724</f>
        <v>0</v>
      </c>
      <c r="U1724" s="69">
        <f>R1724-T1724</f>
        <v>1680</v>
      </c>
      <c r="V1724" s="69">
        <f>U1724*0</f>
        <v>0</v>
      </c>
      <c r="W1724" s="69">
        <f>+U1724-V1724</f>
        <v>1680</v>
      </c>
      <c r="X1724" s="69">
        <v>0</v>
      </c>
      <c r="Y1724" s="14">
        <f t="shared" si="1672"/>
        <v>0</v>
      </c>
      <c r="Z1724" s="66" t="s">
        <v>26</v>
      </c>
      <c r="AA1724" s="12" t="s">
        <v>31</v>
      </c>
    </row>
    <row r="1725" spans="1:27" x14ac:dyDescent="0.25">
      <c r="A1725" s="10">
        <v>45684</v>
      </c>
      <c r="B1725" s="11" t="s">
        <v>332</v>
      </c>
      <c r="C1725" s="11" t="s">
        <v>3731</v>
      </c>
      <c r="D1725" s="11" t="s">
        <v>26</v>
      </c>
      <c r="E1725" s="11" t="s">
        <v>59</v>
      </c>
      <c r="F1725" s="11" t="s">
        <v>26</v>
      </c>
      <c r="G1725" s="11">
        <v>112368</v>
      </c>
      <c r="H1725" s="12" t="s">
        <v>4445</v>
      </c>
      <c r="I1725" s="12" t="s">
        <v>27</v>
      </c>
      <c r="J1725" s="12" t="s">
        <v>33</v>
      </c>
      <c r="K1725" s="12" t="s">
        <v>34</v>
      </c>
      <c r="L1725" s="13">
        <v>35.08</v>
      </c>
      <c r="M1725" s="13">
        <v>25</v>
      </c>
      <c r="N1725" s="13">
        <v>1.4032</v>
      </c>
      <c r="O1725" s="13">
        <v>44</v>
      </c>
      <c r="P1725" s="13" t="s">
        <v>30</v>
      </c>
      <c r="Q1725" s="13">
        <v>0</v>
      </c>
      <c r="R1725" s="69">
        <f t="shared" ref="R1725" si="1678">+L1725*O1725</f>
        <v>1543.52</v>
      </c>
      <c r="S1725" s="69">
        <v>0</v>
      </c>
      <c r="T1725" s="69">
        <f>+L1725*S1725</f>
        <v>0</v>
      </c>
      <c r="U1725" s="69">
        <f>+R1725-T1725</f>
        <v>1543.52</v>
      </c>
      <c r="V1725" s="69">
        <f>+U1725*1</f>
        <v>1543.52</v>
      </c>
      <c r="W1725" s="69">
        <f>+U1725-V1725</f>
        <v>0</v>
      </c>
      <c r="X1725" s="69">
        <v>0</v>
      </c>
      <c r="Y1725" s="14">
        <f t="shared" si="1672"/>
        <v>0</v>
      </c>
      <c r="Z1725" s="66" t="s">
        <v>26</v>
      </c>
      <c r="AA1725" s="12" t="s">
        <v>31</v>
      </c>
    </row>
    <row r="1726" spans="1:27" x14ac:dyDescent="0.25">
      <c r="A1726" s="10">
        <v>45684</v>
      </c>
      <c r="B1726" s="11" t="s">
        <v>317</v>
      </c>
      <c r="C1726" s="11" t="s">
        <v>3732</v>
      </c>
      <c r="D1726" s="11" t="s">
        <v>26</v>
      </c>
      <c r="E1726" s="11" t="s">
        <v>50</v>
      </c>
      <c r="F1726" s="11" t="s">
        <v>26</v>
      </c>
      <c r="G1726" s="11">
        <v>909</v>
      </c>
      <c r="H1726" s="12" t="s">
        <v>162</v>
      </c>
      <c r="I1726" s="12" t="s">
        <v>27</v>
      </c>
      <c r="J1726" s="12" t="s">
        <v>33</v>
      </c>
      <c r="K1726" s="12" t="s">
        <v>34</v>
      </c>
      <c r="L1726" s="13">
        <v>36.94</v>
      </c>
      <c r="M1726" s="13">
        <v>25</v>
      </c>
      <c r="N1726" s="13">
        <v>1.4776</v>
      </c>
      <c r="O1726" s="13" t="s">
        <v>30</v>
      </c>
      <c r="P1726" s="13">
        <v>58</v>
      </c>
      <c r="Q1726" s="13">
        <v>0</v>
      </c>
      <c r="R1726" s="69">
        <f>M1726*P1726</f>
        <v>1450</v>
      </c>
      <c r="S1726" s="69">
        <v>0</v>
      </c>
      <c r="T1726" s="69">
        <f>M1726*S1726</f>
        <v>0</v>
      </c>
      <c r="U1726" s="69">
        <f>R1726-T1726</f>
        <v>1450</v>
      </c>
      <c r="V1726" s="69">
        <f>U1726*0</f>
        <v>0</v>
      </c>
      <c r="W1726" s="69">
        <f>U1726-V1726</f>
        <v>1450</v>
      </c>
      <c r="X1726" s="69">
        <v>0</v>
      </c>
      <c r="Y1726" s="14">
        <f t="shared" si="1672"/>
        <v>0</v>
      </c>
      <c r="Z1726" s="66" t="s">
        <v>26</v>
      </c>
      <c r="AA1726" s="12" t="s">
        <v>31</v>
      </c>
    </row>
    <row r="1727" spans="1:27" x14ac:dyDescent="0.25">
      <c r="A1727" s="10">
        <v>45684</v>
      </c>
      <c r="B1727" s="11" t="s">
        <v>3733</v>
      </c>
      <c r="C1727" s="11" t="s">
        <v>3734</v>
      </c>
      <c r="D1727" s="11" t="s">
        <v>26</v>
      </c>
      <c r="E1727" s="11" t="s">
        <v>551</v>
      </c>
      <c r="F1727" s="11" t="s">
        <v>26</v>
      </c>
      <c r="G1727" s="11">
        <v>69134</v>
      </c>
      <c r="H1727" s="12" t="s">
        <v>4422</v>
      </c>
      <c r="I1727" s="12" t="s">
        <v>27</v>
      </c>
      <c r="J1727" s="12" t="s">
        <v>33</v>
      </c>
      <c r="K1727" s="12" t="s">
        <v>34</v>
      </c>
      <c r="L1727" s="13">
        <v>34.26</v>
      </c>
      <c r="M1727" s="13">
        <v>25</v>
      </c>
      <c r="N1727" s="13">
        <v>1.3704000000000001</v>
      </c>
      <c r="O1727" s="13">
        <v>45</v>
      </c>
      <c r="P1727" s="13" t="s">
        <v>30</v>
      </c>
      <c r="Q1727" s="13">
        <v>0</v>
      </c>
      <c r="R1727" s="69">
        <f>+L1727*O1727</f>
        <v>1541.6999999999998</v>
      </c>
      <c r="S1727" s="69">
        <v>0</v>
      </c>
      <c r="T1727" s="69">
        <f>+L1727*S1727</f>
        <v>0</v>
      </c>
      <c r="U1727" s="69">
        <f t="shared" ref="U1727" si="1679">+R1727-T1727</f>
        <v>1541.6999999999998</v>
      </c>
      <c r="V1727" s="69">
        <f>+U1727*1</f>
        <v>1541.6999999999998</v>
      </c>
      <c r="W1727" s="69">
        <f t="shared" ref="W1727" si="1680">+U1727-V1727</f>
        <v>0</v>
      </c>
      <c r="X1727" s="69">
        <v>0</v>
      </c>
      <c r="Y1727" s="14">
        <f t="shared" si="1672"/>
        <v>0</v>
      </c>
      <c r="Z1727" s="66" t="s">
        <v>26</v>
      </c>
      <c r="AA1727" s="12" t="s">
        <v>31</v>
      </c>
    </row>
    <row r="1728" spans="1:27" x14ac:dyDescent="0.25">
      <c r="A1728" s="10">
        <v>45684</v>
      </c>
      <c r="B1728" s="11" t="s">
        <v>3501</v>
      </c>
      <c r="C1728" s="11" t="s">
        <v>3735</v>
      </c>
      <c r="D1728" s="11" t="s">
        <v>26</v>
      </c>
      <c r="E1728" s="11" t="s">
        <v>77</v>
      </c>
      <c r="F1728" s="11" t="s">
        <v>26</v>
      </c>
      <c r="G1728" s="11">
        <v>2401</v>
      </c>
      <c r="H1728" s="12" t="s">
        <v>4448</v>
      </c>
      <c r="I1728" s="12" t="s">
        <v>55</v>
      </c>
      <c r="J1728" s="12" t="s">
        <v>55</v>
      </c>
      <c r="K1728" s="12" t="s">
        <v>56</v>
      </c>
      <c r="L1728" s="13">
        <v>39.18</v>
      </c>
      <c r="M1728" s="13">
        <v>25</v>
      </c>
      <c r="N1728" s="13">
        <v>1.5671999999999999</v>
      </c>
      <c r="O1728" s="13">
        <v>15</v>
      </c>
      <c r="P1728" s="13" t="s">
        <v>30</v>
      </c>
      <c r="Q1728" s="13">
        <v>0</v>
      </c>
      <c r="R1728" s="69">
        <f>L1728*O1728</f>
        <v>587.70000000000005</v>
      </c>
      <c r="S1728" s="69">
        <v>0</v>
      </c>
      <c r="T1728" s="69">
        <f>L1728*S1728</f>
        <v>0</v>
      </c>
      <c r="U1728" s="69">
        <f>R1728-T1728</f>
        <v>587.70000000000005</v>
      </c>
      <c r="V1728" s="69">
        <f>U1728*1</f>
        <v>587.70000000000005</v>
      </c>
      <c r="W1728" s="69">
        <f>U1728-V1728</f>
        <v>0</v>
      </c>
      <c r="X1728" s="69">
        <v>0</v>
      </c>
      <c r="Y1728" s="14">
        <f t="shared" si="1672"/>
        <v>0</v>
      </c>
      <c r="Z1728" s="66" t="s">
        <v>26</v>
      </c>
      <c r="AA1728" s="12" t="s">
        <v>31</v>
      </c>
    </row>
    <row r="1729" spans="1:27" x14ac:dyDescent="0.25">
      <c r="A1729" s="10">
        <v>45684</v>
      </c>
      <c r="B1729" s="11" t="s">
        <v>3736</v>
      </c>
      <c r="C1729" s="11" t="s">
        <v>3737</v>
      </c>
      <c r="D1729" s="11" t="s">
        <v>26</v>
      </c>
      <c r="E1729" s="11" t="s">
        <v>178</v>
      </c>
      <c r="F1729" s="11" t="s">
        <v>26</v>
      </c>
      <c r="G1729" s="11">
        <v>57750</v>
      </c>
      <c r="H1729" s="12" t="s">
        <v>4422</v>
      </c>
      <c r="I1729" s="12" t="s">
        <v>27</v>
      </c>
      <c r="J1729" s="12" t="s">
        <v>33</v>
      </c>
      <c r="K1729" s="12" t="s">
        <v>34</v>
      </c>
      <c r="L1729" s="13">
        <v>34.880000000000003</v>
      </c>
      <c r="M1729" s="13">
        <v>25</v>
      </c>
      <c r="N1729" s="13">
        <v>1.3952</v>
      </c>
      <c r="O1729" s="13">
        <v>45</v>
      </c>
      <c r="P1729" s="13" t="s">
        <v>30</v>
      </c>
      <c r="Q1729" s="13">
        <v>0</v>
      </c>
      <c r="R1729" s="69">
        <f>+L1729*O1729</f>
        <v>1569.6000000000001</v>
      </c>
      <c r="S1729" s="69">
        <v>0</v>
      </c>
      <c r="T1729" s="69">
        <f>+L1729*S1729</f>
        <v>0</v>
      </c>
      <c r="U1729" s="69">
        <f t="shared" ref="U1729:U1730" si="1681">+R1729-T1729</f>
        <v>1569.6000000000001</v>
      </c>
      <c r="V1729" s="69">
        <f>+U1729*1</f>
        <v>1569.6000000000001</v>
      </c>
      <c r="W1729" s="69">
        <f t="shared" ref="W1729:W1730" si="1682">+U1729-V1729</f>
        <v>0</v>
      </c>
      <c r="X1729" s="69">
        <v>0</v>
      </c>
      <c r="Y1729" s="14">
        <f t="shared" si="1672"/>
        <v>0</v>
      </c>
      <c r="Z1729" s="66" t="s">
        <v>26</v>
      </c>
      <c r="AA1729" s="12" t="s">
        <v>31</v>
      </c>
    </row>
    <row r="1730" spans="1:27" x14ac:dyDescent="0.25">
      <c r="A1730" s="10">
        <v>45684</v>
      </c>
      <c r="B1730" s="11" t="s">
        <v>119</v>
      </c>
      <c r="C1730" s="11" t="s">
        <v>3738</v>
      </c>
      <c r="D1730" s="11" t="s">
        <v>26</v>
      </c>
      <c r="E1730" s="11" t="s">
        <v>482</v>
      </c>
      <c r="F1730" s="11" t="s">
        <v>26</v>
      </c>
      <c r="G1730" s="11">
        <v>3561</v>
      </c>
      <c r="H1730" s="12" t="s">
        <v>41</v>
      </c>
      <c r="I1730" s="12" t="s">
        <v>27</v>
      </c>
      <c r="J1730" s="12" t="s">
        <v>42</v>
      </c>
      <c r="K1730" s="12" t="s">
        <v>43</v>
      </c>
      <c r="L1730" s="13">
        <v>42.1</v>
      </c>
      <c r="M1730" s="13">
        <v>25</v>
      </c>
      <c r="N1730" s="13">
        <v>1.6839999999999999</v>
      </c>
      <c r="O1730" s="13" t="s">
        <v>30</v>
      </c>
      <c r="P1730" s="13">
        <v>64</v>
      </c>
      <c r="Q1730" s="13">
        <v>0</v>
      </c>
      <c r="R1730" s="69">
        <f>M1730*P1730</f>
        <v>1600</v>
      </c>
      <c r="S1730" s="69">
        <v>0</v>
      </c>
      <c r="T1730" s="69">
        <f>M1730*S1730</f>
        <v>0</v>
      </c>
      <c r="U1730" s="69">
        <f t="shared" si="1681"/>
        <v>1600</v>
      </c>
      <c r="V1730" s="69">
        <f>+U1730*0</f>
        <v>0</v>
      </c>
      <c r="W1730" s="69">
        <f t="shared" si="1682"/>
        <v>1600</v>
      </c>
      <c r="X1730" s="69">
        <v>0</v>
      </c>
      <c r="Y1730" s="14">
        <f t="shared" si="1672"/>
        <v>0</v>
      </c>
      <c r="Z1730" s="66" t="s">
        <v>26</v>
      </c>
      <c r="AA1730" s="12" t="s">
        <v>31</v>
      </c>
    </row>
    <row r="1731" spans="1:27" x14ac:dyDescent="0.25">
      <c r="A1731" s="10">
        <v>45684</v>
      </c>
      <c r="B1731" s="11" t="s">
        <v>3739</v>
      </c>
      <c r="C1731" s="11" t="s">
        <v>3740</v>
      </c>
      <c r="D1731" s="11" t="s">
        <v>26</v>
      </c>
      <c r="E1731" s="11" t="s">
        <v>81</v>
      </c>
      <c r="F1731" s="11" t="s">
        <v>26</v>
      </c>
      <c r="G1731" s="11" t="s">
        <v>26</v>
      </c>
      <c r="H1731" s="12" t="s">
        <v>4421</v>
      </c>
      <c r="I1731" s="12" t="s">
        <v>27</v>
      </c>
      <c r="J1731" s="12" t="s">
        <v>47</v>
      </c>
      <c r="K1731" s="12" t="s">
        <v>48</v>
      </c>
      <c r="L1731" s="13">
        <v>42.72</v>
      </c>
      <c r="M1731" s="13">
        <v>29</v>
      </c>
      <c r="N1731" s="13">
        <v>1.473103448275862</v>
      </c>
      <c r="O1731" s="13">
        <v>87</v>
      </c>
      <c r="P1731" s="13" t="s">
        <v>30</v>
      </c>
      <c r="Q1731" s="13">
        <v>0</v>
      </c>
      <c r="R1731" s="69">
        <f>L1731*O1731</f>
        <v>3716.64</v>
      </c>
      <c r="S1731" s="69">
        <v>38</v>
      </c>
      <c r="T1731" s="69">
        <f>L1731*S1731</f>
        <v>1623.36</v>
      </c>
      <c r="U1731" s="69">
        <f>R1731-T1731</f>
        <v>2093.2799999999997</v>
      </c>
      <c r="V1731" s="69">
        <f>U1731*1</f>
        <v>2093.2799999999997</v>
      </c>
      <c r="W1731" s="69"/>
      <c r="X1731" s="69">
        <f>L1731*36</f>
        <v>1537.92</v>
      </c>
      <c r="Y1731" s="70">
        <f t="shared" ref="Y1731" si="1683">+T1731-X1731</f>
        <v>85.439999999999827</v>
      </c>
      <c r="Z1731" s="66" t="s">
        <v>141</v>
      </c>
      <c r="AA1731" s="12" t="s">
        <v>78</v>
      </c>
    </row>
    <row r="1732" spans="1:27" x14ac:dyDescent="0.25">
      <c r="A1732" s="10">
        <v>45684</v>
      </c>
      <c r="B1732" s="11" t="s">
        <v>3741</v>
      </c>
      <c r="C1732" s="11" t="s">
        <v>3742</v>
      </c>
      <c r="D1732" s="11" t="s">
        <v>26</v>
      </c>
      <c r="E1732" s="11" t="s">
        <v>596</v>
      </c>
      <c r="F1732" s="11" t="s">
        <v>26</v>
      </c>
      <c r="G1732" s="11">
        <v>3772</v>
      </c>
      <c r="H1732" s="12" t="s">
        <v>41</v>
      </c>
      <c r="I1732" s="12" t="s">
        <v>55</v>
      </c>
      <c r="J1732" s="12" t="s">
        <v>55</v>
      </c>
      <c r="K1732" s="12" t="s">
        <v>56</v>
      </c>
      <c r="L1732" s="13">
        <v>31.92</v>
      </c>
      <c r="M1732" s="13">
        <v>20</v>
      </c>
      <c r="N1732" s="13">
        <v>1.5960000000000001</v>
      </c>
      <c r="O1732" s="13" t="s">
        <v>30</v>
      </c>
      <c r="P1732" s="13">
        <v>24</v>
      </c>
      <c r="Q1732" s="13">
        <v>0</v>
      </c>
      <c r="R1732" s="69">
        <f>+M1732*P1732</f>
        <v>480</v>
      </c>
      <c r="S1732" s="69">
        <v>0</v>
      </c>
      <c r="T1732" s="69">
        <f>+M1732*S1732</f>
        <v>0</v>
      </c>
      <c r="U1732" s="69">
        <f>+R1732-T1732</f>
        <v>480</v>
      </c>
      <c r="V1732" s="69">
        <f>+U1732*0</f>
        <v>0</v>
      </c>
      <c r="W1732" s="69">
        <f>+U1732-V1732</f>
        <v>480</v>
      </c>
      <c r="X1732" s="69">
        <v>0</v>
      </c>
      <c r="Y1732" s="14">
        <f>T1732-X1732</f>
        <v>0</v>
      </c>
      <c r="Z1732" s="66" t="s">
        <v>26</v>
      </c>
      <c r="AA1732" s="12" t="s">
        <v>31</v>
      </c>
    </row>
    <row r="1733" spans="1:27" x14ac:dyDescent="0.25">
      <c r="A1733" s="10">
        <v>45684</v>
      </c>
      <c r="B1733" s="11" t="s">
        <v>3743</v>
      </c>
      <c r="C1733" s="11" t="s">
        <v>3744</v>
      </c>
      <c r="D1733" s="11" t="s">
        <v>26</v>
      </c>
      <c r="E1733" s="11" t="s">
        <v>604</v>
      </c>
      <c r="F1733" s="11" t="s">
        <v>26</v>
      </c>
      <c r="G1733" s="11" t="s">
        <v>26</v>
      </c>
      <c r="H1733" s="12" t="s">
        <v>4421</v>
      </c>
      <c r="I1733" s="12" t="s">
        <v>27</v>
      </c>
      <c r="J1733" s="12" t="s">
        <v>42</v>
      </c>
      <c r="K1733" s="12" t="s">
        <v>43</v>
      </c>
      <c r="L1733" s="13">
        <v>45.24</v>
      </c>
      <c r="M1733" s="13">
        <v>28</v>
      </c>
      <c r="N1733" s="13">
        <v>1.6157142857142861</v>
      </c>
      <c r="O1733" s="13">
        <v>83</v>
      </c>
      <c r="P1733" s="13" t="s">
        <v>30</v>
      </c>
      <c r="Q1733" s="13">
        <v>0</v>
      </c>
      <c r="R1733" s="69">
        <f>L1733*O1733</f>
        <v>3754.92</v>
      </c>
      <c r="S1733" s="69">
        <v>38</v>
      </c>
      <c r="T1733" s="69">
        <f>L1733*S1733</f>
        <v>1719.1200000000001</v>
      </c>
      <c r="U1733" s="69">
        <f t="shared" ref="U1733" si="1684">R1733-T1733</f>
        <v>2035.8</v>
      </c>
      <c r="V1733" s="69">
        <f>U1733*1</f>
        <v>2035.8</v>
      </c>
      <c r="W1733" s="69"/>
      <c r="X1733" s="69">
        <f>L1733*36</f>
        <v>1628.64</v>
      </c>
      <c r="Y1733" s="70">
        <f t="shared" ref="Y1733" si="1685">+T1733-X1733</f>
        <v>90.480000000000018</v>
      </c>
      <c r="Z1733" s="66" t="s">
        <v>141</v>
      </c>
      <c r="AA1733" s="12" t="s">
        <v>78</v>
      </c>
    </row>
    <row r="1734" spans="1:27" x14ac:dyDescent="0.25">
      <c r="A1734" s="10">
        <v>45684</v>
      </c>
      <c r="B1734" s="11" t="s">
        <v>3745</v>
      </c>
      <c r="C1734" s="11" t="s">
        <v>3746</v>
      </c>
      <c r="D1734" s="11" t="s">
        <v>26</v>
      </c>
      <c r="E1734" s="11" t="s">
        <v>245</v>
      </c>
      <c r="F1734" s="11" t="s">
        <v>26</v>
      </c>
      <c r="G1734" s="11">
        <v>2970</v>
      </c>
      <c r="H1734" s="12" t="s">
        <v>41</v>
      </c>
      <c r="I1734" s="12" t="s">
        <v>55</v>
      </c>
      <c r="J1734" s="12" t="s">
        <v>55</v>
      </c>
      <c r="K1734" s="12" t="s">
        <v>56</v>
      </c>
      <c r="L1734" s="13">
        <v>39.1</v>
      </c>
      <c r="M1734" s="13">
        <v>25</v>
      </c>
      <c r="N1734" s="13">
        <v>1.5640000000000001</v>
      </c>
      <c r="O1734" s="13" t="s">
        <v>30</v>
      </c>
      <c r="P1734" s="13">
        <v>24</v>
      </c>
      <c r="Q1734" s="13">
        <v>0</v>
      </c>
      <c r="R1734" s="69">
        <f>+M1734*P1734</f>
        <v>600</v>
      </c>
      <c r="S1734" s="69">
        <v>0</v>
      </c>
      <c r="T1734" s="69">
        <f>+M1734*S1734</f>
        <v>0</v>
      </c>
      <c r="U1734" s="69">
        <f>+R1734-T1734</f>
        <v>600</v>
      </c>
      <c r="V1734" s="69">
        <f t="shared" ref="V1734:V1741" si="1686">+U1734*0</f>
        <v>0</v>
      </c>
      <c r="W1734" s="69">
        <f>+U1734-V1734</f>
        <v>600</v>
      </c>
      <c r="X1734" s="69">
        <v>0</v>
      </c>
      <c r="Y1734" s="14">
        <f t="shared" ref="Y1734:Y1742" si="1687">T1734-X1734</f>
        <v>0</v>
      </c>
      <c r="Z1734" s="66" t="s">
        <v>26</v>
      </c>
      <c r="AA1734" s="12" t="s">
        <v>31</v>
      </c>
    </row>
    <row r="1735" spans="1:27" x14ac:dyDescent="0.25">
      <c r="A1735" s="10">
        <v>45684</v>
      </c>
      <c r="B1735" s="11" t="s">
        <v>102</v>
      </c>
      <c r="C1735" s="11" t="s">
        <v>3747</v>
      </c>
      <c r="D1735" s="11" t="s">
        <v>26</v>
      </c>
      <c r="E1735" s="11" t="s">
        <v>538</v>
      </c>
      <c r="F1735" s="11" t="s">
        <v>26</v>
      </c>
      <c r="G1735" s="11">
        <v>3830</v>
      </c>
      <c r="H1735" s="12" t="s">
        <v>41</v>
      </c>
      <c r="I1735" s="12" t="s">
        <v>55</v>
      </c>
      <c r="J1735" s="12" t="s">
        <v>55</v>
      </c>
      <c r="K1735" s="12" t="s">
        <v>56</v>
      </c>
      <c r="L1735" s="13">
        <v>40.18</v>
      </c>
      <c r="M1735" s="13">
        <v>25</v>
      </c>
      <c r="N1735" s="13">
        <v>1.6072</v>
      </c>
      <c r="O1735" s="13" t="s">
        <v>30</v>
      </c>
      <c r="P1735" s="13">
        <v>24</v>
      </c>
      <c r="Q1735" s="13">
        <v>0</v>
      </c>
      <c r="R1735" s="69">
        <f>+M1735*P1735</f>
        <v>600</v>
      </c>
      <c r="S1735" s="69">
        <v>0</v>
      </c>
      <c r="T1735" s="69">
        <f>+M1735*S1735</f>
        <v>0</v>
      </c>
      <c r="U1735" s="69">
        <f>+R1735-T1735</f>
        <v>600</v>
      </c>
      <c r="V1735" s="69">
        <f t="shared" si="1686"/>
        <v>0</v>
      </c>
      <c r="W1735" s="69">
        <f>+U1735-V1735</f>
        <v>600</v>
      </c>
      <c r="X1735" s="69">
        <v>0</v>
      </c>
      <c r="Y1735" s="14">
        <f t="shared" si="1687"/>
        <v>0</v>
      </c>
      <c r="Z1735" s="66" t="s">
        <v>26</v>
      </c>
      <c r="AA1735" s="12" t="s">
        <v>31</v>
      </c>
    </row>
    <row r="1736" spans="1:27" x14ac:dyDescent="0.25">
      <c r="A1736" s="10">
        <v>45684</v>
      </c>
      <c r="B1736" s="11" t="s">
        <v>129</v>
      </c>
      <c r="C1736" s="11" t="s">
        <v>3748</v>
      </c>
      <c r="D1736" s="11" t="s">
        <v>26</v>
      </c>
      <c r="E1736" s="11" t="s">
        <v>69</v>
      </c>
      <c r="F1736" s="11" t="s">
        <v>26</v>
      </c>
      <c r="G1736" s="11">
        <v>2101</v>
      </c>
      <c r="H1736" s="12" t="s">
        <v>70</v>
      </c>
      <c r="I1736" s="12" t="s">
        <v>27</v>
      </c>
      <c r="J1736" s="12" t="s">
        <v>33</v>
      </c>
      <c r="K1736" s="12" t="s">
        <v>34</v>
      </c>
      <c r="L1736" s="13">
        <v>37.68</v>
      </c>
      <c r="M1736" s="13">
        <v>25</v>
      </c>
      <c r="N1736" s="13">
        <v>1.5072000000000001</v>
      </c>
      <c r="O1736" s="13" t="s">
        <v>30</v>
      </c>
      <c r="P1736" s="13">
        <v>60</v>
      </c>
      <c r="Q1736" s="13">
        <v>0</v>
      </c>
      <c r="R1736" s="69">
        <f>+M1736*P1736</f>
        <v>1500</v>
      </c>
      <c r="S1736" s="69">
        <v>0</v>
      </c>
      <c r="T1736" s="69">
        <f>+M1736*S1736</f>
        <v>0</v>
      </c>
      <c r="U1736" s="69">
        <f t="shared" ref="U1736:U1737" si="1688">+R1736-T1736</f>
        <v>1500</v>
      </c>
      <c r="V1736" s="69">
        <f t="shared" si="1686"/>
        <v>0</v>
      </c>
      <c r="W1736" s="69">
        <f t="shared" ref="W1736:W1737" si="1689">+U1736-V1736</f>
        <v>1500</v>
      </c>
      <c r="X1736" s="69">
        <v>0</v>
      </c>
      <c r="Y1736" s="14">
        <f t="shared" si="1687"/>
        <v>0</v>
      </c>
      <c r="Z1736" s="66" t="s">
        <v>26</v>
      </c>
      <c r="AA1736" s="12" t="s">
        <v>31</v>
      </c>
    </row>
    <row r="1737" spans="1:27" x14ac:dyDescent="0.25">
      <c r="A1737" s="10">
        <v>45684</v>
      </c>
      <c r="B1737" s="11" t="s">
        <v>3749</v>
      </c>
      <c r="C1737" s="11" t="s">
        <v>3750</v>
      </c>
      <c r="D1737" s="11" t="s">
        <v>26</v>
      </c>
      <c r="E1737" s="11" t="s">
        <v>61</v>
      </c>
      <c r="F1737" s="11" t="s">
        <v>26</v>
      </c>
      <c r="G1737" s="11" t="s">
        <v>35</v>
      </c>
      <c r="H1737" s="12" t="s">
        <v>36</v>
      </c>
      <c r="I1737" s="12" t="s">
        <v>27</v>
      </c>
      <c r="J1737" s="12" t="s">
        <v>42</v>
      </c>
      <c r="K1737" s="12" t="s">
        <v>43</v>
      </c>
      <c r="L1737" s="13">
        <v>10.18</v>
      </c>
      <c r="M1737" s="13">
        <v>6</v>
      </c>
      <c r="N1737" s="13">
        <v>1.696666666666667</v>
      </c>
      <c r="O1737" s="13">
        <v>45</v>
      </c>
      <c r="P1737" s="13" t="s">
        <v>30</v>
      </c>
      <c r="Q1737" s="13">
        <v>0</v>
      </c>
      <c r="R1737" s="69">
        <f>(L1737*O1737)-Q1737</f>
        <v>458.09999999999997</v>
      </c>
      <c r="S1737" s="69">
        <v>0</v>
      </c>
      <c r="T1737" s="69">
        <f t="shared" ref="T1737" si="1690">+L1737*S1737</f>
        <v>0</v>
      </c>
      <c r="U1737" s="69">
        <f t="shared" si="1688"/>
        <v>458.09999999999997</v>
      </c>
      <c r="V1737" s="69">
        <f t="shared" si="1686"/>
        <v>0</v>
      </c>
      <c r="W1737" s="69">
        <f t="shared" si="1689"/>
        <v>458.09999999999997</v>
      </c>
      <c r="X1737" s="69">
        <v>0</v>
      </c>
      <c r="Y1737" s="14">
        <f t="shared" si="1687"/>
        <v>0</v>
      </c>
      <c r="Z1737" s="66" t="s">
        <v>26</v>
      </c>
      <c r="AA1737" s="12" t="s">
        <v>31</v>
      </c>
    </row>
    <row r="1738" spans="1:27" x14ac:dyDescent="0.25">
      <c r="A1738" s="10">
        <v>45684</v>
      </c>
      <c r="B1738" s="11" t="s">
        <v>409</v>
      </c>
      <c r="C1738" s="11" t="s">
        <v>3751</v>
      </c>
      <c r="D1738" s="11" t="s">
        <v>26</v>
      </c>
      <c r="E1738" s="11" t="s">
        <v>434</v>
      </c>
      <c r="F1738" s="11" t="s">
        <v>26</v>
      </c>
      <c r="G1738" s="11">
        <v>3523</v>
      </c>
      <c r="H1738" s="12" t="s">
        <v>41</v>
      </c>
      <c r="I1738" s="12" t="s">
        <v>55</v>
      </c>
      <c r="J1738" s="12" t="s">
        <v>55</v>
      </c>
      <c r="K1738" s="12" t="s">
        <v>56</v>
      </c>
      <c r="L1738" s="13">
        <v>39.26</v>
      </c>
      <c r="M1738" s="13">
        <v>25</v>
      </c>
      <c r="N1738" s="13">
        <v>1.5704</v>
      </c>
      <c r="O1738" s="13" t="s">
        <v>30</v>
      </c>
      <c r="P1738" s="13">
        <v>24</v>
      </c>
      <c r="Q1738" s="13">
        <v>0</v>
      </c>
      <c r="R1738" s="69">
        <f>+M1738*P1738</f>
        <v>600</v>
      </c>
      <c r="S1738" s="69">
        <v>0</v>
      </c>
      <c r="T1738" s="69">
        <f>+M1738*S1738</f>
        <v>0</v>
      </c>
      <c r="U1738" s="69">
        <f>+R1738-T1738</f>
        <v>600</v>
      </c>
      <c r="V1738" s="69">
        <f t="shared" si="1686"/>
        <v>0</v>
      </c>
      <c r="W1738" s="69">
        <f>+U1738-V1738</f>
        <v>600</v>
      </c>
      <c r="X1738" s="69">
        <v>0</v>
      </c>
      <c r="Y1738" s="14">
        <f t="shared" si="1687"/>
        <v>0</v>
      </c>
      <c r="Z1738" s="66" t="s">
        <v>26</v>
      </c>
      <c r="AA1738" s="12" t="s">
        <v>31</v>
      </c>
    </row>
    <row r="1739" spans="1:27" x14ac:dyDescent="0.25">
      <c r="A1739" s="10">
        <v>45684</v>
      </c>
      <c r="B1739" s="11" t="s">
        <v>1098</v>
      </c>
      <c r="C1739" s="11" t="s">
        <v>3752</v>
      </c>
      <c r="D1739" s="11" t="s">
        <v>26</v>
      </c>
      <c r="E1739" s="11" t="s">
        <v>700</v>
      </c>
      <c r="F1739" s="11" t="s">
        <v>26</v>
      </c>
      <c r="G1739" s="11">
        <v>2606</v>
      </c>
      <c r="H1739" s="12" t="s">
        <v>41</v>
      </c>
      <c r="I1739" s="12" t="s">
        <v>55</v>
      </c>
      <c r="J1739" s="12" t="s">
        <v>55</v>
      </c>
      <c r="K1739" s="12" t="s">
        <v>56</v>
      </c>
      <c r="L1739" s="13">
        <v>31.84</v>
      </c>
      <c r="M1739" s="13">
        <v>20</v>
      </c>
      <c r="N1739" s="13">
        <v>1.5920000000000001</v>
      </c>
      <c r="O1739" s="13" t="s">
        <v>30</v>
      </c>
      <c r="P1739" s="13">
        <v>24</v>
      </c>
      <c r="Q1739" s="13">
        <v>0</v>
      </c>
      <c r="R1739" s="69">
        <f>+M1739*P1739</f>
        <v>480</v>
      </c>
      <c r="S1739" s="69">
        <v>0</v>
      </c>
      <c r="T1739" s="69">
        <f>+M1739*S1739</f>
        <v>0</v>
      </c>
      <c r="U1739" s="69">
        <f>+R1739-T1739</f>
        <v>480</v>
      </c>
      <c r="V1739" s="69">
        <f t="shared" si="1686"/>
        <v>0</v>
      </c>
      <c r="W1739" s="69">
        <f>+U1739-V1739</f>
        <v>480</v>
      </c>
      <c r="X1739" s="69">
        <v>0</v>
      </c>
      <c r="Y1739" s="14">
        <f t="shared" si="1687"/>
        <v>0</v>
      </c>
      <c r="Z1739" s="66" t="s">
        <v>26</v>
      </c>
      <c r="AA1739" s="12" t="s">
        <v>31</v>
      </c>
    </row>
    <row r="1740" spans="1:27" x14ac:dyDescent="0.25">
      <c r="A1740" s="10">
        <v>45684</v>
      </c>
      <c r="B1740" s="11" t="s">
        <v>2225</v>
      </c>
      <c r="C1740" s="11" t="s">
        <v>3753</v>
      </c>
      <c r="D1740" s="11" t="s">
        <v>26</v>
      </c>
      <c r="E1740" s="11" t="s">
        <v>239</v>
      </c>
      <c r="F1740" s="11" t="s">
        <v>26</v>
      </c>
      <c r="G1740" s="11">
        <v>2940</v>
      </c>
      <c r="H1740" s="12" t="s">
        <v>41</v>
      </c>
      <c r="I1740" s="12" t="s">
        <v>27</v>
      </c>
      <c r="J1740" s="12" t="s">
        <v>33</v>
      </c>
      <c r="K1740" s="12" t="s">
        <v>34</v>
      </c>
      <c r="L1740" s="13">
        <v>38.68</v>
      </c>
      <c r="M1740" s="13">
        <v>25</v>
      </c>
      <c r="N1740" s="13">
        <v>1.5471999999999999</v>
      </c>
      <c r="O1740" s="13" t="s">
        <v>30</v>
      </c>
      <c r="P1740" s="13">
        <v>60</v>
      </c>
      <c r="Q1740" s="13">
        <v>0</v>
      </c>
      <c r="R1740" s="69">
        <f>M1740*P1740</f>
        <v>1500</v>
      </c>
      <c r="S1740" s="69">
        <v>0</v>
      </c>
      <c r="T1740" s="69">
        <f>M1740*S1740</f>
        <v>0</v>
      </c>
      <c r="U1740" s="69">
        <f t="shared" ref="U1740" si="1691">+R1740-T1740</f>
        <v>1500</v>
      </c>
      <c r="V1740" s="69">
        <f t="shared" si="1686"/>
        <v>0</v>
      </c>
      <c r="W1740" s="69">
        <f t="shared" ref="W1740" si="1692">+U1740-V1740</f>
        <v>1500</v>
      </c>
      <c r="X1740" s="69">
        <v>0</v>
      </c>
      <c r="Y1740" s="14">
        <f t="shared" si="1687"/>
        <v>0</v>
      </c>
      <c r="Z1740" s="66" t="s">
        <v>26</v>
      </c>
      <c r="AA1740" s="12" t="s">
        <v>31</v>
      </c>
    </row>
    <row r="1741" spans="1:27" x14ac:dyDescent="0.25">
      <c r="A1741" s="10">
        <v>45684</v>
      </c>
      <c r="B1741" s="11" t="s">
        <v>233</v>
      </c>
      <c r="C1741" s="11" t="s">
        <v>3754</v>
      </c>
      <c r="D1741" s="11" t="s">
        <v>26</v>
      </c>
      <c r="E1741" s="11" t="s">
        <v>91</v>
      </c>
      <c r="F1741" s="11" t="s">
        <v>26</v>
      </c>
      <c r="G1741" s="11">
        <v>2462</v>
      </c>
      <c r="H1741" s="12" t="s">
        <v>41</v>
      </c>
      <c r="I1741" s="12" t="s">
        <v>55</v>
      </c>
      <c r="J1741" s="12" t="s">
        <v>55</v>
      </c>
      <c r="K1741" s="12" t="s">
        <v>56</v>
      </c>
      <c r="L1741" s="13">
        <v>33.72</v>
      </c>
      <c r="M1741" s="13">
        <v>20</v>
      </c>
      <c r="N1741" s="13">
        <v>1.6859999999999999</v>
      </c>
      <c r="O1741" s="13" t="s">
        <v>30</v>
      </c>
      <c r="P1741" s="13">
        <v>24</v>
      </c>
      <c r="Q1741" s="13">
        <v>0</v>
      </c>
      <c r="R1741" s="69">
        <f>+M1741*P1741</f>
        <v>480</v>
      </c>
      <c r="S1741" s="69">
        <v>0</v>
      </c>
      <c r="T1741" s="69">
        <f>+M1741*S1741</f>
        <v>0</v>
      </c>
      <c r="U1741" s="69">
        <f>+R1741-T1741</f>
        <v>480</v>
      </c>
      <c r="V1741" s="69">
        <f t="shared" si="1686"/>
        <v>0</v>
      </c>
      <c r="W1741" s="69">
        <f>+U1741-V1741</f>
        <v>480</v>
      </c>
      <c r="X1741" s="69">
        <v>0</v>
      </c>
      <c r="Y1741" s="14">
        <f t="shared" si="1687"/>
        <v>0</v>
      </c>
      <c r="Z1741" s="66" t="s">
        <v>26</v>
      </c>
      <c r="AA1741" s="12" t="s">
        <v>31</v>
      </c>
    </row>
    <row r="1742" spans="1:27" x14ac:dyDescent="0.25">
      <c r="A1742" s="10">
        <v>45684</v>
      </c>
      <c r="B1742" s="11" t="s">
        <v>3755</v>
      </c>
      <c r="C1742" s="11" t="s">
        <v>3756</v>
      </c>
      <c r="D1742" s="11" t="s">
        <v>26</v>
      </c>
      <c r="E1742" s="11" t="s">
        <v>226</v>
      </c>
      <c r="F1742" s="11" t="s">
        <v>26</v>
      </c>
      <c r="G1742" s="11">
        <v>2559</v>
      </c>
      <c r="H1742" s="12" t="s">
        <v>162</v>
      </c>
      <c r="I1742" s="12" t="s">
        <v>27</v>
      </c>
      <c r="J1742" s="12" t="s">
        <v>42</v>
      </c>
      <c r="K1742" s="12" t="s">
        <v>43</v>
      </c>
      <c r="L1742" s="13">
        <v>44.18</v>
      </c>
      <c r="M1742" s="13">
        <v>25</v>
      </c>
      <c r="N1742" s="13">
        <v>1.7672000000000001</v>
      </c>
      <c r="O1742" s="13" t="s">
        <v>30</v>
      </c>
      <c r="P1742" s="13">
        <v>56</v>
      </c>
      <c r="Q1742" s="13">
        <v>0</v>
      </c>
      <c r="R1742" s="69">
        <f>M1742*P1742</f>
        <v>1400</v>
      </c>
      <c r="S1742" s="69">
        <v>0</v>
      </c>
      <c r="T1742" s="69">
        <f>M1742*S1742</f>
        <v>0</v>
      </c>
      <c r="U1742" s="69">
        <f t="shared" ref="U1742" si="1693">R1742-T1742</f>
        <v>1400</v>
      </c>
      <c r="V1742" s="69">
        <f>U1742*0</f>
        <v>0</v>
      </c>
      <c r="W1742" s="69">
        <f t="shared" ref="W1742" si="1694">U1742-V1742</f>
        <v>1400</v>
      </c>
      <c r="X1742" s="69">
        <v>0</v>
      </c>
      <c r="Y1742" s="14">
        <f t="shared" si="1687"/>
        <v>0</v>
      </c>
      <c r="Z1742" s="66" t="s">
        <v>26</v>
      </c>
      <c r="AA1742" s="12" t="s">
        <v>31</v>
      </c>
    </row>
    <row r="1743" spans="1:27" x14ac:dyDescent="0.25">
      <c r="A1743" s="10">
        <v>45684</v>
      </c>
      <c r="B1743" s="11" t="s">
        <v>3757</v>
      </c>
      <c r="C1743" s="11" t="s">
        <v>3758</v>
      </c>
      <c r="D1743" s="11" t="s">
        <v>26</v>
      </c>
      <c r="E1743" s="11" t="s">
        <v>53</v>
      </c>
      <c r="F1743" s="11" t="s">
        <v>26</v>
      </c>
      <c r="G1743" s="11" t="s">
        <v>26</v>
      </c>
      <c r="H1743" s="12" t="s">
        <v>4421</v>
      </c>
      <c r="I1743" s="12" t="s">
        <v>27</v>
      </c>
      <c r="J1743" s="12" t="s">
        <v>47</v>
      </c>
      <c r="K1743" s="12" t="s">
        <v>48</v>
      </c>
      <c r="L1743" s="13">
        <v>43.34</v>
      </c>
      <c r="M1743" s="13">
        <v>30</v>
      </c>
      <c r="N1743" s="13">
        <v>1.444666666666667</v>
      </c>
      <c r="O1743" s="13">
        <v>87</v>
      </c>
      <c r="P1743" s="13" t="s">
        <v>30</v>
      </c>
      <c r="Q1743" s="13">
        <v>0</v>
      </c>
      <c r="R1743" s="69">
        <f>L1743*O1743</f>
        <v>3770.5800000000004</v>
      </c>
      <c r="S1743" s="69">
        <v>38</v>
      </c>
      <c r="T1743" s="69">
        <f>L1743*S1743</f>
        <v>1646.92</v>
      </c>
      <c r="U1743" s="69">
        <f>R1743-T1743</f>
        <v>2123.6600000000003</v>
      </c>
      <c r="V1743" s="69">
        <f>U1743*1</f>
        <v>2123.6600000000003</v>
      </c>
      <c r="W1743" s="69"/>
      <c r="X1743" s="69">
        <f>L1743*37</f>
        <v>1603.5800000000002</v>
      </c>
      <c r="Y1743" s="70">
        <f t="shared" ref="Y1743" si="1695">+T1743-X1743</f>
        <v>43.339999999999918</v>
      </c>
      <c r="Z1743" s="66" t="s">
        <v>41</v>
      </c>
      <c r="AA1743" s="12" t="s">
        <v>78</v>
      </c>
    </row>
    <row r="1744" spans="1:27" x14ac:dyDescent="0.25">
      <c r="A1744" s="10">
        <v>45684</v>
      </c>
      <c r="B1744" s="11" t="s">
        <v>631</v>
      </c>
      <c r="C1744" s="11" t="s">
        <v>3759</v>
      </c>
      <c r="D1744" s="11" t="s">
        <v>26</v>
      </c>
      <c r="E1744" s="11" t="s">
        <v>524</v>
      </c>
      <c r="F1744" s="11" t="s">
        <v>26</v>
      </c>
      <c r="G1744" s="11">
        <v>26333</v>
      </c>
      <c r="H1744" s="12" t="s">
        <v>4447</v>
      </c>
      <c r="I1744" s="12" t="s">
        <v>55</v>
      </c>
      <c r="J1744" s="12" t="s">
        <v>55</v>
      </c>
      <c r="K1744" s="12" t="s">
        <v>56</v>
      </c>
      <c r="L1744" s="13">
        <v>39.72</v>
      </c>
      <c r="M1744" s="13">
        <v>25</v>
      </c>
      <c r="N1744" s="13">
        <v>1.5888</v>
      </c>
      <c r="O1744" s="13">
        <v>15</v>
      </c>
      <c r="P1744" s="13" t="s">
        <v>30</v>
      </c>
      <c r="Q1744" s="13">
        <v>0</v>
      </c>
      <c r="R1744" s="69">
        <f>+L1744*O1744</f>
        <v>595.79999999999995</v>
      </c>
      <c r="S1744" s="69">
        <v>0</v>
      </c>
      <c r="T1744" s="69">
        <f>+L1744*S1744</f>
        <v>0</v>
      </c>
      <c r="U1744" s="69">
        <f>+R1744-T1744</f>
        <v>595.79999999999995</v>
      </c>
      <c r="V1744" s="69">
        <f>+U1744*0.75</f>
        <v>446.84999999999997</v>
      </c>
      <c r="W1744" s="69">
        <f>+U1744-V1744</f>
        <v>148.94999999999999</v>
      </c>
      <c r="X1744" s="69">
        <v>0</v>
      </c>
      <c r="Y1744" s="14">
        <f t="shared" ref="Y1744:Y1760" si="1696">T1744-X1744</f>
        <v>0</v>
      </c>
      <c r="Z1744" s="66" t="s">
        <v>26</v>
      </c>
      <c r="AA1744" s="12" t="s">
        <v>31</v>
      </c>
    </row>
    <row r="1745" spans="1:27" x14ac:dyDescent="0.25">
      <c r="A1745" s="10">
        <v>45684</v>
      </c>
      <c r="B1745" s="11" t="s">
        <v>3760</v>
      </c>
      <c r="C1745" s="11" t="s">
        <v>3761</v>
      </c>
      <c r="D1745" s="11" t="s">
        <v>26</v>
      </c>
      <c r="E1745" s="11" t="s">
        <v>105</v>
      </c>
      <c r="F1745" s="11" t="s">
        <v>26</v>
      </c>
      <c r="G1745" s="11">
        <v>2605</v>
      </c>
      <c r="H1745" s="12" t="s">
        <v>41</v>
      </c>
      <c r="I1745" s="12" t="s">
        <v>55</v>
      </c>
      <c r="J1745" s="12" t="s">
        <v>55</v>
      </c>
      <c r="K1745" s="12" t="s">
        <v>56</v>
      </c>
      <c r="L1745" s="13">
        <v>31.9</v>
      </c>
      <c r="M1745" s="13">
        <v>20</v>
      </c>
      <c r="N1745" s="13">
        <v>1.595</v>
      </c>
      <c r="O1745" s="13" t="s">
        <v>30</v>
      </c>
      <c r="P1745" s="13">
        <v>24</v>
      </c>
      <c r="Q1745" s="13">
        <v>0</v>
      </c>
      <c r="R1745" s="69">
        <f>+M1745*P1745</f>
        <v>480</v>
      </c>
      <c r="S1745" s="69">
        <v>0</v>
      </c>
      <c r="T1745" s="69">
        <f>+M1745*S1745</f>
        <v>0</v>
      </c>
      <c r="U1745" s="69">
        <f>+R1745-T1745</f>
        <v>480</v>
      </c>
      <c r="V1745" s="69">
        <f>+U1745*0</f>
        <v>0</v>
      </c>
      <c r="W1745" s="69">
        <f>+U1745-V1745</f>
        <v>480</v>
      </c>
      <c r="X1745" s="69">
        <v>0</v>
      </c>
      <c r="Y1745" s="14">
        <f t="shared" si="1696"/>
        <v>0</v>
      </c>
      <c r="Z1745" s="66" t="s">
        <v>26</v>
      </c>
      <c r="AA1745" s="12" t="s">
        <v>31</v>
      </c>
    </row>
    <row r="1746" spans="1:27" x14ac:dyDescent="0.25">
      <c r="A1746" s="10">
        <v>45684</v>
      </c>
      <c r="B1746" s="11" t="s">
        <v>361</v>
      </c>
      <c r="C1746" s="11" t="s">
        <v>3762</v>
      </c>
      <c r="D1746" s="11" t="s">
        <v>26</v>
      </c>
      <c r="E1746" s="11" t="s">
        <v>57</v>
      </c>
      <c r="F1746" s="11" t="s">
        <v>26</v>
      </c>
      <c r="G1746" s="11">
        <v>3657</v>
      </c>
      <c r="H1746" s="12" t="s">
        <v>41</v>
      </c>
      <c r="I1746" s="12" t="s">
        <v>27</v>
      </c>
      <c r="J1746" s="12" t="s">
        <v>42</v>
      </c>
      <c r="K1746" s="12" t="s">
        <v>43</v>
      </c>
      <c r="L1746" s="13">
        <v>43.78</v>
      </c>
      <c r="M1746" s="13">
        <v>25</v>
      </c>
      <c r="N1746" s="13">
        <v>1.7512000000000001</v>
      </c>
      <c r="O1746" s="13" t="s">
        <v>30</v>
      </c>
      <c r="P1746" s="13">
        <v>64</v>
      </c>
      <c r="Q1746" s="13">
        <v>0</v>
      </c>
      <c r="R1746" s="69">
        <f>M1746*P1746</f>
        <v>1600</v>
      </c>
      <c r="S1746" s="69">
        <v>0</v>
      </c>
      <c r="T1746" s="69">
        <f>M1746*S1746</f>
        <v>0</v>
      </c>
      <c r="U1746" s="69">
        <f t="shared" ref="U1746:U1748" si="1697">+R1746-T1746</f>
        <v>1600</v>
      </c>
      <c r="V1746" s="69">
        <f>+U1746*0</f>
        <v>0</v>
      </c>
      <c r="W1746" s="69">
        <f t="shared" ref="W1746:W1748" si="1698">+U1746-V1746</f>
        <v>1600</v>
      </c>
      <c r="X1746" s="69">
        <v>0</v>
      </c>
      <c r="Y1746" s="14">
        <f t="shared" si="1696"/>
        <v>0</v>
      </c>
      <c r="Z1746" s="66" t="s">
        <v>26</v>
      </c>
      <c r="AA1746" s="12" t="s">
        <v>31</v>
      </c>
    </row>
    <row r="1747" spans="1:27" x14ac:dyDescent="0.25">
      <c r="A1747" s="10">
        <v>45684</v>
      </c>
      <c r="B1747" s="11" t="s">
        <v>3763</v>
      </c>
      <c r="C1747" s="11" t="s">
        <v>3764</v>
      </c>
      <c r="D1747" s="11" t="s">
        <v>26</v>
      </c>
      <c r="E1747" s="11" t="s">
        <v>588</v>
      </c>
      <c r="F1747" s="11" t="s">
        <v>26</v>
      </c>
      <c r="G1747" s="11">
        <v>4597</v>
      </c>
      <c r="H1747" s="12" t="s">
        <v>4422</v>
      </c>
      <c r="I1747" s="12" t="s">
        <v>27</v>
      </c>
      <c r="J1747" s="12" t="s">
        <v>33</v>
      </c>
      <c r="K1747" s="12" t="s">
        <v>34</v>
      </c>
      <c r="L1747" s="13">
        <v>35.04</v>
      </c>
      <c r="M1747" s="13">
        <v>25</v>
      </c>
      <c r="N1747" s="13">
        <v>1.4016</v>
      </c>
      <c r="O1747" s="13">
        <v>45</v>
      </c>
      <c r="P1747" s="13" t="s">
        <v>30</v>
      </c>
      <c r="Q1747" s="13">
        <v>0</v>
      </c>
      <c r="R1747" s="69">
        <f>+L1747*O1747</f>
        <v>1576.8</v>
      </c>
      <c r="S1747" s="69">
        <v>0</v>
      </c>
      <c r="T1747" s="69">
        <f>+L1747*S1747</f>
        <v>0</v>
      </c>
      <c r="U1747" s="69">
        <f t="shared" si="1697"/>
        <v>1576.8</v>
      </c>
      <c r="V1747" s="69">
        <f>+U1747*1</f>
        <v>1576.8</v>
      </c>
      <c r="W1747" s="69">
        <f t="shared" si="1698"/>
        <v>0</v>
      </c>
      <c r="X1747" s="69">
        <v>0</v>
      </c>
      <c r="Y1747" s="14">
        <f t="shared" si="1696"/>
        <v>0</v>
      </c>
      <c r="Z1747" s="66" t="s">
        <v>26</v>
      </c>
      <c r="AA1747" s="12" t="s">
        <v>31</v>
      </c>
    </row>
    <row r="1748" spans="1:27" x14ac:dyDescent="0.25">
      <c r="A1748" s="10">
        <v>45684</v>
      </c>
      <c r="B1748" s="11" t="s">
        <v>278</v>
      </c>
      <c r="C1748" s="11" t="s">
        <v>3765</v>
      </c>
      <c r="D1748" s="11" t="s">
        <v>26</v>
      </c>
      <c r="E1748" s="11" t="s">
        <v>72</v>
      </c>
      <c r="F1748" s="11" t="s">
        <v>26</v>
      </c>
      <c r="G1748" s="11" t="s">
        <v>35</v>
      </c>
      <c r="H1748" s="12" t="s">
        <v>36</v>
      </c>
      <c r="I1748" s="12" t="s">
        <v>27</v>
      </c>
      <c r="J1748" s="12" t="s">
        <v>42</v>
      </c>
      <c r="K1748" s="12" t="s">
        <v>43</v>
      </c>
      <c r="L1748" s="13">
        <v>15.44</v>
      </c>
      <c r="M1748" s="13">
        <v>10</v>
      </c>
      <c r="N1748" s="13">
        <v>1.544</v>
      </c>
      <c r="O1748" s="13">
        <v>45</v>
      </c>
      <c r="P1748" s="13" t="s">
        <v>30</v>
      </c>
      <c r="Q1748" s="13">
        <v>0</v>
      </c>
      <c r="R1748" s="69">
        <f>(L1748*O1748)-Q1748</f>
        <v>694.8</v>
      </c>
      <c r="S1748" s="69">
        <v>0</v>
      </c>
      <c r="T1748" s="69">
        <f t="shared" ref="T1748" si="1699">+L1748*S1748</f>
        <v>0</v>
      </c>
      <c r="U1748" s="69">
        <f t="shared" si="1697"/>
        <v>694.8</v>
      </c>
      <c r="V1748" s="69">
        <f>+U1748*0</f>
        <v>0</v>
      </c>
      <c r="W1748" s="69">
        <f t="shared" si="1698"/>
        <v>694.8</v>
      </c>
      <c r="X1748" s="69">
        <v>0</v>
      </c>
      <c r="Y1748" s="14">
        <f t="shared" si="1696"/>
        <v>0</v>
      </c>
      <c r="Z1748" s="66" t="s">
        <v>26</v>
      </c>
      <c r="AA1748" s="12" t="s">
        <v>31</v>
      </c>
    </row>
    <row r="1749" spans="1:27" x14ac:dyDescent="0.25">
      <c r="A1749" s="10">
        <v>45684</v>
      </c>
      <c r="B1749" s="11" t="s">
        <v>454</v>
      </c>
      <c r="C1749" s="11" t="s">
        <v>3766</v>
      </c>
      <c r="D1749" s="11" t="s">
        <v>26</v>
      </c>
      <c r="E1749" s="11" t="s">
        <v>77</v>
      </c>
      <c r="F1749" s="11" t="s">
        <v>26</v>
      </c>
      <c r="G1749" s="11">
        <v>2402</v>
      </c>
      <c r="H1749" s="12" t="s">
        <v>4448</v>
      </c>
      <c r="I1749" s="12" t="s">
        <v>55</v>
      </c>
      <c r="J1749" s="12" t="s">
        <v>55</v>
      </c>
      <c r="K1749" s="12" t="s">
        <v>56</v>
      </c>
      <c r="L1749" s="13">
        <v>36.82</v>
      </c>
      <c r="M1749" s="13">
        <v>25</v>
      </c>
      <c r="N1749" s="13">
        <v>1.4728000000000001</v>
      </c>
      <c r="O1749" s="13">
        <v>15</v>
      </c>
      <c r="P1749" s="13" t="s">
        <v>30</v>
      </c>
      <c r="Q1749" s="13">
        <v>0</v>
      </c>
      <c r="R1749" s="69">
        <f>L1749*O1749</f>
        <v>552.29999999999995</v>
      </c>
      <c r="S1749" s="69">
        <v>0</v>
      </c>
      <c r="T1749" s="69">
        <f>L1749*S1749</f>
        <v>0</v>
      </c>
      <c r="U1749" s="69">
        <f>R1749-T1749</f>
        <v>552.29999999999995</v>
      </c>
      <c r="V1749" s="69">
        <f>U1749*1</f>
        <v>552.29999999999995</v>
      </c>
      <c r="W1749" s="69">
        <f>U1749-V1749</f>
        <v>0</v>
      </c>
      <c r="X1749" s="69">
        <v>0</v>
      </c>
      <c r="Y1749" s="14">
        <f t="shared" si="1696"/>
        <v>0</v>
      </c>
      <c r="Z1749" s="66" t="s">
        <v>26</v>
      </c>
      <c r="AA1749" s="12" t="s">
        <v>31</v>
      </c>
    </row>
    <row r="1750" spans="1:27" x14ac:dyDescent="0.25">
      <c r="A1750" s="10">
        <v>45684</v>
      </c>
      <c r="B1750" s="11" t="s">
        <v>3767</v>
      </c>
      <c r="C1750" s="11" t="s">
        <v>3768</v>
      </c>
      <c r="D1750" s="11" t="s">
        <v>26</v>
      </c>
      <c r="E1750" s="11" t="s">
        <v>54</v>
      </c>
      <c r="F1750" s="11" t="s">
        <v>26</v>
      </c>
      <c r="G1750" s="11">
        <v>112149</v>
      </c>
      <c r="H1750" s="12" t="s">
        <v>4445</v>
      </c>
      <c r="I1750" s="12" t="s">
        <v>27</v>
      </c>
      <c r="J1750" s="12" t="s">
        <v>33</v>
      </c>
      <c r="K1750" s="12" t="s">
        <v>34</v>
      </c>
      <c r="L1750" s="13">
        <v>35.18</v>
      </c>
      <c r="M1750" s="13">
        <v>25</v>
      </c>
      <c r="N1750" s="13">
        <v>1.4072</v>
      </c>
      <c r="O1750" s="13">
        <v>44</v>
      </c>
      <c r="P1750" s="13" t="s">
        <v>30</v>
      </c>
      <c r="Q1750" s="13">
        <v>0</v>
      </c>
      <c r="R1750" s="69">
        <f t="shared" ref="R1750" si="1700">+L1750*O1750</f>
        <v>1547.92</v>
      </c>
      <c r="S1750" s="69">
        <v>0</v>
      </c>
      <c r="T1750" s="69">
        <f>+L1750*S1750</f>
        <v>0</v>
      </c>
      <c r="U1750" s="69">
        <f>+R1750-T1750</f>
        <v>1547.92</v>
      </c>
      <c r="V1750" s="69">
        <f>+U1750*1</f>
        <v>1547.92</v>
      </c>
      <c r="W1750" s="69">
        <f>+U1750-V1750</f>
        <v>0</v>
      </c>
      <c r="X1750" s="69">
        <v>0</v>
      </c>
      <c r="Y1750" s="14">
        <f t="shared" si="1696"/>
        <v>0</v>
      </c>
      <c r="Z1750" s="66" t="s">
        <v>26</v>
      </c>
      <c r="AA1750" s="12" t="s">
        <v>31</v>
      </c>
    </row>
    <row r="1751" spans="1:27" x14ac:dyDescent="0.25">
      <c r="A1751" s="10">
        <v>45684</v>
      </c>
      <c r="B1751" s="11" t="s">
        <v>3583</v>
      </c>
      <c r="C1751" s="11" t="s">
        <v>3769</v>
      </c>
      <c r="D1751" s="11" t="s">
        <v>26</v>
      </c>
      <c r="E1751" s="11" t="s">
        <v>80</v>
      </c>
      <c r="F1751" s="11" t="s">
        <v>26</v>
      </c>
      <c r="G1751" s="11">
        <v>10659</v>
      </c>
      <c r="H1751" s="12" t="s">
        <v>140</v>
      </c>
      <c r="I1751" s="12" t="s">
        <v>27</v>
      </c>
      <c r="J1751" s="12" t="s">
        <v>42</v>
      </c>
      <c r="K1751" s="12" t="s">
        <v>43</v>
      </c>
      <c r="L1751" s="13">
        <v>44.16</v>
      </c>
      <c r="M1751" s="13">
        <v>25</v>
      </c>
      <c r="N1751" s="13">
        <v>1.7664</v>
      </c>
      <c r="O1751" s="13">
        <v>35</v>
      </c>
      <c r="P1751" s="13"/>
      <c r="Q1751" s="13">
        <v>0</v>
      </c>
      <c r="R1751" s="69">
        <f>+L1751*O1751</f>
        <v>1545.6</v>
      </c>
      <c r="S1751" s="69">
        <v>0</v>
      </c>
      <c r="T1751" s="69">
        <f>+L1751*S1751</f>
        <v>0</v>
      </c>
      <c r="U1751" s="69">
        <f>+R1751-T1751</f>
        <v>1545.6</v>
      </c>
      <c r="V1751" s="69">
        <f>+U1751*0</f>
        <v>0</v>
      </c>
      <c r="W1751" s="69">
        <f>+U1751-V1751</f>
        <v>1545.6</v>
      </c>
      <c r="X1751" s="69">
        <v>0</v>
      </c>
      <c r="Y1751" s="14">
        <f t="shared" si="1696"/>
        <v>0</v>
      </c>
      <c r="Z1751" s="66" t="s">
        <v>26</v>
      </c>
      <c r="AA1751" s="12" t="s">
        <v>31</v>
      </c>
    </row>
    <row r="1752" spans="1:27" x14ac:dyDescent="0.25">
      <c r="A1752" s="10">
        <v>45684</v>
      </c>
      <c r="B1752" s="11" t="s">
        <v>638</v>
      </c>
      <c r="C1752" s="11" t="s">
        <v>3770</v>
      </c>
      <c r="D1752" s="11" t="s">
        <v>26</v>
      </c>
      <c r="E1752" s="11" t="s">
        <v>1199</v>
      </c>
      <c r="F1752" s="11" t="s">
        <v>26</v>
      </c>
      <c r="G1752" s="11">
        <v>2563</v>
      </c>
      <c r="H1752" s="12" t="s">
        <v>162</v>
      </c>
      <c r="I1752" s="12" t="s">
        <v>27</v>
      </c>
      <c r="J1752" s="12" t="s">
        <v>47</v>
      </c>
      <c r="K1752" s="12" t="s">
        <v>48</v>
      </c>
      <c r="L1752" s="13">
        <v>37.86</v>
      </c>
      <c r="M1752" s="13">
        <v>25</v>
      </c>
      <c r="N1752" s="13">
        <v>1.5144</v>
      </c>
      <c r="O1752" s="13" t="s">
        <v>30</v>
      </c>
      <c r="P1752" s="13">
        <v>58</v>
      </c>
      <c r="Q1752" s="13">
        <v>0</v>
      </c>
      <c r="R1752" s="69">
        <f>M1752*P1752</f>
        <v>1450</v>
      </c>
      <c r="S1752" s="69">
        <v>0</v>
      </c>
      <c r="T1752" s="69">
        <f>M1752*S1752</f>
        <v>0</v>
      </c>
      <c r="U1752" s="69">
        <f>R1752-T1752</f>
        <v>1450</v>
      </c>
      <c r="V1752" s="69">
        <f>U1752*0</f>
        <v>0</v>
      </c>
      <c r="W1752" s="69">
        <f>U1752-V1752</f>
        <v>1450</v>
      </c>
      <c r="X1752" s="69">
        <v>0</v>
      </c>
      <c r="Y1752" s="14">
        <f t="shared" si="1696"/>
        <v>0</v>
      </c>
      <c r="Z1752" s="66" t="s">
        <v>26</v>
      </c>
      <c r="AA1752" s="12" t="s">
        <v>31</v>
      </c>
    </row>
    <row r="1753" spans="1:27" x14ac:dyDescent="0.25">
      <c r="A1753" s="10">
        <v>45684</v>
      </c>
      <c r="B1753" s="11" t="s">
        <v>353</v>
      </c>
      <c r="C1753" s="11" t="s">
        <v>3771</v>
      </c>
      <c r="D1753" s="11" t="s">
        <v>26</v>
      </c>
      <c r="E1753" s="11" t="s">
        <v>574</v>
      </c>
      <c r="F1753" s="11" t="s">
        <v>26</v>
      </c>
      <c r="G1753" s="11">
        <v>112091</v>
      </c>
      <c r="H1753" s="12" t="s">
        <v>4445</v>
      </c>
      <c r="I1753" s="12" t="s">
        <v>27</v>
      </c>
      <c r="J1753" s="12" t="s">
        <v>33</v>
      </c>
      <c r="K1753" s="12" t="s">
        <v>34</v>
      </c>
      <c r="L1753" s="13">
        <v>36.56</v>
      </c>
      <c r="M1753" s="13">
        <v>25</v>
      </c>
      <c r="N1753" s="13">
        <v>1.4623999999999999</v>
      </c>
      <c r="O1753" s="13">
        <v>44</v>
      </c>
      <c r="P1753" s="13" t="s">
        <v>30</v>
      </c>
      <c r="Q1753" s="13">
        <v>0</v>
      </c>
      <c r="R1753" s="69">
        <f t="shared" ref="R1753" si="1701">+L1753*O1753</f>
        <v>1608.64</v>
      </c>
      <c r="S1753" s="69">
        <v>0</v>
      </c>
      <c r="T1753" s="69">
        <f>+L1753*S1753</f>
        <v>0</v>
      </c>
      <c r="U1753" s="69">
        <f>+R1753-T1753</f>
        <v>1608.64</v>
      </c>
      <c r="V1753" s="69">
        <f>+U1753*1</f>
        <v>1608.64</v>
      </c>
      <c r="W1753" s="69">
        <f>+U1753-V1753</f>
        <v>0</v>
      </c>
      <c r="X1753" s="69">
        <v>0</v>
      </c>
      <c r="Y1753" s="14">
        <f t="shared" si="1696"/>
        <v>0</v>
      </c>
      <c r="Z1753" s="66" t="s">
        <v>26</v>
      </c>
      <c r="AA1753" s="12" t="s">
        <v>31</v>
      </c>
    </row>
    <row r="1754" spans="1:27" x14ac:dyDescent="0.25">
      <c r="A1754" s="10">
        <v>45684</v>
      </c>
      <c r="B1754" s="11" t="s">
        <v>360</v>
      </c>
      <c r="C1754" s="11" t="s">
        <v>3772</v>
      </c>
      <c r="D1754" s="11" t="s">
        <v>26</v>
      </c>
      <c r="E1754" s="11" t="s">
        <v>69</v>
      </c>
      <c r="F1754" s="11" t="s">
        <v>26</v>
      </c>
      <c r="G1754" s="11">
        <v>2102</v>
      </c>
      <c r="H1754" s="12" t="s">
        <v>70</v>
      </c>
      <c r="I1754" s="12" t="s">
        <v>27</v>
      </c>
      <c r="J1754" s="12" t="s">
        <v>42</v>
      </c>
      <c r="K1754" s="12" t="s">
        <v>43</v>
      </c>
      <c r="L1754" s="13">
        <v>44</v>
      </c>
      <c r="M1754" s="13">
        <v>25</v>
      </c>
      <c r="N1754" s="13">
        <v>1.76</v>
      </c>
      <c r="O1754" s="13" t="s">
        <v>30</v>
      </c>
      <c r="P1754" s="13">
        <v>64</v>
      </c>
      <c r="Q1754" s="13">
        <v>0</v>
      </c>
      <c r="R1754" s="69">
        <f>+M1754*P1754</f>
        <v>1600</v>
      </c>
      <c r="S1754" s="69">
        <v>0</v>
      </c>
      <c r="T1754" s="69">
        <f>+M1754*S1754</f>
        <v>0</v>
      </c>
      <c r="U1754" s="69">
        <f t="shared" ref="U1754" si="1702">+R1754-T1754</f>
        <v>1600</v>
      </c>
      <c r="V1754" s="69">
        <f>+U1754*0</f>
        <v>0</v>
      </c>
      <c r="W1754" s="69">
        <f t="shared" ref="W1754" si="1703">+U1754-V1754</f>
        <v>1600</v>
      </c>
      <c r="X1754" s="69">
        <v>0</v>
      </c>
      <c r="Y1754" s="14">
        <f t="shared" si="1696"/>
        <v>0</v>
      </c>
      <c r="Z1754" s="66" t="s">
        <v>26</v>
      </c>
      <c r="AA1754" s="12" t="s">
        <v>31</v>
      </c>
    </row>
    <row r="1755" spans="1:27" x14ac:dyDescent="0.25">
      <c r="A1755" s="10">
        <v>45684</v>
      </c>
      <c r="B1755" s="11" t="s">
        <v>3773</v>
      </c>
      <c r="C1755" s="11" t="s">
        <v>3774</v>
      </c>
      <c r="D1755" s="11" t="s">
        <v>26</v>
      </c>
      <c r="E1755" s="11" t="s">
        <v>481</v>
      </c>
      <c r="F1755" s="11" t="s">
        <v>26</v>
      </c>
      <c r="G1755" s="11">
        <v>74898</v>
      </c>
      <c r="H1755" s="12" t="s">
        <v>4447</v>
      </c>
      <c r="I1755" s="12" t="s">
        <v>55</v>
      </c>
      <c r="J1755" s="12" t="s">
        <v>55</v>
      </c>
      <c r="K1755" s="12" t="s">
        <v>56</v>
      </c>
      <c r="L1755" s="13">
        <v>38.1</v>
      </c>
      <c r="M1755" s="13">
        <v>25</v>
      </c>
      <c r="N1755" s="13">
        <v>1.524</v>
      </c>
      <c r="O1755" s="13">
        <v>15</v>
      </c>
      <c r="P1755" s="13" t="s">
        <v>30</v>
      </c>
      <c r="Q1755" s="13">
        <v>0</v>
      </c>
      <c r="R1755" s="69">
        <f>+L1755*O1755</f>
        <v>571.5</v>
      </c>
      <c r="S1755" s="69">
        <v>0</v>
      </c>
      <c r="T1755" s="69">
        <f>+L1755*S1755</f>
        <v>0</v>
      </c>
      <c r="U1755" s="69">
        <f>+R1755-T1755</f>
        <v>571.5</v>
      </c>
      <c r="V1755" s="69">
        <f>+U1755*0.75</f>
        <v>428.625</v>
      </c>
      <c r="W1755" s="69">
        <f>+U1755-V1755</f>
        <v>142.875</v>
      </c>
      <c r="X1755" s="69">
        <v>0</v>
      </c>
      <c r="Y1755" s="14">
        <f t="shared" si="1696"/>
        <v>0</v>
      </c>
      <c r="Z1755" s="66" t="s">
        <v>26</v>
      </c>
      <c r="AA1755" s="12" t="s">
        <v>31</v>
      </c>
    </row>
    <row r="1756" spans="1:27" x14ac:dyDescent="0.25">
      <c r="A1756" s="10">
        <v>45684</v>
      </c>
      <c r="B1756" s="11" t="s">
        <v>3775</v>
      </c>
      <c r="C1756" s="11" t="s">
        <v>3776</v>
      </c>
      <c r="D1756" s="11" t="s">
        <v>26</v>
      </c>
      <c r="E1756" s="11" t="s">
        <v>230</v>
      </c>
      <c r="F1756" s="11" t="s">
        <v>26</v>
      </c>
      <c r="G1756" s="11">
        <v>22958</v>
      </c>
      <c r="H1756" s="12" t="s">
        <v>4447</v>
      </c>
      <c r="I1756" s="12" t="s">
        <v>55</v>
      </c>
      <c r="J1756" s="12" t="s">
        <v>55</v>
      </c>
      <c r="K1756" s="12" t="s">
        <v>56</v>
      </c>
      <c r="L1756" s="13">
        <v>36.659999999999997</v>
      </c>
      <c r="M1756" s="13">
        <v>25</v>
      </c>
      <c r="N1756" s="13">
        <v>1.4663999999999999</v>
      </c>
      <c r="O1756" s="13">
        <v>15</v>
      </c>
      <c r="P1756" s="13" t="s">
        <v>30</v>
      </c>
      <c r="Q1756" s="13">
        <v>0</v>
      </c>
      <c r="R1756" s="69">
        <f>+L1756*O1756</f>
        <v>549.9</v>
      </c>
      <c r="S1756" s="69">
        <v>0</v>
      </c>
      <c r="T1756" s="69">
        <f>+L1756*S1756</f>
        <v>0</v>
      </c>
      <c r="U1756" s="69">
        <f>+R1756-T1756</f>
        <v>549.9</v>
      </c>
      <c r="V1756" s="69">
        <f>+U1756*0.75</f>
        <v>412.42499999999995</v>
      </c>
      <c r="W1756" s="69">
        <f>+U1756-V1756</f>
        <v>137.47500000000002</v>
      </c>
      <c r="X1756" s="69">
        <v>0</v>
      </c>
      <c r="Y1756" s="14">
        <f t="shared" si="1696"/>
        <v>0</v>
      </c>
      <c r="Z1756" s="66" t="s">
        <v>26</v>
      </c>
      <c r="AA1756" s="12" t="s">
        <v>31</v>
      </c>
    </row>
    <row r="1757" spans="1:27" x14ac:dyDescent="0.25">
      <c r="A1757" s="10">
        <v>45684</v>
      </c>
      <c r="B1757" s="11" t="s">
        <v>3777</v>
      </c>
      <c r="C1757" s="11" t="s">
        <v>3778</v>
      </c>
      <c r="D1757" s="11" t="s">
        <v>26</v>
      </c>
      <c r="E1757" s="11" t="s">
        <v>526</v>
      </c>
      <c r="F1757" s="11" t="s">
        <v>26</v>
      </c>
      <c r="G1757" s="11">
        <v>2562</v>
      </c>
      <c r="H1757" s="12" t="s">
        <v>162</v>
      </c>
      <c r="I1757" s="12" t="s">
        <v>27</v>
      </c>
      <c r="J1757" s="12" t="s">
        <v>33</v>
      </c>
      <c r="K1757" s="12" t="s">
        <v>34</v>
      </c>
      <c r="L1757" s="13">
        <v>37.68</v>
      </c>
      <c r="M1757" s="13">
        <v>25</v>
      </c>
      <c r="N1757" s="13">
        <v>1.5072000000000001</v>
      </c>
      <c r="O1757" s="13" t="s">
        <v>30</v>
      </c>
      <c r="P1757" s="13">
        <v>58</v>
      </c>
      <c r="Q1757" s="13">
        <v>0</v>
      </c>
      <c r="R1757" s="69">
        <f>M1757*P1757</f>
        <v>1450</v>
      </c>
      <c r="S1757" s="69">
        <v>0</v>
      </c>
      <c r="T1757" s="69">
        <f>M1757*S1757</f>
        <v>0</v>
      </c>
      <c r="U1757" s="69">
        <f>R1757-T1757</f>
        <v>1450</v>
      </c>
      <c r="V1757" s="69">
        <f>U1757*0</f>
        <v>0</v>
      </c>
      <c r="W1757" s="69">
        <f>U1757-V1757</f>
        <v>1450</v>
      </c>
      <c r="X1757" s="69">
        <v>0</v>
      </c>
      <c r="Y1757" s="14">
        <f t="shared" si="1696"/>
        <v>0</v>
      </c>
      <c r="Z1757" s="66" t="s">
        <v>26</v>
      </c>
      <c r="AA1757" s="12" t="s">
        <v>31</v>
      </c>
    </row>
    <row r="1758" spans="1:27" x14ac:dyDescent="0.25">
      <c r="A1758" s="10">
        <v>45684</v>
      </c>
      <c r="B1758" s="11" t="s">
        <v>733</v>
      </c>
      <c r="C1758" s="11" t="s">
        <v>3779</v>
      </c>
      <c r="D1758" s="11" t="s">
        <v>26</v>
      </c>
      <c r="E1758" s="11" t="s">
        <v>77</v>
      </c>
      <c r="F1758" s="11" t="s">
        <v>26</v>
      </c>
      <c r="G1758" s="11">
        <v>2403</v>
      </c>
      <c r="H1758" s="12" t="s">
        <v>4448</v>
      </c>
      <c r="I1758" s="12" t="s">
        <v>55</v>
      </c>
      <c r="J1758" s="12" t="s">
        <v>55</v>
      </c>
      <c r="K1758" s="12" t="s">
        <v>56</v>
      </c>
      <c r="L1758" s="13">
        <v>39.14</v>
      </c>
      <c r="M1758" s="13">
        <v>25</v>
      </c>
      <c r="N1758" s="13">
        <v>1.5656000000000001</v>
      </c>
      <c r="O1758" s="13">
        <v>15</v>
      </c>
      <c r="P1758" s="13" t="s">
        <v>30</v>
      </c>
      <c r="Q1758" s="13">
        <v>0</v>
      </c>
      <c r="R1758" s="69">
        <f>L1758*O1758</f>
        <v>587.1</v>
      </c>
      <c r="S1758" s="69">
        <v>0</v>
      </c>
      <c r="T1758" s="69">
        <f>L1758*S1758</f>
        <v>0</v>
      </c>
      <c r="U1758" s="69">
        <f>R1758-T1758</f>
        <v>587.1</v>
      </c>
      <c r="V1758" s="69">
        <f>U1758*1</f>
        <v>587.1</v>
      </c>
      <c r="W1758" s="69">
        <f>U1758-V1758</f>
        <v>0</v>
      </c>
      <c r="X1758" s="69">
        <v>0</v>
      </c>
      <c r="Y1758" s="14">
        <f t="shared" si="1696"/>
        <v>0</v>
      </c>
      <c r="Z1758" s="66" t="s">
        <v>26</v>
      </c>
      <c r="AA1758" s="12" t="s">
        <v>31</v>
      </c>
    </row>
    <row r="1759" spans="1:27" x14ac:dyDescent="0.25">
      <c r="A1759" s="10">
        <v>45684</v>
      </c>
      <c r="B1759" s="11" t="s">
        <v>3780</v>
      </c>
      <c r="C1759" s="11" t="s">
        <v>3781</v>
      </c>
      <c r="D1759" s="11" t="s">
        <v>26</v>
      </c>
      <c r="E1759" s="11" t="s">
        <v>551</v>
      </c>
      <c r="F1759" s="11" t="s">
        <v>26</v>
      </c>
      <c r="G1759" s="11">
        <v>69135</v>
      </c>
      <c r="H1759" s="12" t="s">
        <v>4422</v>
      </c>
      <c r="I1759" s="12" t="s">
        <v>27</v>
      </c>
      <c r="J1759" s="12" t="s">
        <v>33</v>
      </c>
      <c r="K1759" s="12" t="s">
        <v>34</v>
      </c>
      <c r="L1759" s="13">
        <v>34.200000000000003</v>
      </c>
      <c r="M1759" s="13">
        <v>25</v>
      </c>
      <c r="N1759" s="13">
        <v>1.3680000000000001</v>
      </c>
      <c r="O1759" s="13">
        <v>45</v>
      </c>
      <c r="P1759" s="13" t="s">
        <v>30</v>
      </c>
      <c r="Q1759" s="13">
        <v>0</v>
      </c>
      <c r="R1759" s="69">
        <f>+L1759*O1759</f>
        <v>1539.0000000000002</v>
      </c>
      <c r="S1759" s="69">
        <v>0</v>
      </c>
      <c r="T1759" s="69">
        <f>+L1759*S1759</f>
        <v>0</v>
      </c>
      <c r="U1759" s="69">
        <f t="shared" ref="U1759" si="1704">+R1759-T1759</f>
        <v>1539.0000000000002</v>
      </c>
      <c r="V1759" s="69">
        <f>+U1759*1</f>
        <v>1539.0000000000002</v>
      </c>
      <c r="W1759" s="69">
        <f t="shared" ref="W1759" si="1705">+U1759-V1759</f>
        <v>0</v>
      </c>
      <c r="X1759" s="69">
        <v>0</v>
      </c>
      <c r="Y1759" s="14">
        <f t="shared" si="1696"/>
        <v>0</v>
      </c>
      <c r="Z1759" s="66" t="s">
        <v>26</v>
      </c>
      <c r="AA1759" s="12" t="s">
        <v>31</v>
      </c>
    </row>
    <row r="1760" spans="1:27" x14ac:dyDescent="0.25">
      <c r="A1760" s="10">
        <v>45684</v>
      </c>
      <c r="B1760" s="11" t="s">
        <v>610</v>
      </c>
      <c r="C1760" s="11" t="s">
        <v>3782</v>
      </c>
      <c r="D1760" s="11" t="s">
        <v>26</v>
      </c>
      <c r="E1760" s="11" t="s">
        <v>442</v>
      </c>
      <c r="F1760" s="11" t="s">
        <v>26</v>
      </c>
      <c r="G1760" s="11">
        <v>20675</v>
      </c>
      <c r="H1760" s="12" t="s">
        <v>4447</v>
      </c>
      <c r="I1760" s="12" t="s">
        <v>27</v>
      </c>
      <c r="J1760" s="12" t="s">
        <v>47</v>
      </c>
      <c r="K1760" s="12" t="s">
        <v>48</v>
      </c>
      <c r="L1760" s="13">
        <v>43.22</v>
      </c>
      <c r="M1760" s="13">
        <v>30</v>
      </c>
      <c r="N1760" s="13">
        <v>1.440666666666667</v>
      </c>
      <c r="O1760" s="13">
        <v>46.66</v>
      </c>
      <c r="P1760" s="13" t="s">
        <v>30</v>
      </c>
      <c r="Q1760" s="13">
        <v>0</v>
      </c>
      <c r="R1760" s="69">
        <f>+L1760*O1760</f>
        <v>2016.6451999999997</v>
      </c>
      <c r="S1760" s="69">
        <v>0</v>
      </c>
      <c r="T1760" s="69">
        <f>+L1760*S1760</f>
        <v>0</v>
      </c>
      <c r="U1760" s="69">
        <f>+R1760-T1760</f>
        <v>2016.6451999999997</v>
      </c>
      <c r="V1760" s="69">
        <f>+U1760*0.75</f>
        <v>1512.4838999999997</v>
      </c>
      <c r="W1760" s="69">
        <f>+U1760-V1760</f>
        <v>504.16129999999998</v>
      </c>
      <c r="X1760" s="69">
        <v>0</v>
      </c>
      <c r="Y1760" s="14">
        <f t="shared" si="1696"/>
        <v>0</v>
      </c>
      <c r="Z1760" s="66" t="s">
        <v>26</v>
      </c>
      <c r="AA1760" s="12" t="s">
        <v>31</v>
      </c>
    </row>
    <row r="1761" spans="1:27" x14ac:dyDescent="0.25">
      <c r="A1761" s="10">
        <v>45684</v>
      </c>
      <c r="B1761" s="11" t="s">
        <v>1578</v>
      </c>
      <c r="C1761" s="11" t="s">
        <v>3783</v>
      </c>
      <c r="D1761" s="11" t="s">
        <v>26</v>
      </c>
      <c r="E1761" s="11" t="s">
        <v>482</v>
      </c>
      <c r="F1761" s="11" t="s">
        <v>26</v>
      </c>
      <c r="G1761" s="11" t="s">
        <v>26</v>
      </c>
      <c r="H1761" s="12" t="s">
        <v>145</v>
      </c>
      <c r="I1761" s="12" t="s">
        <v>27</v>
      </c>
      <c r="J1761" s="12" t="s">
        <v>33</v>
      </c>
      <c r="K1761" s="12" t="s">
        <v>34</v>
      </c>
      <c r="L1761" s="13">
        <v>44.04</v>
      </c>
      <c r="M1761" s="13">
        <v>31</v>
      </c>
      <c r="N1761" s="13">
        <v>1.420645161290323</v>
      </c>
      <c r="O1761" s="13">
        <v>91</v>
      </c>
      <c r="P1761" s="13" t="s">
        <v>30</v>
      </c>
      <c r="Q1761" s="13">
        <v>0</v>
      </c>
      <c r="R1761" s="69">
        <f>+L1761*O1761</f>
        <v>4007.64</v>
      </c>
      <c r="S1761" s="69">
        <v>40</v>
      </c>
      <c r="T1761" s="69">
        <f>L1761*S1761</f>
        <v>1761.6</v>
      </c>
      <c r="U1761" s="69">
        <f t="shared" ref="U1761" si="1706">R1761-T1761</f>
        <v>2246.04</v>
      </c>
      <c r="V1761" s="69">
        <f t="shared" ref="V1761" si="1707">U1761*1</f>
        <v>2246.04</v>
      </c>
      <c r="W1761" s="69">
        <f t="shared" ref="W1761" si="1708">U1761-V1761</f>
        <v>0</v>
      </c>
      <c r="X1761" s="69">
        <f>L1761*37</f>
        <v>1629.48</v>
      </c>
      <c r="Y1761" s="70">
        <f>+T1761-X1761</f>
        <v>132.11999999999989</v>
      </c>
      <c r="Z1761" s="66" t="s">
        <v>41</v>
      </c>
      <c r="AA1761" s="12" t="s">
        <v>79</v>
      </c>
    </row>
    <row r="1762" spans="1:27" x14ac:dyDescent="0.25">
      <c r="A1762" s="10">
        <v>45684</v>
      </c>
      <c r="B1762" s="11" t="s">
        <v>707</v>
      </c>
      <c r="C1762" s="11" t="s">
        <v>3784</v>
      </c>
      <c r="D1762" s="11" t="s">
        <v>26</v>
      </c>
      <c r="E1762" s="11" t="s">
        <v>3785</v>
      </c>
      <c r="F1762" s="11" t="s">
        <v>26</v>
      </c>
      <c r="G1762" s="11">
        <v>24325</v>
      </c>
      <c r="H1762" s="12" t="s">
        <v>4447</v>
      </c>
      <c r="I1762" s="12" t="s">
        <v>55</v>
      </c>
      <c r="J1762" s="12" t="s">
        <v>55</v>
      </c>
      <c r="K1762" s="12" t="s">
        <v>56</v>
      </c>
      <c r="L1762" s="13">
        <v>38.6</v>
      </c>
      <c r="M1762" s="13">
        <v>25</v>
      </c>
      <c r="N1762" s="13">
        <v>1.544</v>
      </c>
      <c r="O1762" s="13">
        <v>15</v>
      </c>
      <c r="P1762" s="13" t="s">
        <v>30</v>
      </c>
      <c r="Q1762" s="13">
        <v>0</v>
      </c>
      <c r="R1762" s="69">
        <f>+L1762*O1762</f>
        <v>579</v>
      </c>
      <c r="S1762" s="69">
        <v>0</v>
      </c>
      <c r="T1762" s="69">
        <f>+L1762*S1762</f>
        <v>0</v>
      </c>
      <c r="U1762" s="69">
        <f>+R1762-T1762</f>
        <v>579</v>
      </c>
      <c r="V1762" s="69">
        <f>+U1762*0.75</f>
        <v>434.25</v>
      </c>
      <c r="W1762" s="69">
        <f>+U1762-V1762</f>
        <v>144.75</v>
      </c>
      <c r="X1762" s="69">
        <v>0</v>
      </c>
      <c r="Y1762" s="14">
        <f t="shared" ref="Y1762:Y1765" si="1709">T1762-X1762</f>
        <v>0</v>
      </c>
      <c r="Z1762" s="66" t="s">
        <v>26</v>
      </c>
      <c r="AA1762" s="12" t="s">
        <v>31</v>
      </c>
    </row>
    <row r="1763" spans="1:27" x14ac:dyDescent="0.25">
      <c r="A1763" s="10">
        <v>45684</v>
      </c>
      <c r="B1763" s="11">
        <v>-6.8611111111111067E-2</v>
      </c>
      <c r="C1763" s="11" t="s">
        <v>3786</v>
      </c>
      <c r="D1763" s="11" t="s">
        <v>26</v>
      </c>
      <c r="E1763" s="11" t="s">
        <v>439</v>
      </c>
      <c r="F1763" s="11" t="s">
        <v>26</v>
      </c>
      <c r="G1763" s="11" t="s">
        <v>35</v>
      </c>
      <c r="H1763" s="12" t="s">
        <v>36</v>
      </c>
      <c r="I1763" s="12" t="s">
        <v>55</v>
      </c>
      <c r="J1763" s="12" t="s">
        <v>55</v>
      </c>
      <c r="K1763" s="12" t="s">
        <v>56</v>
      </c>
      <c r="L1763" s="13">
        <v>31.32</v>
      </c>
      <c r="M1763" s="13">
        <v>22</v>
      </c>
      <c r="N1763" s="13">
        <v>1.423636363636364</v>
      </c>
      <c r="O1763" s="13">
        <v>20</v>
      </c>
      <c r="P1763" s="13" t="s">
        <v>30</v>
      </c>
      <c r="Q1763" s="13">
        <v>0</v>
      </c>
      <c r="R1763" s="69">
        <f>(L1763*O1763)-Q1763</f>
        <v>626.4</v>
      </c>
      <c r="S1763" s="69">
        <v>0</v>
      </c>
      <c r="T1763" s="69">
        <f t="shared" ref="T1763" si="1710">+L1763*S1763</f>
        <v>0</v>
      </c>
      <c r="U1763" s="69">
        <f t="shared" ref="U1763" si="1711">+R1763-T1763</f>
        <v>626.4</v>
      </c>
      <c r="V1763" s="69">
        <f>+U1763*0</f>
        <v>0</v>
      </c>
      <c r="W1763" s="69">
        <f t="shared" ref="W1763" si="1712">+U1763-V1763</f>
        <v>626.4</v>
      </c>
      <c r="X1763" s="69">
        <v>0</v>
      </c>
      <c r="Y1763" s="14">
        <f t="shared" si="1709"/>
        <v>0</v>
      </c>
      <c r="Z1763" s="66" t="s">
        <v>26</v>
      </c>
      <c r="AA1763" s="12" t="s">
        <v>31</v>
      </c>
    </row>
    <row r="1764" spans="1:27" x14ac:dyDescent="0.25">
      <c r="A1764" s="10">
        <v>45684</v>
      </c>
      <c r="B1764" s="11" t="s">
        <v>1254</v>
      </c>
      <c r="C1764" s="11" t="s">
        <v>3787</v>
      </c>
      <c r="D1764" s="11" t="s">
        <v>26</v>
      </c>
      <c r="E1764" s="11" t="s">
        <v>485</v>
      </c>
      <c r="F1764" s="11" t="s">
        <v>26</v>
      </c>
      <c r="G1764" s="11">
        <v>72894</v>
      </c>
      <c r="H1764" s="12" t="s">
        <v>4447</v>
      </c>
      <c r="I1764" s="12" t="s">
        <v>27</v>
      </c>
      <c r="J1764" s="12" t="s">
        <v>42</v>
      </c>
      <c r="K1764" s="12" t="s">
        <v>43</v>
      </c>
      <c r="L1764" s="13">
        <v>42.52</v>
      </c>
      <c r="M1764" s="13">
        <v>25</v>
      </c>
      <c r="N1764" s="13">
        <v>1.7008000000000001</v>
      </c>
      <c r="O1764" s="13">
        <v>42.5</v>
      </c>
      <c r="P1764" s="13" t="s">
        <v>30</v>
      </c>
      <c r="Q1764" s="13">
        <v>0</v>
      </c>
      <c r="R1764" s="69">
        <f>+L1764*O1764</f>
        <v>1807.1000000000001</v>
      </c>
      <c r="S1764" s="69">
        <v>0</v>
      </c>
      <c r="T1764" s="69">
        <f>+L1764*S1764</f>
        <v>0</v>
      </c>
      <c r="U1764" s="69">
        <f>+R1764-T1764</f>
        <v>1807.1000000000001</v>
      </c>
      <c r="V1764" s="69">
        <f>+U1764*0.75</f>
        <v>1355.325</v>
      </c>
      <c r="W1764" s="69">
        <f>+U1764-V1764</f>
        <v>451.77500000000009</v>
      </c>
      <c r="X1764" s="69">
        <v>0</v>
      </c>
      <c r="Y1764" s="14">
        <f t="shared" si="1709"/>
        <v>0</v>
      </c>
      <c r="Z1764" s="66" t="s">
        <v>26</v>
      </c>
      <c r="AA1764" s="12" t="s">
        <v>31</v>
      </c>
    </row>
    <row r="1765" spans="1:27" x14ac:dyDescent="0.25">
      <c r="A1765" s="10">
        <v>45684</v>
      </c>
      <c r="B1765" s="11" t="s">
        <v>186</v>
      </c>
      <c r="C1765" s="11" t="s">
        <v>3788</v>
      </c>
      <c r="D1765" s="11" t="s">
        <v>26</v>
      </c>
      <c r="E1765" s="11" t="s">
        <v>239</v>
      </c>
      <c r="F1765" s="11" t="s">
        <v>26</v>
      </c>
      <c r="G1765" s="11">
        <v>2941</v>
      </c>
      <c r="H1765" s="12" t="s">
        <v>41</v>
      </c>
      <c r="I1765" s="12" t="s">
        <v>55</v>
      </c>
      <c r="J1765" s="12" t="s">
        <v>55</v>
      </c>
      <c r="K1765" s="12" t="s">
        <v>56</v>
      </c>
      <c r="L1765" s="13">
        <v>36.24</v>
      </c>
      <c r="M1765" s="13">
        <v>22</v>
      </c>
      <c r="N1765" s="13">
        <v>1.647272727272727</v>
      </c>
      <c r="O1765" s="13" t="s">
        <v>30</v>
      </c>
      <c r="P1765" s="13">
        <v>24</v>
      </c>
      <c r="Q1765" s="13">
        <v>0</v>
      </c>
      <c r="R1765" s="69">
        <f>+M1765*P1765</f>
        <v>528</v>
      </c>
      <c r="S1765" s="69">
        <v>0</v>
      </c>
      <c r="T1765" s="69">
        <f>+M1765*S1765</f>
        <v>0</v>
      </c>
      <c r="U1765" s="69">
        <f>+R1765-T1765</f>
        <v>528</v>
      </c>
      <c r="V1765" s="69">
        <f>+U1765*0</f>
        <v>0</v>
      </c>
      <c r="W1765" s="69">
        <f>+U1765-V1765</f>
        <v>528</v>
      </c>
      <c r="X1765" s="69">
        <v>0</v>
      </c>
      <c r="Y1765" s="14">
        <f t="shared" si="1709"/>
        <v>0</v>
      </c>
      <c r="Z1765" s="66" t="s">
        <v>26</v>
      </c>
      <c r="AA1765" s="12" t="s">
        <v>31</v>
      </c>
    </row>
    <row r="1766" spans="1:27" x14ac:dyDescent="0.25">
      <c r="A1766" s="10">
        <v>45684</v>
      </c>
      <c r="B1766" s="11" t="s">
        <v>678</v>
      </c>
      <c r="C1766" s="11" t="s">
        <v>3789</v>
      </c>
      <c r="D1766" s="11" t="s">
        <v>26</v>
      </c>
      <c r="E1766" s="11" t="s">
        <v>53</v>
      </c>
      <c r="F1766" s="11" t="s">
        <v>26</v>
      </c>
      <c r="G1766" s="11" t="s">
        <v>26</v>
      </c>
      <c r="H1766" s="12" t="s">
        <v>145</v>
      </c>
      <c r="I1766" s="12" t="s">
        <v>27</v>
      </c>
      <c r="J1766" s="12" t="s">
        <v>33</v>
      </c>
      <c r="K1766" s="12" t="s">
        <v>34</v>
      </c>
      <c r="L1766" s="13">
        <v>44.22</v>
      </c>
      <c r="M1766" s="13">
        <v>31</v>
      </c>
      <c r="N1766" s="13">
        <v>1.4264516129032261</v>
      </c>
      <c r="O1766" s="13">
        <v>91</v>
      </c>
      <c r="P1766" s="13" t="s">
        <v>30</v>
      </c>
      <c r="Q1766" s="13">
        <v>0</v>
      </c>
      <c r="R1766" s="69">
        <f>+L1766*O1766</f>
        <v>4024.02</v>
      </c>
      <c r="S1766" s="69">
        <v>40</v>
      </c>
      <c r="T1766" s="69">
        <f>L1766*S1766</f>
        <v>1768.8</v>
      </c>
      <c r="U1766" s="69">
        <f t="shared" ref="U1766" si="1713">R1766-T1766</f>
        <v>2255.2200000000003</v>
      </c>
      <c r="V1766" s="69">
        <f t="shared" ref="V1766" si="1714">U1766*1</f>
        <v>2255.2200000000003</v>
      </c>
      <c r="W1766" s="69">
        <f t="shared" ref="W1766" si="1715">U1766-V1766</f>
        <v>0</v>
      </c>
      <c r="X1766" s="69">
        <f>L1766*37</f>
        <v>1636.1399999999999</v>
      </c>
      <c r="Y1766" s="70">
        <f>+T1766-X1766</f>
        <v>132.66000000000008</v>
      </c>
      <c r="Z1766" s="66" t="s">
        <v>41</v>
      </c>
      <c r="AA1766" s="12" t="s">
        <v>79</v>
      </c>
    </row>
    <row r="1767" spans="1:27" x14ac:dyDescent="0.25">
      <c r="A1767" s="10">
        <v>45684</v>
      </c>
      <c r="B1767" s="11" t="s">
        <v>3790</v>
      </c>
      <c r="C1767" s="11" t="s">
        <v>3791</v>
      </c>
      <c r="D1767" s="11" t="s">
        <v>26</v>
      </c>
      <c r="E1767" s="11" t="s">
        <v>434</v>
      </c>
      <c r="F1767" s="11" t="s">
        <v>26</v>
      </c>
      <c r="G1767" s="11">
        <v>3525</v>
      </c>
      <c r="H1767" s="12" t="s">
        <v>41</v>
      </c>
      <c r="I1767" s="12" t="s">
        <v>55</v>
      </c>
      <c r="J1767" s="12" t="s">
        <v>55</v>
      </c>
      <c r="K1767" s="12" t="s">
        <v>56</v>
      </c>
      <c r="L1767" s="13">
        <v>39.58</v>
      </c>
      <c r="M1767" s="13">
        <v>24</v>
      </c>
      <c r="N1767" s="13">
        <v>1.6491666666666669</v>
      </c>
      <c r="O1767" s="13" t="s">
        <v>30</v>
      </c>
      <c r="P1767" s="13">
        <v>24</v>
      </c>
      <c r="Q1767" s="13">
        <v>0</v>
      </c>
      <c r="R1767" s="69">
        <f>+M1767*P1767</f>
        <v>576</v>
      </c>
      <c r="S1767" s="69">
        <v>0</v>
      </c>
      <c r="T1767" s="69">
        <f>+M1767*S1767</f>
        <v>0</v>
      </c>
      <c r="U1767" s="69">
        <f>+R1767-T1767</f>
        <v>576</v>
      </c>
      <c r="V1767" s="69">
        <f>+U1767*0</f>
        <v>0</v>
      </c>
      <c r="W1767" s="69">
        <f>+U1767-V1767</f>
        <v>576</v>
      </c>
      <c r="X1767" s="69">
        <v>0</v>
      </c>
      <c r="Y1767" s="14">
        <f t="shared" ref="Y1767:Y1788" si="1716">T1767-X1767</f>
        <v>0</v>
      </c>
      <c r="Z1767" s="66" t="s">
        <v>26</v>
      </c>
      <c r="AA1767" s="12" t="s">
        <v>31</v>
      </c>
    </row>
    <row r="1768" spans="1:27" x14ac:dyDescent="0.25">
      <c r="A1768" s="10">
        <v>45684</v>
      </c>
      <c r="B1768" s="11" t="s">
        <v>616</v>
      </c>
      <c r="C1768" s="11" t="s">
        <v>3792</v>
      </c>
      <c r="D1768" s="11" t="s">
        <v>26</v>
      </c>
      <c r="E1768" s="11" t="s">
        <v>232</v>
      </c>
      <c r="F1768" s="11" t="s">
        <v>26</v>
      </c>
      <c r="G1768" s="11">
        <v>2942</v>
      </c>
      <c r="H1768" s="12" t="s">
        <v>41</v>
      </c>
      <c r="I1768" s="12" t="s">
        <v>55</v>
      </c>
      <c r="J1768" s="12" t="s">
        <v>55</v>
      </c>
      <c r="K1768" s="12" t="s">
        <v>56</v>
      </c>
      <c r="L1768" s="13">
        <v>39.020000000000003</v>
      </c>
      <c r="M1768" s="13">
        <v>24</v>
      </c>
      <c r="N1768" s="13">
        <v>1.625833333333333</v>
      </c>
      <c r="O1768" s="13" t="s">
        <v>30</v>
      </c>
      <c r="P1768" s="13">
        <v>24</v>
      </c>
      <c r="Q1768" s="13">
        <v>0</v>
      </c>
      <c r="R1768" s="69">
        <f>+M1768*P1768</f>
        <v>576</v>
      </c>
      <c r="S1768" s="69">
        <v>0</v>
      </c>
      <c r="T1768" s="69">
        <f>+M1768*S1768</f>
        <v>0</v>
      </c>
      <c r="U1768" s="69">
        <f>+R1768-T1768</f>
        <v>576</v>
      </c>
      <c r="V1768" s="69">
        <f>+U1768*0</f>
        <v>0</v>
      </c>
      <c r="W1768" s="69">
        <f>+U1768-V1768</f>
        <v>576</v>
      </c>
      <c r="X1768" s="69">
        <v>0</v>
      </c>
      <c r="Y1768" s="14">
        <f t="shared" si="1716"/>
        <v>0</v>
      </c>
      <c r="Z1768" s="66" t="s">
        <v>26</v>
      </c>
      <c r="AA1768" s="12" t="s">
        <v>31</v>
      </c>
    </row>
    <row r="1769" spans="1:27" x14ac:dyDescent="0.25">
      <c r="A1769" s="10">
        <v>45684</v>
      </c>
      <c r="B1769" s="11" t="s">
        <v>659</v>
      </c>
      <c r="C1769" s="11" t="s">
        <v>3793</v>
      </c>
      <c r="D1769" s="11" t="s">
        <v>26</v>
      </c>
      <c r="E1769" s="11" t="s">
        <v>226</v>
      </c>
      <c r="F1769" s="11" t="s">
        <v>26</v>
      </c>
      <c r="G1769" s="11">
        <v>2561</v>
      </c>
      <c r="H1769" s="12" t="s">
        <v>162</v>
      </c>
      <c r="I1769" s="12" t="s">
        <v>55</v>
      </c>
      <c r="J1769" s="12" t="s">
        <v>55</v>
      </c>
      <c r="K1769" s="12" t="s">
        <v>56</v>
      </c>
      <c r="L1769" s="13">
        <v>41.98</v>
      </c>
      <c r="M1769" s="13">
        <v>25</v>
      </c>
      <c r="N1769" s="13">
        <v>1.6792</v>
      </c>
      <c r="O1769" s="13" t="s">
        <v>30</v>
      </c>
      <c r="P1769" s="13">
        <v>22</v>
      </c>
      <c r="Q1769" s="13">
        <v>0</v>
      </c>
      <c r="R1769" s="69">
        <f>M1769*P1769</f>
        <v>550</v>
      </c>
      <c r="S1769" s="69">
        <v>0</v>
      </c>
      <c r="T1769" s="69">
        <f>M1769*S1769</f>
        <v>0</v>
      </c>
      <c r="U1769" s="69">
        <f t="shared" ref="U1769" si="1717">R1769-T1769</f>
        <v>550</v>
      </c>
      <c r="V1769" s="69">
        <f>U1769*0</f>
        <v>0</v>
      </c>
      <c r="W1769" s="69">
        <f t="shared" ref="W1769" si="1718">U1769-V1769</f>
        <v>550</v>
      </c>
      <c r="X1769" s="69">
        <v>0</v>
      </c>
      <c r="Y1769" s="14">
        <f t="shared" si="1716"/>
        <v>0</v>
      </c>
      <c r="Z1769" s="66" t="s">
        <v>26</v>
      </c>
      <c r="AA1769" s="12" t="s">
        <v>31</v>
      </c>
    </row>
    <row r="1770" spans="1:27" x14ac:dyDescent="0.25">
      <c r="A1770" s="10">
        <v>45684</v>
      </c>
      <c r="B1770" s="11" t="s">
        <v>3794</v>
      </c>
      <c r="C1770" s="11" t="s">
        <v>3795</v>
      </c>
      <c r="D1770" s="11" t="s">
        <v>26</v>
      </c>
      <c r="E1770" s="11" t="s">
        <v>588</v>
      </c>
      <c r="F1770" s="11" t="s">
        <v>26</v>
      </c>
      <c r="G1770" s="11">
        <v>4598</v>
      </c>
      <c r="H1770" s="12" t="s">
        <v>4422</v>
      </c>
      <c r="I1770" s="12" t="s">
        <v>27</v>
      </c>
      <c r="J1770" s="12" t="s">
        <v>42</v>
      </c>
      <c r="K1770" s="12" t="s">
        <v>43</v>
      </c>
      <c r="L1770" s="13">
        <v>35.880000000000003</v>
      </c>
      <c r="M1770" s="13">
        <v>25</v>
      </c>
      <c r="N1770" s="13">
        <v>1.4352</v>
      </c>
      <c r="O1770" s="13">
        <v>42</v>
      </c>
      <c r="P1770" s="13" t="s">
        <v>30</v>
      </c>
      <c r="Q1770" s="13">
        <v>0</v>
      </c>
      <c r="R1770" s="69">
        <f t="shared" ref="R1770" si="1719">+L1770*O1770</f>
        <v>1506.96</v>
      </c>
      <c r="S1770" s="69">
        <v>0</v>
      </c>
      <c r="T1770" s="69">
        <f t="shared" ref="T1770:T1772" si="1720">+L1770*S1770</f>
        <v>0</v>
      </c>
      <c r="U1770" s="69">
        <f t="shared" ref="U1770:U1772" si="1721">+R1770-T1770</f>
        <v>1506.96</v>
      </c>
      <c r="V1770" s="69">
        <f>+U1770*1</f>
        <v>1506.96</v>
      </c>
      <c r="W1770" s="69">
        <f t="shared" ref="W1770:W1772" si="1722">+U1770-V1770</f>
        <v>0</v>
      </c>
      <c r="X1770" s="69">
        <v>0</v>
      </c>
      <c r="Y1770" s="14">
        <f t="shared" si="1716"/>
        <v>0</v>
      </c>
      <c r="Z1770" s="66" t="s">
        <v>26</v>
      </c>
      <c r="AA1770" s="12" t="s">
        <v>31</v>
      </c>
    </row>
    <row r="1771" spans="1:27" x14ac:dyDescent="0.25">
      <c r="A1771" s="10">
        <v>45684</v>
      </c>
      <c r="B1771" s="11" t="s">
        <v>277</v>
      </c>
      <c r="C1771" s="11" t="s">
        <v>3796</v>
      </c>
      <c r="D1771" s="11" t="s">
        <v>26</v>
      </c>
      <c r="E1771" s="11" t="s">
        <v>3636</v>
      </c>
      <c r="F1771" s="11" t="s">
        <v>26</v>
      </c>
      <c r="G1771" s="11" t="s">
        <v>35</v>
      </c>
      <c r="H1771" s="12" t="s">
        <v>36</v>
      </c>
      <c r="I1771" s="12" t="s">
        <v>27</v>
      </c>
      <c r="J1771" s="12" t="s">
        <v>33</v>
      </c>
      <c r="K1771" s="12" t="s">
        <v>34</v>
      </c>
      <c r="L1771" s="13">
        <v>8.3800000000000008</v>
      </c>
      <c r="M1771" s="13">
        <v>6</v>
      </c>
      <c r="N1771" s="13">
        <v>1.3966666666666669</v>
      </c>
      <c r="O1771" s="13">
        <v>50</v>
      </c>
      <c r="P1771" s="13" t="s">
        <v>30</v>
      </c>
      <c r="Q1771" s="13">
        <v>0</v>
      </c>
      <c r="R1771" s="69">
        <f>(L1771*O1771)-Q1771</f>
        <v>419.00000000000006</v>
      </c>
      <c r="S1771" s="69">
        <v>0</v>
      </c>
      <c r="T1771" s="69">
        <f t="shared" si="1720"/>
        <v>0</v>
      </c>
      <c r="U1771" s="69">
        <f t="shared" si="1721"/>
        <v>419.00000000000006</v>
      </c>
      <c r="V1771" s="69">
        <f>+U1771*0</f>
        <v>0</v>
      </c>
      <c r="W1771" s="69">
        <f t="shared" si="1722"/>
        <v>419.00000000000006</v>
      </c>
      <c r="X1771" s="69">
        <v>0</v>
      </c>
      <c r="Y1771" s="14">
        <f t="shared" si="1716"/>
        <v>0</v>
      </c>
      <c r="Z1771" s="66" t="s">
        <v>26</v>
      </c>
      <c r="AA1771" s="12" t="s">
        <v>31</v>
      </c>
    </row>
    <row r="1772" spans="1:27" x14ac:dyDescent="0.25">
      <c r="A1772" s="10">
        <v>45684</v>
      </c>
      <c r="B1772" s="11" t="s">
        <v>683</v>
      </c>
      <c r="C1772" s="11" t="s">
        <v>3797</v>
      </c>
      <c r="D1772" s="11" t="s">
        <v>26</v>
      </c>
      <c r="E1772" s="11" t="s">
        <v>592</v>
      </c>
      <c r="F1772" s="11" t="s">
        <v>26</v>
      </c>
      <c r="G1772" s="11">
        <v>44306</v>
      </c>
      <c r="H1772" s="12" t="s">
        <v>4422</v>
      </c>
      <c r="I1772" s="12" t="s">
        <v>27</v>
      </c>
      <c r="J1772" s="12" t="s">
        <v>42</v>
      </c>
      <c r="K1772" s="12" t="s">
        <v>43</v>
      </c>
      <c r="L1772" s="13">
        <v>36.28</v>
      </c>
      <c r="M1772" s="13">
        <v>25</v>
      </c>
      <c r="N1772" s="13">
        <v>1.4512</v>
      </c>
      <c r="O1772" s="13">
        <v>42</v>
      </c>
      <c r="P1772" s="13" t="s">
        <v>30</v>
      </c>
      <c r="Q1772" s="13">
        <v>0</v>
      </c>
      <c r="R1772" s="69">
        <f t="shared" ref="R1772" si="1723">+L1772*O1772</f>
        <v>1523.76</v>
      </c>
      <c r="S1772" s="69">
        <v>0</v>
      </c>
      <c r="T1772" s="69">
        <f t="shared" si="1720"/>
        <v>0</v>
      </c>
      <c r="U1772" s="69">
        <f t="shared" si="1721"/>
        <v>1523.76</v>
      </c>
      <c r="V1772" s="69">
        <f>+U1772*1</f>
        <v>1523.76</v>
      </c>
      <c r="W1772" s="69">
        <f t="shared" si="1722"/>
        <v>0</v>
      </c>
      <c r="X1772" s="69">
        <v>0</v>
      </c>
      <c r="Y1772" s="14">
        <f t="shared" si="1716"/>
        <v>0</v>
      </c>
      <c r="Z1772" s="66" t="s">
        <v>26</v>
      </c>
      <c r="AA1772" s="12" t="s">
        <v>31</v>
      </c>
    </row>
    <row r="1773" spans="1:27" x14ac:dyDescent="0.25">
      <c r="A1773" s="10">
        <v>45684</v>
      </c>
      <c r="B1773" s="11" t="s">
        <v>3798</v>
      </c>
      <c r="C1773" s="11" t="s">
        <v>3799</v>
      </c>
      <c r="D1773" s="11" t="s">
        <v>26</v>
      </c>
      <c r="E1773" s="11" t="s">
        <v>75</v>
      </c>
      <c r="F1773" s="11" t="s">
        <v>26</v>
      </c>
      <c r="G1773" s="11">
        <v>42033</v>
      </c>
      <c r="H1773" s="12" t="s">
        <v>564</v>
      </c>
      <c r="I1773" s="12" t="s">
        <v>27</v>
      </c>
      <c r="J1773" s="12" t="s">
        <v>28</v>
      </c>
      <c r="K1773" s="12" t="s">
        <v>29</v>
      </c>
      <c r="L1773" s="13">
        <v>41.3</v>
      </c>
      <c r="M1773" s="13">
        <v>28</v>
      </c>
      <c r="N1773" s="13">
        <v>1.4750000000000001</v>
      </c>
      <c r="O1773" s="13"/>
      <c r="P1773" s="13">
        <v>40.5</v>
      </c>
      <c r="Q1773" s="13">
        <v>0</v>
      </c>
      <c r="R1773" s="69">
        <f>M1773*P1773</f>
        <v>1134</v>
      </c>
      <c r="S1773" s="69">
        <v>0</v>
      </c>
      <c r="T1773" s="69">
        <f>M1773*S1773</f>
        <v>0</v>
      </c>
      <c r="U1773" s="69">
        <f>R1773-T1773</f>
        <v>1134</v>
      </c>
      <c r="V1773" s="69">
        <f>U1773*0</f>
        <v>0</v>
      </c>
      <c r="W1773" s="69">
        <f>+U1773-V1773</f>
        <v>1134</v>
      </c>
      <c r="X1773" s="69">
        <v>0</v>
      </c>
      <c r="Y1773" s="14">
        <f t="shared" si="1716"/>
        <v>0</v>
      </c>
      <c r="Z1773" s="66" t="s">
        <v>26</v>
      </c>
      <c r="AA1773" s="12" t="s">
        <v>31</v>
      </c>
    </row>
    <row r="1774" spans="1:27" x14ac:dyDescent="0.25">
      <c r="A1774" s="10">
        <v>45684</v>
      </c>
      <c r="B1774" s="11" t="s">
        <v>640</v>
      </c>
      <c r="C1774" s="11" t="s">
        <v>3800</v>
      </c>
      <c r="D1774" s="11" t="s">
        <v>26</v>
      </c>
      <c r="E1774" s="11" t="s">
        <v>558</v>
      </c>
      <c r="F1774" s="11" t="s">
        <v>26</v>
      </c>
      <c r="G1774" s="11">
        <v>2571</v>
      </c>
      <c r="H1774" s="12" t="s">
        <v>41</v>
      </c>
      <c r="I1774" s="12" t="s">
        <v>37</v>
      </c>
      <c r="J1774" s="12" t="s">
        <v>227</v>
      </c>
      <c r="K1774" s="12" t="s">
        <v>38</v>
      </c>
      <c r="L1774" s="13">
        <v>33.44</v>
      </c>
      <c r="M1774" s="13">
        <v>20</v>
      </c>
      <c r="N1774" s="13">
        <v>1.6719999999999999</v>
      </c>
      <c r="O1774" s="13" t="s">
        <v>30</v>
      </c>
      <c r="P1774" s="13">
        <v>43.5</v>
      </c>
      <c r="Q1774" s="13">
        <v>0</v>
      </c>
      <c r="R1774" s="69">
        <f>M1774*P1774</f>
        <v>870</v>
      </c>
      <c r="S1774" s="69">
        <v>0</v>
      </c>
      <c r="T1774" s="69">
        <f>M1774*S1774</f>
        <v>0</v>
      </c>
      <c r="U1774" s="69">
        <f t="shared" ref="U1774:U1775" si="1724">R1774-T1774</f>
        <v>870</v>
      </c>
      <c r="V1774" s="69">
        <f>U1774*0</f>
        <v>0</v>
      </c>
      <c r="W1774" s="69">
        <f t="shared" ref="W1774:W1775" si="1725">U1774-V1774</f>
        <v>870</v>
      </c>
      <c r="X1774" s="69">
        <v>0</v>
      </c>
      <c r="Y1774" s="14">
        <f t="shared" si="1716"/>
        <v>0</v>
      </c>
      <c r="Z1774" s="66" t="s">
        <v>26</v>
      </c>
      <c r="AA1774" s="12" t="s">
        <v>31</v>
      </c>
    </row>
    <row r="1775" spans="1:27" x14ac:dyDescent="0.25">
      <c r="A1775" s="10">
        <v>45684</v>
      </c>
      <c r="B1775" s="11" t="s">
        <v>2763</v>
      </c>
      <c r="C1775" s="11" t="s">
        <v>3801</v>
      </c>
      <c r="D1775" s="11" t="s">
        <v>26</v>
      </c>
      <c r="E1775" s="11" t="s">
        <v>57</v>
      </c>
      <c r="F1775" s="11" t="s">
        <v>26</v>
      </c>
      <c r="G1775" s="11">
        <v>3658</v>
      </c>
      <c r="H1775" s="12" t="s">
        <v>41</v>
      </c>
      <c r="I1775" s="12" t="s">
        <v>37</v>
      </c>
      <c r="J1775" s="12" t="s">
        <v>227</v>
      </c>
      <c r="K1775" s="12" t="s">
        <v>38</v>
      </c>
      <c r="L1775" s="13">
        <v>38.5</v>
      </c>
      <c r="M1775" s="13">
        <v>23</v>
      </c>
      <c r="N1775" s="13">
        <v>1.673913043478261</v>
      </c>
      <c r="O1775" s="13" t="s">
        <v>30</v>
      </c>
      <c r="P1775" s="13">
        <v>43.5</v>
      </c>
      <c r="Q1775" s="13">
        <v>0</v>
      </c>
      <c r="R1775" s="69">
        <f>M1775*P1775</f>
        <v>1000.5</v>
      </c>
      <c r="S1775" s="69">
        <v>0</v>
      </c>
      <c r="T1775" s="69">
        <f>M1775*S1775</f>
        <v>0</v>
      </c>
      <c r="U1775" s="69">
        <f t="shared" si="1724"/>
        <v>1000.5</v>
      </c>
      <c r="V1775" s="69">
        <f>U1775*0</f>
        <v>0</v>
      </c>
      <c r="W1775" s="69">
        <f t="shared" si="1725"/>
        <v>1000.5</v>
      </c>
      <c r="X1775" s="69">
        <v>0</v>
      </c>
      <c r="Y1775" s="14">
        <f t="shared" si="1716"/>
        <v>0</v>
      </c>
      <c r="Z1775" s="66" t="s">
        <v>26</v>
      </c>
      <c r="AA1775" s="12" t="s">
        <v>31</v>
      </c>
    </row>
    <row r="1776" spans="1:27" x14ac:dyDescent="0.25">
      <c r="A1776" s="10">
        <v>45684</v>
      </c>
      <c r="B1776" s="11" t="s">
        <v>1218</v>
      </c>
      <c r="C1776" s="11" t="s">
        <v>3802</v>
      </c>
      <c r="D1776" s="11" t="s">
        <v>26</v>
      </c>
      <c r="E1776" s="11" t="s">
        <v>2108</v>
      </c>
      <c r="F1776" s="11" t="s">
        <v>26</v>
      </c>
      <c r="G1776" s="11">
        <v>10609</v>
      </c>
      <c r="H1776" s="12" t="s">
        <v>140</v>
      </c>
      <c r="I1776" s="12" t="s">
        <v>55</v>
      </c>
      <c r="J1776" s="12" t="s">
        <v>55</v>
      </c>
      <c r="K1776" s="12" t="s">
        <v>56</v>
      </c>
      <c r="L1776" s="13">
        <v>36.06</v>
      </c>
      <c r="M1776" s="13">
        <v>25</v>
      </c>
      <c r="N1776" s="13">
        <v>1.4423999999999999</v>
      </c>
      <c r="O1776" s="13">
        <v>15</v>
      </c>
      <c r="P1776" s="13"/>
      <c r="Q1776" s="13">
        <v>0</v>
      </c>
      <c r="R1776" s="69">
        <f>+L1776*O1776</f>
        <v>540.90000000000009</v>
      </c>
      <c r="S1776" s="69">
        <v>0</v>
      </c>
      <c r="T1776" s="69">
        <f>+L1776*S1776</f>
        <v>0</v>
      </c>
      <c r="U1776" s="69">
        <f>+R1776-T1776</f>
        <v>540.90000000000009</v>
      </c>
      <c r="V1776" s="69">
        <f>+U1776*0</f>
        <v>0</v>
      </c>
      <c r="W1776" s="69">
        <f>+U1776-V1776</f>
        <v>540.90000000000009</v>
      </c>
      <c r="X1776" s="69">
        <v>0</v>
      </c>
      <c r="Y1776" s="14">
        <f t="shared" si="1716"/>
        <v>0</v>
      </c>
      <c r="Z1776" s="66" t="s">
        <v>26</v>
      </c>
      <c r="AA1776" s="12" t="s">
        <v>31</v>
      </c>
    </row>
    <row r="1777" spans="1:27" x14ac:dyDescent="0.25">
      <c r="A1777" s="10">
        <v>45684</v>
      </c>
      <c r="B1777" s="11" t="s">
        <v>3803</v>
      </c>
      <c r="C1777" s="11" t="s">
        <v>3804</v>
      </c>
      <c r="D1777" s="11" t="s">
        <v>26</v>
      </c>
      <c r="E1777" s="11" t="s">
        <v>229</v>
      </c>
      <c r="F1777" s="11" t="s">
        <v>26</v>
      </c>
      <c r="G1777" s="11">
        <v>2944</v>
      </c>
      <c r="H1777" s="12" t="s">
        <v>41</v>
      </c>
      <c r="I1777" s="12" t="s">
        <v>55</v>
      </c>
      <c r="J1777" s="12" t="s">
        <v>55</v>
      </c>
      <c r="K1777" s="12" t="s">
        <v>56</v>
      </c>
      <c r="L1777" s="13">
        <v>38.78</v>
      </c>
      <c r="M1777" s="13">
        <v>23</v>
      </c>
      <c r="N1777" s="13">
        <v>1.6860869565217389</v>
      </c>
      <c r="O1777" s="13" t="s">
        <v>30</v>
      </c>
      <c r="P1777" s="13">
        <v>24</v>
      </c>
      <c r="Q1777" s="13">
        <v>0</v>
      </c>
      <c r="R1777" s="69">
        <f>+M1777*P1777</f>
        <v>552</v>
      </c>
      <c r="S1777" s="69">
        <v>0</v>
      </c>
      <c r="T1777" s="69">
        <f>+M1777*S1777</f>
        <v>0</v>
      </c>
      <c r="U1777" s="69">
        <f>+R1777-T1777</f>
        <v>552</v>
      </c>
      <c r="V1777" s="69">
        <f>+U1777*0</f>
        <v>0</v>
      </c>
      <c r="W1777" s="69">
        <f>+U1777-V1777</f>
        <v>552</v>
      </c>
      <c r="X1777" s="69">
        <v>0</v>
      </c>
      <c r="Y1777" s="14">
        <f t="shared" si="1716"/>
        <v>0</v>
      </c>
      <c r="Z1777" s="66" t="s">
        <v>26</v>
      </c>
      <c r="AA1777" s="12" t="s">
        <v>31</v>
      </c>
    </row>
    <row r="1778" spans="1:27" x14ac:dyDescent="0.25">
      <c r="A1778" s="10">
        <v>45684</v>
      </c>
      <c r="B1778" s="11" t="s">
        <v>1052</v>
      </c>
      <c r="C1778" s="11" t="s">
        <v>3805</v>
      </c>
      <c r="D1778" s="11" t="s">
        <v>26</v>
      </c>
      <c r="E1778" s="11" t="s">
        <v>439</v>
      </c>
      <c r="F1778" s="11" t="s">
        <v>26</v>
      </c>
      <c r="G1778" s="11" t="s">
        <v>35</v>
      </c>
      <c r="H1778" s="12" t="s">
        <v>36</v>
      </c>
      <c r="I1778" s="12" t="s">
        <v>55</v>
      </c>
      <c r="J1778" s="12" t="s">
        <v>55</v>
      </c>
      <c r="K1778" s="12" t="s">
        <v>56</v>
      </c>
      <c r="L1778" s="13">
        <v>31.44</v>
      </c>
      <c r="M1778" s="13">
        <v>22</v>
      </c>
      <c r="N1778" s="13">
        <v>1.429090909090909</v>
      </c>
      <c r="O1778" s="13">
        <v>20</v>
      </c>
      <c r="P1778" s="13" t="s">
        <v>30</v>
      </c>
      <c r="Q1778" s="13">
        <v>0</v>
      </c>
      <c r="R1778" s="69">
        <f>(L1778*O1778)-Q1778</f>
        <v>628.80000000000007</v>
      </c>
      <c r="S1778" s="69">
        <v>0</v>
      </c>
      <c r="T1778" s="69">
        <f t="shared" ref="T1778" si="1726">+L1778*S1778</f>
        <v>0</v>
      </c>
      <c r="U1778" s="69">
        <f t="shared" ref="U1778" si="1727">+R1778-T1778</f>
        <v>628.80000000000007</v>
      </c>
      <c r="V1778" s="69">
        <f>+U1778*0</f>
        <v>0</v>
      </c>
      <c r="W1778" s="69">
        <f t="shared" ref="W1778" si="1728">+U1778-V1778</f>
        <v>628.80000000000007</v>
      </c>
      <c r="X1778" s="69">
        <v>0</v>
      </c>
      <c r="Y1778" s="14">
        <f t="shared" si="1716"/>
        <v>0</v>
      </c>
      <c r="Z1778" s="66" t="s">
        <v>26</v>
      </c>
      <c r="AA1778" s="12" t="s">
        <v>31</v>
      </c>
    </row>
    <row r="1779" spans="1:27" x14ac:dyDescent="0.25">
      <c r="A1779" s="10">
        <v>45684</v>
      </c>
      <c r="B1779" s="11" t="s">
        <v>3806</v>
      </c>
      <c r="C1779" s="11" t="s">
        <v>3807</v>
      </c>
      <c r="D1779" s="11" t="s">
        <v>26</v>
      </c>
      <c r="E1779" s="11" t="s">
        <v>653</v>
      </c>
      <c r="F1779" s="11" t="s">
        <v>26</v>
      </c>
      <c r="G1779" s="11">
        <v>2815</v>
      </c>
      <c r="H1779" s="12" t="s">
        <v>41</v>
      </c>
      <c r="I1779" s="12" t="s">
        <v>37</v>
      </c>
      <c r="J1779" s="12" t="s">
        <v>227</v>
      </c>
      <c r="K1779" s="12" t="s">
        <v>38</v>
      </c>
      <c r="L1779" s="13">
        <v>35</v>
      </c>
      <c r="M1779" s="13">
        <v>20</v>
      </c>
      <c r="N1779" s="13">
        <v>1.75</v>
      </c>
      <c r="O1779" s="13" t="s">
        <v>30</v>
      </c>
      <c r="P1779" s="13">
        <v>43.5</v>
      </c>
      <c r="Q1779" s="13">
        <v>0</v>
      </c>
      <c r="R1779" s="69">
        <f>M1779*P1779</f>
        <v>870</v>
      </c>
      <c r="S1779" s="69">
        <v>0</v>
      </c>
      <c r="T1779" s="69">
        <f>M1779*S1779</f>
        <v>0</v>
      </c>
      <c r="U1779" s="69">
        <f t="shared" ref="U1779" si="1729">R1779-T1779</f>
        <v>870</v>
      </c>
      <c r="V1779" s="69">
        <f>U1779*0</f>
        <v>0</v>
      </c>
      <c r="W1779" s="69">
        <f t="shared" ref="W1779" si="1730">U1779-V1779</f>
        <v>870</v>
      </c>
      <c r="X1779" s="69">
        <v>0</v>
      </c>
      <c r="Y1779" s="14">
        <f t="shared" si="1716"/>
        <v>0</v>
      </c>
      <c r="Z1779" s="66" t="s">
        <v>26</v>
      </c>
      <c r="AA1779" s="12" t="s">
        <v>31</v>
      </c>
    </row>
    <row r="1780" spans="1:27" x14ac:dyDescent="0.25">
      <c r="A1780" s="10">
        <v>45684</v>
      </c>
      <c r="B1780" s="11" t="s">
        <v>3808</v>
      </c>
      <c r="C1780" s="11" t="s">
        <v>3809</v>
      </c>
      <c r="D1780" s="11" t="s">
        <v>26</v>
      </c>
      <c r="E1780" s="11" t="s">
        <v>1199</v>
      </c>
      <c r="F1780" s="11" t="s">
        <v>26</v>
      </c>
      <c r="G1780" s="11">
        <v>2564</v>
      </c>
      <c r="H1780" s="12" t="s">
        <v>162</v>
      </c>
      <c r="I1780" s="12" t="s">
        <v>27</v>
      </c>
      <c r="J1780" s="12" t="s">
        <v>33</v>
      </c>
      <c r="K1780" s="12" t="s">
        <v>34</v>
      </c>
      <c r="L1780" s="13">
        <v>38.14</v>
      </c>
      <c r="M1780" s="13">
        <v>25</v>
      </c>
      <c r="N1780" s="13">
        <v>1.5256000000000001</v>
      </c>
      <c r="O1780" s="13" t="s">
        <v>30</v>
      </c>
      <c r="P1780" s="13">
        <v>58</v>
      </c>
      <c r="Q1780" s="13">
        <v>0</v>
      </c>
      <c r="R1780" s="69">
        <f>M1780*P1780</f>
        <v>1450</v>
      </c>
      <c r="S1780" s="69">
        <v>0</v>
      </c>
      <c r="T1780" s="69">
        <f>M1780*S1780</f>
        <v>0</v>
      </c>
      <c r="U1780" s="69">
        <f>R1780-T1780</f>
        <v>1450</v>
      </c>
      <c r="V1780" s="69">
        <f>U1780*0</f>
        <v>0</v>
      </c>
      <c r="W1780" s="69">
        <f>U1780-V1780</f>
        <v>1450</v>
      </c>
      <c r="X1780" s="69">
        <v>0</v>
      </c>
      <c r="Y1780" s="14">
        <f t="shared" si="1716"/>
        <v>0</v>
      </c>
      <c r="Z1780" s="66" t="s">
        <v>26</v>
      </c>
      <c r="AA1780" s="12" t="s">
        <v>31</v>
      </c>
    </row>
    <row r="1781" spans="1:27" x14ac:dyDescent="0.25">
      <c r="A1781" s="10">
        <v>45684</v>
      </c>
      <c r="B1781" s="11" t="s">
        <v>3810</v>
      </c>
      <c r="C1781" s="11" t="s">
        <v>3811</v>
      </c>
      <c r="D1781" s="11" t="s">
        <v>26</v>
      </c>
      <c r="E1781" s="11" t="s">
        <v>80</v>
      </c>
      <c r="F1781" s="11" t="s">
        <v>26</v>
      </c>
      <c r="G1781" s="11">
        <v>10660</v>
      </c>
      <c r="H1781" s="12" t="s">
        <v>140</v>
      </c>
      <c r="I1781" s="12" t="s">
        <v>27</v>
      </c>
      <c r="J1781" s="12" t="s">
        <v>42</v>
      </c>
      <c r="K1781" s="12" t="s">
        <v>43</v>
      </c>
      <c r="L1781" s="13">
        <v>41.42</v>
      </c>
      <c r="M1781" s="13">
        <v>25</v>
      </c>
      <c r="N1781" s="13">
        <v>1.6568000000000001</v>
      </c>
      <c r="O1781" s="13">
        <v>35</v>
      </c>
      <c r="P1781" s="13"/>
      <c r="Q1781" s="13">
        <v>0</v>
      </c>
      <c r="R1781" s="69">
        <f>+L1781*O1781</f>
        <v>1449.7</v>
      </c>
      <c r="S1781" s="69">
        <v>0</v>
      </c>
      <c r="T1781" s="69">
        <f>+L1781*S1781</f>
        <v>0</v>
      </c>
      <c r="U1781" s="69">
        <f>+R1781-T1781</f>
        <v>1449.7</v>
      </c>
      <c r="V1781" s="69">
        <f>+U1781*0</f>
        <v>0</v>
      </c>
      <c r="W1781" s="69">
        <f>+U1781-V1781</f>
        <v>1449.7</v>
      </c>
      <c r="X1781" s="69">
        <v>0</v>
      </c>
      <c r="Y1781" s="14">
        <f t="shared" si="1716"/>
        <v>0</v>
      </c>
      <c r="Z1781" s="66" t="s">
        <v>26</v>
      </c>
      <c r="AA1781" s="12" t="s">
        <v>31</v>
      </c>
    </row>
    <row r="1782" spans="1:27" x14ac:dyDescent="0.25">
      <c r="A1782" s="10">
        <v>45684</v>
      </c>
      <c r="B1782" s="11" t="s">
        <v>3432</v>
      </c>
      <c r="C1782" s="11" t="s">
        <v>3812</v>
      </c>
      <c r="D1782" s="11" t="s">
        <v>26</v>
      </c>
      <c r="E1782" s="11" t="s">
        <v>526</v>
      </c>
      <c r="F1782" s="11" t="s">
        <v>26</v>
      </c>
      <c r="G1782" s="11">
        <v>2560</v>
      </c>
      <c r="H1782" s="12" t="s">
        <v>162</v>
      </c>
      <c r="I1782" s="12" t="s">
        <v>27</v>
      </c>
      <c r="J1782" s="12" t="s">
        <v>42</v>
      </c>
      <c r="K1782" s="12" t="s">
        <v>43</v>
      </c>
      <c r="L1782" s="13">
        <v>40.82</v>
      </c>
      <c r="M1782" s="13">
        <v>25</v>
      </c>
      <c r="N1782" s="13">
        <v>1.6328</v>
      </c>
      <c r="O1782" s="13" t="s">
        <v>30</v>
      </c>
      <c r="P1782" s="13">
        <v>56</v>
      </c>
      <c r="Q1782" s="13">
        <v>0</v>
      </c>
      <c r="R1782" s="69">
        <f>M1782*P1782</f>
        <v>1400</v>
      </c>
      <c r="S1782" s="69">
        <v>0</v>
      </c>
      <c r="T1782" s="69">
        <f>M1782*S1782</f>
        <v>0</v>
      </c>
      <c r="U1782" s="69">
        <f t="shared" ref="U1782" si="1731">R1782-T1782</f>
        <v>1400</v>
      </c>
      <c r="V1782" s="69">
        <f>U1782*0</f>
        <v>0</v>
      </c>
      <c r="W1782" s="69">
        <f t="shared" ref="W1782" si="1732">U1782-V1782</f>
        <v>1400</v>
      </c>
      <c r="X1782" s="69">
        <v>0</v>
      </c>
      <c r="Y1782" s="14">
        <f t="shared" si="1716"/>
        <v>0</v>
      </c>
      <c r="Z1782" s="66" t="s">
        <v>26</v>
      </c>
      <c r="AA1782" s="12" t="s">
        <v>31</v>
      </c>
    </row>
    <row r="1783" spans="1:27" x14ac:dyDescent="0.25">
      <c r="A1783" s="10">
        <v>45684</v>
      </c>
      <c r="B1783" s="11" t="s">
        <v>3813</v>
      </c>
      <c r="C1783" s="11" t="s">
        <v>3814</v>
      </c>
      <c r="D1783" s="11" t="s">
        <v>26</v>
      </c>
      <c r="E1783" s="11" t="s">
        <v>60</v>
      </c>
      <c r="F1783" s="11" t="s">
        <v>26</v>
      </c>
      <c r="G1783" s="11" t="s">
        <v>35</v>
      </c>
      <c r="H1783" s="12" t="s">
        <v>36</v>
      </c>
      <c r="I1783" s="12" t="s">
        <v>27</v>
      </c>
      <c r="J1783" s="12" t="s">
        <v>28</v>
      </c>
      <c r="K1783" s="12" t="s">
        <v>29</v>
      </c>
      <c r="L1783" s="13">
        <v>4.26</v>
      </c>
      <c r="M1783" s="13">
        <v>3</v>
      </c>
      <c r="N1783" s="13">
        <v>1.42</v>
      </c>
      <c r="O1783" s="13">
        <v>32</v>
      </c>
      <c r="P1783" s="13" t="s">
        <v>30</v>
      </c>
      <c r="Q1783" s="13">
        <v>0</v>
      </c>
      <c r="R1783" s="69">
        <f>(L1783*O1783)-Q1783</f>
        <v>136.32</v>
      </c>
      <c r="S1783" s="69">
        <v>0</v>
      </c>
      <c r="T1783" s="69">
        <f t="shared" ref="T1783" si="1733">+L1783*S1783</f>
        <v>0</v>
      </c>
      <c r="U1783" s="69">
        <f t="shared" ref="U1783" si="1734">+R1783-T1783</f>
        <v>136.32</v>
      </c>
      <c r="V1783" s="69">
        <f>+U1783*0</f>
        <v>0</v>
      </c>
      <c r="W1783" s="69">
        <f t="shared" ref="W1783" si="1735">+U1783-V1783</f>
        <v>136.32</v>
      </c>
      <c r="X1783" s="69">
        <v>0</v>
      </c>
      <c r="Y1783" s="14">
        <f t="shared" si="1716"/>
        <v>0</v>
      </c>
      <c r="Z1783" s="66" t="s">
        <v>26</v>
      </c>
      <c r="AA1783" s="12" t="s">
        <v>31</v>
      </c>
    </row>
    <row r="1784" spans="1:27" x14ac:dyDescent="0.25">
      <c r="A1784" s="10">
        <v>45684</v>
      </c>
      <c r="B1784" s="11" t="s">
        <v>3815</v>
      </c>
      <c r="C1784" s="11" t="s">
        <v>3816</v>
      </c>
      <c r="D1784" s="11" t="s">
        <v>26</v>
      </c>
      <c r="E1784" s="11" t="s">
        <v>40</v>
      </c>
      <c r="F1784" s="11" t="s">
        <v>26</v>
      </c>
      <c r="G1784" s="11">
        <v>3718</v>
      </c>
      <c r="H1784" s="12" t="s">
        <v>41</v>
      </c>
      <c r="I1784" s="12" t="s">
        <v>55</v>
      </c>
      <c r="J1784" s="12" t="s">
        <v>565</v>
      </c>
      <c r="K1784" s="12" t="s">
        <v>549</v>
      </c>
      <c r="L1784" s="13">
        <v>39.520000000000003</v>
      </c>
      <c r="M1784" s="13">
        <v>24</v>
      </c>
      <c r="N1784" s="13">
        <v>1.6466666666666669</v>
      </c>
      <c r="O1784" s="13">
        <v>25</v>
      </c>
      <c r="P1784" s="13"/>
      <c r="Q1784" s="13">
        <v>0</v>
      </c>
      <c r="R1784" s="69">
        <f>L1784*O1784</f>
        <v>988.00000000000011</v>
      </c>
      <c r="S1784" s="69">
        <v>0</v>
      </c>
      <c r="T1784" s="69">
        <f>L1784*S1784</f>
        <v>0</v>
      </c>
      <c r="U1784" s="69">
        <f>R1784-T1784</f>
        <v>988.00000000000011</v>
      </c>
      <c r="V1784" s="69">
        <f>U1784*0</f>
        <v>0</v>
      </c>
      <c r="W1784" s="69">
        <f>U1784-V1784</f>
        <v>988.00000000000011</v>
      </c>
      <c r="X1784" s="69">
        <v>0</v>
      </c>
      <c r="Y1784" s="14">
        <f t="shared" si="1716"/>
        <v>0</v>
      </c>
      <c r="Z1784" s="66" t="s">
        <v>26</v>
      </c>
      <c r="AA1784" s="12" t="s">
        <v>31</v>
      </c>
    </row>
    <row r="1785" spans="1:27" x14ac:dyDescent="0.25">
      <c r="A1785" s="10">
        <v>45685</v>
      </c>
      <c r="B1785" s="11" t="s">
        <v>420</v>
      </c>
      <c r="C1785" s="11" t="s">
        <v>3817</v>
      </c>
      <c r="D1785" s="11" t="s">
        <v>26</v>
      </c>
      <c r="E1785" s="11" t="s">
        <v>321</v>
      </c>
      <c r="F1785" s="11" t="s">
        <v>26</v>
      </c>
      <c r="G1785" s="11">
        <v>112372</v>
      </c>
      <c r="H1785" s="12" t="s">
        <v>4445</v>
      </c>
      <c r="I1785" s="12" t="s">
        <v>27</v>
      </c>
      <c r="J1785" s="12" t="s">
        <v>33</v>
      </c>
      <c r="K1785" s="12" t="s">
        <v>34</v>
      </c>
      <c r="L1785" s="13">
        <v>34.58</v>
      </c>
      <c r="M1785" s="13">
        <v>25</v>
      </c>
      <c r="N1785" s="13">
        <v>1.3832</v>
      </c>
      <c r="O1785" s="13">
        <v>44</v>
      </c>
      <c r="P1785" s="13" t="s">
        <v>30</v>
      </c>
      <c r="Q1785" s="13">
        <v>0</v>
      </c>
      <c r="R1785" s="69">
        <f t="shared" ref="R1785" si="1736">+L1785*O1785</f>
        <v>1521.52</v>
      </c>
      <c r="S1785" s="69">
        <v>0</v>
      </c>
      <c r="T1785" s="69">
        <f>+L1785*S1785</f>
        <v>0</v>
      </c>
      <c r="U1785" s="69">
        <f>+R1785-T1785</f>
        <v>1521.52</v>
      </c>
      <c r="V1785" s="69">
        <f>+U1785*1</f>
        <v>1521.52</v>
      </c>
      <c r="W1785" s="69">
        <f>+U1785-V1785</f>
        <v>0</v>
      </c>
      <c r="X1785" s="69">
        <v>0</v>
      </c>
      <c r="Y1785" s="14">
        <f t="shared" si="1716"/>
        <v>0</v>
      </c>
      <c r="Z1785" s="66" t="s">
        <v>26</v>
      </c>
      <c r="AA1785" s="12" t="s">
        <v>31</v>
      </c>
    </row>
    <row r="1786" spans="1:27" x14ac:dyDescent="0.25">
      <c r="A1786" s="10">
        <v>45685</v>
      </c>
      <c r="B1786" s="11" t="s">
        <v>233</v>
      </c>
      <c r="C1786" s="11" t="s">
        <v>3818</v>
      </c>
      <c r="D1786" s="11" t="s">
        <v>26</v>
      </c>
      <c r="E1786" s="11" t="s">
        <v>505</v>
      </c>
      <c r="F1786" s="11" t="s">
        <v>26</v>
      </c>
      <c r="G1786" s="11" t="s">
        <v>35</v>
      </c>
      <c r="H1786" s="12" t="s">
        <v>36</v>
      </c>
      <c r="I1786" s="12" t="s">
        <v>55</v>
      </c>
      <c r="J1786" s="12" t="s">
        <v>55</v>
      </c>
      <c r="K1786" s="12" t="s">
        <v>56</v>
      </c>
      <c r="L1786" s="13">
        <v>31.9</v>
      </c>
      <c r="M1786" s="13">
        <v>20</v>
      </c>
      <c r="N1786" s="13">
        <v>1.595</v>
      </c>
      <c r="O1786" s="13">
        <v>20</v>
      </c>
      <c r="P1786" s="13" t="s">
        <v>30</v>
      </c>
      <c r="Q1786" s="13">
        <v>0</v>
      </c>
      <c r="R1786" s="69">
        <f>(L1786*O1786)-Q1786</f>
        <v>638</v>
      </c>
      <c r="S1786" s="69">
        <v>0</v>
      </c>
      <c r="T1786" s="69">
        <f t="shared" ref="T1786" si="1737">+L1786*S1786</f>
        <v>0</v>
      </c>
      <c r="U1786" s="69">
        <f t="shared" ref="U1786:U1787" si="1738">+R1786-T1786</f>
        <v>638</v>
      </c>
      <c r="V1786" s="69">
        <f>+U1786*0</f>
        <v>0</v>
      </c>
      <c r="W1786" s="69">
        <f t="shared" ref="W1786:W1787" si="1739">+U1786-V1786</f>
        <v>638</v>
      </c>
      <c r="X1786" s="69">
        <v>0</v>
      </c>
      <c r="Y1786" s="14">
        <f t="shared" si="1716"/>
        <v>0</v>
      </c>
      <c r="Z1786" s="66" t="s">
        <v>26</v>
      </c>
      <c r="AA1786" s="12" t="s">
        <v>31</v>
      </c>
    </row>
    <row r="1787" spans="1:27" x14ac:dyDescent="0.25">
      <c r="A1787" s="10">
        <v>45685</v>
      </c>
      <c r="B1787" s="11" t="s">
        <v>1050</v>
      </c>
      <c r="C1787" s="11" t="s">
        <v>3819</v>
      </c>
      <c r="D1787" s="11" t="s">
        <v>26</v>
      </c>
      <c r="E1787" s="11" t="s">
        <v>551</v>
      </c>
      <c r="F1787" s="11" t="s">
        <v>26</v>
      </c>
      <c r="G1787" s="11">
        <v>69136</v>
      </c>
      <c r="H1787" s="12" t="s">
        <v>4422</v>
      </c>
      <c r="I1787" s="12" t="s">
        <v>27</v>
      </c>
      <c r="J1787" s="12" t="s">
        <v>33</v>
      </c>
      <c r="K1787" s="12" t="s">
        <v>34</v>
      </c>
      <c r="L1787" s="13">
        <v>34.56</v>
      </c>
      <c r="M1787" s="13">
        <v>25</v>
      </c>
      <c r="N1787" s="13">
        <v>1.3824000000000001</v>
      </c>
      <c r="O1787" s="13">
        <v>45</v>
      </c>
      <c r="P1787" s="13" t="s">
        <v>30</v>
      </c>
      <c r="Q1787" s="13">
        <v>0</v>
      </c>
      <c r="R1787" s="69">
        <f>+L1787*O1787</f>
        <v>1555.2</v>
      </c>
      <c r="S1787" s="69">
        <v>0</v>
      </c>
      <c r="T1787" s="69">
        <f>+L1787*S1787</f>
        <v>0</v>
      </c>
      <c r="U1787" s="69">
        <f t="shared" si="1738"/>
        <v>1555.2</v>
      </c>
      <c r="V1787" s="69">
        <f>+U1787*1</f>
        <v>1555.2</v>
      </c>
      <c r="W1787" s="69">
        <f t="shared" si="1739"/>
        <v>0</v>
      </c>
      <c r="X1787" s="69">
        <v>0</v>
      </c>
      <c r="Y1787" s="14">
        <f t="shared" si="1716"/>
        <v>0</v>
      </c>
      <c r="Z1787" s="66" t="s">
        <v>26</v>
      </c>
      <c r="AA1787" s="12" t="s">
        <v>31</v>
      </c>
    </row>
    <row r="1788" spans="1:27" x14ac:dyDescent="0.25">
      <c r="A1788" s="10">
        <v>45685</v>
      </c>
      <c r="B1788" s="11" t="s">
        <v>3820</v>
      </c>
      <c r="C1788" s="11" t="s">
        <v>3821</v>
      </c>
      <c r="D1788" s="11" t="s">
        <v>26</v>
      </c>
      <c r="E1788" s="11" t="s">
        <v>50</v>
      </c>
      <c r="F1788" s="11" t="s">
        <v>26</v>
      </c>
      <c r="G1788" s="11">
        <v>919</v>
      </c>
      <c r="H1788" s="12" t="s">
        <v>162</v>
      </c>
      <c r="I1788" s="12" t="s">
        <v>27</v>
      </c>
      <c r="J1788" s="12" t="s">
        <v>42</v>
      </c>
      <c r="K1788" s="12" t="s">
        <v>43</v>
      </c>
      <c r="L1788" s="13">
        <v>40.1</v>
      </c>
      <c r="M1788" s="13">
        <v>25</v>
      </c>
      <c r="N1788" s="13">
        <v>1.6040000000000001</v>
      </c>
      <c r="O1788" s="13" t="s">
        <v>30</v>
      </c>
      <c r="P1788" s="13">
        <v>56</v>
      </c>
      <c r="Q1788" s="13">
        <v>0</v>
      </c>
      <c r="R1788" s="69">
        <f>M1788*P1788</f>
        <v>1400</v>
      </c>
      <c r="S1788" s="69">
        <v>0</v>
      </c>
      <c r="T1788" s="69">
        <f>M1788*S1788</f>
        <v>0</v>
      </c>
      <c r="U1788" s="69">
        <f t="shared" ref="U1788" si="1740">R1788-T1788</f>
        <v>1400</v>
      </c>
      <c r="V1788" s="69">
        <f>U1788*0</f>
        <v>0</v>
      </c>
      <c r="W1788" s="69">
        <f t="shared" ref="W1788" si="1741">U1788-V1788</f>
        <v>1400</v>
      </c>
      <c r="X1788" s="69">
        <v>0</v>
      </c>
      <c r="Y1788" s="14">
        <f t="shared" si="1716"/>
        <v>0</v>
      </c>
      <c r="Z1788" s="66" t="s">
        <v>26</v>
      </c>
      <c r="AA1788" s="12" t="s">
        <v>31</v>
      </c>
    </row>
    <row r="1789" spans="1:27" x14ac:dyDescent="0.25">
      <c r="A1789" s="10">
        <v>45685</v>
      </c>
      <c r="B1789" s="11" t="s">
        <v>3822</v>
      </c>
      <c r="C1789" s="11" t="s">
        <v>3823</v>
      </c>
      <c r="D1789" s="11" t="s">
        <v>26</v>
      </c>
      <c r="E1789" s="11" t="s">
        <v>53</v>
      </c>
      <c r="F1789" s="11" t="s">
        <v>26</v>
      </c>
      <c r="G1789" s="11" t="s">
        <v>26</v>
      </c>
      <c r="H1789" s="12" t="s">
        <v>4421</v>
      </c>
      <c r="I1789" s="12" t="s">
        <v>27</v>
      </c>
      <c r="J1789" s="12" t="s">
        <v>47</v>
      </c>
      <c r="K1789" s="12" t="s">
        <v>48</v>
      </c>
      <c r="L1789" s="13">
        <v>42</v>
      </c>
      <c r="M1789" s="13">
        <v>28</v>
      </c>
      <c r="N1789" s="13">
        <v>1.5</v>
      </c>
      <c r="O1789" s="13">
        <v>87</v>
      </c>
      <c r="P1789" s="13" t="s">
        <v>30</v>
      </c>
      <c r="Q1789" s="13">
        <v>0</v>
      </c>
      <c r="R1789" s="69">
        <f>L1789*O1789</f>
        <v>3654</v>
      </c>
      <c r="S1789" s="69">
        <v>38</v>
      </c>
      <c r="T1789" s="69">
        <f>L1789*S1789</f>
        <v>1596</v>
      </c>
      <c r="U1789" s="69">
        <f>R1789-T1789</f>
        <v>2058</v>
      </c>
      <c r="V1789" s="69">
        <f>U1789*1</f>
        <v>2058</v>
      </c>
      <c r="W1789" s="69"/>
      <c r="X1789" s="69">
        <f>L1789*37</f>
        <v>1554</v>
      </c>
      <c r="Y1789" s="70">
        <f t="shared" ref="Y1789:Y1790" si="1742">+T1789-X1789</f>
        <v>42</v>
      </c>
      <c r="Z1789" s="66" t="s">
        <v>41</v>
      </c>
      <c r="AA1789" s="12" t="s">
        <v>78</v>
      </c>
    </row>
    <row r="1790" spans="1:27" x14ac:dyDescent="0.25">
      <c r="A1790" s="10">
        <v>45685</v>
      </c>
      <c r="B1790" s="11" t="s">
        <v>1312</v>
      </c>
      <c r="C1790" s="11" t="s">
        <v>3824</v>
      </c>
      <c r="D1790" s="11" t="s">
        <v>26</v>
      </c>
      <c r="E1790" s="11" t="s">
        <v>245</v>
      </c>
      <c r="F1790" s="11" t="s">
        <v>26</v>
      </c>
      <c r="G1790" s="11" t="s">
        <v>26</v>
      </c>
      <c r="H1790" s="12" t="s">
        <v>4421</v>
      </c>
      <c r="I1790" s="12" t="s">
        <v>27</v>
      </c>
      <c r="J1790" s="12" t="s">
        <v>42</v>
      </c>
      <c r="K1790" s="12" t="s">
        <v>43</v>
      </c>
      <c r="L1790" s="13">
        <v>42.24</v>
      </c>
      <c r="M1790" s="13">
        <v>25</v>
      </c>
      <c r="N1790" s="13">
        <v>1.6896</v>
      </c>
      <c r="O1790" s="13">
        <v>83</v>
      </c>
      <c r="P1790" s="13" t="s">
        <v>30</v>
      </c>
      <c r="Q1790" s="13">
        <v>0</v>
      </c>
      <c r="R1790" s="69">
        <f>L1790*O1790</f>
        <v>3505.92</v>
      </c>
      <c r="S1790" s="69">
        <v>38</v>
      </c>
      <c r="T1790" s="69">
        <f>L1790*S1790</f>
        <v>1605.1200000000001</v>
      </c>
      <c r="U1790" s="69">
        <f t="shared" ref="U1790" si="1743">R1790-T1790</f>
        <v>1900.8</v>
      </c>
      <c r="V1790" s="69">
        <f>U1790*1</f>
        <v>1900.8</v>
      </c>
      <c r="W1790" s="69"/>
      <c r="X1790" s="69">
        <f t="shared" ref="X1790" si="1744">L1790*37</f>
        <v>1562.88</v>
      </c>
      <c r="Y1790" s="70">
        <f t="shared" si="1742"/>
        <v>42.240000000000009</v>
      </c>
      <c r="Z1790" s="66" t="s">
        <v>41</v>
      </c>
      <c r="AA1790" s="12" t="s">
        <v>78</v>
      </c>
    </row>
    <row r="1791" spans="1:27" x14ac:dyDescent="0.25">
      <c r="A1791" s="10">
        <v>45685</v>
      </c>
      <c r="B1791" s="11" t="s">
        <v>1119</v>
      </c>
      <c r="C1791" s="11" t="s">
        <v>3825</v>
      </c>
      <c r="D1791" s="11" t="s">
        <v>26</v>
      </c>
      <c r="E1791" s="11" t="s">
        <v>63</v>
      </c>
      <c r="F1791" s="11" t="s">
        <v>26</v>
      </c>
      <c r="G1791" s="11">
        <v>10171</v>
      </c>
      <c r="H1791" s="12" t="s">
        <v>140</v>
      </c>
      <c r="I1791" s="12" t="s">
        <v>27</v>
      </c>
      <c r="J1791" s="12" t="s">
        <v>42</v>
      </c>
      <c r="K1791" s="12" t="s">
        <v>43</v>
      </c>
      <c r="L1791" s="13">
        <v>43.04</v>
      </c>
      <c r="M1791" s="13">
        <v>25</v>
      </c>
      <c r="N1791" s="13">
        <v>1.7216</v>
      </c>
      <c r="O1791" s="13">
        <v>35</v>
      </c>
      <c r="P1791" s="13"/>
      <c r="Q1791" s="13">
        <v>0</v>
      </c>
      <c r="R1791" s="69">
        <f>+L1791*O1791</f>
        <v>1506.3999999999999</v>
      </c>
      <c r="S1791" s="69">
        <v>0</v>
      </c>
      <c r="T1791" s="69">
        <f>+L1791*S1791</f>
        <v>0</v>
      </c>
      <c r="U1791" s="69">
        <f>+R1791-T1791</f>
        <v>1506.3999999999999</v>
      </c>
      <c r="V1791" s="69">
        <f>+U1791*0</f>
        <v>0</v>
      </c>
      <c r="W1791" s="69">
        <f>+U1791-V1791</f>
        <v>1506.3999999999999</v>
      </c>
      <c r="X1791" s="69">
        <v>0</v>
      </c>
      <c r="Y1791" s="14">
        <f>T1791-X1791</f>
        <v>0</v>
      </c>
      <c r="Z1791" s="66" t="s">
        <v>26</v>
      </c>
      <c r="AA1791" s="12" t="s">
        <v>31</v>
      </c>
    </row>
    <row r="1792" spans="1:27" x14ac:dyDescent="0.25">
      <c r="A1792" s="10">
        <v>45685</v>
      </c>
      <c r="B1792" s="11" t="s">
        <v>3826</v>
      </c>
      <c r="C1792" s="11" t="s">
        <v>3827</v>
      </c>
      <c r="D1792" s="11" t="s">
        <v>26</v>
      </c>
      <c r="E1792" s="11" t="s">
        <v>538</v>
      </c>
      <c r="F1792" s="11" t="s">
        <v>26</v>
      </c>
      <c r="G1792" s="11" t="s">
        <v>26</v>
      </c>
      <c r="H1792" s="12" t="s">
        <v>145</v>
      </c>
      <c r="I1792" s="12" t="s">
        <v>27</v>
      </c>
      <c r="J1792" s="12" t="s">
        <v>47</v>
      </c>
      <c r="K1792" s="12" t="s">
        <v>48</v>
      </c>
      <c r="L1792" s="13">
        <v>42.86</v>
      </c>
      <c r="M1792" s="13">
        <v>29</v>
      </c>
      <c r="N1792" s="13">
        <v>1.477931034482759</v>
      </c>
      <c r="O1792" s="13">
        <v>91</v>
      </c>
      <c r="P1792" s="13" t="s">
        <v>30</v>
      </c>
      <c r="Q1792" s="13">
        <v>0</v>
      </c>
      <c r="R1792" s="69">
        <f>+L1792*O1792</f>
        <v>3900.2599999999998</v>
      </c>
      <c r="S1792" s="69">
        <v>40</v>
      </c>
      <c r="T1792" s="69">
        <f>L1792*S1792</f>
        <v>1714.4</v>
      </c>
      <c r="U1792" s="69">
        <f t="shared" ref="U1792" si="1745">R1792-T1792</f>
        <v>2185.8599999999997</v>
      </c>
      <c r="V1792" s="69">
        <f t="shared" ref="V1792" si="1746">U1792*1</f>
        <v>2185.8599999999997</v>
      </c>
      <c r="W1792" s="69">
        <f t="shared" ref="W1792" si="1747">U1792-V1792</f>
        <v>0</v>
      </c>
      <c r="X1792" s="69">
        <f>L1792*37</f>
        <v>1585.82</v>
      </c>
      <c r="Y1792" s="70">
        <f>+T1792-X1792</f>
        <v>128.58000000000015</v>
      </c>
      <c r="Z1792" s="66" t="s">
        <v>41</v>
      </c>
      <c r="AA1792" s="12" t="s">
        <v>79</v>
      </c>
    </row>
    <row r="1793" spans="1:27" x14ac:dyDescent="0.25">
      <c r="A1793" s="10">
        <v>45685</v>
      </c>
      <c r="B1793" s="11" t="s">
        <v>3828</v>
      </c>
      <c r="C1793" s="11" t="s">
        <v>3829</v>
      </c>
      <c r="D1793" s="11" t="s">
        <v>26</v>
      </c>
      <c r="E1793" s="11" t="s">
        <v>2108</v>
      </c>
      <c r="F1793" s="11" t="s">
        <v>26</v>
      </c>
      <c r="G1793" s="11">
        <v>10610</v>
      </c>
      <c r="H1793" s="12" t="s">
        <v>140</v>
      </c>
      <c r="I1793" s="12" t="s">
        <v>27</v>
      </c>
      <c r="J1793" s="12" t="s">
        <v>42</v>
      </c>
      <c r="K1793" s="12" t="s">
        <v>43</v>
      </c>
      <c r="L1793" s="13">
        <v>42.5</v>
      </c>
      <c r="M1793" s="13">
        <v>25</v>
      </c>
      <c r="N1793" s="13">
        <v>1.7</v>
      </c>
      <c r="O1793" s="13">
        <v>35</v>
      </c>
      <c r="P1793" s="13"/>
      <c r="Q1793" s="13">
        <v>0</v>
      </c>
      <c r="R1793" s="69">
        <f>+L1793*O1793</f>
        <v>1487.5</v>
      </c>
      <c r="S1793" s="69">
        <v>0</v>
      </c>
      <c r="T1793" s="69">
        <f>+L1793*S1793</f>
        <v>0</v>
      </c>
      <c r="U1793" s="69">
        <f t="shared" ref="U1793:U1800" si="1748">+R1793-T1793</f>
        <v>1487.5</v>
      </c>
      <c r="V1793" s="69">
        <f t="shared" ref="V1793:V1798" si="1749">+U1793*0</f>
        <v>0</v>
      </c>
      <c r="W1793" s="69">
        <f t="shared" ref="W1793:W1800" si="1750">+U1793-V1793</f>
        <v>1487.5</v>
      </c>
      <c r="X1793" s="69">
        <v>0</v>
      </c>
      <c r="Y1793" s="14">
        <f t="shared" ref="Y1793:Y1810" si="1751">T1793-X1793</f>
        <v>0</v>
      </c>
      <c r="Z1793" s="66" t="s">
        <v>26</v>
      </c>
      <c r="AA1793" s="12" t="s">
        <v>31</v>
      </c>
    </row>
    <row r="1794" spans="1:27" x14ac:dyDescent="0.25">
      <c r="A1794" s="10">
        <v>45685</v>
      </c>
      <c r="B1794" s="11" t="s">
        <v>2975</v>
      </c>
      <c r="C1794" s="11" t="s">
        <v>3830</v>
      </c>
      <c r="D1794" s="11" t="s">
        <v>26</v>
      </c>
      <c r="E1794" s="11" t="s">
        <v>57</v>
      </c>
      <c r="F1794" s="11" t="s">
        <v>26</v>
      </c>
      <c r="G1794" s="11">
        <v>3660</v>
      </c>
      <c r="H1794" s="12" t="s">
        <v>41</v>
      </c>
      <c r="I1794" s="12" t="s">
        <v>55</v>
      </c>
      <c r="J1794" s="12" t="s">
        <v>55</v>
      </c>
      <c r="K1794" s="12" t="s">
        <v>56</v>
      </c>
      <c r="L1794" s="13">
        <v>37.68</v>
      </c>
      <c r="M1794" s="13">
        <v>25</v>
      </c>
      <c r="N1794" s="13">
        <v>1.5072000000000001</v>
      </c>
      <c r="O1794" s="13" t="s">
        <v>30</v>
      </c>
      <c r="P1794" s="13">
        <v>24</v>
      </c>
      <c r="Q1794" s="13">
        <v>0</v>
      </c>
      <c r="R1794" s="69">
        <f>+M1794*P1794</f>
        <v>600</v>
      </c>
      <c r="S1794" s="69">
        <v>0</v>
      </c>
      <c r="T1794" s="69">
        <f>+M1794*S1794</f>
        <v>0</v>
      </c>
      <c r="U1794" s="69">
        <f t="shared" si="1748"/>
        <v>600</v>
      </c>
      <c r="V1794" s="69">
        <f t="shared" si="1749"/>
        <v>0</v>
      </c>
      <c r="W1794" s="69">
        <f t="shared" si="1750"/>
        <v>600</v>
      </c>
      <c r="X1794" s="69">
        <v>0</v>
      </c>
      <c r="Y1794" s="14">
        <f t="shared" si="1751"/>
        <v>0</v>
      </c>
      <c r="Z1794" s="66" t="s">
        <v>26</v>
      </c>
      <c r="AA1794" s="12" t="s">
        <v>31</v>
      </c>
    </row>
    <row r="1795" spans="1:27" x14ac:dyDescent="0.25">
      <c r="A1795" s="10">
        <v>45685</v>
      </c>
      <c r="B1795" s="11" t="s">
        <v>3831</v>
      </c>
      <c r="C1795" s="11" t="s">
        <v>3832</v>
      </c>
      <c r="D1795" s="11" t="s">
        <v>26</v>
      </c>
      <c r="E1795" s="11" t="s">
        <v>3833</v>
      </c>
      <c r="F1795" s="11" t="s">
        <v>26</v>
      </c>
      <c r="G1795" s="11">
        <v>2607</v>
      </c>
      <c r="H1795" s="12" t="s">
        <v>41</v>
      </c>
      <c r="I1795" s="12" t="s">
        <v>55</v>
      </c>
      <c r="J1795" s="12" t="s">
        <v>55</v>
      </c>
      <c r="K1795" s="12" t="s">
        <v>56</v>
      </c>
      <c r="L1795" s="13">
        <v>32.54</v>
      </c>
      <c r="M1795" s="13">
        <v>20</v>
      </c>
      <c r="N1795" s="13">
        <v>1.627</v>
      </c>
      <c r="O1795" s="13" t="s">
        <v>30</v>
      </c>
      <c r="P1795" s="13">
        <v>24</v>
      </c>
      <c r="Q1795" s="13">
        <v>0</v>
      </c>
      <c r="R1795" s="69">
        <f>+M1795*P1795</f>
        <v>480</v>
      </c>
      <c r="S1795" s="69">
        <v>0</v>
      </c>
      <c r="T1795" s="69">
        <f>+M1795*S1795</f>
        <v>0</v>
      </c>
      <c r="U1795" s="69">
        <f t="shared" si="1748"/>
        <v>480</v>
      </c>
      <c r="V1795" s="69">
        <f t="shared" si="1749"/>
        <v>0</v>
      </c>
      <c r="W1795" s="69">
        <f t="shared" si="1750"/>
        <v>480</v>
      </c>
      <c r="X1795" s="69">
        <v>0</v>
      </c>
      <c r="Y1795" s="14">
        <f t="shared" si="1751"/>
        <v>0</v>
      </c>
      <c r="Z1795" s="66" t="s">
        <v>26</v>
      </c>
      <c r="AA1795" s="12" t="s">
        <v>31</v>
      </c>
    </row>
    <row r="1796" spans="1:27" x14ac:dyDescent="0.25">
      <c r="A1796" s="10">
        <v>45685</v>
      </c>
      <c r="B1796" s="11" t="s">
        <v>730</v>
      </c>
      <c r="C1796" s="11" t="s">
        <v>3834</v>
      </c>
      <c r="D1796" s="11" t="s">
        <v>26</v>
      </c>
      <c r="E1796" s="11" t="s">
        <v>91</v>
      </c>
      <c r="F1796" s="11" t="s">
        <v>26</v>
      </c>
      <c r="G1796" s="11">
        <v>2463</v>
      </c>
      <c r="H1796" s="12" t="s">
        <v>41</v>
      </c>
      <c r="I1796" s="12" t="s">
        <v>55</v>
      </c>
      <c r="J1796" s="12" t="s">
        <v>55</v>
      </c>
      <c r="K1796" s="12" t="s">
        <v>56</v>
      </c>
      <c r="L1796" s="13">
        <v>33.06</v>
      </c>
      <c r="M1796" s="13">
        <v>20</v>
      </c>
      <c r="N1796" s="13">
        <v>1.653</v>
      </c>
      <c r="O1796" s="13" t="s">
        <v>30</v>
      </c>
      <c r="P1796" s="13">
        <v>24</v>
      </c>
      <c r="Q1796" s="13">
        <v>0</v>
      </c>
      <c r="R1796" s="69">
        <f>+M1796*P1796</f>
        <v>480</v>
      </c>
      <c r="S1796" s="69">
        <v>0</v>
      </c>
      <c r="T1796" s="69">
        <f>+M1796*S1796</f>
        <v>0</v>
      </c>
      <c r="U1796" s="69">
        <f t="shared" si="1748"/>
        <v>480</v>
      </c>
      <c r="V1796" s="69">
        <f t="shared" si="1749"/>
        <v>0</v>
      </c>
      <c r="W1796" s="69">
        <f t="shared" si="1750"/>
        <v>480</v>
      </c>
      <c r="X1796" s="69">
        <v>0</v>
      </c>
      <c r="Y1796" s="14">
        <f t="shared" si="1751"/>
        <v>0</v>
      </c>
      <c r="Z1796" s="66" t="s">
        <v>26</v>
      </c>
      <c r="AA1796" s="12" t="s">
        <v>31</v>
      </c>
    </row>
    <row r="1797" spans="1:27" x14ac:dyDescent="0.25">
      <c r="A1797" s="10">
        <v>45685</v>
      </c>
      <c r="B1797" s="11" t="s">
        <v>690</v>
      </c>
      <c r="C1797" s="11" t="s">
        <v>3835</v>
      </c>
      <c r="D1797" s="11" t="s">
        <v>26</v>
      </c>
      <c r="E1797" s="11" t="s">
        <v>105</v>
      </c>
      <c r="F1797" s="11" t="s">
        <v>26</v>
      </c>
      <c r="G1797" s="11">
        <v>2608</v>
      </c>
      <c r="H1797" s="12" t="s">
        <v>41</v>
      </c>
      <c r="I1797" s="12" t="s">
        <v>55</v>
      </c>
      <c r="J1797" s="12" t="s">
        <v>55</v>
      </c>
      <c r="K1797" s="12" t="s">
        <v>56</v>
      </c>
      <c r="L1797" s="13">
        <v>31.96</v>
      </c>
      <c r="M1797" s="13">
        <v>20</v>
      </c>
      <c r="N1797" s="13">
        <v>1.5980000000000001</v>
      </c>
      <c r="O1797" s="13" t="s">
        <v>30</v>
      </c>
      <c r="P1797" s="13">
        <v>24</v>
      </c>
      <c r="Q1797" s="13">
        <v>0</v>
      </c>
      <c r="R1797" s="69">
        <f>+M1797*P1797</f>
        <v>480</v>
      </c>
      <c r="S1797" s="69">
        <v>0</v>
      </c>
      <c r="T1797" s="69">
        <f>+M1797*S1797</f>
        <v>0</v>
      </c>
      <c r="U1797" s="69">
        <f t="shared" si="1748"/>
        <v>480</v>
      </c>
      <c r="V1797" s="69">
        <f t="shared" si="1749"/>
        <v>0</v>
      </c>
      <c r="W1797" s="69">
        <f t="shared" si="1750"/>
        <v>480</v>
      </c>
      <c r="X1797" s="69">
        <v>0</v>
      </c>
      <c r="Y1797" s="14">
        <f t="shared" si="1751"/>
        <v>0</v>
      </c>
      <c r="Z1797" s="66" t="s">
        <v>26</v>
      </c>
      <c r="AA1797" s="12" t="s">
        <v>31</v>
      </c>
    </row>
    <row r="1798" spans="1:27" x14ac:dyDescent="0.25">
      <c r="A1798" s="10">
        <v>45685</v>
      </c>
      <c r="B1798" s="11" t="s">
        <v>3836</v>
      </c>
      <c r="C1798" s="11" t="s">
        <v>3837</v>
      </c>
      <c r="D1798" s="11" t="s">
        <v>26</v>
      </c>
      <c r="E1798" s="11" t="s">
        <v>40</v>
      </c>
      <c r="F1798" s="11" t="s">
        <v>26</v>
      </c>
      <c r="G1798" s="11">
        <v>3719</v>
      </c>
      <c r="H1798" s="12" t="s">
        <v>41</v>
      </c>
      <c r="I1798" s="12" t="s">
        <v>55</v>
      </c>
      <c r="J1798" s="12" t="s">
        <v>55</v>
      </c>
      <c r="K1798" s="12" t="s">
        <v>56</v>
      </c>
      <c r="L1798" s="13">
        <v>38.1</v>
      </c>
      <c r="M1798" s="13">
        <v>25</v>
      </c>
      <c r="N1798" s="13">
        <v>1.524</v>
      </c>
      <c r="O1798" s="13" t="s">
        <v>30</v>
      </c>
      <c r="P1798" s="13">
        <v>24</v>
      </c>
      <c r="Q1798" s="13">
        <v>0</v>
      </c>
      <c r="R1798" s="69">
        <f>+M1798*P1798</f>
        <v>600</v>
      </c>
      <c r="S1798" s="69">
        <v>0</v>
      </c>
      <c r="T1798" s="69">
        <f>+M1798*S1798</f>
        <v>0</v>
      </c>
      <c r="U1798" s="69">
        <f t="shared" si="1748"/>
        <v>600</v>
      </c>
      <c r="V1798" s="69">
        <f t="shared" si="1749"/>
        <v>0</v>
      </c>
      <c r="W1798" s="69">
        <f t="shared" si="1750"/>
        <v>600</v>
      </c>
      <c r="X1798" s="69">
        <v>0</v>
      </c>
      <c r="Y1798" s="14">
        <f t="shared" si="1751"/>
        <v>0</v>
      </c>
      <c r="Z1798" s="66" t="s">
        <v>26</v>
      </c>
      <c r="AA1798" s="12" t="s">
        <v>31</v>
      </c>
    </row>
    <row r="1799" spans="1:27" x14ac:dyDescent="0.25">
      <c r="A1799" s="10">
        <v>45685</v>
      </c>
      <c r="B1799" s="11" t="s">
        <v>730</v>
      </c>
      <c r="C1799" s="11" t="s">
        <v>3838</v>
      </c>
      <c r="D1799" s="11" t="s">
        <v>26</v>
      </c>
      <c r="E1799" s="11" t="s">
        <v>54</v>
      </c>
      <c r="F1799" s="11" t="s">
        <v>26</v>
      </c>
      <c r="G1799" s="11">
        <v>112374</v>
      </c>
      <c r="H1799" s="12" t="s">
        <v>4445</v>
      </c>
      <c r="I1799" s="12" t="s">
        <v>27</v>
      </c>
      <c r="J1799" s="12" t="s">
        <v>42</v>
      </c>
      <c r="K1799" s="12" t="s">
        <v>43</v>
      </c>
      <c r="L1799" s="13">
        <v>37.22</v>
      </c>
      <c r="M1799" s="13">
        <v>25</v>
      </c>
      <c r="N1799" s="13">
        <v>1.4887999999999999</v>
      </c>
      <c r="O1799" s="13">
        <v>42</v>
      </c>
      <c r="P1799" s="13" t="s">
        <v>30</v>
      </c>
      <c r="Q1799" s="13">
        <v>0</v>
      </c>
      <c r="R1799" s="69">
        <f t="shared" ref="R1799" si="1752">+L1799*O1799</f>
        <v>1563.24</v>
      </c>
      <c r="S1799" s="69">
        <v>0</v>
      </c>
      <c r="T1799" s="69">
        <f>+L1799*S1799</f>
        <v>0</v>
      </c>
      <c r="U1799" s="69">
        <f t="shared" si="1748"/>
        <v>1563.24</v>
      </c>
      <c r="V1799" s="69">
        <f>+U1799*1</f>
        <v>1563.24</v>
      </c>
      <c r="W1799" s="69">
        <f t="shared" si="1750"/>
        <v>0</v>
      </c>
      <c r="X1799" s="69">
        <v>0</v>
      </c>
      <c r="Y1799" s="14">
        <f t="shared" si="1751"/>
        <v>0</v>
      </c>
      <c r="Z1799" s="66" t="s">
        <v>26</v>
      </c>
      <c r="AA1799" s="12" t="s">
        <v>31</v>
      </c>
    </row>
    <row r="1800" spans="1:27" x14ac:dyDescent="0.25">
      <c r="A1800" s="10">
        <v>45685</v>
      </c>
      <c r="B1800" s="11" t="s">
        <v>3839</v>
      </c>
      <c r="C1800" s="11" t="s">
        <v>3840</v>
      </c>
      <c r="D1800" s="11" t="s">
        <v>26</v>
      </c>
      <c r="E1800" s="11" t="s">
        <v>434</v>
      </c>
      <c r="F1800" s="11" t="s">
        <v>26</v>
      </c>
      <c r="G1800" s="11">
        <v>3527</v>
      </c>
      <c r="H1800" s="12" t="s">
        <v>41</v>
      </c>
      <c r="I1800" s="12" t="s">
        <v>55</v>
      </c>
      <c r="J1800" s="12" t="s">
        <v>55</v>
      </c>
      <c r="K1800" s="12" t="s">
        <v>56</v>
      </c>
      <c r="L1800" s="13">
        <v>38.299999999999997</v>
      </c>
      <c r="M1800" s="13">
        <v>25</v>
      </c>
      <c r="N1800" s="13">
        <v>1.532</v>
      </c>
      <c r="O1800" s="13" t="s">
        <v>30</v>
      </c>
      <c r="P1800" s="13">
        <v>24</v>
      </c>
      <c r="Q1800" s="13">
        <v>0</v>
      </c>
      <c r="R1800" s="69">
        <f>+M1800*P1800</f>
        <v>600</v>
      </c>
      <c r="S1800" s="69">
        <v>0</v>
      </c>
      <c r="T1800" s="69">
        <f>+M1800*S1800</f>
        <v>0</v>
      </c>
      <c r="U1800" s="69">
        <f t="shared" si="1748"/>
        <v>600</v>
      </c>
      <c r="V1800" s="69">
        <f>+U1800*0</f>
        <v>0</v>
      </c>
      <c r="W1800" s="69">
        <f t="shared" si="1750"/>
        <v>600</v>
      </c>
      <c r="X1800" s="69">
        <v>0</v>
      </c>
      <c r="Y1800" s="14">
        <f t="shared" si="1751"/>
        <v>0</v>
      </c>
      <c r="Z1800" s="66" t="s">
        <v>26</v>
      </c>
      <c r="AA1800" s="12" t="s">
        <v>31</v>
      </c>
    </row>
    <row r="1801" spans="1:27" x14ac:dyDescent="0.25">
      <c r="A1801" s="10">
        <v>45685</v>
      </c>
      <c r="B1801" s="11" t="s">
        <v>3395</v>
      </c>
      <c r="C1801" s="11" t="s">
        <v>3841</v>
      </c>
      <c r="D1801" s="11" t="s">
        <v>26</v>
      </c>
      <c r="E1801" s="11" t="s">
        <v>44</v>
      </c>
      <c r="F1801" s="11" t="s">
        <v>26</v>
      </c>
      <c r="G1801" s="11">
        <v>1579</v>
      </c>
      <c r="H1801" s="12" t="s">
        <v>45</v>
      </c>
      <c r="I1801" s="12" t="s">
        <v>27</v>
      </c>
      <c r="J1801" s="12" t="s">
        <v>33</v>
      </c>
      <c r="K1801" s="12" t="s">
        <v>34</v>
      </c>
      <c r="L1801" s="13">
        <v>38.54</v>
      </c>
      <c r="M1801" s="13">
        <v>25</v>
      </c>
      <c r="N1801" s="13">
        <v>1.5416000000000001</v>
      </c>
      <c r="O1801" s="13" t="s">
        <v>30</v>
      </c>
      <c r="P1801" s="13">
        <v>58</v>
      </c>
      <c r="Q1801" s="13">
        <v>0</v>
      </c>
      <c r="R1801" s="69">
        <f>M1801*P1801</f>
        <v>1450</v>
      </c>
      <c r="S1801" s="69">
        <v>0</v>
      </c>
      <c r="T1801" s="69">
        <f>M1801*S1801</f>
        <v>0</v>
      </c>
      <c r="U1801" s="69">
        <f t="shared" ref="U1801" si="1753">R1801-T1801</f>
        <v>1450</v>
      </c>
      <c r="V1801" s="69">
        <f>U1801*0</f>
        <v>0</v>
      </c>
      <c r="W1801" s="69">
        <f t="shared" ref="W1801" si="1754">U1801-V1801</f>
        <v>1450</v>
      </c>
      <c r="X1801" s="69">
        <v>0</v>
      </c>
      <c r="Y1801" s="14">
        <f t="shared" si="1751"/>
        <v>0</v>
      </c>
      <c r="Z1801" s="66" t="s">
        <v>26</v>
      </c>
      <c r="AA1801" s="12" t="s">
        <v>31</v>
      </c>
    </row>
    <row r="1802" spans="1:27" x14ac:dyDescent="0.25">
      <c r="A1802" s="10">
        <v>45685</v>
      </c>
      <c r="B1802" s="11" t="s">
        <v>1382</v>
      </c>
      <c r="C1802" s="11" t="s">
        <v>3842</v>
      </c>
      <c r="D1802" s="11" t="s">
        <v>26</v>
      </c>
      <c r="E1802" s="11" t="s">
        <v>239</v>
      </c>
      <c r="F1802" s="11" t="s">
        <v>26</v>
      </c>
      <c r="G1802" s="11">
        <v>2945</v>
      </c>
      <c r="H1802" s="12" t="s">
        <v>41</v>
      </c>
      <c r="I1802" s="12" t="s">
        <v>55</v>
      </c>
      <c r="J1802" s="12" t="s">
        <v>55</v>
      </c>
      <c r="K1802" s="12" t="s">
        <v>56</v>
      </c>
      <c r="L1802" s="13">
        <v>37.6</v>
      </c>
      <c r="M1802" s="13">
        <v>25</v>
      </c>
      <c r="N1802" s="13">
        <v>1.504</v>
      </c>
      <c r="O1802" s="13" t="s">
        <v>30</v>
      </c>
      <c r="P1802" s="13">
        <v>24</v>
      </c>
      <c r="Q1802" s="13">
        <v>0</v>
      </c>
      <c r="R1802" s="69">
        <f>+M1802*P1802</f>
        <v>600</v>
      </c>
      <c r="S1802" s="69">
        <v>0</v>
      </c>
      <c r="T1802" s="69">
        <f>+M1802*S1802</f>
        <v>0</v>
      </c>
      <c r="U1802" s="69">
        <f>+R1802-T1802</f>
        <v>600</v>
      </c>
      <c r="V1802" s="69">
        <f>+U1802*0</f>
        <v>0</v>
      </c>
      <c r="W1802" s="69">
        <f>+U1802-V1802</f>
        <v>600</v>
      </c>
      <c r="X1802" s="69">
        <v>0</v>
      </c>
      <c r="Y1802" s="14">
        <f t="shared" si="1751"/>
        <v>0</v>
      </c>
      <c r="Z1802" s="66" t="s">
        <v>26</v>
      </c>
      <c r="AA1802" s="12" t="s">
        <v>31</v>
      </c>
    </row>
    <row r="1803" spans="1:27" x14ac:dyDescent="0.25">
      <c r="A1803" s="10">
        <v>45685</v>
      </c>
      <c r="B1803" s="11" t="s">
        <v>3843</v>
      </c>
      <c r="C1803" s="11" t="s">
        <v>3844</v>
      </c>
      <c r="D1803" s="11" t="s">
        <v>26</v>
      </c>
      <c r="E1803" s="11" t="s">
        <v>49</v>
      </c>
      <c r="F1803" s="11" t="s">
        <v>26</v>
      </c>
      <c r="G1803" s="11">
        <v>1573</v>
      </c>
      <c r="H1803" s="12" t="s">
        <v>45</v>
      </c>
      <c r="I1803" s="12" t="s">
        <v>27</v>
      </c>
      <c r="J1803" s="12" t="s">
        <v>33</v>
      </c>
      <c r="K1803" s="12" t="s">
        <v>34</v>
      </c>
      <c r="L1803" s="13">
        <v>38.5</v>
      </c>
      <c r="M1803" s="13">
        <v>25</v>
      </c>
      <c r="N1803" s="13">
        <v>1.54</v>
      </c>
      <c r="O1803" s="13" t="s">
        <v>30</v>
      </c>
      <c r="P1803" s="13">
        <v>58</v>
      </c>
      <c r="Q1803" s="13">
        <v>0</v>
      </c>
      <c r="R1803" s="69">
        <f>M1803*P1803</f>
        <v>1450</v>
      </c>
      <c r="S1803" s="69">
        <v>0</v>
      </c>
      <c r="T1803" s="69">
        <f>M1803*S1803</f>
        <v>0</v>
      </c>
      <c r="U1803" s="69">
        <f t="shared" ref="U1803" si="1755">R1803-T1803</f>
        <v>1450</v>
      </c>
      <c r="V1803" s="69">
        <f>U1803*0</f>
        <v>0</v>
      </c>
      <c r="W1803" s="69">
        <f t="shared" ref="W1803" si="1756">U1803-V1803</f>
        <v>1450</v>
      </c>
      <c r="X1803" s="69">
        <v>0</v>
      </c>
      <c r="Y1803" s="14">
        <f t="shared" si="1751"/>
        <v>0</v>
      </c>
      <c r="Z1803" s="66" t="s">
        <v>26</v>
      </c>
      <c r="AA1803" s="12" t="s">
        <v>31</v>
      </c>
    </row>
    <row r="1804" spans="1:27" x14ac:dyDescent="0.25">
      <c r="A1804" s="10">
        <v>45685</v>
      </c>
      <c r="B1804" s="11" t="s">
        <v>463</v>
      </c>
      <c r="C1804" s="11" t="s">
        <v>3845</v>
      </c>
      <c r="D1804" s="11" t="s">
        <v>26</v>
      </c>
      <c r="E1804" s="11" t="s">
        <v>519</v>
      </c>
      <c r="F1804" s="11" t="s">
        <v>26</v>
      </c>
      <c r="G1804" s="11">
        <v>4381</v>
      </c>
      <c r="H1804" s="12" t="s">
        <v>140</v>
      </c>
      <c r="I1804" s="12" t="s">
        <v>27</v>
      </c>
      <c r="J1804" s="12" t="s">
        <v>42</v>
      </c>
      <c r="K1804" s="12" t="s">
        <v>43</v>
      </c>
      <c r="L1804" s="13">
        <v>44.92</v>
      </c>
      <c r="M1804" s="13">
        <v>25</v>
      </c>
      <c r="N1804" s="13">
        <v>1.7968</v>
      </c>
      <c r="O1804" s="13">
        <v>35</v>
      </c>
      <c r="P1804" s="13"/>
      <c r="Q1804" s="13">
        <v>0</v>
      </c>
      <c r="R1804" s="69">
        <f>+L1804*O1804</f>
        <v>1572.2</v>
      </c>
      <c r="S1804" s="69">
        <v>0</v>
      </c>
      <c r="T1804" s="69">
        <f>+L1804*S1804</f>
        <v>0</v>
      </c>
      <c r="U1804" s="69">
        <f>+R1804-T1804</f>
        <v>1572.2</v>
      </c>
      <c r="V1804" s="69">
        <f>+U1804*0</f>
        <v>0</v>
      </c>
      <c r="W1804" s="69">
        <f>+U1804-V1804</f>
        <v>1572.2</v>
      </c>
      <c r="X1804" s="69">
        <v>0</v>
      </c>
      <c r="Y1804" s="14">
        <f t="shared" si="1751"/>
        <v>0</v>
      </c>
      <c r="Z1804" s="66" t="s">
        <v>26</v>
      </c>
      <c r="AA1804" s="12" t="s">
        <v>31</v>
      </c>
    </row>
    <row r="1805" spans="1:27" x14ac:dyDescent="0.25">
      <c r="A1805" s="10">
        <v>45685</v>
      </c>
      <c r="B1805" s="11" t="s">
        <v>1663</v>
      </c>
      <c r="C1805" s="11" t="s">
        <v>3846</v>
      </c>
      <c r="D1805" s="11" t="s">
        <v>26</v>
      </c>
      <c r="E1805" s="11" t="s">
        <v>68</v>
      </c>
      <c r="F1805" s="11" t="s">
        <v>26</v>
      </c>
      <c r="G1805" s="11">
        <v>1540</v>
      </c>
      <c r="H1805" s="12" t="s">
        <v>45</v>
      </c>
      <c r="I1805" s="12" t="s">
        <v>27</v>
      </c>
      <c r="J1805" s="12" t="s">
        <v>42</v>
      </c>
      <c r="K1805" s="12" t="s">
        <v>43</v>
      </c>
      <c r="L1805" s="13">
        <v>43.02</v>
      </c>
      <c r="M1805" s="13">
        <v>25</v>
      </c>
      <c r="N1805" s="13">
        <v>1.7208000000000001</v>
      </c>
      <c r="O1805" s="13" t="s">
        <v>30</v>
      </c>
      <c r="P1805" s="13">
        <v>62</v>
      </c>
      <c r="Q1805" s="13">
        <v>0</v>
      </c>
      <c r="R1805" s="69">
        <f>+M1805*P1805</f>
        <v>1550</v>
      </c>
      <c r="S1805" s="69">
        <v>0</v>
      </c>
      <c r="T1805" s="69">
        <f>+M1805*S1805</f>
        <v>0</v>
      </c>
      <c r="U1805" s="69">
        <f>+R1805-T1805</f>
        <v>1550</v>
      </c>
      <c r="V1805" s="69">
        <f>+U1805*0</f>
        <v>0</v>
      </c>
      <c r="W1805" s="69">
        <f>+U1805-V1805</f>
        <v>1550</v>
      </c>
      <c r="X1805" s="69">
        <v>0</v>
      </c>
      <c r="Y1805" s="14">
        <f t="shared" si="1751"/>
        <v>0</v>
      </c>
      <c r="Z1805" s="66" t="s">
        <v>26</v>
      </c>
      <c r="AA1805" s="12" t="s">
        <v>31</v>
      </c>
    </row>
    <row r="1806" spans="1:27" x14ac:dyDescent="0.25">
      <c r="A1806" s="10">
        <v>45685</v>
      </c>
      <c r="B1806" s="11" t="s">
        <v>3847</v>
      </c>
      <c r="C1806" s="11" t="s">
        <v>3848</v>
      </c>
      <c r="D1806" s="11" t="s">
        <v>26</v>
      </c>
      <c r="E1806" s="11" t="s">
        <v>97</v>
      </c>
      <c r="F1806" s="11" t="s">
        <v>26</v>
      </c>
      <c r="G1806" s="11">
        <v>5449</v>
      </c>
      <c r="H1806" s="12" t="s">
        <v>4446</v>
      </c>
      <c r="I1806" s="12" t="s">
        <v>27</v>
      </c>
      <c r="J1806" s="12" t="s">
        <v>42</v>
      </c>
      <c r="K1806" s="12" t="s">
        <v>43</v>
      </c>
      <c r="L1806" s="13">
        <v>19.96</v>
      </c>
      <c r="M1806" s="13">
        <v>12</v>
      </c>
      <c r="N1806" s="13">
        <v>1.6633333333333331</v>
      </c>
      <c r="O1806" s="13" t="s">
        <v>30</v>
      </c>
      <c r="P1806" s="13">
        <v>65.599999999999994</v>
      </c>
      <c r="Q1806" s="13">
        <v>0</v>
      </c>
      <c r="R1806" s="69">
        <f>+M1806*P1806</f>
        <v>787.19999999999993</v>
      </c>
      <c r="S1806" s="69">
        <v>0</v>
      </c>
      <c r="T1806" s="69">
        <f>+M1806*S1806</f>
        <v>0</v>
      </c>
      <c r="U1806" s="69">
        <f t="shared" ref="U1806" si="1757">+R1806-T1806</f>
        <v>787.19999999999993</v>
      </c>
      <c r="V1806" s="69">
        <f>+U1806*1</f>
        <v>787.19999999999993</v>
      </c>
      <c r="W1806" s="69">
        <f t="shared" ref="W1806" si="1758">+U1806-V1806</f>
        <v>0</v>
      </c>
      <c r="X1806" s="69">
        <v>0</v>
      </c>
      <c r="Y1806" s="14">
        <f t="shared" si="1751"/>
        <v>0</v>
      </c>
      <c r="Z1806" s="66" t="s">
        <v>26</v>
      </c>
      <c r="AA1806" s="12" t="s">
        <v>31</v>
      </c>
    </row>
    <row r="1807" spans="1:27" x14ac:dyDescent="0.25">
      <c r="A1807" s="10">
        <v>45685</v>
      </c>
      <c r="B1807" s="11" t="s">
        <v>3320</v>
      </c>
      <c r="C1807" s="11" t="s">
        <v>3849</v>
      </c>
      <c r="D1807" s="11" t="s">
        <v>26</v>
      </c>
      <c r="E1807" s="11" t="s">
        <v>528</v>
      </c>
      <c r="F1807" s="11" t="s">
        <v>26</v>
      </c>
      <c r="G1807" s="11">
        <v>917</v>
      </c>
      <c r="H1807" s="12" t="s">
        <v>162</v>
      </c>
      <c r="I1807" s="12" t="s">
        <v>27</v>
      </c>
      <c r="J1807" s="12" t="s">
        <v>42</v>
      </c>
      <c r="K1807" s="12" t="s">
        <v>43</v>
      </c>
      <c r="L1807" s="13">
        <v>41.36</v>
      </c>
      <c r="M1807" s="13">
        <v>25</v>
      </c>
      <c r="N1807" s="13">
        <v>1.6544000000000001</v>
      </c>
      <c r="O1807" s="13" t="s">
        <v>30</v>
      </c>
      <c r="P1807" s="13">
        <v>56</v>
      </c>
      <c r="Q1807" s="13">
        <v>0</v>
      </c>
      <c r="R1807" s="69">
        <f>M1807*P1807</f>
        <v>1400</v>
      </c>
      <c r="S1807" s="69">
        <v>0</v>
      </c>
      <c r="T1807" s="69">
        <f>M1807*S1807</f>
        <v>0</v>
      </c>
      <c r="U1807" s="69">
        <f t="shared" ref="U1807:U1808" si="1759">R1807-T1807</f>
        <v>1400</v>
      </c>
      <c r="V1807" s="69">
        <f>U1807*0</f>
        <v>0</v>
      </c>
      <c r="W1807" s="69">
        <f t="shared" ref="W1807:W1808" si="1760">U1807-V1807</f>
        <v>1400</v>
      </c>
      <c r="X1807" s="69">
        <v>0</v>
      </c>
      <c r="Y1807" s="14">
        <f t="shared" si="1751"/>
        <v>0</v>
      </c>
      <c r="Z1807" s="66" t="s">
        <v>26</v>
      </c>
      <c r="AA1807" s="12" t="s">
        <v>31</v>
      </c>
    </row>
    <row r="1808" spans="1:27" x14ac:dyDescent="0.25">
      <c r="A1808" s="10">
        <v>45685</v>
      </c>
      <c r="B1808" s="11" t="s">
        <v>3850</v>
      </c>
      <c r="C1808" s="11" t="s">
        <v>3851</v>
      </c>
      <c r="D1808" s="11" t="s">
        <v>26</v>
      </c>
      <c r="E1808" s="11" t="s">
        <v>533</v>
      </c>
      <c r="F1808" s="11" t="s">
        <v>26</v>
      </c>
      <c r="G1808" s="11">
        <v>916</v>
      </c>
      <c r="H1808" s="12" t="s">
        <v>162</v>
      </c>
      <c r="I1808" s="12" t="s">
        <v>27</v>
      </c>
      <c r="J1808" s="12" t="s">
        <v>42</v>
      </c>
      <c r="K1808" s="12" t="s">
        <v>43</v>
      </c>
      <c r="L1808" s="13">
        <v>41.92</v>
      </c>
      <c r="M1808" s="13">
        <v>25</v>
      </c>
      <c r="N1808" s="13">
        <v>1.6768000000000001</v>
      </c>
      <c r="O1808" s="13" t="s">
        <v>30</v>
      </c>
      <c r="P1808" s="13">
        <v>56</v>
      </c>
      <c r="Q1808" s="13">
        <v>0</v>
      </c>
      <c r="R1808" s="69">
        <f>M1808*P1808</f>
        <v>1400</v>
      </c>
      <c r="S1808" s="69">
        <v>0</v>
      </c>
      <c r="T1808" s="69">
        <f>M1808*S1808</f>
        <v>0</v>
      </c>
      <c r="U1808" s="69">
        <f t="shared" si="1759"/>
        <v>1400</v>
      </c>
      <c r="V1808" s="69">
        <f>U1808*0</f>
        <v>0</v>
      </c>
      <c r="W1808" s="69">
        <f t="shared" si="1760"/>
        <v>1400</v>
      </c>
      <c r="X1808" s="69">
        <v>0</v>
      </c>
      <c r="Y1808" s="14">
        <f t="shared" si="1751"/>
        <v>0</v>
      </c>
      <c r="Z1808" s="66" t="s">
        <v>26</v>
      </c>
      <c r="AA1808" s="12" t="s">
        <v>31</v>
      </c>
    </row>
    <row r="1809" spans="1:27" x14ac:dyDescent="0.25">
      <c r="A1809" s="10">
        <v>45685</v>
      </c>
      <c r="B1809" s="11" t="s">
        <v>3852</v>
      </c>
      <c r="C1809" s="11" t="s">
        <v>3853</v>
      </c>
      <c r="D1809" s="11" t="s">
        <v>26</v>
      </c>
      <c r="E1809" s="11" t="s">
        <v>588</v>
      </c>
      <c r="F1809" s="11" t="s">
        <v>26</v>
      </c>
      <c r="G1809" s="11">
        <v>4599</v>
      </c>
      <c r="H1809" s="12" t="s">
        <v>4422</v>
      </c>
      <c r="I1809" s="12" t="s">
        <v>27</v>
      </c>
      <c r="J1809" s="12" t="s">
        <v>33</v>
      </c>
      <c r="K1809" s="12" t="s">
        <v>34</v>
      </c>
      <c r="L1809" s="13">
        <v>31.42</v>
      </c>
      <c r="M1809" s="13">
        <v>25</v>
      </c>
      <c r="N1809" s="13">
        <v>1.2567999999999999</v>
      </c>
      <c r="O1809" s="13">
        <v>45</v>
      </c>
      <c r="P1809" s="13" t="s">
        <v>30</v>
      </c>
      <c r="Q1809" s="13">
        <v>0</v>
      </c>
      <c r="R1809" s="69">
        <f>+L1809*O1809</f>
        <v>1413.9</v>
      </c>
      <c r="S1809" s="69">
        <v>0</v>
      </c>
      <c r="T1809" s="69">
        <f>+L1809*S1809</f>
        <v>0</v>
      </c>
      <c r="U1809" s="69">
        <f t="shared" ref="U1809" si="1761">+R1809-T1809</f>
        <v>1413.9</v>
      </c>
      <c r="V1809" s="69">
        <f>+U1809*1</f>
        <v>1413.9</v>
      </c>
      <c r="W1809" s="69">
        <f t="shared" ref="W1809" si="1762">+U1809-V1809</f>
        <v>0</v>
      </c>
      <c r="X1809" s="69">
        <v>0</v>
      </c>
      <c r="Y1809" s="14">
        <f t="shared" si="1751"/>
        <v>0</v>
      </c>
      <c r="Z1809" s="66" t="s">
        <v>26</v>
      </c>
      <c r="AA1809" s="12" t="s">
        <v>31</v>
      </c>
    </row>
    <row r="1810" spans="1:27" x14ac:dyDescent="0.25">
      <c r="A1810" s="10">
        <v>45685</v>
      </c>
      <c r="B1810" s="11" t="s">
        <v>3854</v>
      </c>
      <c r="C1810" s="11" t="s">
        <v>3855</v>
      </c>
      <c r="D1810" s="11" t="s">
        <v>26</v>
      </c>
      <c r="E1810" s="11" t="s">
        <v>596</v>
      </c>
      <c r="F1810" s="11" t="s">
        <v>26</v>
      </c>
      <c r="G1810" s="11">
        <v>3773</v>
      </c>
      <c r="H1810" s="12" t="s">
        <v>41</v>
      </c>
      <c r="I1810" s="12" t="s">
        <v>55</v>
      </c>
      <c r="J1810" s="12" t="s">
        <v>55</v>
      </c>
      <c r="K1810" s="12" t="s">
        <v>56</v>
      </c>
      <c r="L1810" s="13">
        <v>31.3</v>
      </c>
      <c r="M1810" s="13">
        <v>20</v>
      </c>
      <c r="N1810" s="13">
        <v>1.5649999999999999</v>
      </c>
      <c r="O1810" s="13" t="s">
        <v>30</v>
      </c>
      <c r="P1810" s="13">
        <v>24</v>
      </c>
      <c r="Q1810" s="13">
        <v>0</v>
      </c>
      <c r="R1810" s="69">
        <f>+M1810*P1810</f>
        <v>480</v>
      </c>
      <c r="S1810" s="69">
        <v>0</v>
      </c>
      <c r="T1810" s="69">
        <f>+M1810*S1810</f>
        <v>0</v>
      </c>
      <c r="U1810" s="69">
        <f>+R1810-T1810</f>
        <v>480</v>
      </c>
      <c r="V1810" s="69">
        <f>+U1810*0</f>
        <v>0</v>
      </c>
      <c r="W1810" s="69">
        <f>+U1810-V1810</f>
        <v>480</v>
      </c>
      <c r="X1810" s="69">
        <v>0</v>
      </c>
      <c r="Y1810" s="14">
        <f t="shared" si="1751"/>
        <v>0</v>
      </c>
      <c r="Z1810" s="66" t="s">
        <v>26</v>
      </c>
      <c r="AA1810" s="12" t="s">
        <v>31</v>
      </c>
    </row>
    <row r="1811" spans="1:27" x14ac:dyDescent="0.25">
      <c r="A1811" s="10">
        <v>45685</v>
      </c>
      <c r="B1811" s="11" t="s">
        <v>3856</v>
      </c>
      <c r="C1811" s="11" t="s">
        <v>3857</v>
      </c>
      <c r="D1811" s="11" t="s">
        <v>26</v>
      </c>
      <c r="E1811" s="11" t="s">
        <v>229</v>
      </c>
      <c r="F1811" s="11" t="s">
        <v>26</v>
      </c>
      <c r="G1811" s="11" t="s">
        <v>26</v>
      </c>
      <c r="H1811" s="12" t="s">
        <v>4421</v>
      </c>
      <c r="I1811" s="12" t="s">
        <v>27</v>
      </c>
      <c r="J1811" s="12" t="s">
        <v>33</v>
      </c>
      <c r="K1811" s="12" t="s">
        <v>34</v>
      </c>
      <c r="L1811" s="13">
        <v>44.8</v>
      </c>
      <c r="M1811" s="13">
        <v>30</v>
      </c>
      <c r="N1811" s="13">
        <v>1.493333333333333</v>
      </c>
      <c r="O1811" s="13">
        <v>85</v>
      </c>
      <c r="P1811" s="13" t="s">
        <v>30</v>
      </c>
      <c r="Q1811" s="13">
        <v>0</v>
      </c>
      <c r="R1811" s="69">
        <f>L1811*O1811</f>
        <v>3807.9999999999995</v>
      </c>
      <c r="S1811" s="69">
        <v>38</v>
      </c>
      <c r="T1811" s="69">
        <f>L1811*S1811</f>
        <v>1702.3999999999999</v>
      </c>
      <c r="U1811" s="69">
        <f>R1811-T1811</f>
        <v>2105.5999999999995</v>
      </c>
      <c r="V1811" s="69">
        <f t="shared" ref="V1811" si="1763">U1811*1</f>
        <v>2105.5999999999995</v>
      </c>
      <c r="W1811" s="69">
        <f>U1811-V1811</f>
        <v>0</v>
      </c>
      <c r="X1811" s="69">
        <f>L1811*36</f>
        <v>1612.8</v>
      </c>
      <c r="Y1811" s="70">
        <f t="shared" ref="Y1811" si="1764">+T1811-X1811</f>
        <v>89.599999999999909</v>
      </c>
      <c r="Z1811" s="66" t="s">
        <v>564</v>
      </c>
      <c r="AA1811" s="12" t="s">
        <v>78</v>
      </c>
    </row>
    <row r="1812" spans="1:27" x14ac:dyDescent="0.25">
      <c r="A1812" s="10">
        <v>45685</v>
      </c>
      <c r="B1812" s="11" t="s">
        <v>3858</v>
      </c>
      <c r="C1812" s="11" t="s">
        <v>3859</v>
      </c>
      <c r="D1812" s="11" t="s">
        <v>26</v>
      </c>
      <c r="E1812" s="11" t="s">
        <v>592</v>
      </c>
      <c r="F1812" s="11" t="s">
        <v>26</v>
      </c>
      <c r="G1812" s="11">
        <v>44307</v>
      </c>
      <c r="H1812" s="12" t="s">
        <v>4422</v>
      </c>
      <c r="I1812" s="12" t="s">
        <v>27</v>
      </c>
      <c r="J1812" s="12" t="s">
        <v>47</v>
      </c>
      <c r="K1812" s="12" t="s">
        <v>48</v>
      </c>
      <c r="L1812" s="13">
        <v>34.4</v>
      </c>
      <c r="M1812" s="13">
        <v>25</v>
      </c>
      <c r="N1812" s="13">
        <v>1.3759999999999999</v>
      </c>
      <c r="O1812" s="13">
        <v>46</v>
      </c>
      <c r="P1812" s="13" t="s">
        <v>30</v>
      </c>
      <c r="Q1812" s="13">
        <v>0</v>
      </c>
      <c r="R1812" s="69">
        <f t="shared" ref="R1812" si="1765">+L1812*O1812</f>
        <v>1582.3999999999999</v>
      </c>
      <c r="S1812" s="69">
        <v>0</v>
      </c>
      <c r="T1812" s="69">
        <f t="shared" ref="T1812" si="1766">+L1812*S1812</f>
        <v>0</v>
      </c>
      <c r="U1812" s="69">
        <f t="shared" ref="U1812" si="1767">+R1812-T1812</f>
        <v>1582.3999999999999</v>
      </c>
      <c r="V1812" s="69">
        <f>+U1812*1</f>
        <v>1582.3999999999999</v>
      </c>
      <c r="W1812" s="69">
        <f t="shared" ref="W1812" si="1768">+U1812-V1812</f>
        <v>0</v>
      </c>
      <c r="X1812" s="69">
        <v>0</v>
      </c>
      <c r="Y1812" s="14">
        <f t="shared" ref="Y1812:Y1821" si="1769">T1812-X1812</f>
        <v>0</v>
      </c>
      <c r="Z1812" s="66" t="s">
        <v>26</v>
      </c>
      <c r="AA1812" s="12" t="s">
        <v>31</v>
      </c>
    </row>
    <row r="1813" spans="1:27" x14ac:dyDescent="0.25">
      <c r="A1813" s="10">
        <v>45685</v>
      </c>
      <c r="B1813" s="11" t="s">
        <v>267</v>
      </c>
      <c r="C1813" s="11" t="s">
        <v>3860</v>
      </c>
      <c r="D1813" s="11" t="s">
        <v>26</v>
      </c>
      <c r="E1813" s="11" t="s">
        <v>53</v>
      </c>
      <c r="F1813" s="11" t="s">
        <v>26</v>
      </c>
      <c r="G1813" s="11">
        <v>3774</v>
      </c>
      <c r="H1813" s="12" t="s">
        <v>41</v>
      </c>
      <c r="I1813" s="12" t="s">
        <v>55</v>
      </c>
      <c r="J1813" s="12" t="s">
        <v>565</v>
      </c>
      <c r="K1813" s="12" t="s">
        <v>549</v>
      </c>
      <c r="L1813" s="13">
        <v>41.26</v>
      </c>
      <c r="M1813" s="13">
        <v>25</v>
      </c>
      <c r="N1813" s="13">
        <v>1.6504000000000001</v>
      </c>
      <c r="O1813" s="13">
        <v>25</v>
      </c>
      <c r="P1813" s="13"/>
      <c r="Q1813" s="13">
        <v>0</v>
      </c>
      <c r="R1813" s="69">
        <f>L1813*O1813</f>
        <v>1031.5</v>
      </c>
      <c r="S1813" s="69">
        <v>0</v>
      </c>
      <c r="T1813" s="69">
        <f>L1813*S1813</f>
        <v>0</v>
      </c>
      <c r="U1813" s="69">
        <f>R1813-T1813</f>
        <v>1031.5</v>
      </c>
      <c r="V1813" s="69">
        <f>U1813*0</f>
        <v>0</v>
      </c>
      <c r="W1813" s="69">
        <f>U1813-V1813</f>
        <v>1031.5</v>
      </c>
      <c r="X1813" s="69">
        <v>0</v>
      </c>
      <c r="Y1813" s="14">
        <f t="shared" si="1769"/>
        <v>0</v>
      </c>
      <c r="Z1813" s="66" t="s">
        <v>26</v>
      </c>
      <c r="AA1813" s="12" t="s">
        <v>31</v>
      </c>
    </row>
    <row r="1814" spans="1:27" x14ac:dyDescent="0.25">
      <c r="A1814" s="10">
        <v>45685</v>
      </c>
      <c r="B1814" s="11" t="s">
        <v>1899</v>
      </c>
      <c r="C1814" s="11" t="s">
        <v>3861</v>
      </c>
      <c r="D1814" s="11" t="s">
        <v>26</v>
      </c>
      <c r="E1814" s="11" t="s">
        <v>75</v>
      </c>
      <c r="F1814" s="11" t="s">
        <v>26</v>
      </c>
      <c r="G1814" s="11">
        <v>42034</v>
      </c>
      <c r="H1814" s="12" t="s">
        <v>564</v>
      </c>
      <c r="I1814" s="12" t="s">
        <v>27</v>
      </c>
      <c r="J1814" s="12" t="s">
        <v>42</v>
      </c>
      <c r="K1814" s="12" t="s">
        <v>43</v>
      </c>
      <c r="L1814" s="13">
        <v>41.04</v>
      </c>
      <c r="M1814" s="13">
        <v>25</v>
      </c>
      <c r="N1814" s="13">
        <v>1.6415999999999999</v>
      </c>
      <c r="O1814" s="13"/>
      <c r="P1814" s="13">
        <v>64</v>
      </c>
      <c r="Q1814" s="13">
        <v>0</v>
      </c>
      <c r="R1814" s="69">
        <f>M1814*P1814</f>
        <v>1600</v>
      </c>
      <c r="S1814" s="69">
        <v>0</v>
      </c>
      <c r="T1814" s="69">
        <f>M1814*S1814</f>
        <v>0</v>
      </c>
      <c r="U1814" s="69">
        <f>R1814-T1814</f>
        <v>1600</v>
      </c>
      <c r="V1814" s="69">
        <f>U1814*0</f>
        <v>0</v>
      </c>
      <c r="W1814" s="69">
        <f>+U1814-V1814</f>
        <v>1600</v>
      </c>
      <c r="X1814" s="69">
        <v>0</v>
      </c>
      <c r="Y1814" s="14">
        <f t="shared" si="1769"/>
        <v>0</v>
      </c>
      <c r="Z1814" s="66" t="s">
        <v>26</v>
      </c>
      <c r="AA1814" s="12" t="s">
        <v>31</v>
      </c>
    </row>
    <row r="1815" spans="1:27" x14ac:dyDescent="0.25">
      <c r="A1815" s="10">
        <v>45685</v>
      </c>
      <c r="B1815" s="11" t="s">
        <v>1357</v>
      </c>
      <c r="C1815" s="11" t="s">
        <v>3862</v>
      </c>
      <c r="D1815" s="11" t="s">
        <v>26</v>
      </c>
      <c r="E1815" s="11" t="s">
        <v>551</v>
      </c>
      <c r="F1815" s="11" t="s">
        <v>26</v>
      </c>
      <c r="G1815" s="11">
        <v>69137</v>
      </c>
      <c r="H1815" s="12" t="s">
        <v>4422</v>
      </c>
      <c r="I1815" s="12" t="s">
        <v>27</v>
      </c>
      <c r="J1815" s="12" t="s">
        <v>42</v>
      </c>
      <c r="K1815" s="12" t="s">
        <v>43</v>
      </c>
      <c r="L1815" s="13">
        <v>34.5</v>
      </c>
      <c r="M1815" s="13">
        <v>25</v>
      </c>
      <c r="N1815" s="13">
        <v>1.38</v>
      </c>
      <c r="O1815" s="13">
        <v>42</v>
      </c>
      <c r="P1815" s="13" t="s">
        <v>30</v>
      </c>
      <c r="Q1815" s="13">
        <v>0</v>
      </c>
      <c r="R1815" s="69">
        <f t="shared" ref="R1815:R1816" si="1770">+L1815*O1815</f>
        <v>1449</v>
      </c>
      <c r="S1815" s="69">
        <v>0</v>
      </c>
      <c r="T1815" s="69">
        <f t="shared" ref="T1815" si="1771">+L1815*S1815</f>
        <v>0</v>
      </c>
      <c r="U1815" s="69">
        <f t="shared" ref="U1815" si="1772">+R1815-T1815</f>
        <v>1449</v>
      </c>
      <c r="V1815" s="69">
        <f>+U1815*1</f>
        <v>1449</v>
      </c>
      <c r="W1815" s="69">
        <f t="shared" ref="W1815" si="1773">+U1815-V1815</f>
        <v>0</v>
      </c>
      <c r="X1815" s="69">
        <v>0</v>
      </c>
      <c r="Y1815" s="14">
        <f t="shared" si="1769"/>
        <v>0</v>
      </c>
      <c r="Z1815" s="66" t="s">
        <v>26</v>
      </c>
      <c r="AA1815" s="12" t="s">
        <v>31</v>
      </c>
    </row>
    <row r="1816" spans="1:27" x14ac:dyDescent="0.25">
      <c r="A1816" s="10">
        <v>45685</v>
      </c>
      <c r="B1816" s="11" t="s">
        <v>3863</v>
      </c>
      <c r="C1816" s="11" t="s">
        <v>3864</v>
      </c>
      <c r="D1816" s="11" t="s">
        <v>26</v>
      </c>
      <c r="E1816" s="11" t="s">
        <v>560</v>
      </c>
      <c r="F1816" s="11" t="s">
        <v>26</v>
      </c>
      <c r="G1816" s="11">
        <v>112376</v>
      </c>
      <c r="H1816" s="12" t="s">
        <v>4445</v>
      </c>
      <c r="I1816" s="12" t="s">
        <v>27</v>
      </c>
      <c r="J1816" s="12" t="s">
        <v>33</v>
      </c>
      <c r="K1816" s="12" t="s">
        <v>34</v>
      </c>
      <c r="L1816" s="13">
        <v>36.08</v>
      </c>
      <c r="M1816" s="13">
        <v>25</v>
      </c>
      <c r="N1816" s="13">
        <v>1.4432</v>
      </c>
      <c r="O1816" s="13">
        <v>44</v>
      </c>
      <c r="P1816" s="13" t="s">
        <v>30</v>
      </c>
      <c r="Q1816" s="13">
        <v>0</v>
      </c>
      <c r="R1816" s="69">
        <f t="shared" si="1770"/>
        <v>1587.52</v>
      </c>
      <c r="S1816" s="69">
        <v>0</v>
      </c>
      <c r="T1816" s="69">
        <f>+L1816*S1816</f>
        <v>0</v>
      </c>
      <c r="U1816" s="69">
        <f>+R1816-T1816</f>
        <v>1587.52</v>
      </c>
      <c r="V1816" s="69">
        <f>+U1816*1</f>
        <v>1587.52</v>
      </c>
      <c r="W1816" s="69">
        <f>+U1816-V1816</f>
        <v>0</v>
      </c>
      <c r="X1816" s="69">
        <v>0</v>
      </c>
      <c r="Y1816" s="14">
        <f t="shared" si="1769"/>
        <v>0</v>
      </c>
      <c r="Z1816" s="66" t="s">
        <v>26</v>
      </c>
      <c r="AA1816" s="12" t="s">
        <v>31</v>
      </c>
    </row>
    <row r="1817" spans="1:27" x14ac:dyDescent="0.25">
      <c r="A1817" s="10">
        <v>45685</v>
      </c>
      <c r="B1817" s="11" t="s">
        <v>130</v>
      </c>
      <c r="C1817" s="11" t="s">
        <v>3865</v>
      </c>
      <c r="D1817" s="11" t="s">
        <v>26</v>
      </c>
      <c r="E1817" s="11" t="s">
        <v>181</v>
      </c>
      <c r="F1817" s="11" t="s">
        <v>26</v>
      </c>
      <c r="G1817" s="11">
        <v>2972</v>
      </c>
      <c r="H1817" s="12" t="s">
        <v>41</v>
      </c>
      <c r="I1817" s="12" t="s">
        <v>55</v>
      </c>
      <c r="J1817" s="12" t="s">
        <v>55</v>
      </c>
      <c r="K1817" s="12" t="s">
        <v>56</v>
      </c>
      <c r="L1817" s="13">
        <v>31.54</v>
      </c>
      <c r="M1817" s="13">
        <v>20</v>
      </c>
      <c r="N1817" s="13">
        <v>1.577</v>
      </c>
      <c r="O1817" s="13" t="s">
        <v>30</v>
      </c>
      <c r="P1817" s="13">
        <v>24</v>
      </c>
      <c r="Q1817" s="13">
        <v>0</v>
      </c>
      <c r="R1817" s="69">
        <f>+M1817*P1817</f>
        <v>480</v>
      </c>
      <c r="S1817" s="69">
        <v>0</v>
      </c>
      <c r="T1817" s="69">
        <f>+M1817*S1817</f>
        <v>0</v>
      </c>
      <c r="U1817" s="69">
        <f>+R1817-T1817</f>
        <v>480</v>
      </c>
      <c r="V1817" s="69">
        <f>+U1817*0</f>
        <v>0</v>
      </c>
      <c r="W1817" s="69">
        <f>+U1817-V1817</f>
        <v>480</v>
      </c>
      <c r="X1817" s="69">
        <v>0</v>
      </c>
      <c r="Y1817" s="14">
        <f t="shared" si="1769"/>
        <v>0</v>
      </c>
      <c r="Z1817" s="66" t="s">
        <v>26</v>
      </c>
      <c r="AA1817" s="12" t="s">
        <v>31</v>
      </c>
    </row>
    <row r="1818" spans="1:27" x14ac:dyDescent="0.25">
      <c r="A1818" s="10">
        <v>45685</v>
      </c>
      <c r="B1818" s="11" t="s">
        <v>3866</v>
      </c>
      <c r="C1818" s="11" t="s">
        <v>3867</v>
      </c>
      <c r="D1818" s="11" t="s">
        <v>26</v>
      </c>
      <c r="E1818" s="11" t="s">
        <v>543</v>
      </c>
      <c r="F1818" s="11" t="s">
        <v>26</v>
      </c>
      <c r="G1818" s="11">
        <v>70173</v>
      </c>
      <c r="H1818" s="12" t="s">
        <v>4447</v>
      </c>
      <c r="I1818" s="12" t="s">
        <v>27</v>
      </c>
      <c r="J1818" s="12" t="s">
        <v>42</v>
      </c>
      <c r="K1818" s="12" t="s">
        <v>43</v>
      </c>
      <c r="L1818" s="13">
        <v>43.24</v>
      </c>
      <c r="M1818" s="13">
        <v>25</v>
      </c>
      <c r="N1818" s="13">
        <v>1.7296</v>
      </c>
      <c r="O1818" s="13">
        <v>42.5</v>
      </c>
      <c r="P1818" s="13" t="s">
        <v>30</v>
      </c>
      <c r="Q1818" s="13">
        <v>0</v>
      </c>
      <c r="R1818" s="69">
        <f>+L1818*O1818</f>
        <v>1837.7</v>
      </c>
      <c r="S1818" s="69">
        <v>0</v>
      </c>
      <c r="T1818" s="69">
        <f>+L1818*S1818</f>
        <v>0</v>
      </c>
      <c r="U1818" s="69">
        <f>+R1818-T1818</f>
        <v>1837.7</v>
      </c>
      <c r="V1818" s="69">
        <f>+U1818*0.75</f>
        <v>1378.2750000000001</v>
      </c>
      <c r="W1818" s="69">
        <f>+U1818-V1818</f>
        <v>459.42499999999995</v>
      </c>
      <c r="X1818" s="69">
        <v>0</v>
      </c>
      <c r="Y1818" s="14">
        <f t="shared" si="1769"/>
        <v>0</v>
      </c>
      <c r="Z1818" s="66" t="s">
        <v>26</v>
      </c>
      <c r="AA1818" s="12" t="s">
        <v>31</v>
      </c>
    </row>
    <row r="1819" spans="1:27" x14ac:dyDescent="0.25">
      <c r="A1819" s="10">
        <v>45685</v>
      </c>
      <c r="B1819" s="11" t="s">
        <v>667</v>
      </c>
      <c r="C1819" s="11" t="s">
        <v>3868</v>
      </c>
      <c r="D1819" s="11" t="s">
        <v>26</v>
      </c>
      <c r="E1819" s="11" t="s">
        <v>538</v>
      </c>
      <c r="F1819" s="11" t="s">
        <v>26</v>
      </c>
      <c r="G1819" s="11">
        <v>3832</v>
      </c>
      <c r="H1819" s="12" t="s">
        <v>41</v>
      </c>
      <c r="I1819" s="12" t="s">
        <v>55</v>
      </c>
      <c r="J1819" s="12" t="s">
        <v>55</v>
      </c>
      <c r="K1819" s="12" t="s">
        <v>56</v>
      </c>
      <c r="L1819" s="13">
        <v>36.619999999999997</v>
      </c>
      <c r="M1819" s="13">
        <v>25</v>
      </c>
      <c r="N1819" s="13">
        <v>1.4648000000000001</v>
      </c>
      <c r="O1819" s="13" t="s">
        <v>30</v>
      </c>
      <c r="P1819" s="13">
        <v>24</v>
      </c>
      <c r="Q1819" s="13">
        <v>0</v>
      </c>
      <c r="R1819" s="69">
        <f>+M1819*P1819</f>
        <v>600</v>
      </c>
      <c r="S1819" s="69">
        <v>0</v>
      </c>
      <c r="T1819" s="69">
        <f>+M1819*S1819</f>
        <v>0</v>
      </c>
      <c r="U1819" s="69">
        <f>+R1819-T1819</f>
        <v>600</v>
      </c>
      <c r="V1819" s="69">
        <f>+U1819*0</f>
        <v>0</v>
      </c>
      <c r="W1819" s="69">
        <f>+U1819-V1819</f>
        <v>600</v>
      </c>
      <c r="X1819" s="69">
        <v>0</v>
      </c>
      <c r="Y1819" s="14">
        <f t="shared" si="1769"/>
        <v>0</v>
      </c>
      <c r="Z1819" s="66" t="s">
        <v>26</v>
      </c>
      <c r="AA1819" s="12" t="s">
        <v>31</v>
      </c>
    </row>
    <row r="1820" spans="1:27" x14ac:dyDescent="0.25">
      <c r="A1820" s="10">
        <v>45685</v>
      </c>
      <c r="B1820" s="11" t="s">
        <v>3869</v>
      </c>
      <c r="C1820" s="11" t="s">
        <v>3870</v>
      </c>
      <c r="D1820" s="11" t="s">
        <v>26</v>
      </c>
      <c r="E1820" s="11" t="s">
        <v>439</v>
      </c>
      <c r="F1820" s="11" t="s">
        <v>26</v>
      </c>
      <c r="G1820" s="11" t="s">
        <v>35</v>
      </c>
      <c r="H1820" s="12" t="s">
        <v>36</v>
      </c>
      <c r="I1820" s="12" t="s">
        <v>55</v>
      </c>
      <c r="J1820" s="12" t="s">
        <v>55</v>
      </c>
      <c r="K1820" s="12" t="s">
        <v>56</v>
      </c>
      <c r="L1820" s="13">
        <v>31.76</v>
      </c>
      <c r="M1820" s="13">
        <v>20</v>
      </c>
      <c r="N1820" s="13">
        <v>1.5880000000000001</v>
      </c>
      <c r="O1820" s="13">
        <v>20</v>
      </c>
      <c r="P1820" s="13" t="s">
        <v>30</v>
      </c>
      <c r="Q1820" s="13">
        <v>0</v>
      </c>
      <c r="R1820" s="69">
        <f>(L1820*O1820)-Q1820</f>
        <v>635.20000000000005</v>
      </c>
      <c r="S1820" s="69">
        <v>0</v>
      </c>
      <c r="T1820" s="69">
        <f t="shared" ref="T1820" si="1774">+L1820*S1820</f>
        <v>0</v>
      </c>
      <c r="U1820" s="69">
        <f t="shared" ref="U1820" si="1775">+R1820-T1820</f>
        <v>635.20000000000005</v>
      </c>
      <c r="V1820" s="69">
        <f>+U1820*0</f>
        <v>0</v>
      </c>
      <c r="W1820" s="69">
        <f t="shared" ref="W1820" si="1776">+U1820-V1820</f>
        <v>635.20000000000005</v>
      </c>
      <c r="X1820" s="69">
        <v>0</v>
      </c>
      <c r="Y1820" s="14">
        <f t="shared" si="1769"/>
        <v>0</v>
      </c>
      <c r="Z1820" s="66" t="s">
        <v>26</v>
      </c>
      <c r="AA1820" s="12" t="s">
        <v>31</v>
      </c>
    </row>
    <row r="1821" spans="1:27" x14ac:dyDescent="0.25">
      <c r="A1821" s="10">
        <v>45685</v>
      </c>
      <c r="B1821" s="11" t="s">
        <v>3871</v>
      </c>
      <c r="C1821" s="11" t="s">
        <v>3872</v>
      </c>
      <c r="D1821" s="11" t="s">
        <v>26</v>
      </c>
      <c r="E1821" s="11" t="s">
        <v>68</v>
      </c>
      <c r="F1821" s="11" t="s">
        <v>26</v>
      </c>
      <c r="G1821" s="11">
        <v>1541</v>
      </c>
      <c r="H1821" s="12" t="s">
        <v>45</v>
      </c>
      <c r="I1821" s="12" t="s">
        <v>27</v>
      </c>
      <c r="J1821" s="12" t="s">
        <v>33</v>
      </c>
      <c r="K1821" s="12" t="s">
        <v>34</v>
      </c>
      <c r="L1821" s="13">
        <v>38.380000000000003</v>
      </c>
      <c r="M1821" s="13">
        <v>25</v>
      </c>
      <c r="N1821" s="13">
        <v>1.5351999999999999</v>
      </c>
      <c r="O1821" s="13" t="s">
        <v>30</v>
      </c>
      <c r="P1821" s="13">
        <v>58</v>
      </c>
      <c r="Q1821" s="13">
        <v>0</v>
      </c>
      <c r="R1821" s="69">
        <f>M1821*P1821</f>
        <v>1450</v>
      </c>
      <c r="S1821" s="69">
        <v>0</v>
      </c>
      <c r="T1821" s="69">
        <f>M1821*S1821</f>
        <v>0</v>
      </c>
      <c r="U1821" s="69">
        <f t="shared" ref="U1821:U1822" si="1777">R1821-T1821</f>
        <v>1450</v>
      </c>
      <c r="V1821" s="69">
        <f>U1821*0</f>
        <v>0</v>
      </c>
      <c r="W1821" s="69">
        <f t="shared" ref="W1821:W1822" si="1778">U1821-V1821</f>
        <v>1450</v>
      </c>
      <c r="X1821" s="69">
        <v>0</v>
      </c>
      <c r="Y1821" s="14">
        <f t="shared" si="1769"/>
        <v>0</v>
      </c>
      <c r="Z1821" s="66" t="s">
        <v>26</v>
      </c>
      <c r="AA1821" s="12" t="s">
        <v>31</v>
      </c>
    </row>
    <row r="1822" spans="1:27" x14ac:dyDescent="0.25">
      <c r="A1822" s="10">
        <v>45685</v>
      </c>
      <c r="B1822" s="11" t="s">
        <v>3873</v>
      </c>
      <c r="C1822" s="11" t="s">
        <v>3874</v>
      </c>
      <c r="D1822" s="11" t="s">
        <v>26</v>
      </c>
      <c r="E1822" s="11" t="s">
        <v>575</v>
      </c>
      <c r="F1822" s="11" t="s">
        <v>26</v>
      </c>
      <c r="G1822" s="11" t="s">
        <v>26</v>
      </c>
      <c r="H1822" s="12" t="s">
        <v>4423</v>
      </c>
      <c r="I1822" s="12" t="s">
        <v>27</v>
      </c>
      <c r="J1822" s="12" t="s">
        <v>47</v>
      </c>
      <c r="K1822" s="12" t="s">
        <v>48</v>
      </c>
      <c r="L1822" s="13">
        <v>13.78</v>
      </c>
      <c r="M1822" s="13">
        <v>10</v>
      </c>
      <c r="N1822" s="13">
        <v>1.3779999999999999</v>
      </c>
      <c r="O1822" s="13">
        <v>90</v>
      </c>
      <c r="P1822" s="13" t="s">
        <v>30</v>
      </c>
      <c r="Q1822" s="13">
        <v>0</v>
      </c>
      <c r="R1822" s="69">
        <f>L1822*O1822</f>
        <v>1240.2</v>
      </c>
      <c r="S1822" s="69">
        <v>40</v>
      </c>
      <c r="T1822" s="69">
        <f>+L1822*S1822</f>
        <v>551.19999999999993</v>
      </c>
      <c r="U1822" s="69">
        <f t="shared" si="1777"/>
        <v>689.00000000000011</v>
      </c>
      <c r="V1822" s="69">
        <f>U1822*1</f>
        <v>689.00000000000011</v>
      </c>
      <c r="W1822" s="69">
        <f t="shared" si="1778"/>
        <v>0</v>
      </c>
      <c r="X1822" s="15">
        <f>L1822*45</f>
        <v>620.1</v>
      </c>
      <c r="Y1822" s="70">
        <f t="shared" ref="Y1822" si="1779">+T1822-X1822</f>
        <v>-68.900000000000091</v>
      </c>
      <c r="Z1822" s="66" t="s">
        <v>564</v>
      </c>
      <c r="AA1822" s="12" t="s">
        <v>3875</v>
      </c>
    </row>
    <row r="1823" spans="1:27" x14ac:dyDescent="0.25">
      <c r="A1823" s="10">
        <v>45685</v>
      </c>
      <c r="B1823" s="11" t="s">
        <v>636</v>
      </c>
      <c r="C1823" s="11" t="s">
        <v>3876</v>
      </c>
      <c r="D1823" s="11" t="s">
        <v>26</v>
      </c>
      <c r="E1823" s="11" t="s">
        <v>91</v>
      </c>
      <c r="F1823" s="11" t="s">
        <v>26</v>
      </c>
      <c r="G1823" s="11">
        <v>2464</v>
      </c>
      <c r="H1823" s="12" t="s">
        <v>41</v>
      </c>
      <c r="I1823" s="12" t="s">
        <v>55</v>
      </c>
      <c r="J1823" s="12" t="s">
        <v>55</v>
      </c>
      <c r="K1823" s="12" t="s">
        <v>56</v>
      </c>
      <c r="L1823" s="13">
        <v>32.22</v>
      </c>
      <c r="M1823" s="13">
        <v>20</v>
      </c>
      <c r="N1823" s="13">
        <v>1.611</v>
      </c>
      <c r="O1823" s="13" t="s">
        <v>30</v>
      </c>
      <c r="P1823" s="13">
        <v>24</v>
      </c>
      <c r="Q1823" s="13">
        <v>0</v>
      </c>
      <c r="R1823" s="69">
        <f>+M1823*P1823</f>
        <v>480</v>
      </c>
      <c r="S1823" s="69">
        <v>0</v>
      </c>
      <c r="T1823" s="69">
        <f>+M1823*S1823</f>
        <v>0</v>
      </c>
      <c r="U1823" s="69">
        <f>+R1823-T1823</f>
        <v>480</v>
      </c>
      <c r="V1823" s="69">
        <f>+U1823*0</f>
        <v>0</v>
      </c>
      <c r="W1823" s="69">
        <f>+U1823-V1823</f>
        <v>480</v>
      </c>
      <c r="X1823" s="69">
        <v>0</v>
      </c>
      <c r="Y1823" s="14">
        <f t="shared" ref="Y1823:Y1832" si="1780">T1823-X1823</f>
        <v>0</v>
      </c>
      <c r="Z1823" s="66" t="s">
        <v>26</v>
      </c>
      <c r="AA1823" s="12" t="s">
        <v>31</v>
      </c>
    </row>
    <row r="1824" spans="1:27" x14ac:dyDescent="0.25">
      <c r="A1824" s="10">
        <v>45685</v>
      </c>
      <c r="B1824" s="11" t="s">
        <v>3877</v>
      </c>
      <c r="C1824" s="11" t="s">
        <v>3878</v>
      </c>
      <c r="D1824" s="11" t="s">
        <v>26</v>
      </c>
      <c r="E1824" s="11" t="s">
        <v>443</v>
      </c>
      <c r="F1824" s="11" t="s">
        <v>26</v>
      </c>
      <c r="G1824" s="11">
        <v>2101</v>
      </c>
      <c r="H1824" s="12" t="s">
        <v>4448</v>
      </c>
      <c r="I1824" s="12" t="s">
        <v>55</v>
      </c>
      <c r="J1824" s="12" t="s">
        <v>55</v>
      </c>
      <c r="K1824" s="12" t="s">
        <v>56</v>
      </c>
      <c r="L1824" s="13">
        <v>33.840000000000003</v>
      </c>
      <c r="M1824" s="13">
        <v>22</v>
      </c>
      <c r="N1824" s="13">
        <v>1.5381818181818181</v>
      </c>
      <c r="O1824" s="13">
        <v>15</v>
      </c>
      <c r="P1824" s="13" t="s">
        <v>30</v>
      </c>
      <c r="Q1824" s="13">
        <v>0</v>
      </c>
      <c r="R1824" s="69">
        <f>L1824*O1824</f>
        <v>507.6</v>
      </c>
      <c r="S1824" s="69">
        <v>0</v>
      </c>
      <c r="T1824" s="69">
        <f>L1824*S1824</f>
        <v>0</v>
      </c>
      <c r="U1824" s="69">
        <f>R1824-T1824</f>
        <v>507.6</v>
      </c>
      <c r="V1824" s="69">
        <f>U1824*1</f>
        <v>507.6</v>
      </c>
      <c r="W1824" s="69">
        <f>U1824-V1824</f>
        <v>0</v>
      </c>
      <c r="X1824" s="69">
        <v>0</v>
      </c>
      <c r="Y1824" s="14">
        <f t="shared" si="1780"/>
        <v>0</v>
      </c>
      <c r="Z1824" s="66" t="s">
        <v>26</v>
      </c>
      <c r="AA1824" s="12" t="s">
        <v>31</v>
      </c>
    </row>
    <row r="1825" spans="1:27" x14ac:dyDescent="0.25">
      <c r="A1825" s="10">
        <v>45685</v>
      </c>
      <c r="B1825" s="11" t="s">
        <v>619</v>
      </c>
      <c r="C1825" s="11" t="s">
        <v>3879</v>
      </c>
      <c r="D1825" s="11" t="s">
        <v>26</v>
      </c>
      <c r="E1825" s="11" t="s">
        <v>57</v>
      </c>
      <c r="F1825" s="11" t="s">
        <v>26</v>
      </c>
      <c r="G1825" s="11">
        <v>3662</v>
      </c>
      <c r="H1825" s="12" t="s">
        <v>41</v>
      </c>
      <c r="I1825" s="12" t="s">
        <v>55</v>
      </c>
      <c r="J1825" s="12" t="s">
        <v>565</v>
      </c>
      <c r="K1825" s="12" t="s">
        <v>549</v>
      </c>
      <c r="L1825" s="13">
        <v>44.08</v>
      </c>
      <c r="M1825" s="13">
        <v>25</v>
      </c>
      <c r="N1825" s="13">
        <v>1.7632000000000001</v>
      </c>
      <c r="O1825" s="13">
        <v>25</v>
      </c>
      <c r="P1825" s="13"/>
      <c r="Q1825" s="13">
        <v>0</v>
      </c>
      <c r="R1825" s="69">
        <f>L1825*O1825</f>
        <v>1102</v>
      </c>
      <c r="S1825" s="69">
        <v>0</v>
      </c>
      <c r="T1825" s="69">
        <f>L1825*S1825</f>
        <v>0</v>
      </c>
      <c r="U1825" s="69">
        <f>R1825-T1825</f>
        <v>1102</v>
      </c>
      <c r="V1825" s="69">
        <f>U1825*0</f>
        <v>0</v>
      </c>
      <c r="W1825" s="69">
        <f>U1825-V1825</f>
        <v>1102</v>
      </c>
      <c r="X1825" s="69">
        <v>0</v>
      </c>
      <c r="Y1825" s="14">
        <f t="shared" si="1780"/>
        <v>0</v>
      </c>
      <c r="Z1825" s="66" t="s">
        <v>26</v>
      </c>
      <c r="AA1825" s="12" t="s">
        <v>31</v>
      </c>
    </row>
    <row r="1826" spans="1:27" x14ac:dyDescent="0.25">
      <c r="A1826" s="10">
        <v>45685</v>
      </c>
      <c r="B1826" s="11" t="s">
        <v>668</v>
      </c>
      <c r="C1826" s="11" t="s">
        <v>3880</v>
      </c>
      <c r="D1826" s="11" t="s">
        <v>26</v>
      </c>
      <c r="E1826" s="11" t="s">
        <v>105</v>
      </c>
      <c r="F1826" s="11" t="s">
        <v>26</v>
      </c>
      <c r="G1826" s="11">
        <v>2609</v>
      </c>
      <c r="H1826" s="12" t="s">
        <v>41</v>
      </c>
      <c r="I1826" s="12" t="s">
        <v>55</v>
      </c>
      <c r="J1826" s="12" t="s">
        <v>55</v>
      </c>
      <c r="K1826" s="12" t="s">
        <v>56</v>
      </c>
      <c r="L1826" s="13">
        <v>31.86</v>
      </c>
      <c r="M1826" s="13">
        <v>20</v>
      </c>
      <c r="N1826" s="13">
        <v>1.593</v>
      </c>
      <c r="O1826" s="13" t="s">
        <v>30</v>
      </c>
      <c r="P1826" s="13">
        <v>24</v>
      </c>
      <c r="Q1826" s="13">
        <v>0</v>
      </c>
      <c r="R1826" s="69">
        <f>+M1826*P1826</f>
        <v>480</v>
      </c>
      <c r="S1826" s="69">
        <v>0</v>
      </c>
      <c r="T1826" s="69">
        <f>+M1826*S1826</f>
        <v>0</v>
      </c>
      <c r="U1826" s="69">
        <f>+R1826-T1826</f>
        <v>480</v>
      </c>
      <c r="V1826" s="69">
        <f>+U1826*0</f>
        <v>0</v>
      </c>
      <c r="W1826" s="69">
        <f>+U1826-V1826</f>
        <v>480</v>
      </c>
      <c r="X1826" s="69">
        <v>0</v>
      </c>
      <c r="Y1826" s="14">
        <f t="shared" si="1780"/>
        <v>0</v>
      </c>
      <c r="Z1826" s="66" t="s">
        <v>26</v>
      </c>
      <c r="AA1826" s="12" t="s">
        <v>31</v>
      </c>
    </row>
    <row r="1827" spans="1:27" x14ac:dyDescent="0.25">
      <c r="A1827" s="10">
        <v>45685</v>
      </c>
      <c r="B1827" s="11" t="s">
        <v>709</v>
      </c>
      <c r="C1827" s="11" t="s">
        <v>3881</v>
      </c>
      <c r="D1827" s="11" t="s">
        <v>26</v>
      </c>
      <c r="E1827" s="11" t="s">
        <v>3833</v>
      </c>
      <c r="F1827" s="11" t="s">
        <v>26</v>
      </c>
      <c r="G1827" s="11">
        <v>2610</v>
      </c>
      <c r="H1827" s="12" t="s">
        <v>41</v>
      </c>
      <c r="I1827" s="12" t="s">
        <v>55</v>
      </c>
      <c r="J1827" s="12" t="s">
        <v>55</v>
      </c>
      <c r="K1827" s="12" t="s">
        <v>56</v>
      </c>
      <c r="L1827" s="13">
        <v>32.6</v>
      </c>
      <c r="M1827" s="13">
        <v>20</v>
      </c>
      <c r="N1827" s="13">
        <v>1.63</v>
      </c>
      <c r="O1827" s="13" t="s">
        <v>30</v>
      </c>
      <c r="P1827" s="13">
        <v>24</v>
      </c>
      <c r="Q1827" s="13">
        <v>0</v>
      </c>
      <c r="R1827" s="69">
        <f>+M1827*P1827</f>
        <v>480</v>
      </c>
      <c r="S1827" s="69">
        <v>0</v>
      </c>
      <c r="T1827" s="69">
        <f>+M1827*S1827</f>
        <v>0</v>
      </c>
      <c r="U1827" s="69">
        <f>+R1827-T1827</f>
        <v>480</v>
      </c>
      <c r="V1827" s="69">
        <f>+U1827*0</f>
        <v>0</v>
      </c>
      <c r="W1827" s="69">
        <f>+U1827-V1827</f>
        <v>480</v>
      </c>
      <c r="X1827" s="69">
        <v>0</v>
      </c>
      <c r="Y1827" s="14">
        <f t="shared" si="1780"/>
        <v>0</v>
      </c>
      <c r="Z1827" s="66" t="s">
        <v>26</v>
      </c>
      <c r="AA1827" s="12" t="s">
        <v>31</v>
      </c>
    </row>
    <row r="1828" spans="1:27" x14ac:dyDescent="0.25">
      <c r="A1828" s="10">
        <v>45685</v>
      </c>
      <c r="B1828" s="11" t="s">
        <v>3882</v>
      </c>
      <c r="C1828" s="11" t="s">
        <v>3883</v>
      </c>
      <c r="D1828" s="11" t="s">
        <v>26</v>
      </c>
      <c r="E1828" s="11" t="s">
        <v>63</v>
      </c>
      <c r="F1828" s="11" t="s">
        <v>26</v>
      </c>
      <c r="G1828" s="11">
        <v>10172</v>
      </c>
      <c r="H1828" s="12" t="s">
        <v>140</v>
      </c>
      <c r="I1828" s="12" t="s">
        <v>55</v>
      </c>
      <c r="J1828" s="12" t="s">
        <v>55</v>
      </c>
      <c r="K1828" s="12" t="s">
        <v>56</v>
      </c>
      <c r="L1828" s="13">
        <v>37.46</v>
      </c>
      <c r="M1828" s="13">
        <v>25</v>
      </c>
      <c r="N1828" s="13">
        <v>1.4984</v>
      </c>
      <c r="O1828" s="13">
        <v>15</v>
      </c>
      <c r="P1828" s="13"/>
      <c r="Q1828" s="13">
        <v>0</v>
      </c>
      <c r="R1828" s="69">
        <f>+L1828*O1828</f>
        <v>561.9</v>
      </c>
      <c r="S1828" s="69">
        <v>0</v>
      </c>
      <c r="T1828" s="69">
        <f>+L1828*S1828</f>
        <v>0</v>
      </c>
      <c r="U1828" s="69">
        <f>+R1828-T1828</f>
        <v>561.9</v>
      </c>
      <c r="V1828" s="69">
        <f>+U1828*0</f>
        <v>0</v>
      </c>
      <c r="W1828" s="69">
        <f>+U1828-V1828</f>
        <v>561.9</v>
      </c>
      <c r="X1828" s="69">
        <v>0</v>
      </c>
      <c r="Y1828" s="14">
        <f t="shared" si="1780"/>
        <v>0</v>
      </c>
      <c r="Z1828" s="66" t="s">
        <v>26</v>
      </c>
      <c r="AA1828" s="12" t="s">
        <v>31</v>
      </c>
    </row>
    <row r="1829" spans="1:27" x14ac:dyDescent="0.25">
      <c r="A1829" s="10">
        <v>45685</v>
      </c>
      <c r="B1829" s="11" t="s">
        <v>124</v>
      </c>
      <c r="C1829" s="11" t="s">
        <v>3884</v>
      </c>
      <c r="D1829" s="11" t="s">
        <v>26</v>
      </c>
      <c r="E1829" s="11" t="s">
        <v>40</v>
      </c>
      <c r="F1829" s="11" t="s">
        <v>26</v>
      </c>
      <c r="G1829" s="11">
        <v>3720</v>
      </c>
      <c r="H1829" s="12" t="s">
        <v>41</v>
      </c>
      <c r="I1829" s="12" t="s">
        <v>55</v>
      </c>
      <c r="J1829" s="12" t="s">
        <v>55</v>
      </c>
      <c r="K1829" s="12" t="s">
        <v>56</v>
      </c>
      <c r="L1829" s="13">
        <v>38.159999999999997</v>
      </c>
      <c r="M1829" s="13">
        <v>25</v>
      </c>
      <c r="N1829" s="13">
        <v>1.5264</v>
      </c>
      <c r="O1829" s="13" t="s">
        <v>30</v>
      </c>
      <c r="P1829" s="13">
        <v>24</v>
      </c>
      <c r="Q1829" s="13">
        <v>0</v>
      </c>
      <c r="R1829" s="69">
        <f>+M1829*P1829</f>
        <v>600</v>
      </c>
      <c r="S1829" s="69">
        <v>0</v>
      </c>
      <c r="T1829" s="69">
        <f>+M1829*S1829</f>
        <v>0</v>
      </c>
      <c r="U1829" s="69">
        <f>+R1829-T1829</f>
        <v>600</v>
      </c>
      <c r="V1829" s="69">
        <f>+U1829*0</f>
        <v>0</v>
      </c>
      <c r="W1829" s="69">
        <f>+U1829-V1829</f>
        <v>600</v>
      </c>
      <c r="X1829" s="69">
        <v>0</v>
      </c>
      <c r="Y1829" s="14">
        <f t="shared" si="1780"/>
        <v>0</v>
      </c>
      <c r="Z1829" s="66" t="s">
        <v>26</v>
      </c>
      <c r="AA1829" s="12" t="s">
        <v>31</v>
      </c>
    </row>
    <row r="1830" spans="1:27" x14ac:dyDescent="0.25">
      <c r="A1830" s="10">
        <v>45685</v>
      </c>
      <c r="B1830" s="11" t="s">
        <v>290</v>
      </c>
      <c r="C1830" s="11" t="s">
        <v>3885</v>
      </c>
      <c r="D1830" s="11" t="s">
        <v>26</v>
      </c>
      <c r="E1830" s="11" t="s">
        <v>77</v>
      </c>
      <c r="F1830" s="11" t="s">
        <v>26</v>
      </c>
      <c r="G1830" s="11">
        <v>2404</v>
      </c>
      <c r="H1830" s="12" t="s">
        <v>4448</v>
      </c>
      <c r="I1830" s="12" t="s">
        <v>55</v>
      </c>
      <c r="J1830" s="12" t="s">
        <v>55</v>
      </c>
      <c r="K1830" s="12" t="s">
        <v>56</v>
      </c>
      <c r="L1830" s="13">
        <v>37.94</v>
      </c>
      <c r="M1830" s="13">
        <v>25</v>
      </c>
      <c r="N1830" s="13">
        <v>1.5176000000000001</v>
      </c>
      <c r="O1830" s="13">
        <v>15</v>
      </c>
      <c r="P1830" s="13" t="s">
        <v>30</v>
      </c>
      <c r="Q1830" s="13">
        <v>0</v>
      </c>
      <c r="R1830" s="69">
        <f>L1830*O1830</f>
        <v>569.09999999999991</v>
      </c>
      <c r="S1830" s="69">
        <v>0</v>
      </c>
      <c r="T1830" s="69">
        <f>L1830*S1830</f>
        <v>0</v>
      </c>
      <c r="U1830" s="69">
        <f>R1830-T1830</f>
        <v>569.09999999999991</v>
      </c>
      <c r="V1830" s="69">
        <f>U1830*1</f>
        <v>569.09999999999991</v>
      </c>
      <c r="W1830" s="69">
        <f>U1830-V1830</f>
        <v>0</v>
      </c>
      <c r="X1830" s="69">
        <v>0</v>
      </c>
      <c r="Y1830" s="14">
        <f t="shared" si="1780"/>
        <v>0</v>
      </c>
      <c r="Z1830" s="66" t="s">
        <v>26</v>
      </c>
      <c r="AA1830" s="12" t="s">
        <v>31</v>
      </c>
    </row>
    <row r="1831" spans="1:27" x14ac:dyDescent="0.25">
      <c r="A1831" s="10">
        <v>45685</v>
      </c>
      <c r="B1831" s="11" t="s">
        <v>3886</v>
      </c>
      <c r="C1831" s="11" t="s">
        <v>3887</v>
      </c>
      <c r="D1831" s="11" t="s">
        <v>26</v>
      </c>
      <c r="E1831" s="11" t="s">
        <v>245</v>
      </c>
      <c r="F1831" s="11" t="s">
        <v>26</v>
      </c>
      <c r="G1831" s="11">
        <v>2973</v>
      </c>
      <c r="H1831" s="12" t="s">
        <v>41</v>
      </c>
      <c r="I1831" s="12" t="s">
        <v>27</v>
      </c>
      <c r="J1831" s="12" t="s">
        <v>33</v>
      </c>
      <c r="K1831" s="12" t="s">
        <v>34</v>
      </c>
      <c r="L1831" s="13">
        <v>38.74</v>
      </c>
      <c r="M1831" s="13">
        <v>25</v>
      </c>
      <c r="N1831" s="13">
        <v>1.5496000000000001</v>
      </c>
      <c r="O1831" s="13" t="s">
        <v>30</v>
      </c>
      <c r="P1831" s="13">
        <v>60</v>
      </c>
      <c r="Q1831" s="13">
        <v>0</v>
      </c>
      <c r="R1831" s="69">
        <f>M1831*P1831</f>
        <v>1500</v>
      </c>
      <c r="S1831" s="69">
        <v>0</v>
      </c>
      <c r="T1831" s="69">
        <f>M1831*S1831</f>
        <v>0</v>
      </c>
      <c r="U1831" s="69">
        <f t="shared" ref="U1831" si="1781">+R1831-T1831</f>
        <v>1500</v>
      </c>
      <c r="V1831" s="69">
        <f t="shared" ref="V1831" si="1782">+U1831*0</f>
        <v>0</v>
      </c>
      <c r="W1831" s="69">
        <f t="shared" ref="W1831" si="1783">+U1831-V1831</f>
        <v>1500</v>
      </c>
      <c r="X1831" s="69">
        <v>0</v>
      </c>
      <c r="Y1831" s="14">
        <f t="shared" si="1780"/>
        <v>0</v>
      </c>
      <c r="Z1831" s="66" t="s">
        <v>26</v>
      </c>
      <c r="AA1831" s="12" t="s">
        <v>31</v>
      </c>
    </row>
    <row r="1832" spans="1:27" x14ac:dyDescent="0.25">
      <c r="A1832" s="10">
        <v>45685</v>
      </c>
      <c r="B1832" s="11" t="s">
        <v>3888</v>
      </c>
      <c r="C1832" s="11" t="s">
        <v>3889</v>
      </c>
      <c r="D1832" s="11" t="s">
        <v>26</v>
      </c>
      <c r="E1832" s="11" t="s">
        <v>1199</v>
      </c>
      <c r="F1832" s="11" t="s">
        <v>26</v>
      </c>
      <c r="G1832" s="11">
        <v>2565</v>
      </c>
      <c r="H1832" s="12" t="s">
        <v>162</v>
      </c>
      <c r="I1832" s="12" t="s">
        <v>27</v>
      </c>
      <c r="J1832" s="12" t="s">
        <v>47</v>
      </c>
      <c r="K1832" s="12" t="s">
        <v>48</v>
      </c>
      <c r="L1832" s="13">
        <v>38.06</v>
      </c>
      <c r="M1832" s="13">
        <v>25</v>
      </c>
      <c r="N1832" s="13">
        <v>1.5224</v>
      </c>
      <c r="O1832" s="13" t="s">
        <v>30</v>
      </c>
      <c r="P1832" s="13">
        <v>58</v>
      </c>
      <c r="Q1832" s="13">
        <v>0</v>
      </c>
      <c r="R1832" s="69">
        <f>M1832*P1832</f>
        <v>1450</v>
      </c>
      <c r="S1832" s="69">
        <v>0</v>
      </c>
      <c r="T1832" s="69">
        <f>M1832*S1832</f>
        <v>0</v>
      </c>
      <c r="U1832" s="69">
        <f>R1832-T1832</f>
        <v>1450</v>
      </c>
      <c r="V1832" s="69">
        <f>U1832*0</f>
        <v>0</v>
      </c>
      <c r="W1832" s="69">
        <f>U1832-V1832</f>
        <v>1450</v>
      </c>
      <c r="X1832" s="69">
        <v>0</v>
      </c>
      <c r="Y1832" s="14">
        <f t="shared" si="1780"/>
        <v>0</v>
      </c>
      <c r="Z1832" s="66" t="s">
        <v>26</v>
      </c>
      <c r="AA1832" s="12" t="s">
        <v>31</v>
      </c>
    </row>
    <row r="1833" spans="1:27" x14ac:dyDescent="0.25">
      <c r="A1833" s="10">
        <v>45685</v>
      </c>
      <c r="B1833" s="11" t="s">
        <v>3890</v>
      </c>
      <c r="C1833" s="11" t="s">
        <v>3891</v>
      </c>
      <c r="D1833" s="11" t="s">
        <v>26</v>
      </c>
      <c r="E1833" s="11" t="s">
        <v>239</v>
      </c>
      <c r="F1833" s="11" t="s">
        <v>26</v>
      </c>
      <c r="G1833" s="11" t="s">
        <v>26</v>
      </c>
      <c r="H1833" s="12" t="s">
        <v>145</v>
      </c>
      <c r="I1833" s="12" t="s">
        <v>27</v>
      </c>
      <c r="J1833" s="12" t="s">
        <v>33</v>
      </c>
      <c r="K1833" s="12" t="s">
        <v>34</v>
      </c>
      <c r="L1833" s="13">
        <v>44.2</v>
      </c>
      <c r="M1833" s="13">
        <v>30</v>
      </c>
      <c r="N1833" s="13">
        <v>1.4733333333333329</v>
      </c>
      <c r="O1833" s="13">
        <v>91</v>
      </c>
      <c r="P1833" s="13" t="s">
        <v>30</v>
      </c>
      <c r="Q1833" s="13">
        <v>0</v>
      </c>
      <c r="R1833" s="69">
        <f>+L1833*O1833</f>
        <v>4022.2000000000003</v>
      </c>
      <c r="S1833" s="69">
        <v>40</v>
      </c>
      <c r="T1833" s="69">
        <f>L1833*S1833</f>
        <v>1768</v>
      </c>
      <c r="U1833" s="69">
        <f t="shared" ref="U1833" si="1784">R1833-T1833</f>
        <v>2254.2000000000003</v>
      </c>
      <c r="V1833" s="69">
        <f t="shared" ref="V1833" si="1785">U1833*1</f>
        <v>2254.2000000000003</v>
      </c>
      <c r="W1833" s="69">
        <f t="shared" ref="W1833" si="1786">U1833-V1833</f>
        <v>0</v>
      </c>
      <c r="X1833" s="69">
        <f>L1833*37</f>
        <v>1635.4</v>
      </c>
      <c r="Y1833" s="70">
        <f>+T1833-X1833</f>
        <v>132.59999999999991</v>
      </c>
      <c r="Z1833" s="66" t="s">
        <v>41</v>
      </c>
      <c r="AA1833" s="12" t="s">
        <v>79</v>
      </c>
    </row>
    <row r="1834" spans="1:27" x14ac:dyDescent="0.25">
      <c r="A1834" s="10">
        <v>45685</v>
      </c>
      <c r="B1834" s="11" t="s">
        <v>3892</v>
      </c>
      <c r="C1834" s="11" t="s">
        <v>3893</v>
      </c>
      <c r="D1834" s="11" t="s">
        <v>26</v>
      </c>
      <c r="E1834" s="11" t="s">
        <v>653</v>
      </c>
      <c r="F1834" s="11" t="s">
        <v>26</v>
      </c>
      <c r="G1834" s="11">
        <v>2818</v>
      </c>
      <c r="H1834" s="12" t="s">
        <v>41</v>
      </c>
      <c r="I1834" s="12" t="s">
        <v>55</v>
      </c>
      <c r="J1834" s="12" t="s">
        <v>55</v>
      </c>
      <c r="K1834" s="12" t="s">
        <v>56</v>
      </c>
      <c r="L1834" s="13">
        <v>31.22</v>
      </c>
      <c r="M1834" s="13">
        <v>20</v>
      </c>
      <c r="N1834" s="13">
        <v>1.5609999999999999</v>
      </c>
      <c r="O1834" s="13" t="s">
        <v>30</v>
      </c>
      <c r="P1834" s="13">
        <v>24</v>
      </c>
      <c r="Q1834" s="13">
        <v>0</v>
      </c>
      <c r="R1834" s="69">
        <f>+M1834*P1834</f>
        <v>480</v>
      </c>
      <c r="S1834" s="69">
        <v>0</v>
      </c>
      <c r="T1834" s="69">
        <f>+M1834*S1834</f>
        <v>0</v>
      </c>
      <c r="U1834" s="69">
        <f>+R1834-T1834</f>
        <v>480</v>
      </c>
      <c r="V1834" s="69">
        <f>+U1834*0</f>
        <v>0</v>
      </c>
      <c r="W1834" s="69">
        <f>+U1834-V1834</f>
        <v>480</v>
      </c>
      <c r="X1834" s="69">
        <v>0</v>
      </c>
      <c r="Y1834" s="14">
        <f t="shared" ref="Y1834:Y1873" si="1787">T1834-X1834</f>
        <v>0</v>
      </c>
      <c r="Z1834" s="66" t="s">
        <v>26</v>
      </c>
      <c r="AA1834" s="12" t="s">
        <v>31</v>
      </c>
    </row>
    <row r="1835" spans="1:27" x14ac:dyDescent="0.25">
      <c r="A1835" s="10">
        <v>45685</v>
      </c>
      <c r="B1835" s="11" t="s">
        <v>3894</v>
      </c>
      <c r="C1835" s="11" t="s">
        <v>3895</v>
      </c>
      <c r="D1835" s="11" t="s">
        <v>26</v>
      </c>
      <c r="E1835" s="11" t="s">
        <v>700</v>
      </c>
      <c r="F1835" s="11" t="s">
        <v>26</v>
      </c>
      <c r="G1835" s="11">
        <v>2819</v>
      </c>
      <c r="H1835" s="12" t="s">
        <v>41</v>
      </c>
      <c r="I1835" s="12" t="s">
        <v>55</v>
      </c>
      <c r="J1835" s="12" t="s">
        <v>55</v>
      </c>
      <c r="K1835" s="12" t="s">
        <v>56</v>
      </c>
      <c r="L1835" s="13">
        <v>32.68</v>
      </c>
      <c r="M1835" s="13">
        <v>20</v>
      </c>
      <c r="N1835" s="13">
        <v>1.6339999999999999</v>
      </c>
      <c r="O1835" s="13" t="s">
        <v>30</v>
      </c>
      <c r="P1835" s="13">
        <v>24</v>
      </c>
      <c r="Q1835" s="13">
        <v>0</v>
      </c>
      <c r="R1835" s="69">
        <f>+M1835*P1835</f>
        <v>480</v>
      </c>
      <c r="S1835" s="69">
        <v>0</v>
      </c>
      <c r="T1835" s="69">
        <f>+M1835*S1835</f>
        <v>0</v>
      </c>
      <c r="U1835" s="69">
        <f>+R1835-T1835</f>
        <v>480</v>
      </c>
      <c r="V1835" s="69">
        <f>+U1835*0</f>
        <v>0</v>
      </c>
      <c r="W1835" s="69">
        <f>+U1835-V1835</f>
        <v>480</v>
      </c>
      <c r="X1835" s="69">
        <v>0</v>
      </c>
      <c r="Y1835" s="14">
        <f t="shared" si="1787"/>
        <v>0</v>
      </c>
      <c r="Z1835" s="66" t="s">
        <v>26</v>
      </c>
      <c r="AA1835" s="12" t="s">
        <v>31</v>
      </c>
    </row>
    <row r="1836" spans="1:27" x14ac:dyDescent="0.25">
      <c r="A1836" s="10">
        <v>45685</v>
      </c>
      <c r="B1836" s="11" t="s">
        <v>3896</v>
      </c>
      <c r="C1836" s="11" t="s">
        <v>3897</v>
      </c>
      <c r="D1836" s="11" t="s">
        <v>26</v>
      </c>
      <c r="E1836" s="11" t="s">
        <v>443</v>
      </c>
      <c r="F1836" s="11" t="s">
        <v>26</v>
      </c>
      <c r="G1836" s="11">
        <v>2102</v>
      </c>
      <c r="H1836" s="12" t="s">
        <v>4448</v>
      </c>
      <c r="I1836" s="12" t="s">
        <v>55</v>
      </c>
      <c r="J1836" s="12" t="s">
        <v>55</v>
      </c>
      <c r="K1836" s="12" t="s">
        <v>56</v>
      </c>
      <c r="L1836" s="13">
        <v>34.020000000000003</v>
      </c>
      <c r="M1836" s="13">
        <v>22</v>
      </c>
      <c r="N1836" s="13">
        <v>1.5463636363636371</v>
      </c>
      <c r="O1836" s="13">
        <v>15</v>
      </c>
      <c r="P1836" s="13" t="s">
        <v>30</v>
      </c>
      <c r="Q1836" s="13">
        <v>0</v>
      </c>
      <c r="R1836" s="69">
        <f>L1836*O1836</f>
        <v>510.30000000000007</v>
      </c>
      <c r="S1836" s="69">
        <v>0</v>
      </c>
      <c r="T1836" s="69">
        <f>L1836*S1836</f>
        <v>0</v>
      </c>
      <c r="U1836" s="69">
        <f>R1836-T1836</f>
        <v>510.30000000000007</v>
      </c>
      <c r="V1836" s="69">
        <f>U1836*1</f>
        <v>510.30000000000007</v>
      </c>
      <c r="W1836" s="69">
        <f>U1836-V1836</f>
        <v>0</v>
      </c>
      <c r="X1836" s="69">
        <v>0</v>
      </c>
      <c r="Y1836" s="14">
        <f t="shared" si="1787"/>
        <v>0</v>
      </c>
      <c r="Z1836" s="66" t="s">
        <v>26</v>
      </c>
      <c r="AA1836" s="12" t="s">
        <v>31</v>
      </c>
    </row>
    <row r="1837" spans="1:27" x14ac:dyDescent="0.25">
      <c r="A1837" s="10">
        <v>45685</v>
      </c>
      <c r="B1837" s="11" t="s">
        <v>3898</v>
      </c>
      <c r="C1837" s="11" t="s">
        <v>3899</v>
      </c>
      <c r="D1837" s="11" t="s">
        <v>26</v>
      </c>
      <c r="E1837" s="11" t="s">
        <v>80</v>
      </c>
      <c r="F1837" s="11" t="s">
        <v>26</v>
      </c>
      <c r="G1837" s="11">
        <v>10661</v>
      </c>
      <c r="H1837" s="12" t="s">
        <v>140</v>
      </c>
      <c r="I1837" s="12" t="s">
        <v>27</v>
      </c>
      <c r="J1837" s="12" t="s">
        <v>33</v>
      </c>
      <c r="K1837" s="12" t="s">
        <v>34</v>
      </c>
      <c r="L1837" s="13">
        <v>39.32</v>
      </c>
      <c r="M1837" s="13">
        <v>27</v>
      </c>
      <c r="N1837" s="13">
        <v>1.456296296296296</v>
      </c>
      <c r="O1837" s="13">
        <v>40</v>
      </c>
      <c r="P1837" s="13"/>
      <c r="Q1837" s="13">
        <v>0</v>
      </c>
      <c r="R1837" s="69">
        <f>+L1837*O1837</f>
        <v>1572.8</v>
      </c>
      <c r="S1837" s="69">
        <v>0</v>
      </c>
      <c r="T1837" s="69">
        <f>+L1837*S1837</f>
        <v>0</v>
      </c>
      <c r="U1837" s="69">
        <f>+R1837-T1837</f>
        <v>1572.8</v>
      </c>
      <c r="V1837" s="69">
        <f>+U1837*0</f>
        <v>0</v>
      </c>
      <c r="W1837" s="69">
        <f>+U1837-V1837</f>
        <v>1572.8</v>
      </c>
      <c r="X1837" s="69">
        <v>0</v>
      </c>
      <c r="Y1837" s="14">
        <f t="shared" si="1787"/>
        <v>0</v>
      </c>
      <c r="Z1837" s="66" t="s">
        <v>26</v>
      </c>
      <c r="AA1837" s="12" t="s">
        <v>31</v>
      </c>
    </row>
    <row r="1838" spans="1:27" x14ac:dyDescent="0.25">
      <c r="A1838" s="10">
        <v>45685</v>
      </c>
      <c r="B1838" s="11" t="s">
        <v>3900</v>
      </c>
      <c r="C1838" s="11" t="s">
        <v>3901</v>
      </c>
      <c r="D1838" s="11" t="s">
        <v>26</v>
      </c>
      <c r="E1838" s="11" t="s">
        <v>482</v>
      </c>
      <c r="F1838" s="11" t="s">
        <v>26</v>
      </c>
      <c r="G1838" s="11">
        <v>3563</v>
      </c>
      <c r="H1838" s="12" t="s">
        <v>41</v>
      </c>
      <c r="I1838" s="12" t="s">
        <v>27</v>
      </c>
      <c r="J1838" s="12" t="s">
        <v>42</v>
      </c>
      <c r="K1838" s="12" t="s">
        <v>43</v>
      </c>
      <c r="L1838" s="13">
        <v>36.86</v>
      </c>
      <c r="M1838" s="13">
        <v>25</v>
      </c>
      <c r="N1838" s="13">
        <v>1.4743999999999999</v>
      </c>
      <c r="O1838" s="13" t="s">
        <v>30</v>
      </c>
      <c r="P1838" s="13">
        <v>64</v>
      </c>
      <c r="Q1838" s="13">
        <v>0</v>
      </c>
      <c r="R1838" s="69">
        <f>M1838*P1838</f>
        <v>1600</v>
      </c>
      <c r="S1838" s="69">
        <v>0</v>
      </c>
      <c r="T1838" s="69">
        <f>M1838*S1838</f>
        <v>0</v>
      </c>
      <c r="U1838" s="69">
        <f t="shared" ref="U1838" si="1788">+R1838-T1838</f>
        <v>1600</v>
      </c>
      <c r="V1838" s="69">
        <f>+U1838*0</f>
        <v>0</v>
      </c>
      <c r="W1838" s="69">
        <f t="shared" ref="W1838" si="1789">+U1838-V1838</f>
        <v>1600</v>
      </c>
      <c r="X1838" s="69">
        <v>0</v>
      </c>
      <c r="Y1838" s="14">
        <f t="shared" si="1787"/>
        <v>0</v>
      </c>
      <c r="Z1838" s="66" t="s">
        <v>26</v>
      </c>
      <c r="AA1838" s="12" t="s">
        <v>31</v>
      </c>
    </row>
    <row r="1839" spans="1:27" x14ac:dyDescent="0.25">
      <c r="A1839" s="10">
        <v>45685</v>
      </c>
      <c r="B1839" s="11" t="s">
        <v>303</v>
      </c>
      <c r="C1839" s="11" t="s">
        <v>3902</v>
      </c>
      <c r="D1839" s="11" t="s">
        <v>26</v>
      </c>
      <c r="E1839" s="11" t="s">
        <v>59</v>
      </c>
      <c r="F1839" s="11" t="s">
        <v>26</v>
      </c>
      <c r="G1839" s="11">
        <v>112375</v>
      </c>
      <c r="H1839" s="12" t="s">
        <v>4445</v>
      </c>
      <c r="I1839" s="12" t="s">
        <v>27</v>
      </c>
      <c r="J1839" s="12" t="s">
        <v>42</v>
      </c>
      <c r="K1839" s="12" t="s">
        <v>43</v>
      </c>
      <c r="L1839" s="13">
        <v>37.200000000000003</v>
      </c>
      <c r="M1839" s="13">
        <v>25</v>
      </c>
      <c r="N1839" s="13">
        <v>1.488</v>
      </c>
      <c r="O1839" s="13">
        <v>42</v>
      </c>
      <c r="P1839" s="13" t="s">
        <v>30</v>
      </c>
      <c r="Q1839" s="13">
        <v>0</v>
      </c>
      <c r="R1839" s="69">
        <f t="shared" ref="R1839" si="1790">+L1839*O1839</f>
        <v>1562.4</v>
      </c>
      <c r="S1839" s="69">
        <v>0</v>
      </c>
      <c r="T1839" s="69">
        <f>+L1839*S1839</f>
        <v>0</v>
      </c>
      <c r="U1839" s="69">
        <f>+R1839-T1839</f>
        <v>1562.4</v>
      </c>
      <c r="V1839" s="69">
        <f>+U1839*1</f>
        <v>1562.4</v>
      </c>
      <c r="W1839" s="69">
        <f>+U1839-V1839</f>
        <v>0</v>
      </c>
      <c r="X1839" s="69">
        <v>0</v>
      </c>
      <c r="Y1839" s="14">
        <f t="shared" si="1787"/>
        <v>0</v>
      </c>
      <c r="Z1839" s="66" t="s">
        <v>26</v>
      </c>
      <c r="AA1839" s="12" t="s">
        <v>31</v>
      </c>
    </row>
    <row r="1840" spans="1:27" x14ac:dyDescent="0.25">
      <c r="A1840" s="10">
        <v>45685</v>
      </c>
      <c r="B1840" s="11" t="s">
        <v>268</v>
      </c>
      <c r="C1840" s="11" t="s">
        <v>3903</v>
      </c>
      <c r="D1840" s="11" t="s">
        <v>26</v>
      </c>
      <c r="E1840" s="11" t="s">
        <v>77</v>
      </c>
      <c r="F1840" s="11" t="s">
        <v>26</v>
      </c>
      <c r="G1840" s="11">
        <v>2405</v>
      </c>
      <c r="H1840" s="12" t="s">
        <v>4448</v>
      </c>
      <c r="I1840" s="12" t="s">
        <v>55</v>
      </c>
      <c r="J1840" s="12" t="s">
        <v>55</v>
      </c>
      <c r="K1840" s="12" t="s">
        <v>56</v>
      </c>
      <c r="L1840" s="13">
        <v>35.72</v>
      </c>
      <c r="M1840" s="13">
        <v>25</v>
      </c>
      <c r="N1840" s="13">
        <v>1.4288000000000001</v>
      </c>
      <c r="O1840" s="13">
        <v>15</v>
      </c>
      <c r="P1840" s="13" t="s">
        <v>30</v>
      </c>
      <c r="Q1840" s="13">
        <v>0</v>
      </c>
      <c r="R1840" s="69">
        <f>L1840*O1840</f>
        <v>535.79999999999995</v>
      </c>
      <c r="S1840" s="69">
        <v>0</v>
      </c>
      <c r="T1840" s="69">
        <f>L1840*S1840</f>
        <v>0</v>
      </c>
      <c r="U1840" s="69">
        <f>R1840-T1840</f>
        <v>535.79999999999995</v>
      </c>
      <c r="V1840" s="69">
        <f>U1840*1</f>
        <v>535.79999999999995</v>
      </c>
      <c r="W1840" s="69">
        <f>U1840-V1840</f>
        <v>0</v>
      </c>
      <c r="X1840" s="69">
        <v>0</v>
      </c>
      <c r="Y1840" s="14">
        <f t="shared" si="1787"/>
        <v>0</v>
      </c>
      <c r="Z1840" s="66" t="s">
        <v>26</v>
      </c>
      <c r="AA1840" s="12" t="s">
        <v>31</v>
      </c>
    </row>
    <row r="1841" spans="1:27" x14ac:dyDescent="0.25">
      <c r="A1841" s="10">
        <v>45685</v>
      </c>
      <c r="B1841" s="11" t="s">
        <v>3904</v>
      </c>
      <c r="C1841" s="11" t="s">
        <v>3905</v>
      </c>
      <c r="D1841" s="11" t="s">
        <v>26</v>
      </c>
      <c r="E1841" s="11" t="s">
        <v>97</v>
      </c>
      <c r="F1841" s="11" t="s">
        <v>26</v>
      </c>
      <c r="G1841" s="11">
        <v>9932</v>
      </c>
      <c r="H1841" s="12" t="s">
        <v>4446</v>
      </c>
      <c r="I1841" s="12" t="s">
        <v>27</v>
      </c>
      <c r="J1841" s="12" t="s">
        <v>42</v>
      </c>
      <c r="K1841" s="12" t="s">
        <v>43</v>
      </c>
      <c r="L1841" s="13">
        <v>19.260000000000002</v>
      </c>
      <c r="M1841" s="13">
        <v>12</v>
      </c>
      <c r="N1841" s="13">
        <v>1.605</v>
      </c>
      <c r="O1841" s="13" t="s">
        <v>30</v>
      </c>
      <c r="P1841" s="13">
        <v>65.599999999999994</v>
      </c>
      <c r="Q1841" s="13">
        <v>0</v>
      </c>
      <c r="R1841" s="69">
        <f>+M1841*P1841</f>
        <v>787.19999999999993</v>
      </c>
      <c r="S1841" s="69">
        <v>0</v>
      </c>
      <c r="T1841" s="69">
        <f>+M1841*S1841</f>
        <v>0</v>
      </c>
      <c r="U1841" s="69">
        <f t="shared" ref="U1841" si="1791">+R1841-T1841</f>
        <v>787.19999999999993</v>
      </c>
      <c r="V1841" s="69">
        <f>+U1841*1</f>
        <v>787.19999999999993</v>
      </c>
      <c r="W1841" s="69">
        <f t="shared" ref="W1841" si="1792">+U1841-V1841</f>
        <v>0</v>
      </c>
      <c r="X1841" s="69">
        <v>0</v>
      </c>
      <c r="Y1841" s="14">
        <f t="shared" si="1787"/>
        <v>0</v>
      </c>
      <c r="Z1841" s="66" t="s">
        <v>26</v>
      </c>
      <c r="AA1841" s="12" t="s">
        <v>31</v>
      </c>
    </row>
    <row r="1842" spans="1:27" x14ac:dyDescent="0.25">
      <c r="A1842" s="10">
        <v>45685</v>
      </c>
      <c r="B1842" s="11" t="s">
        <v>3906</v>
      </c>
      <c r="C1842" s="11" t="s">
        <v>3907</v>
      </c>
      <c r="D1842" s="11" t="s">
        <v>26</v>
      </c>
      <c r="E1842" s="11" t="s">
        <v>46</v>
      </c>
      <c r="F1842" s="11" t="s">
        <v>26</v>
      </c>
      <c r="G1842" s="11">
        <v>112360</v>
      </c>
      <c r="H1842" s="12" t="s">
        <v>4445</v>
      </c>
      <c r="I1842" s="12" t="s">
        <v>27</v>
      </c>
      <c r="J1842" s="12" t="s">
        <v>33</v>
      </c>
      <c r="K1842" s="12" t="s">
        <v>34</v>
      </c>
      <c r="L1842" s="13">
        <v>35.58</v>
      </c>
      <c r="M1842" s="13">
        <v>25</v>
      </c>
      <c r="N1842" s="13">
        <v>1.4232</v>
      </c>
      <c r="O1842" s="13">
        <v>44</v>
      </c>
      <c r="P1842" s="13" t="s">
        <v>30</v>
      </c>
      <c r="Q1842" s="13">
        <v>0</v>
      </c>
      <c r="R1842" s="69">
        <f t="shared" ref="R1842" si="1793">+L1842*O1842</f>
        <v>1565.52</v>
      </c>
      <c r="S1842" s="69">
        <v>0</v>
      </c>
      <c r="T1842" s="69">
        <f>+L1842*S1842</f>
        <v>0</v>
      </c>
      <c r="U1842" s="69">
        <f>+R1842-T1842</f>
        <v>1565.52</v>
      </c>
      <c r="V1842" s="69">
        <f>+U1842*1</f>
        <v>1565.52</v>
      </c>
      <c r="W1842" s="69">
        <f>+U1842-V1842</f>
        <v>0</v>
      </c>
      <c r="X1842" s="69">
        <v>0</v>
      </c>
      <c r="Y1842" s="14">
        <f t="shared" si="1787"/>
        <v>0</v>
      </c>
      <c r="Z1842" s="66" t="s">
        <v>26</v>
      </c>
      <c r="AA1842" s="12" t="s">
        <v>31</v>
      </c>
    </row>
    <row r="1843" spans="1:27" x14ac:dyDescent="0.25">
      <c r="A1843" s="10">
        <v>45685</v>
      </c>
      <c r="B1843" s="11" t="s">
        <v>3908</v>
      </c>
      <c r="C1843" s="11" t="s">
        <v>3909</v>
      </c>
      <c r="D1843" s="11" t="s">
        <v>26</v>
      </c>
      <c r="E1843" s="11" t="s">
        <v>67</v>
      </c>
      <c r="F1843" s="11" t="s">
        <v>26</v>
      </c>
      <c r="G1843" s="11">
        <v>1620</v>
      </c>
      <c r="H1843" s="12" t="s">
        <v>66</v>
      </c>
      <c r="I1843" s="12" t="s">
        <v>37</v>
      </c>
      <c r="J1843" s="12" t="s">
        <v>1908</v>
      </c>
      <c r="K1843" s="12" t="s">
        <v>82</v>
      </c>
      <c r="L1843" s="13">
        <v>38.96</v>
      </c>
      <c r="M1843" s="13">
        <v>25</v>
      </c>
      <c r="N1843" s="13">
        <v>1.5584</v>
      </c>
      <c r="O1843" s="13" t="s">
        <v>30</v>
      </c>
      <c r="P1843" s="13">
        <v>54</v>
      </c>
      <c r="Q1843" s="13">
        <v>0</v>
      </c>
      <c r="R1843" s="69">
        <f>M1843*P1843</f>
        <v>1350</v>
      </c>
      <c r="S1843" s="69">
        <v>0</v>
      </c>
      <c r="T1843" s="69">
        <f>M1843*S1843</f>
        <v>0</v>
      </c>
      <c r="U1843" s="69">
        <f t="shared" ref="U1843:U1844" si="1794">R1843-T1843</f>
        <v>1350</v>
      </c>
      <c r="V1843" s="69">
        <f t="shared" ref="V1843:V1844" si="1795">U1843*1</f>
        <v>1350</v>
      </c>
      <c r="W1843" s="69">
        <f t="shared" ref="W1843:W1844" si="1796">U1843-V1843</f>
        <v>0</v>
      </c>
      <c r="X1843" s="69">
        <v>0</v>
      </c>
      <c r="Y1843" s="14">
        <f t="shared" si="1787"/>
        <v>0</v>
      </c>
      <c r="Z1843" s="66" t="s">
        <v>26</v>
      </c>
      <c r="AA1843" s="12" t="s">
        <v>31</v>
      </c>
    </row>
    <row r="1844" spans="1:27" x14ac:dyDescent="0.25">
      <c r="A1844" s="10">
        <v>45685</v>
      </c>
      <c r="B1844" s="11" t="s">
        <v>3910</v>
      </c>
      <c r="C1844" s="11" t="s">
        <v>3911</v>
      </c>
      <c r="D1844" s="11" t="s">
        <v>26</v>
      </c>
      <c r="E1844" s="11" t="s">
        <v>65</v>
      </c>
      <c r="F1844" s="11" t="s">
        <v>26</v>
      </c>
      <c r="G1844" s="11">
        <v>1594</v>
      </c>
      <c r="H1844" s="12" t="s">
        <v>66</v>
      </c>
      <c r="I1844" s="12" t="s">
        <v>37</v>
      </c>
      <c r="J1844" s="12" t="s">
        <v>1908</v>
      </c>
      <c r="K1844" s="12" t="s">
        <v>82</v>
      </c>
      <c r="L1844" s="13">
        <v>40.380000000000003</v>
      </c>
      <c r="M1844" s="13">
        <v>25</v>
      </c>
      <c r="N1844" s="13">
        <v>1.6152</v>
      </c>
      <c r="O1844" s="13" t="s">
        <v>30</v>
      </c>
      <c r="P1844" s="13">
        <v>54</v>
      </c>
      <c r="Q1844" s="13">
        <v>0</v>
      </c>
      <c r="R1844" s="69">
        <f>M1844*P1844</f>
        <v>1350</v>
      </c>
      <c r="S1844" s="69">
        <v>0</v>
      </c>
      <c r="T1844" s="69">
        <f>M1844*S1844</f>
        <v>0</v>
      </c>
      <c r="U1844" s="69">
        <f t="shared" si="1794"/>
        <v>1350</v>
      </c>
      <c r="V1844" s="69">
        <f t="shared" si="1795"/>
        <v>1350</v>
      </c>
      <c r="W1844" s="69">
        <f t="shared" si="1796"/>
        <v>0</v>
      </c>
      <c r="X1844" s="69">
        <v>0</v>
      </c>
      <c r="Y1844" s="14">
        <f t="shared" si="1787"/>
        <v>0</v>
      </c>
      <c r="Z1844" s="66" t="s">
        <v>26</v>
      </c>
      <c r="AA1844" s="12" t="s">
        <v>31</v>
      </c>
    </row>
    <row r="1845" spans="1:27" x14ac:dyDescent="0.25">
      <c r="A1845" s="10">
        <v>45685</v>
      </c>
      <c r="B1845" s="11" t="s">
        <v>3912</v>
      </c>
      <c r="C1845" s="11" t="s">
        <v>3913</v>
      </c>
      <c r="D1845" s="11" t="s">
        <v>26</v>
      </c>
      <c r="E1845" s="11" t="s">
        <v>61</v>
      </c>
      <c r="F1845" s="11" t="s">
        <v>26</v>
      </c>
      <c r="G1845" s="11" t="s">
        <v>35</v>
      </c>
      <c r="H1845" s="12" t="s">
        <v>36</v>
      </c>
      <c r="I1845" s="12" t="s">
        <v>27</v>
      </c>
      <c r="J1845" s="12" t="s">
        <v>33</v>
      </c>
      <c r="K1845" s="12" t="s">
        <v>34</v>
      </c>
      <c r="L1845" s="13">
        <v>8.8800000000000008</v>
      </c>
      <c r="M1845" s="13">
        <v>6</v>
      </c>
      <c r="N1845" s="13">
        <v>1.48</v>
      </c>
      <c r="O1845" s="13">
        <v>50</v>
      </c>
      <c r="P1845" s="13" t="s">
        <v>30</v>
      </c>
      <c r="Q1845" s="13">
        <v>0</v>
      </c>
      <c r="R1845" s="69">
        <f>(L1845*O1845)-Q1845</f>
        <v>444.00000000000006</v>
      </c>
      <c r="S1845" s="69">
        <v>0</v>
      </c>
      <c r="T1845" s="69">
        <f t="shared" ref="T1845" si="1797">+L1845*S1845</f>
        <v>0</v>
      </c>
      <c r="U1845" s="69">
        <f t="shared" ref="U1845" si="1798">+R1845-T1845</f>
        <v>444.00000000000006</v>
      </c>
      <c r="V1845" s="69">
        <f>+U1845*0</f>
        <v>0</v>
      </c>
      <c r="W1845" s="69">
        <f t="shared" ref="W1845" si="1799">+U1845-V1845</f>
        <v>444.00000000000006</v>
      </c>
      <c r="X1845" s="69">
        <v>0</v>
      </c>
      <c r="Y1845" s="14">
        <f t="shared" si="1787"/>
        <v>0</v>
      </c>
      <c r="Z1845" s="66" t="s">
        <v>26</v>
      </c>
      <c r="AA1845" s="12" t="s">
        <v>31</v>
      </c>
    </row>
    <row r="1846" spans="1:27" x14ac:dyDescent="0.25">
      <c r="A1846" s="10">
        <v>45685</v>
      </c>
      <c r="B1846" s="11" t="s">
        <v>3914</v>
      </c>
      <c r="C1846" s="11" t="s">
        <v>3915</v>
      </c>
      <c r="D1846" s="11" t="s">
        <v>26</v>
      </c>
      <c r="E1846" s="11" t="s">
        <v>528</v>
      </c>
      <c r="F1846" s="11" t="s">
        <v>26</v>
      </c>
      <c r="G1846" s="11">
        <v>915</v>
      </c>
      <c r="H1846" s="12" t="s">
        <v>162</v>
      </c>
      <c r="I1846" s="12" t="s">
        <v>27</v>
      </c>
      <c r="J1846" s="12" t="s">
        <v>42</v>
      </c>
      <c r="K1846" s="12" t="s">
        <v>43</v>
      </c>
      <c r="L1846" s="13">
        <v>39.76</v>
      </c>
      <c r="M1846" s="13">
        <v>25</v>
      </c>
      <c r="N1846" s="13">
        <v>1.5904</v>
      </c>
      <c r="O1846" s="13" t="s">
        <v>30</v>
      </c>
      <c r="P1846" s="13">
        <v>56</v>
      </c>
      <c r="Q1846" s="13">
        <v>0</v>
      </c>
      <c r="R1846" s="69">
        <f>M1846*P1846</f>
        <v>1400</v>
      </c>
      <c r="S1846" s="69">
        <v>0</v>
      </c>
      <c r="T1846" s="69">
        <f>M1846*S1846</f>
        <v>0</v>
      </c>
      <c r="U1846" s="69">
        <f t="shared" ref="U1846" si="1800">R1846-T1846</f>
        <v>1400</v>
      </c>
      <c r="V1846" s="69">
        <f>U1846*0</f>
        <v>0</v>
      </c>
      <c r="W1846" s="69">
        <f t="shared" ref="W1846" si="1801">U1846-V1846</f>
        <v>1400</v>
      </c>
      <c r="X1846" s="69">
        <v>0</v>
      </c>
      <c r="Y1846" s="14">
        <f t="shared" si="1787"/>
        <v>0</v>
      </c>
      <c r="Z1846" s="66" t="s">
        <v>26</v>
      </c>
      <c r="AA1846" s="12" t="s">
        <v>31</v>
      </c>
    </row>
    <row r="1847" spans="1:27" x14ac:dyDescent="0.25">
      <c r="A1847" s="10">
        <v>45685</v>
      </c>
      <c r="B1847" s="11" t="s">
        <v>1341</v>
      </c>
      <c r="C1847" s="11" t="s">
        <v>3916</v>
      </c>
      <c r="D1847" s="11" t="s">
        <v>26</v>
      </c>
      <c r="E1847" s="11" t="s">
        <v>53</v>
      </c>
      <c r="F1847" s="11" t="s">
        <v>26</v>
      </c>
      <c r="G1847" s="11">
        <v>3775</v>
      </c>
      <c r="H1847" s="12" t="s">
        <v>41</v>
      </c>
      <c r="I1847" s="12" t="s">
        <v>55</v>
      </c>
      <c r="J1847" s="12" t="s">
        <v>55</v>
      </c>
      <c r="K1847" s="12" t="s">
        <v>56</v>
      </c>
      <c r="L1847" s="13">
        <v>34.880000000000003</v>
      </c>
      <c r="M1847" s="13">
        <v>25</v>
      </c>
      <c r="N1847" s="13">
        <v>1.3952</v>
      </c>
      <c r="O1847" s="13" t="s">
        <v>30</v>
      </c>
      <c r="P1847" s="13">
        <v>24</v>
      </c>
      <c r="Q1847" s="13">
        <v>0</v>
      </c>
      <c r="R1847" s="69">
        <f>+M1847*P1847</f>
        <v>600</v>
      </c>
      <c r="S1847" s="69">
        <v>0</v>
      </c>
      <c r="T1847" s="69">
        <f>+M1847*S1847</f>
        <v>0</v>
      </c>
      <c r="U1847" s="69">
        <f>+R1847-T1847</f>
        <v>600</v>
      </c>
      <c r="V1847" s="69">
        <f>+U1847*0</f>
        <v>0</v>
      </c>
      <c r="W1847" s="69">
        <f>+U1847-V1847</f>
        <v>600</v>
      </c>
      <c r="X1847" s="69">
        <v>0</v>
      </c>
      <c r="Y1847" s="14">
        <f t="shared" si="1787"/>
        <v>0</v>
      </c>
      <c r="Z1847" s="66" t="s">
        <v>26</v>
      </c>
      <c r="AA1847" s="12" t="s">
        <v>31</v>
      </c>
    </row>
    <row r="1848" spans="1:27" x14ac:dyDescent="0.25">
      <c r="A1848" s="10">
        <v>45685</v>
      </c>
      <c r="B1848" s="11" t="s">
        <v>706</v>
      </c>
      <c r="C1848" s="11" t="s">
        <v>3917</v>
      </c>
      <c r="D1848" s="11" t="s">
        <v>26</v>
      </c>
      <c r="E1848" s="11" t="s">
        <v>533</v>
      </c>
      <c r="F1848" s="11" t="s">
        <v>26</v>
      </c>
      <c r="G1848" s="11">
        <v>914</v>
      </c>
      <c r="H1848" s="12" t="s">
        <v>162</v>
      </c>
      <c r="I1848" s="12" t="s">
        <v>27</v>
      </c>
      <c r="J1848" s="12" t="s">
        <v>42</v>
      </c>
      <c r="K1848" s="12" t="s">
        <v>43</v>
      </c>
      <c r="L1848" s="13">
        <v>41.26</v>
      </c>
      <c r="M1848" s="13">
        <v>25</v>
      </c>
      <c r="N1848" s="13">
        <v>1.6504000000000001</v>
      </c>
      <c r="O1848" s="13" t="s">
        <v>30</v>
      </c>
      <c r="P1848" s="13">
        <v>56</v>
      </c>
      <c r="Q1848" s="13">
        <v>0</v>
      </c>
      <c r="R1848" s="69">
        <f>M1848*P1848</f>
        <v>1400</v>
      </c>
      <c r="S1848" s="69">
        <v>0</v>
      </c>
      <c r="T1848" s="69">
        <f>M1848*S1848</f>
        <v>0</v>
      </c>
      <c r="U1848" s="69">
        <f t="shared" ref="U1848" si="1802">R1848-T1848</f>
        <v>1400</v>
      </c>
      <c r="V1848" s="69">
        <f>U1848*0</f>
        <v>0</v>
      </c>
      <c r="W1848" s="69">
        <f t="shared" ref="W1848" si="1803">U1848-V1848</f>
        <v>1400</v>
      </c>
      <c r="X1848" s="69">
        <v>0</v>
      </c>
      <c r="Y1848" s="14">
        <f t="shared" si="1787"/>
        <v>0</v>
      </c>
      <c r="Z1848" s="66" t="s">
        <v>26</v>
      </c>
      <c r="AA1848" s="12" t="s">
        <v>31</v>
      </c>
    </row>
    <row r="1849" spans="1:27" x14ac:dyDescent="0.25">
      <c r="A1849" s="10">
        <v>45685</v>
      </c>
      <c r="B1849" s="11" t="s">
        <v>3918</v>
      </c>
      <c r="C1849" s="11" t="s">
        <v>3919</v>
      </c>
      <c r="D1849" s="11" t="s">
        <v>26</v>
      </c>
      <c r="E1849" s="11" t="s">
        <v>588</v>
      </c>
      <c r="F1849" s="11" t="s">
        <v>26</v>
      </c>
      <c r="G1849" s="11">
        <v>4600</v>
      </c>
      <c r="H1849" s="12" t="s">
        <v>4422</v>
      </c>
      <c r="I1849" s="12" t="s">
        <v>27</v>
      </c>
      <c r="J1849" s="12" t="s">
        <v>47</v>
      </c>
      <c r="K1849" s="12" t="s">
        <v>48</v>
      </c>
      <c r="L1849" s="13">
        <v>35.32</v>
      </c>
      <c r="M1849" s="13">
        <v>25</v>
      </c>
      <c r="N1849" s="13">
        <v>1.4128000000000001</v>
      </c>
      <c r="O1849" s="13">
        <v>46</v>
      </c>
      <c r="P1849" s="13" t="s">
        <v>30</v>
      </c>
      <c r="Q1849" s="13">
        <v>0</v>
      </c>
      <c r="R1849" s="69">
        <f t="shared" ref="R1849:R1850" si="1804">+L1849*O1849</f>
        <v>1624.72</v>
      </c>
      <c r="S1849" s="69">
        <v>0</v>
      </c>
      <c r="T1849" s="69">
        <f t="shared" ref="T1849:T1850" si="1805">+L1849*S1849</f>
        <v>0</v>
      </c>
      <c r="U1849" s="69">
        <f t="shared" ref="U1849:U1850" si="1806">+R1849-T1849</f>
        <v>1624.72</v>
      </c>
      <c r="V1849" s="69">
        <f>+U1849*1</f>
        <v>1624.72</v>
      </c>
      <c r="W1849" s="69">
        <f t="shared" ref="W1849:W1850" si="1807">+U1849-V1849</f>
        <v>0</v>
      </c>
      <c r="X1849" s="69">
        <v>0</v>
      </c>
      <c r="Y1849" s="14">
        <f t="shared" si="1787"/>
        <v>0</v>
      </c>
      <c r="Z1849" s="66" t="s">
        <v>26</v>
      </c>
      <c r="AA1849" s="12" t="s">
        <v>31</v>
      </c>
    </row>
    <row r="1850" spans="1:27" x14ac:dyDescent="0.25">
      <c r="A1850" s="10">
        <v>45685</v>
      </c>
      <c r="B1850" s="11" t="s">
        <v>131</v>
      </c>
      <c r="C1850" s="11" t="s">
        <v>3920</v>
      </c>
      <c r="D1850" s="11" t="s">
        <v>26</v>
      </c>
      <c r="E1850" s="11" t="s">
        <v>223</v>
      </c>
      <c r="F1850" s="11" t="s">
        <v>26</v>
      </c>
      <c r="G1850" s="11">
        <v>55334</v>
      </c>
      <c r="H1850" s="12" t="s">
        <v>4422</v>
      </c>
      <c r="I1850" s="12" t="s">
        <v>27</v>
      </c>
      <c r="J1850" s="12" t="s">
        <v>42</v>
      </c>
      <c r="K1850" s="12" t="s">
        <v>43</v>
      </c>
      <c r="L1850" s="13">
        <v>36.22</v>
      </c>
      <c r="M1850" s="13">
        <v>25</v>
      </c>
      <c r="N1850" s="13">
        <v>1.4488000000000001</v>
      </c>
      <c r="O1850" s="13">
        <v>42</v>
      </c>
      <c r="P1850" s="13" t="s">
        <v>30</v>
      </c>
      <c r="Q1850" s="13">
        <v>0</v>
      </c>
      <c r="R1850" s="69">
        <f t="shared" si="1804"/>
        <v>1521.24</v>
      </c>
      <c r="S1850" s="69">
        <v>0</v>
      </c>
      <c r="T1850" s="69">
        <f t="shared" si="1805"/>
        <v>0</v>
      </c>
      <c r="U1850" s="69">
        <f t="shared" si="1806"/>
        <v>1521.24</v>
      </c>
      <c r="V1850" s="69">
        <f>+U1850*1</f>
        <v>1521.24</v>
      </c>
      <c r="W1850" s="69">
        <f t="shared" si="1807"/>
        <v>0</v>
      </c>
      <c r="X1850" s="69">
        <v>0</v>
      </c>
      <c r="Y1850" s="14">
        <f t="shared" si="1787"/>
        <v>0</v>
      </c>
      <c r="Z1850" s="66" t="s">
        <v>26</v>
      </c>
      <c r="AA1850" s="12" t="s">
        <v>31</v>
      </c>
    </row>
    <row r="1851" spans="1:27" x14ac:dyDescent="0.25">
      <c r="A1851" s="10">
        <v>45685</v>
      </c>
      <c r="B1851" s="11" t="s">
        <v>454</v>
      </c>
      <c r="C1851" s="11" t="s">
        <v>3921</v>
      </c>
      <c r="D1851" s="11" t="s">
        <v>26</v>
      </c>
      <c r="E1851" s="11" t="s">
        <v>417</v>
      </c>
      <c r="F1851" s="11" t="s">
        <v>26</v>
      </c>
      <c r="G1851" s="11">
        <v>913</v>
      </c>
      <c r="H1851" s="12" t="s">
        <v>162</v>
      </c>
      <c r="I1851" s="12" t="s">
        <v>27</v>
      </c>
      <c r="J1851" s="12" t="s">
        <v>42</v>
      </c>
      <c r="K1851" s="12" t="s">
        <v>43</v>
      </c>
      <c r="L1851" s="13">
        <v>38.18</v>
      </c>
      <c r="M1851" s="13">
        <v>25</v>
      </c>
      <c r="N1851" s="13">
        <v>1.5271999999999999</v>
      </c>
      <c r="O1851" s="13" t="s">
        <v>30</v>
      </c>
      <c r="P1851" s="13">
        <v>56</v>
      </c>
      <c r="Q1851" s="13">
        <v>0</v>
      </c>
      <c r="R1851" s="69">
        <f>M1851*P1851</f>
        <v>1400</v>
      </c>
      <c r="S1851" s="69">
        <v>0</v>
      </c>
      <c r="T1851" s="69">
        <f>M1851*S1851</f>
        <v>0</v>
      </c>
      <c r="U1851" s="69">
        <f t="shared" ref="U1851" si="1808">R1851-T1851</f>
        <v>1400</v>
      </c>
      <c r="V1851" s="69">
        <f>U1851*0</f>
        <v>0</v>
      </c>
      <c r="W1851" s="69">
        <f t="shared" ref="W1851" si="1809">U1851-V1851</f>
        <v>1400</v>
      </c>
      <c r="X1851" s="69">
        <v>0</v>
      </c>
      <c r="Y1851" s="14">
        <f t="shared" si="1787"/>
        <v>0</v>
      </c>
      <c r="Z1851" s="66" t="s">
        <v>26</v>
      </c>
      <c r="AA1851" s="12" t="s">
        <v>31</v>
      </c>
    </row>
    <row r="1852" spans="1:27" x14ac:dyDescent="0.25">
      <c r="A1852" s="10">
        <v>45685</v>
      </c>
      <c r="B1852" s="11" t="s">
        <v>448</v>
      </c>
      <c r="C1852" s="11" t="s">
        <v>3922</v>
      </c>
      <c r="D1852" s="11" t="s">
        <v>26</v>
      </c>
      <c r="E1852" s="11" t="s">
        <v>57</v>
      </c>
      <c r="F1852" s="11" t="s">
        <v>26</v>
      </c>
      <c r="G1852" s="11">
        <v>3663</v>
      </c>
      <c r="H1852" s="12" t="s">
        <v>41</v>
      </c>
      <c r="I1852" s="12" t="s">
        <v>55</v>
      </c>
      <c r="J1852" s="12" t="s">
        <v>565</v>
      </c>
      <c r="K1852" s="12" t="s">
        <v>549</v>
      </c>
      <c r="L1852" s="13">
        <v>34.1</v>
      </c>
      <c r="M1852" s="13">
        <v>22</v>
      </c>
      <c r="N1852" s="13">
        <v>1.55</v>
      </c>
      <c r="O1852" s="13">
        <v>25</v>
      </c>
      <c r="P1852" s="13"/>
      <c r="Q1852" s="13">
        <v>0</v>
      </c>
      <c r="R1852" s="69">
        <f>L1852*O1852</f>
        <v>852.5</v>
      </c>
      <c r="S1852" s="69">
        <v>0</v>
      </c>
      <c r="T1852" s="69">
        <f>L1852*S1852</f>
        <v>0</v>
      </c>
      <c r="U1852" s="69">
        <f>R1852-T1852</f>
        <v>852.5</v>
      </c>
      <c r="V1852" s="69">
        <f>U1852*0</f>
        <v>0</v>
      </c>
      <c r="W1852" s="69">
        <f>U1852-V1852</f>
        <v>852.5</v>
      </c>
      <c r="X1852" s="69">
        <v>0</v>
      </c>
      <c r="Y1852" s="14">
        <f t="shared" si="1787"/>
        <v>0</v>
      </c>
      <c r="Z1852" s="66" t="s">
        <v>26</v>
      </c>
      <c r="AA1852" s="12" t="s">
        <v>31</v>
      </c>
    </row>
    <row r="1853" spans="1:27" x14ac:dyDescent="0.25">
      <c r="A1853" s="10">
        <v>45685</v>
      </c>
      <c r="B1853" s="11" t="s">
        <v>3923</v>
      </c>
      <c r="C1853" s="11" t="s">
        <v>3924</v>
      </c>
      <c r="D1853" s="11" t="s">
        <v>26</v>
      </c>
      <c r="E1853" s="11" t="s">
        <v>505</v>
      </c>
      <c r="F1853" s="11" t="s">
        <v>26</v>
      </c>
      <c r="G1853" s="11" t="s">
        <v>35</v>
      </c>
      <c r="H1853" s="12" t="s">
        <v>36</v>
      </c>
      <c r="I1853" s="12" t="s">
        <v>27</v>
      </c>
      <c r="J1853" s="12" t="s">
        <v>42</v>
      </c>
      <c r="K1853" s="12" t="s">
        <v>43</v>
      </c>
      <c r="L1853" s="13">
        <v>32.68</v>
      </c>
      <c r="M1853" s="13">
        <v>21</v>
      </c>
      <c r="N1853" s="13">
        <v>1.5561904761904759</v>
      </c>
      <c r="O1853" s="13">
        <v>45</v>
      </c>
      <c r="P1853" s="13" t="s">
        <v>30</v>
      </c>
      <c r="Q1853" s="13">
        <v>0</v>
      </c>
      <c r="R1853" s="69">
        <f>(L1853*O1853)-Q1853</f>
        <v>1470.6</v>
      </c>
      <c r="S1853" s="69">
        <v>0</v>
      </c>
      <c r="T1853" s="69">
        <f t="shared" ref="T1853" si="1810">+L1853*S1853</f>
        <v>0</v>
      </c>
      <c r="U1853" s="69">
        <f t="shared" ref="U1853" si="1811">+R1853-T1853</f>
        <v>1470.6</v>
      </c>
      <c r="V1853" s="69">
        <f t="shared" ref="V1853" si="1812">+U1853*0</f>
        <v>0</v>
      </c>
      <c r="W1853" s="69">
        <f t="shared" ref="W1853" si="1813">+U1853-V1853</f>
        <v>1470.6</v>
      </c>
      <c r="X1853" s="69">
        <v>0</v>
      </c>
      <c r="Y1853" s="14">
        <f t="shared" si="1787"/>
        <v>0</v>
      </c>
      <c r="Z1853" s="66" t="s">
        <v>26</v>
      </c>
      <c r="AA1853" s="12" t="s">
        <v>31</v>
      </c>
    </row>
    <row r="1854" spans="1:27" x14ac:dyDescent="0.25">
      <c r="A1854" s="10">
        <v>45685</v>
      </c>
      <c r="B1854" s="11" t="s">
        <v>3925</v>
      </c>
      <c r="C1854" s="11" t="s">
        <v>3926</v>
      </c>
      <c r="D1854" s="11" t="s">
        <v>26</v>
      </c>
      <c r="E1854" s="11" t="s">
        <v>75</v>
      </c>
      <c r="F1854" s="11" t="s">
        <v>26</v>
      </c>
      <c r="G1854" s="11">
        <v>42035</v>
      </c>
      <c r="H1854" s="12" t="s">
        <v>564</v>
      </c>
      <c r="I1854" s="12" t="s">
        <v>55</v>
      </c>
      <c r="J1854" s="12" t="s">
        <v>55</v>
      </c>
      <c r="K1854" s="12" t="s">
        <v>56</v>
      </c>
      <c r="L1854" s="13">
        <v>36.9</v>
      </c>
      <c r="M1854" s="13">
        <v>25</v>
      </c>
      <c r="N1854" s="13">
        <v>1.476</v>
      </c>
      <c r="O1854" s="13"/>
      <c r="P1854" s="13">
        <v>24</v>
      </c>
      <c r="Q1854" s="13">
        <v>0</v>
      </c>
      <c r="R1854" s="69">
        <f>M1854*P1854</f>
        <v>600</v>
      </c>
      <c r="S1854" s="69">
        <v>0</v>
      </c>
      <c r="T1854" s="69">
        <f>M1854*S1854</f>
        <v>0</v>
      </c>
      <c r="U1854" s="69">
        <f>R1854-T1854</f>
        <v>600</v>
      </c>
      <c r="V1854" s="69">
        <f>U1854*0</f>
        <v>0</v>
      </c>
      <c r="W1854" s="69">
        <f>+U1854-V1854</f>
        <v>600</v>
      </c>
      <c r="X1854" s="69">
        <v>0</v>
      </c>
      <c r="Y1854" s="14">
        <f t="shared" si="1787"/>
        <v>0</v>
      </c>
      <c r="Z1854" s="66" t="s">
        <v>26</v>
      </c>
      <c r="AA1854" s="12" t="s">
        <v>31</v>
      </c>
    </row>
    <row r="1855" spans="1:27" x14ac:dyDescent="0.25">
      <c r="A1855" s="10">
        <v>45685</v>
      </c>
      <c r="B1855" s="11" t="s">
        <v>197</v>
      </c>
      <c r="C1855" s="11" t="s">
        <v>3927</v>
      </c>
      <c r="D1855" s="11" t="s">
        <v>26</v>
      </c>
      <c r="E1855" s="11" t="s">
        <v>1199</v>
      </c>
      <c r="F1855" s="11" t="s">
        <v>26</v>
      </c>
      <c r="G1855" s="11">
        <v>2566</v>
      </c>
      <c r="H1855" s="12" t="s">
        <v>162</v>
      </c>
      <c r="I1855" s="12" t="s">
        <v>27</v>
      </c>
      <c r="J1855" s="12" t="s">
        <v>42</v>
      </c>
      <c r="K1855" s="12" t="s">
        <v>43</v>
      </c>
      <c r="L1855" s="13">
        <v>42.44</v>
      </c>
      <c r="M1855" s="13">
        <v>25</v>
      </c>
      <c r="N1855" s="13">
        <v>1.6976</v>
      </c>
      <c r="O1855" s="13" t="s">
        <v>30</v>
      </c>
      <c r="P1855" s="13">
        <v>56</v>
      </c>
      <c r="Q1855" s="13">
        <v>0</v>
      </c>
      <c r="R1855" s="69">
        <f>M1855*P1855</f>
        <v>1400</v>
      </c>
      <c r="S1855" s="69">
        <v>0</v>
      </c>
      <c r="T1855" s="69">
        <f>M1855*S1855</f>
        <v>0</v>
      </c>
      <c r="U1855" s="69">
        <f t="shared" ref="U1855" si="1814">R1855-T1855</f>
        <v>1400</v>
      </c>
      <c r="V1855" s="69">
        <f>U1855*0</f>
        <v>0</v>
      </c>
      <c r="W1855" s="69">
        <f t="shared" ref="W1855" si="1815">U1855-V1855</f>
        <v>1400</v>
      </c>
      <c r="X1855" s="69">
        <v>0</v>
      </c>
      <c r="Y1855" s="14">
        <f t="shared" si="1787"/>
        <v>0</v>
      </c>
      <c r="Z1855" s="66" t="s">
        <v>26</v>
      </c>
      <c r="AA1855" s="12" t="s">
        <v>31</v>
      </c>
    </row>
    <row r="1856" spans="1:27" x14ac:dyDescent="0.25">
      <c r="A1856" s="10">
        <v>45685</v>
      </c>
      <c r="B1856" s="11" t="s">
        <v>251</v>
      </c>
      <c r="C1856" s="11" t="s">
        <v>3928</v>
      </c>
      <c r="D1856" s="11" t="s">
        <v>26</v>
      </c>
      <c r="E1856" s="11" t="s">
        <v>560</v>
      </c>
      <c r="F1856" s="11" t="s">
        <v>26</v>
      </c>
      <c r="G1856" s="11">
        <v>112380</v>
      </c>
      <c r="H1856" s="12" t="s">
        <v>4445</v>
      </c>
      <c r="I1856" s="12" t="s">
        <v>27</v>
      </c>
      <c r="J1856" s="12" t="s">
        <v>42</v>
      </c>
      <c r="K1856" s="12" t="s">
        <v>43</v>
      </c>
      <c r="L1856" s="13">
        <v>38.5</v>
      </c>
      <c r="M1856" s="13">
        <v>24</v>
      </c>
      <c r="N1856" s="13">
        <v>1.604166666666667</v>
      </c>
      <c r="O1856" s="13">
        <v>42</v>
      </c>
      <c r="P1856" s="13" t="s">
        <v>30</v>
      </c>
      <c r="Q1856" s="13">
        <v>0</v>
      </c>
      <c r="R1856" s="69">
        <f t="shared" ref="R1856:R1857" si="1816">+L1856*O1856</f>
        <v>1617</v>
      </c>
      <c r="S1856" s="69">
        <v>0</v>
      </c>
      <c r="T1856" s="69">
        <f>+L1856*S1856</f>
        <v>0</v>
      </c>
      <c r="U1856" s="69">
        <f>+R1856-T1856</f>
        <v>1617</v>
      </c>
      <c r="V1856" s="69">
        <f>+U1856*1</f>
        <v>1617</v>
      </c>
      <c r="W1856" s="69">
        <f>+U1856-V1856</f>
        <v>0</v>
      </c>
      <c r="X1856" s="69">
        <v>0</v>
      </c>
      <c r="Y1856" s="14">
        <f t="shared" si="1787"/>
        <v>0</v>
      </c>
      <c r="Z1856" s="66" t="s">
        <v>26</v>
      </c>
      <c r="AA1856" s="12" t="s">
        <v>31</v>
      </c>
    </row>
    <row r="1857" spans="1:27" x14ac:dyDescent="0.25">
      <c r="A1857" s="10">
        <v>45685</v>
      </c>
      <c r="B1857" s="11" t="s">
        <v>3929</v>
      </c>
      <c r="C1857" s="11" t="s">
        <v>3930</v>
      </c>
      <c r="D1857" s="11" t="s">
        <v>26</v>
      </c>
      <c r="E1857" s="11" t="s">
        <v>54</v>
      </c>
      <c r="F1857" s="11" t="s">
        <v>26</v>
      </c>
      <c r="G1857" s="11">
        <v>112378</v>
      </c>
      <c r="H1857" s="12" t="s">
        <v>4445</v>
      </c>
      <c r="I1857" s="12" t="s">
        <v>27</v>
      </c>
      <c r="J1857" s="12" t="s">
        <v>33</v>
      </c>
      <c r="K1857" s="12" t="s">
        <v>34</v>
      </c>
      <c r="L1857" s="13">
        <v>37.14</v>
      </c>
      <c r="M1857" s="13">
        <v>25</v>
      </c>
      <c r="N1857" s="13">
        <v>1.4856</v>
      </c>
      <c r="O1857" s="13">
        <v>44</v>
      </c>
      <c r="P1857" s="13" t="s">
        <v>30</v>
      </c>
      <c r="Q1857" s="13">
        <v>0</v>
      </c>
      <c r="R1857" s="69">
        <f t="shared" si="1816"/>
        <v>1634.16</v>
      </c>
      <c r="S1857" s="69">
        <v>0</v>
      </c>
      <c r="T1857" s="69">
        <f>+L1857*S1857</f>
        <v>0</v>
      </c>
      <c r="U1857" s="69">
        <f>+R1857-T1857</f>
        <v>1634.16</v>
      </c>
      <c r="V1857" s="69">
        <f>+U1857*1</f>
        <v>1634.16</v>
      </c>
      <c r="W1857" s="69">
        <f>+U1857-V1857</f>
        <v>0</v>
      </c>
      <c r="X1857" s="69">
        <v>0</v>
      </c>
      <c r="Y1857" s="14">
        <f t="shared" si="1787"/>
        <v>0</v>
      </c>
      <c r="Z1857" s="66" t="s">
        <v>26</v>
      </c>
      <c r="AA1857" s="12" t="s">
        <v>31</v>
      </c>
    </row>
    <row r="1858" spans="1:27" x14ac:dyDescent="0.25">
      <c r="A1858" s="10">
        <v>45685</v>
      </c>
      <c r="B1858" s="11" t="s">
        <v>3931</v>
      </c>
      <c r="C1858" s="11" t="s">
        <v>3932</v>
      </c>
      <c r="D1858" s="11" t="s">
        <v>26</v>
      </c>
      <c r="E1858" s="11" t="s">
        <v>245</v>
      </c>
      <c r="F1858" s="11" t="s">
        <v>26</v>
      </c>
      <c r="G1858" s="11">
        <v>2974</v>
      </c>
      <c r="H1858" s="12" t="s">
        <v>41</v>
      </c>
      <c r="I1858" s="12" t="s">
        <v>55</v>
      </c>
      <c r="J1858" s="12" t="s">
        <v>565</v>
      </c>
      <c r="K1858" s="12" t="s">
        <v>549</v>
      </c>
      <c r="L1858" s="13">
        <v>35.26</v>
      </c>
      <c r="M1858" s="13">
        <v>22</v>
      </c>
      <c r="N1858" s="13">
        <v>1.602727272727273</v>
      </c>
      <c r="O1858" s="13">
        <v>25</v>
      </c>
      <c r="P1858" s="13"/>
      <c r="Q1858" s="13">
        <v>0</v>
      </c>
      <c r="R1858" s="69">
        <f>L1858*O1858</f>
        <v>881.5</v>
      </c>
      <c r="S1858" s="69">
        <v>0</v>
      </c>
      <c r="T1858" s="69">
        <f>L1858*S1858</f>
        <v>0</v>
      </c>
      <c r="U1858" s="69">
        <f>R1858-T1858</f>
        <v>881.5</v>
      </c>
      <c r="V1858" s="69">
        <f>U1858*0</f>
        <v>0</v>
      </c>
      <c r="W1858" s="69">
        <f>U1858-V1858</f>
        <v>881.5</v>
      </c>
      <c r="X1858" s="69">
        <v>0</v>
      </c>
      <c r="Y1858" s="14">
        <f t="shared" si="1787"/>
        <v>0</v>
      </c>
      <c r="Z1858" s="66" t="s">
        <v>26</v>
      </c>
      <c r="AA1858" s="12" t="s">
        <v>31</v>
      </c>
    </row>
    <row r="1859" spans="1:27" x14ac:dyDescent="0.25">
      <c r="A1859" s="10">
        <v>45685</v>
      </c>
      <c r="B1859" s="11" t="s">
        <v>3933</v>
      </c>
      <c r="C1859" s="11" t="s">
        <v>3934</v>
      </c>
      <c r="D1859" s="11" t="s">
        <v>26</v>
      </c>
      <c r="E1859" s="11" t="s">
        <v>77</v>
      </c>
      <c r="F1859" s="11" t="s">
        <v>26</v>
      </c>
      <c r="G1859" s="11">
        <v>2406</v>
      </c>
      <c r="H1859" s="12" t="s">
        <v>4448</v>
      </c>
      <c r="I1859" s="12" t="s">
        <v>55</v>
      </c>
      <c r="J1859" s="12" t="s">
        <v>55</v>
      </c>
      <c r="K1859" s="12" t="s">
        <v>56</v>
      </c>
      <c r="L1859" s="13">
        <v>36.54</v>
      </c>
      <c r="M1859" s="13">
        <v>25</v>
      </c>
      <c r="N1859" s="13">
        <v>1.4616</v>
      </c>
      <c r="O1859" s="13">
        <v>15</v>
      </c>
      <c r="P1859" s="13" t="s">
        <v>30</v>
      </c>
      <c r="Q1859" s="13">
        <v>0</v>
      </c>
      <c r="R1859" s="69">
        <f>L1859*O1859</f>
        <v>548.1</v>
      </c>
      <c r="S1859" s="69">
        <v>0</v>
      </c>
      <c r="T1859" s="69">
        <f>L1859*S1859</f>
        <v>0</v>
      </c>
      <c r="U1859" s="69">
        <f>R1859-T1859</f>
        <v>548.1</v>
      </c>
      <c r="V1859" s="69">
        <f>U1859*1</f>
        <v>548.1</v>
      </c>
      <c r="W1859" s="69">
        <f>U1859-V1859</f>
        <v>0</v>
      </c>
      <c r="X1859" s="69">
        <v>0</v>
      </c>
      <c r="Y1859" s="14">
        <f t="shared" si="1787"/>
        <v>0</v>
      </c>
      <c r="Z1859" s="66" t="s">
        <v>26</v>
      </c>
      <c r="AA1859" s="12" t="s">
        <v>31</v>
      </c>
    </row>
    <row r="1860" spans="1:27" x14ac:dyDescent="0.25">
      <c r="A1860" s="10">
        <v>45685</v>
      </c>
      <c r="B1860" s="11" t="s">
        <v>3935</v>
      </c>
      <c r="C1860" s="11" t="s">
        <v>3936</v>
      </c>
      <c r="D1860" s="11" t="s">
        <v>26</v>
      </c>
      <c r="E1860" s="11" t="s">
        <v>3937</v>
      </c>
      <c r="F1860" s="11" t="s">
        <v>26</v>
      </c>
      <c r="G1860" s="11" t="s">
        <v>35</v>
      </c>
      <c r="H1860" s="12" t="s">
        <v>36</v>
      </c>
      <c r="I1860" s="12" t="s">
        <v>55</v>
      </c>
      <c r="J1860" s="12" t="s">
        <v>55</v>
      </c>
      <c r="K1860" s="12" t="s">
        <v>56</v>
      </c>
      <c r="L1860" s="13">
        <v>10.34</v>
      </c>
      <c r="M1860" s="13">
        <v>7</v>
      </c>
      <c r="N1860" s="13">
        <v>1.4771428571428571</v>
      </c>
      <c r="O1860" s="13">
        <v>20</v>
      </c>
      <c r="P1860" s="13" t="s">
        <v>30</v>
      </c>
      <c r="Q1860" s="13">
        <v>0</v>
      </c>
      <c r="R1860" s="69">
        <f>(L1860*O1860)-Q1860</f>
        <v>206.8</v>
      </c>
      <c r="S1860" s="69">
        <v>0</v>
      </c>
      <c r="T1860" s="69">
        <f t="shared" ref="T1860" si="1817">+L1860*S1860</f>
        <v>0</v>
      </c>
      <c r="U1860" s="69">
        <f t="shared" ref="U1860" si="1818">+R1860-T1860</f>
        <v>206.8</v>
      </c>
      <c r="V1860" s="69">
        <f>+U1860*0</f>
        <v>0</v>
      </c>
      <c r="W1860" s="69">
        <f t="shared" ref="W1860" si="1819">+U1860-V1860</f>
        <v>206.8</v>
      </c>
      <c r="X1860" s="69">
        <v>0</v>
      </c>
      <c r="Y1860" s="14">
        <f t="shared" si="1787"/>
        <v>0</v>
      </c>
      <c r="Z1860" s="66" t="s">
        <v>26</v>
      </c>
      <c r="AA1860" s="12" t="s">
        <v>31</v>
      </c>
    </row>
    <row r="1861" spans="1:27" x14ac:dyDescent="0.25">
      <c r="A1861" s="10">
        <v>45685</v>
      </c>
      <c r="B1861" s="11" t="s">
        <v>388</v>
      </c>
      <c r="C1861" s="11" t="s">
        <v>3938</v>
      </c>
      <c r="D1861" s="11" t="s">
        <v>26</v>
      </c>
      <c r="E1861" s="11" t="s">
        <v>443</v>
      </c>
      <c r="F1861" s="11" t="s">
        <v>26</v>
      </c>
      <c r="G1861" s="11">
        <v>2103</v>
      </c>
      <c r="H1861" s="12" t="s">
        <v>4448</v>
      </c>
      <c r="I1861" s="12" t="s">
        <v>55</v>
      </c>
      <c r="J1861" s="12" t="s">
        <v>55</v>
      </c>
      <c r="K1861" s="12" t="s">
        <v>56</v>
      </c>
      <c r="L1861" s="13">
        <v>35.24</v>
      </c>
      <c r="M1861" s="13">
        <v>22</v>
      </c>
      <c r="N1861" s="13">
        <v>1.601818181818182</v>
      </c>
      <c r="O1861" s="13">
        <v>15</v>
      </c>
      <c r="P1861" s="13" t="s">
        <v>30</v>
      </c>
      <c r="Q1861" s="13">
        <v>0</v>
      </c>
      <c r="R1861" s="69">
        <f>L1861*O1861</f>
        <v>528.6</v>
      </c>
      <c r="S1861" s="69">
        <v>0</v>
      </c>
      <c r="T1861" s="69">
        <f>L1861*S1861</f>
        <v>0</v>
      </c>
      <c r="U1861" s="69">
        <f>R1861-T1861</f>
        <v>528.6</v>
      </c>
      <c r="V1861" s="69">
        <f>U1861*1</f>
        <v>528.6</v>
      </c>
      <c r="W1861" s="69">
        <f>U1861-V1861</f>
        <v>0</v>
      </c>
      <c r="X1861" s="69">
        <v>0</v>
      </c>
      <c r="Y1861" s="14">
        <f t="shared" si="1787"/>
        <v>0</v>
      </c>
      <c r="Z1861" s="66" t="s">
        <v>26</v>
      </c>
      <c r="AA1861" s="12" t="s">
        <v>31</v>
      </c>
    </row>
    <row r="1862" spans="1:27" x14ac:dyDescent="0.25">
      <c r="A1862" s="10">
        <v>45685</v>
      </c>
      <c r="B1862" s="11" t="s">
        <v>192</v>
      </c>
      <c r="C1862" s="11" t="s">
        <v>3939</v>
      </c>
      <c r="D1862" s="11" t="s">
        <v>26</v>
      </c>
      <c r="E1862" s="11" t="s">
        <v>434</v>
      </c>
      <c r="F1862" s="11" t="s">
        <v>26</v>
      </c>
      <c r="G1862" s="11">
        <v>3529</v>
      </c>
      <c r="H1862" s="12" t="s">
        <v>41</v>
      </c>
      <c r="I1862" s="12" t="s">
        <v>55</v>
      </c>
      <c r="J1862" s="12" t="s">
        <v>55</v>
      </c>
      <c r="K1862" s="12" t="s">
        <v>56</v>
      </c>
      <c r="L1862" s="13">
        <v>38.619999999999997</v>
      </c>
      <c r="M1862" s="13">
        <v>23</v>
      </c>
      <c r="N1862" s="13">
        <v>1.679130434782609</v>
      </c>
      <c r="O1862" s="13" t="s">
        <v>30</v>
      </c>
      <c r="P1862" s="13">
        <v>24</v>
      </c>
      <c r="Q1862" s="13">
        <v>0</v>
      </c>
      <c r="R1862" s="69">
        <f>+M1862*P1862</f>
        <v>552</v>
      </c>
      <c r="S1862" s="69">
        <v>0</v>
      </c>
      <c r="T1862" s="69">
        <f>+M1862*S1862</f>
        <v>0</v>
      </c>
      <c r="U1862" s="69">
        <f>+R1862-T1862</f>
        <v>552</v>
      </c>
      <c r="V1862" s="69">
        <f>+U1862*0</f>
        <v>0</v>
      </c>
      <c r="W1862" s="69">
        <f>+U1862-V1862</f>
        <v>552</v>
      </c>
      <c r="X1862" s="69">
        <v>0</v>
      </c>
      <c r="Y1862" s="14">
        <f t="shared" si="1787"/>
        <v>0</v>
      </c>
      <c r="Z1862" s="66" t="s">
        <v>26</v>
      </c>
      <c r="AA1862" s="12" t="s">
        <v>31</v>
      </c>
    </row>
    <row r="1863" spans="1:27" x14ac:dyDescent="0.25">
      <c r="A1863" s="10">
        <v>45685</v>
      </c>
      <c r="B1863" s="11" t="s">
        <v>3940</v>
      </c>
      <c r="C1863" s="11" t="s">
        <v>3941</v>
      </c>
      <c r="D1863" s="11" t="s">
        <v>26</v>
      </c>
      <c r="E1863" s="11" t="s">
        <v>80</v>
      </c>
      <c r="F1863" s="11" t="s">
        <v>26</v>
      </c>
      <c r="G1863" s="11">
        <v>10662</v>
      </c>
      <c r="H1863" s="12" t="s">
        <v>140</v>
      </c>
      <c r="I1863" s="12" t="s">
        <v>27</v>
      </c>
      <c r="J1863" s="12" t="s">
        <v>42</v>
      </c>
      <c r="K1863" s="12" t="s">
        <v>43</v>
      </c>
      <c r="L1863" s="13">
        <v>42.32</v>
      </c>
      <c r="M1863" s="13">
        <v>25</v>
      </c>
      <c r="N1863" s="13">
        <v>1.6928000000000001</v>
      </c>
      <c r="O1863" s="13">
        <v>35</v>
      </c>
      <c r="P1863" s="13"/>
      <c r="Q1863" s="13">
        <v>0</v>
      </c>
      <c r="R1863" s="69">
        <f>+L1863*O1863</f>
        <v>1481.2</v>
      </c>
      <c r="S1863" s="69">
        <v>0</v>
      </c>
      <c r="T1863" s="69">
        <f>+L1863*S1863</f>
        <v>0</v>
      </c>
      <c r="U1863" s="69">
        <f>+R1863-T1863</f>
        <v>1481.2</v>
      </c>
      <c r="V1863" s="69">
        <f>+U1863*0</f>
        <v>0</v>
      </c>
      <c r="W1863" s="69">
        <f>+U1863-V1863</f>
        <v>1481.2</v>
      </c>
      <c r="X1863" s="69">
        <v>0</v>
      </c>
      <c r="Y1863" s="14">
        <f t="shared" si="1787"/>
        <v>0</v>
      </c>
      <c r="Z1863" s="66" t="s">
        <v>26</v>
      </c>
      <c r="AA1863" s="12" t="s">
        <v>31</v>
      </c>
    </row>
    <row r="1864" spans="1:27" x14ac:dyDescent="0.25">
      <c r="A1864" s="10">
        <v>45685</v>
      </c>
      <c r="B1864" s="11" t="s">
        <v>3942</v>
      </c>
      <c r="C1864" s="11" t="s">
        <v>3943</v>
      </c>
      <c r="D1864" s="11" t="s">
        <v>26</v>
      </c>
      <c r="E1864" s="11" t="s">
        <v>2125</v>
      </c>
      <c r="F1864" s="11" t="s">
        <v>26</v>
      </c>
      <c r="G1864" s="11">
        <v>112379</v>
      </c>
      <c r="H1864" s="12" t="s">
        <v>4445</v>
      </c>
      <c r="I1864" s="12" t="s">
        <v>27</v>
      </c>
      <c r="J1864" s="12" t="s">
        <v>42</v>
      </c>
      <c r="K1864" s="12" t="s">
        <v>43</v>
      </c>
      <c r="L1864" s="13">
        <v>38.159999999999997</v>
      </c>
      <c r="M1864" s="13">
        <v>24</v>
      </c>
      <c r="N1864" s="13">
        <v>1.59</v>
      </c>
      <c r="O1864" s="13">
        <v>42</v>
      </c>
      <c r="P1864" s="13" t="s">
        <v>30</v>
      </c>
      <c r="Q1864" s="13">
        <v>0</v>
      </c>
      <c r="R1864" s="69">
        <f t="shared" ref="R1864:R1865" si="1820">+L1864*O1864</f>
        <v>1602.7199999999998</v>
      </c>
      <c r="S1864" s="69">
        <v>0</v>
      </c>
      <c r="T1864" s="69">
        <f>+L1864*S1864</f>
        <v>0</v>
      </c>
      <c r="U1864" s="69">
        <f>+R1864-T1864</f>
        <v>1602.7199999999998</v>
      </c>
      <c r="V1864" s="69">
        <f>+U1864*1</f>
        <v>1602.7199999999998</v>
      </c>
      <c r="W1864" s="69">
        <f>+U1864-V1864</f>
        <v>0</v>
      </c>
      <c r="X1864" s="69">
        <v>0</v>
      </c>
      <c r="Y1864" s="14">
        <f t="shared" si="1787"/>
        <v>0</v>
      </c>
      <c r="Z1864" s="66" t="s">
        <v>26</v>
      </c>
      <c r="AA1864" s="12" t="s">
        <v>31</v>
      </c>
    </row>
    <row r="1865" spans="1:27" x14ac:dyDescent="0.25">
      <c r="A1865" s="10">
        <v>45685</v>
      </c>
      <c r="B1865" s="11" t="s">
        <v>3944</v>
      </c>
      <c r="C1865" s="11" t="s">
        <v>3945</v>
      </c>
      <c r="D1865" s="11" t="s">
        <v>26</v>
      </c>
      <c r="E1865" s="11" t="s">
        <v>592</v>
      </c>
      <c r="F1865" s="11" t="s">
        <v>26</v>
      </c>
      <c r="G1865" s="11">
        <v>44308</v>
      </c>
      <c r="H1865" s="12" t="s">
        <v>4422</v>
      </c>
      <c r="I1865" s="12" t="s">
        <v>27</v>
      </c>
      <c r="J1865" s="12" t="s">
        <v>42</v>
      </c>
      <c r="K1865" s="12" t="s">
        <v>43</v>
      </c>
      <c r="L1865" s="13">
        <v>36.92</v>
      </c>
      <c r="M1865" s="13">
        <v>25</v>
      </c>
      <c r="N1865" s="13">
        <v>1.4767999999999999</v>
      </c>
      <c r="O1865" s="13">
        <v>42</v>
      </c>
      <c r="P1865" s="13" t="s">
        <v>30</v>
      </c>
      <c r="Q1865" s="13">
        <v>0</v>
      </c>
      <c r="R1865" s="69">
        <f t="shared" si="1820"/>
        <v>1550.64</v>
      </c>
      <c r="S1865" s="69">
        <v>0</v>
      </c>
      <c r="T1865" s="69">
        <f t="shared" ref="T1865" si="1821">+L1865*S1865</f>
        <v>0</v>
      </c>
      <c r="U1865" s="69">
        <f t="shared" ref="U1865" si="1822">+R1865-T1865</f>
        <v>1550.64</v>
      </c>
      <c r="V1865" s="69">
        <f>+U1865*1</f>
        <v>1550.64</v>
      </c>
      <c r="W1865" s="69">
        <f t="shared" ref="W1865" si="1823">+U1865-V1865</f>
        <v>0</v>
      </c>
      <c r="X1865" s="69">
        <v>0</v>
      </c>
      <c r="Y1865" s="14">
        <f t="shared" si="1787"/>
        <v>0</v>
      </c>
      <c r="Z1865" s="66" t="s">
        <v>26</v>
      </c>
      <c r="AA1865" s="12" t="s">
        <v>31</v>
      </c>
    </row>
    <row r="1866" spans="1:27" x14ac:dyDescent="0.25">
      <c r="A1866" s="10">
        <v>45685</v>
      </c>
      <c r="B1866" s="11" t="s">
        <v>3946</v>
      </c>
      <c r="C1866" s="11" t="s">
        <v>3947</v>
      </c>
      <c r="D1866" s="11" t="s">
        <v>26</v>
      </c>
      <c r="E1866" s="11" t="s">
        <v>482</v>
      </c>
      <c r="F1866" s="11" t="s">
        <v>26</v>
      </c>
      <c r="G1866" s="11">
        <v>3564</v>
      </c>
      <c r="H1866" s="12" t="s">
        <v>41</v>
      </c>
      <c r="I1866" s="12" t="s">
        <v>55</v>
      </c>
      <c r="J1866" s="12" t="s">
        <v>565</v>
      </c>
      <c r="K1866" s="12" t="s">
        <v>549</v>
      </c>
      <c r="L1866" s="13">
        <v>40.840000000000003</v>
      </c>
      <c r="M1866" s="13">
        <v>24</v>
      </c>
      <c r="N1866" s="13">
        <v>1.7016666666666671</v>
      </c>
      <c r="O1866" s="13">
        <v>25</v>
      </c>
      <c r="P1866" s="13"/>
      <c r="Q1866" s="13">
        <v>0</v>
      </c>
      <c r="R1866" s="69">
        <f>L1866*O1866</f>
        <v>1021.0000000000001</v>
      </c>
      <c r="S1866" s="69">
        <v>0</v>
      </c>
      <c r="T1866" s="69">
        <f>L1866*S1866</f>
        <v>0</v>
      </c>
      <c r="U1866" s="69">
        <f>R1866-T1866</f>
        <v>1021.0000000000001</v>
      </c>
      <c r="V1866" s="69">
        <f>U1866*0</f>
        <v>0</v>
      </c>
      <c r="W1866" s="69">
        <f>U1866-V1866</f>
        <v>1021.0000000000001</v>
      </c>
      <c r="X1866" s="69">
        <v>0</v>
      </c>
      <c r="Y1866" s="14">
        <f t="shared" si="1787"/>
        <v>0</v>
      </c>
      <c r="Z1866" s="66" t="s">
        <v>26</v>
      </c>
      <c r="AA1866" s="12" t="s">
        <v>31</v>
      </c>
    </row>
    <row r="1867" spans="1:27" x14ac:dyDescent="0.25">
      <c r="A1867" s="10">
        <v>45685</v>
      </c>
      <c r="B1867" s="11" t="s">
        <v>3948</v>
      </c>
      <c r="C1867" s="11" t="s">
        <v>3949</v>
      </c>
      <c r="D1867" s="11" t="s">
        <v>26</v>
      </c>
      <c r="E1867" s="11" t="s">
        <v>530</v>
      </c>
      <c r="F1867" s="11" t="s">
        <v>26</v>
      </c>
      <c r="G1867" s="11">
        <v>912</v>
      </c>
      <c r="H1867" s="12" t="s">
        <v>162</v>
      </c>
      <c r="I1867" s="12" t="s">
        <v>27</v>
      </c>
      <c r="J1867" s="12" t="s">
        <v>42</v>
      </c>
      <c r="K1867" s="12" t="s">
        <v>43</v>
      </c>
      <c r="L1867" s="13">
        <v>41.46</v>
      </c>
      <c r="M1867" s="13">
        <v>25</v>
      </c>
      <c r="N1867" s="13">
        <v>1.6584000000000001</v>
      </c>
      <c r="O1867" s="13" t="s">
        <v>30</v>
      </c>
      <c r="P1867" s="13">
        <v>56</v>
      </c>
      <c r="Q1867" s="13">
        <v>0</v>
      </c>
      <c r="R1867" s="69">
        <f>M1867*P1867</f>
        <v>1400</v>
      </c>
      <c r="S1867" s="69">
        <v>0</v>
      </c>
      <c r="T1867" s="69">
        <f>M1867*S1867</f>
        <v>0</v>
      </c>
      <c r="U1867" s="69">
        <f t="shared" ref="U1867:U1869" si="1824">R1867-T1867</f>
        <v>1400</v>
      </c>
      <c r="V1867" s="69">
        <f>U1867*0</f>
        <v>0</v>
      </c>
      <c r="W1867" s="69">
        <f t="shared" ref="W1867:W1869" si="1825">U1867-V1867</f>
        <v>1400</v>
      </c>
      <c r="X1867" s="69">
        <v>0</v>
      </c>
      <c r="Y1867" s="14">
        <f t="shared" si="1787"/>
        <v>0</v>
      </c>
      <c r="Z1867" s="66" t="s">
        <v>26</v>
      </c>
      <c r="AA1867" s="12" t="s">
        <v>31</v>
      </c>
    </row>
    <row r="1868" spans="1:27" x14ac:dyDescent="0.25">
      <c r="A1868" s="10">
        <v>45685</v>
      </c>
      <c r="B1868" s="11" t="s">
        <v>3950</v>
      </c>
      <c r="C1868" s="11" t="s">
        <v>3951</v>
      </c>
      <c r="D1868" s="11" t="s">
        <v>26</v>
      </c>
      <c r="E1868" s="11" t="s">
        <v>182</v>
      </c>
      <c r="F1868" s="11" t="s">
        <v>26</v>
      </c>
      <c r="G1868" s="11">
        <v>4680</v>
      </c>
      <c r="H1868" s="12" t="s">
        <v>41</v>
      </c>
      <c r="I1868" s="12" t="s">
        <v>37</v>
      </c>
      <c r="J1868" s="12" t="s">
        <v>227</v>
      </c>
      <c r="K1868" s="12" t="s">
        <v>38</v>
      </c>
      <c r="L1868" s="13">
        <v>32.9</v>
      </c>
      <c r="M1868" s="13">
        <v>20</v>
      </c>
      <c r="N1868" s="13">
        <v>1.645</v>
      </c>
      <c r="O1868" s="13" t="s">
        <v>30</v>
      </c>
      <c r="P1868" s="13">
        <v>43.5</v>
      </c>
      <c r="Q1868" s="13">
        <v>0</v>
      </c>
      <c r="R1868" s="69">
        <f>M1868*P1868</f>
        <v>870</v>
      </c>
      <c r="S1868" s="69">
        <v>0</v>
      </c>
      <c r="T1868" s="69">
        <f>M1868*S1868</f>
        <v>0</v>
      </c>
      <c r="U1868" s="69">
        <f t="shared" si="1824"/>
        <v>870</v>
      </c>
      <c r="V1868" s="69">
        <f>U1868*0</f>
        <v>0</v>
      </c>
      <c r="W1868" s="69">
        <f t="shared" si="1825"/>
        <v>870</v>
      </c>
      <c r="X1868" s="69">
        <v>0</v>
      </c>
      <c r="Y1868" s="14">
        <f t="shared" si="1787"/>
        <v>0</v>
      </c>
      <c r="Z1868" s="66" t="s">
        <v>26</v>
      </c>
      <c r="AA1868" s="12" t="s">
        <v>31</v>
      </c>
    </row>
    <row r="1869" spans="1:27" x14ac:dyDescent="0.25">
      <c r="A1869" s="10">
        <v>45685</v>
      </c>
      <c r="B1869" s="11" t="s">
        <v>3952</v>
      </c>
      <c r="C1869" s="11" t="s">
        <v>3953</v>
      </c>
      <c r="D1869" s="11" t="s">
        <v>26</v>
      </c>
      <c r="E1869" s="11" t="s">
        <v>558</v>
      </c>
      <c r="F1869" s="11" t="s">
        <v>26</v>
      </c>
      <c r="G1869" s="11">
        <v>2573</v>
      </c>
      <c r="H1869" s="12" t="s">
        <v>41</v>
      </c>
      <c r="I1869" s="12" t="s">
        <v>37</v>
      </c>
      <c r="J1869" s="12" t="s">
        <v>227</v>
      </c>
      <c r="K1869" s="12" t="s">
        <v>38</v>
      </c>
      <c r="L1869" s="13">
        <v>35.28</v>
      </c>
      <c r="M1869" s="13">
        <v>20</v>
      </c>
      <c r="N1869" s="13">
        <v>1.764</v>
      </c>
      <c r="O1869" s="13" t="s">
        <v>30</v>
      </c>
      <c r="P1869" s="13">
        <v>43.5</v>
      </c>
      <c r="Q1869" s="13">
        <v>0</v>
      </c>
      <c r="R1869" s="69">
        <f>M1869*P1869</f>
        <v>870</v>
      </c>
      <c r="S1869" s="69">
        <v>0</v>
      </c>
      <c r="T1869" s="69">
        <f>M1869*S1869</f>
        <v>0</v>
      </c>
      <c r="U1869" s="69">
        <f t="shared" si="1824"/>
        <v>870</v>
      </c>
      <c r="V1869" s="69">
        <f>U1869*0</f>
        <v>0</v>
      </c>
      <c r="W1869" s="69">
        <f t="shared" si="1825"/>
        <v>870</v>
      </c>
      <c r="X1869" s="69">
        <v>0</v>
      </c>
      <c r="Y1869" s="14">
        <f t="shared" si="1787"/>
        <v>0</v>
      </c>
      <c r="Z1869" s="66" t="s">
        <v>26</v>
      </c>
      <c r="AA1869" s="12" t="s">
        <v>31</v>
      </c>
    </row>
    <row r="1870" spans="1:27" x14ac:dyDescent="0.25">
      <c r="A1870" s="10">
        <v>45685</v>
      </c>
      <c r="B1870" s="11" t="s">
        <v>3380</v>
      </c>
      <c r="C1870" s="11" t="s">
        <v>3954</v>
      </c>
      <c r="D1870" s="11" t="s">
        <v>26</v>
      </c>
      <c r="E1870" s="11" t="s">
        <v>3937</v>
      </c>
      <c r="F1870" s="11" t="s">
        <v>26</v>
      </c>
      <c r="G1870" s="11" t="s">
        <v>35</v>
      </c>
      <c r="H1870" s="12" t="s">
        <v>36</v>
      </c>
      <c r="I1870" s="12" t="s">
        <v>55</v>
      </c>
      <c r="J1870" s="12" t="s">
        <v>55</v>
      </c>
      <c r="K1870" s="12" t="s">
        <v>56</v>
      </c>
      <c r="L1870" s="13">
        <v>10.34</v>
      </c>
      <c r="M1870" s="13">
        <v>7</v>
      </c>
      <c r="N1870" s="13">
        <v>1.4771428571428571</v>
      </c>
      <c r="O1870" s="13">
        <v>20</v>
      </c>
      <c r="P1870" s="13" t="s">
        <v>30</v>
      </c>
      <c r="Q1870" s="13">
        <v>0</v>
      </c>
      <c r="R1870" s="69">
        <f>(L1870*O1870)-Q1870</f>
        <v>206.8</v>
      </c>
      <c r="S1870" s="69">
        <v>0</v>
      </c>
      <c r="T1870" s="69">
        <f t="shared" ref="T1870" si="1826">+L1870*S1870</f>
        <v>0</v>
      </c>
      <c r="U1870" s="69">
        <f t="shared" ref="U1870" si="1827">+R1870-T1870</f>
        <v>206.8</v>
      </c>
      <c r="V1870" s="69">
        <f>+U1870*0</f>
        <v>0</v>
      </c>
      <c r="W1870" s="69">
        <f t="shared" ref="W1870" si="1828">+U1870-V1870</f>
        <v>206.8</v>
      </c>
      <c r="X1870" s="69">
        <v>0</v>
      </c>
      <c r="Y1870" s="14">
        <f t="shared" si="1787"/>
        <v>0</v>
      </c>
      <c r="Z1870" s="66" t="s">
        <v>26</v>
      </c>
      <c r="AA1870" s="12" t="s">
        <v>31</v>
      </c>
    </row>
    <row r="1871" spans="1:27" x14ac:dyDescent="0.25">
      <c r="A1871" s="10">
        <v>45685</v>
      </c>
      <c r="B1871" s="11" t="s">
        <v>3955</v>
      </c>
      <c r="C1871" s="11" t="s">
        <v>3956</v>
      </c>
      <c r="D1871" s="11" t="s">
        <v>26</v>
      </c>
      <c r="E1871" s="11" t="s">
        <v>1650</v>
      </c>
      <c r="F1871" s="11" t="s">
        <v>26</v>
      </c>
      <c r="G1871" s="11">
        <v>42269</v>
      </c>
      <c r="H1871" s="12" t="s">
        <v>564</v>
      </c>
      <c r="I1871" s="12" t="s">
        <v>27</v>
      </c>
      <c r="J1871" s="12" t="s">
        <v>33</v>
      </c>
      <c r="K1871" s="12" t="s">
        <v>34</v>
      </c>
      <c r="L1871" s="13">
        <v>35.06</v>
      </c>
      <c r="M1871" s="13">
        <v>24</v>
      </c>
      <c r="N1871" s="13">
        <v>1.460833333333333</v>
      </c>
      <c r="O1871" s="13"/>
      <c r="P1871" s="13">
        <v>60</v>
      </c>
      <c r="Q1871" s="13">
        <v>0</v>
      </c>
      <c r="R1871" s="69">
        <f>M1871*P1871</f>
        <v>1440</v>
      </c>
      <c r="S1871" s="69">
        <v>0</v>
      </c>
      <c r="T1871" s="69">
        <f>M1871*S1871</f>
        <v>0</v>
      </c>
      <c r="U1871" s="69">
        <f>R1871-T1871</f>
        <v>1440</v>
      </c>
      <c r="V1871" s="69">
        <f>U1871*0</f>
        <v>0</v>
      </c>
      <c r="W1871" s="69">
        <f>+U1871-V1871</f>
        <v>1440</v>
      </c>
      <c r="X1871" s="69">
        <v>0</v>
      </c>
      <c r="Y1871" s="14">
        <f t="shared" si="1787"/>
        <v>0</v>
      </c>
      <c r="Z1871" s="66" t="s">
        <v>26</v>
      </c>
      <c r="AA1871" s="12" t="s">
        <v>31</v>
      </c>
    </row>
    <row r="1872" spans="1:27" x14ac:dyDescent="0.25">
      <c r="A1872" s="10">
        <v>45685</v>
      </c>
      <c r="B1872" s="11" t="s">
        <v>3957</v>
      </c>
      <c r="C1872" s="11" t="s">
        <v>3958</v>
      </c>
      <c r="D1872" s="11" t="s">
        <v>26</v>
      </c>
      <c r="E1872" s="11" t="s">
        <v>568</v>
      </c>
      <c r="F1872" s="11" t="s">
        <v>26</v>
      </c>
      <c r="G1872" s="11">
        <v>112189</v>
      </c>
      <c r="H1872" s="12" t="s">
        <v>4445</v>
      </c>
      <c r="I1872" s="12" t="s">
        <v>27</v>
      </c>
      <c r="J1872" s="12" t="s">
        <v>42</v>
      </c>
      <c r="K1872" s="12" t="s">
        <v>43</v>
      </c>
      <c r="L1872" s="13">
        <v>36</v>
      </c>
      <c r="M1872" s="13">
        <v>24</v>
      </c>
      <c r="N1872" s="13">
        <v>1.5</v>
      </c>
      <c r="O1872" s="13">
        <v>42</v>
      </c>
      <c r="P1872" s="13" t="s">
        <v>30</v>
      </c>
      <c r="Q1872" s="13">
        <v>0</v>
      </c>
      <c r="R1872" s="69">
        <f t="shared" ref="R1872:R1873" si="1829">+L1872*O1872</f>
        <v>1512</v>
      </c>
      <c r="S1872" s="69">
        <v>0</v>
      </c>
      <c r="T1872" s="69">
        <f>+L1872*S1872</f>
        <v>0</v>
      </c>
      <c r="U1872" s="69">
        <f>+R1872-T1872</f>
        <v>1512</v>
      </c>
      <c r="V1872" s="69">
        <f>+U1872*1</f>
        <v>1512</v>
      </c>
      <c r="W1872" s="69">
        <f>+U1872-V1872</f>
        <v>0</v>
      </c>
      <c r="X1872" s="69">
        <v>0</v>
      </c>
      <c r="Y1872" s="14">
        <f t="shared" si="1787"/>
        <v>0</v>
      </c>
      <c r="Z1872" s="66" t="s">
        <v>26</v>
      </c>
      <c r="AA1872" s="12" t="s">
        <v>31</v>
      </c>
    </row>
    <row r="1873" spans="1:27" x14ac:dyDescent="0.25">
      <c r="A1873" s="10">
        <v>45685</v>
      </c>
      <c r="B1873" s="11" t="s">
        <v>3959</v>
      </c>
      <c r="C1873" s="11" t="s">
        <v>3960</v>
      </c>
      <c r="D1873" s="11" t="s">
        <v>26</v>
      </c>
      <c r="E1873" s="11" t="s">
        <v>570</v>
      </c>
      <c r="F1873" s="11" t="s">
        <v>26</v>
      </c>
      <c r="G1873" s="11">
        <v>111943</v>
      </c>
      <c r="H1873" s="12" t="s">
        <v>4445</v>
      </c>
      <c r="I1873" s="12" t="s">
        <v>27</v>
      </c>
      <c r="J1873" s="12" t="s">
        <v>42</v>
      </c>
      <c r="K1873" s="12" t="s">
        <v>43</v>
      </c>
      <c r="L1873" s="13">
        <v>36.54</v>
      </c>
      <c r="M1873" s="13">
        <v>24</v>
      </c>
      <c r="N1873" s="13">
        <v>1.5225</v>
      </c>
      <c r="O1873" s="13">
        <v>42</v>
      </c>
      <c r="P1873" s="13" t="s">
        <v>30</v>
      </c>
      <c r="Q1873" s="13">
        <v>0</v>
      </c>
      <c r="R1873" s="69">
        <f t="shared" si="1829"/>
        <v>1534.68</v>
      </c>
      <c r="S1873" s="69">
        <v>0</v>
      </c>
      <c r="T1873" s="69">
        <f>+L1873*S1873</f>
        <v>0</v>
      </c>
      <c r="U1873" s="69">
        <f>+R1873-T1873</f>
        <v>1534.68</v>
      </c>
      <c r="V1873" s="69">
        <f>+U1873*1</f>
        <v>1534.68</v>
      </c>
      <c r="W1873" s="69">
        <f>+U1873-V1873</f>
        <v>0</v>
      </c>
      <c r="X1873" s="69">
        <v>0</v>
      </c>
      <c r="Y1873" s="14">
        <f t="shared" si="1787"/>
        <v>0</v>
      </c>
      <c r="Z1873" s="66" t="s">
        <v>26</v>
      </c>
      <c r="AA1873" s="12" t="s">
        <v>31</v>
      </c>
    </row>
    <row r="1874" spans="1:27" x14ac:dyDescent="0.25">
      <c r="A1874" s="10">
        <v>45685</v>
      </c>
      <c r="B1874" s="11" t="s">
        <v>3961</v>
      </c>
      <c r="C1874" s="11" t="s">
        <v>3962</v>
      </c>
      <c r="D1874" s="11" t="s">
        <v>26</v>
      </c>
      <c r="E1874" s="11" t="s">
        <v>229</v>
      </c>
      <c r="F1874" s="11" t="s">
        <v>26</v>
      </c>
      <c r="G1874" s="11" t="s">
        <v>26</v>
      </c>
      <c r="H1874" s="12" t="s">
        <v>4421</v>
      </c>
      <c r="I1874" s="12" t="s">
        <v>27</v>
      </c>
      <c r="J1874" s="12" t="s">
        <v>47</v>
      </c>
      <c r="K1874" s="12" t="s">
        <v>48</v>
      </c>
      <c r="L1874" s="13">
        <v>39.82</v>
      </c>
      <c r="M1874" s="13">
        <v>27</v>
      </c>
      <c r="N1874" s="13">
        <v>1.474814814814815</v>
      </c>
      <c r="O1874" s="13">
        <v>87</v>
      </c>
      <c r="P1874" s="13" t="s">
        <v>30</v>
      </c>
      <c r="Q1874" s="13">
        <v>0</v>
      </c>
      <c r="R1874" s="69">
        <f>L1874*O1874</f>
        <v>3464.34</v>
      </c>
      <c r="S1874" s="69">
        <v>38</v>
      </c>
      <c r="T1874" s="69">
        <f>L1874*S1874</f>
        <v>1513.16</v>
      </c>
      <c r="U1874" s="69">
        <f>R1874-T1874</f>
        <v>1951.18</v>
      </c>
      <c r="V1874" s="69">
        <f>U1874*1</f>
        <v>1951.18</v>
      </c>
      <c r="W1874" s="69"/>
      <c r="X1874" s="69">
        <f>L1874*36</f>
        <v>1433.52</v>
      </c>
      <c r="Y1874" s="70">
        <f>+T1874-X1874</f>
        <v>79.6400000000001</v>
      </c>
      <c r="Z1874" s="66" t="s">
        <v>564</v>
      </c>
      <c r="AA1874" s="12" t="s">
        <v>78</v>
      </c>
    </row>
    <row r="1875" spans="1:27" x14ac:dyDescent="0.25">
      <c r="A1875" s="10">
        <v>45685</v>
      </c>
      <c r="B1875" s="11" t="s">
        <v>3963</v>
      </c>
      <c r="C1875" s="11" t="s">
        <v>3964</v>
      </c>
      <c r="D1875" s="11" t="s">
        <v>26</v>
      </c>
      <c r="E1875" s="11" t="s">
        <v>1659</v>
      </c>
      <c r="F1875" s="11" t="s">
        <v>26</v>
      </c>
      <c r="G1875" s="11">
        <v>42275</v>
      </c>
      <c r="H1875" s="12" t="s">
        <v>564</v>
      </c>
      <c r="I1875" s="12" t="s">
        <v>27</v>
      </c>
      <c r="J1875" s="12" t="s">
        <v>33</v>
      </c>
      <c r="K1875" s="12" t="s">
        <v>34</v>
      </c>
      <c r="L1875" s="13">
        <v>35.18</v>
      </c>
      <c r="M1875" s="13">
        <v>24</v>
      </c>
      <c r="N1875" s="13">
        <v>1.4658333333333331</v>
      </c>
      <c r="O1875" s="13"/>
      <c r="P1875" s="13">
        <v>60</v>
      </c>
      <c r="Q1875" s="13">
        <v>0</v>
      </c>
      <c r="R1875" s="69">
        <f>M1875*P1875</f>
        <v>1440</v>
      </c>
      <c r="S1875" s="69">
        <v>0</v>
      </c>
      <c r="T1875" s="69">
        <f>M1875*S1875</f>
        <v>0</v>
      </c>
      <c r="U1875" s="69">
        <f>R1875-T1875</f>
        <v>1440</v>
      </c>
      <c r="V1875" s="69">
        <f>U1875*0</f>
        <v>0</v>
      </c>
      <c r="W1875" s="69">
        <f>+U1875-V1875</f>
        <v>1440</v>
      </c>
      <c r="X1875" s="69">
        <v>0</v>
      </c>
      <c r="Y1875" s="14">
        <f t="shared" ref="Y1875:Y1883" si="1830">T1875-X1875</f>
        <v>0</v>
      </c>
      <c r="Z1875" s="66" t="s">
        <v>26</v>
      </c>
      <c r="AA1875" s="12" t="s">
        <v>31</v>
      </c>
    </row>
    <row r="1876" spans="1:27" x14ac:dyDescent="0.25">
      <c r="A1876" s="10">
        <v>45685</v>
      </c>
      <c r="B1876" s="11" t="s">
        <v>3965</v>
      </c>
      <c r="C1876" s="11" t="s">
        <v>3966</v>
      </c>
      <c r="D1876" s="11" t="s">
        <v>26</v>
      </c>
      <c r="E1876" s="11" t="s">
        <v>551</v>
      </c>
      <c r="F1876" s="11" t="s">
        <v>26</v>
      </c>
      <c r="G1876" s="11">
        <v>69138</v>
      </c>
      <c r="H1876" s="12" t="s">
        <v>4422</v>
      </c>
      <c r="I1876" s="12" t="s">
        <v>27</v>
      </c>
      <c r="J1876" s="12" t="s">
        <v>42</v>
      </c>
      <c r="K1876" s="12" t="s">
        <v>43</v>
      </c>
      <c r="L1876" s="13">
        <v>36.06</v>
      </c>
      <c r="M1876" s="13">
        <v>25</v>
      </c>
      <c r="N1876" s="13">
        <v>1.4423999999999999</v>
      </c>
      <c r="O1876" s="13">
        <v>42</v>
      </c>
      <c r="P1876" s="13" t="s">
        <v>30</v>
      </c>
      <c r="Q1876" s="13">
        <v>0</v>
      </c>
      <c r="R1876" s="69">
        <f t="shared" ref="R1876" si="1831">+L1876*O1876</f>
        <v>1514.52</v>
      </c>
      <c r="S1876" s="69">
        <v>0</v>
      </c>
      <c r="T1876" s="69">
        <f t="shared" ref="T1876" si="1832">+L1876*S1876</f>
        <v>0</v>
      </c>
      <c r="U1876" s="69">
        <f t="shared" ref="U1876" si="1833">+R1876-T1876</f>
        <v>1514.52</v>
      </c>
      <c r="V1876" s="69">
        <f>+U1876*1</f>
        <v>1514.52</v>
      </c>
      <c r="W1876" s="69">
        <f t="shared" ref="W1876" si="1834">+U1876-V1876</f>
        <v>0</v>
      </c>
      <c r="X1876" s="69">
        <v>0</v>
      </c>
      <c r="Y1876" s="14">
        <f t="shared" si="1830"/>
        <v>0</v>
      </c>
      <c r="Z1876" s="66" t="s">
        <v>26</v>
      </c>
      <c r="AA1876" s="12" t="s">
        <v>31</v>
      </c>
    </row>
    <row r="1877" spans="1:27" x14ac:dyDescent="0.25">
      <c r="A1877" s="10">
        <v>45685</v>
      </c>
      <c r="B1877" s="11" t="s">
        <v>3967</v>
      </c>
      <c r="C1877" s="11" t="s">
        <v>3968</v>
      </c>
      <c r="D1877" s="11" t="s">
        <v>26</v>
      </c>
      <c r="E1877" s="11" t="s">
        <v>528</v>
      </c>
      <c r="F1877" s="11" t="s">
        <v>26</v>
      </c>
      <c r="G1877" s="11">
        <v>918</v>
      </c>
      <c r="H1877" s="12" t="s">
        <v>162</v>
      </c>
      <c r="I1877" s="12" t="s">
        <v>27</v>
      </c>
      <c r="J1877" s="12" t="s">
        <v>42</v>
      </c>
      <c r="K1877" s="12" t="s">
        <v>43</v>
      </c>
      <c r="L1877" s="13">
        <v>41.36</v>
      </c>
      <c r="M1877" s="13">
        <v>25</v>
      </c>
      <c r="N1877" s="13">
        <v>1.6544000000000001</v>
      </c>
      <c r="O1877" s="13" t="s">
        <v>30</v>
      </c>
      <c r="P1877" s="13">
        <v>56</v>
      </c>
      <c r="Q1877" s="13">
        <v>0</v>
      </c>
      <c r="R1877" s="69">
        <f>M1877*P1877</f>
        <v>1400</v>
      </c>
      <c r="S1877" s="69">
        <v>0</v>
      </c>
      <c r="T1877" s="69">
        <f>M1877*S1877</f>
        <v>0</v>
      </c>
      <c r="U1877" s="69">
        <f t="shared" ref="U1877:U1879" si="1835">R1877-T1877</f>
        <v>1400</v>
      </c>
      <c r="V1877" s="69">
        <f>U1877*0</f>
        <v>0</v>
      </c>
      <c r="W1877" s="69">
        <f t="shared" ref="W1877:W1879" si="1836">U1877-V1877</f>
        <v>1400</v>
      </c>
      <c r="X1877" s="69">
        <v>0</v>
      </c>
      <c r="Y1877" s="14">
        <f t="shared" si="1830"/>
        <v>0</v>
      </c>
      <c r="Z1877" s="66" t="s">
        <v>26</v>
      </c>
      <c r="AA1877" s="12" t="s">
        <v>31</v>
      </c>
    </row>
    <row r="1878" spans="1:27" x14ac:dyDescent="0.25">
      <c r="A1878" s="10">
        <v>45685</v>
      </c>
      <c r="B1878" s="11" t="s">
        <v>3969</v>
      </c>
      <c r="C1878" s="11" t="s">
        <v>3970</v>
      </c>
      <c r="D1878" s="11" t="s">
        <v>26</v>
      </c>
      <c r="E1878" s="11" t="s">
        <v>533</v>
      </c>
      <c r="F1878" s="11" t="s">
        <v>26</v>
      </c>
      <c r="G1878" s="11">
        <v>911</v>
      </c>
      <c r="H1878" s="12" t="s">
        <v>162</v>
      </c>
      <c r="I1878" s="12" t="s">
        <v>27</v>
      </c>
      <c r="J1878" s="12" t="s">
        <v>42</v>
      </c>
      <c r="K1878" s="12" t="s">
        <v>43</v>
      </c>
      <c r="L1878" s="13">
        <v>41.96</v>
      </c>
      <c r="M1878" s="13">
        <v>25</v>
      </c>
      <c r="N1878" s="13">
        <v>1.6783999999999999</v>
      </c>
      <c r="O1878" s="13" t="s">
        <v>30</v>
      </c>
      <c r="P1878" s="13">
        <v>56</v>
      </c>
      <c r="Q1878" s="13">
        <v>0</v>
      </c>
      <c r="R1878" s="69">
        <f>M1878*P1878</f>
        <v>1400</v>
      </c>
      <c r="S1878" s="69">
        <v>0</v>
      </c>
      <c r="T1878" s="69">
        <f>M1878*S1878</f>
        <v>0</v>
      </c>
      <c r="U1878" s="69">
        <f t="shared" si="1835"/>
        <v>1400</v>
      </c>
      <c r="V1878" s="69">
        <f>U1878*0</f>
        <v>0</v>
      </c>
      <c r="W1878" s="69">
        <f t="shared" si="1836"/>
        <v>1400</v>
      </c>
      <c r="X1878" s="69">
        <v>0</v>
      </c>
      <c r="Y1878" s="14">
        <f t="shared" si="1830"/>
        <v>0</v>
      </c>
      <c r="Z1878" s="66" t="s">
        <v>26</v>
      </c>
      <c r="AA1878" s="12" t="s">
        <v>31</v>
      </c>
    </row>
    <row r="1879" spans="1:27" x14ac:dyDescent="0.25">
      <c r="A1879" s="10">
        <v>45685</v>
      </c>
      <c r="B1879" s="11" t="s">
        <v>3971</v>
      </c>
      <c r="C1879" s="11" t="s">
        <v>3972</v>
      </c>
      <c r="D1879" s="11" t="s">
        <v>26</v>
      </c>
      <c r="E1879" s="11" t="s">
        <v>505</v>
      </c>
      <c r="F1879" s="11" t="s">
        <v>26</v>
      </c>
      <c r="G1879" s="11">
        <v>1538</v>
      </c>
      <c r="H1879" s="12" t="s">
        <v>45</v>
      </c>
      <c r="I1879" s="12" t="s">
        <v>27</v>
      </c>
      <c r="J1879" s="12" t="s">
        <v>33</v>
      </c>
      <c r="K1879" s="12" t="s">
        <v>34</v>
      </c>
      <c r="L1879" s="13">
        <v>38.22</v>
      </c>
      <c r="M1879" s="13">
        <v>25</v>
      </c>
      <c r="N1879" s="13">
        <v>1.5287999999999999</v>
      </c>
      <c r="O1879" s="13" t="s">
        <v>30</v>
      </c>
      <c r="P1879" s="13">
        <v>58</v>
      </c>
      <c r="Q1879" s="13">
        <v>0</v>
      </c>
      <c r="R1879" s="69">
        <f>M1879*P1879</f>
        <v>1450</v>
      </c>
      <c r="S1879" s="69">
        <v>0</v>
      </c>
      <c r="T1879" s="69">
        <f>M1879*S1879</f>
        <v>0</v>
      </c>
      <c r="U1879" s="69">
        <f t="shared" si="1835"/>
        <v>1450</v>
      </c>
      <c r="V1879" s="69">
        <f>U1879*0</f>
        <v>0</v>
      </c>
      <c r="W1879" s="69">
        <f t="shared" si="1836"/>
        <v>1450</v>
      </c>
      <c r="X1879" s="69">
        <v>0</v>
      </c>
      <c r="Y1879" s="14">
        <f t="shared" si="1830"/>
        <v>0</v>
      </c>
      <c r="Z1879" s="66" t="s">
        <v>26</v>
      </c>
      <c r="AA1879" s="12" t="s">
        <v>31</v>
      </c>
    </row>
    <row r="1880" spans="1:27" x14ac:dyDescent="0.25">
      <c r="A1880" s="10">
        <v>45686</v>
      </c>
      <c r="B1880" s="11" t="s">
        <v>659</v>
      </c>
      <c r="C1880" s="11" t="s">
        <v>3973</v>
      </c>
      <c r="D1880" s="11" t="s">
        <v>26</v>
      </c>
      <c r="E1880" s="11" t="s">
        <v>223</v>
      </c>
      <c r="F1880" s="11" t="s">
        <v>26</v>
      </c>
      <c r="G1880" s="11">
        <v>55336</v>
      </c>
      <c r="H1880" s="12" t="s">
        <v>4422</v>
      </c>
      <c r="I1880" s="12" t="s">
        <v>27</v>
      </c>
      <c r="J1880" s="12" t="s">
        <v>47</v>
      </c>
      <c r="K1880" s="12" t="s">
        <v>48</v>
      </c>
      <c r="L1880" s="13">
        <v>35.26</v>
      </c>
      <c r="M1880" s="13">
        <v>25</v>
      </c>
      <c r="N1880" s="13">
        <v>1.4104000000000001</v>
      </c>
      <c r="O1880" s="13">
        <v>46</v>
      </c>
      <c r="P1880" s="13" t="s">
        <v>30</v>
      </c>
      <c r="Q1880" s="13">
        <v>0</v>
      </c>
      <c r="R1880" s="69">
        <f t="shared" ref="R1880" si="1837">+L1880*O1880</f>
        <v>1621.9599999999998</v>
      </c>
      <c r="S1880" s="69">
        <v>0</v>
      </c>
      <c r="T1880" s="69">
        <f t="shared" ref="T1880" si="1838">+L1880*S1880</f>
        <v>0</v>
      </c>
      <c r="U1880" s="69">
        <f t="shared" ref="U1880" si="1839">+R1880-T1880</f>
        <v>1621.9599999999998</v>
      </c>
      <c r="V1880" s="69">
        <f>+U1880*1</f>
        <v>1621.9599999999998</v>
      </c>
      <c r="W1880" s="69">
        <f t="shared" ref="W1880" si="1840">+U1880-V1880</f>
        <v>0</v>
      </c>
      <c r="X1880" s="69">
        <v>0</v>
      </c>
      <c r="Y1880" s="14">
        <f t="shared" si="1830"/>
        <v>0</v>
      </c>
      <c r="Z1880" s="66" t="s">
        <v>26</v>
      </c>
      <c r="AA1880" s="12" t="s">
        <v>31</v>
      </c>
    </row>
    <row r="1881" spans="1:27" x14ac:dyDescent="0.25">
      <c r="A1881" s="10">
        <v>45686</v>
      </c>
      <c r="B1881" s="11" t="s">
        <v>3974</v>
      </c>
      <c r="C1881" s="11" t="s">
        <v>3975</v>
      </c>
      <c r="D1881" s="11" t="s">
        <v>26</v>
      </c>
      <c r="E1881" s="11" t="s">
        <v>100</v>
      </c>
      <c r="F1881" s="11" t="s">
        <v>26</v>
      </c>
      <c r="G1881" s="11">
        <v>21735</v>
      </c>
      <c r="H1881" s="12" t="s">
        <v>4447</v>
      </c>
      <c r="I1881" s="12" t="s">
        <v>27</v>
      </c>
      <c r="J1881" s="12" t="s">
        <v>42</v>
      </c>
      <c r="K1881" s="12" t="s">
        <v>43</v>
      </c>
      <c r="L1881" s="13">
        <v>44.18</v>
      </c>
      <c r="M1881" s="13">
        <v>25</v>
      </c>
      <c r="N1881" s="13">
        <v>1.7672000000000001</v>
      </c>
      <c r="O1881" s="13">
        <v>42.5</v>
      </c>
      <c r="P1881" s="13" t="s">
        <v>30</v>
      </c>
      <c r="Q1881" s="13">
        <v>0</v>
      </c>
      <c r="R1881" s="69">
        <f>+L1881*O1881</f>
        <v>1877.65</v>
      </c>
      <c r="S1881" s="69">
        <v>0</v>
      </c>
      <c r="T1881" s="69">
        <f>+L1881*S1881</f>
        <v>0</v>
      </c>
      <c r="U1881" s="69">
        <f>+R1881-T1881</f>
        <v>1877.65</v>
      </c>
      <c r="V1881" s="69">
        <f>+U1881*0.75</f>
        <v>1408.2375000000002</v>
      </c>
      <c r="W1881" s="69">
        <f>+U1881-V1881</f>
        <v>469.41249999999991</v>
      </c>
      <c r="X1881" s="69">
        <v>0</v>
      </c>
      <c r="Y1881" s="14">
        <f t="shared" si="1830"/>
        <v>0</v>
      </c>
      <c r="Z1881" s="66" t="s">
        <v>26</v>
      </c>
      <c r="AA1881" s="12" t="s">
        <v>31</v>
      </c>
    </row>
    <row r="1882" spans="1:27" x14ac:dyDescent="0.25">
      <c r="A1882" s="10">
        <v>45686</v>
      </c>
      <c r="B1882" s="11" t="s">
        <v>3974</v>
      </c>
      <c r="C1882" s="11" t="s">
        <v>3976</v>
      </c>
      <c r="D1882" s="11" t="s">
        <v>26</v>
      </c>
      <c r="E1882" s="11" t="s">
        <v>495</v>
      </c>
      <c r="F1882" s="11" t="s">
        <v>26</v>
      </c>
      <c r="G1882" s="11">
        <v>22914</v>
      </c>
      <c r="H1882" s="12" t="s">
        <v>4447</v>
      </c>
      <c r="I1882" s="12" t="s">
        <v>27</v>
      </c>
      <c r="J1882" s="12" t="s">
        <v>33</v>
      </c>
      <c r="K1882" s="12" t="s">
        <v>34</v>
      </c>
      <c r="L1882" s="13">
        <v>37.26</v>
      </c>
      <c r="M1882" s="13">
        <v>25</v>
      </c>
      <c r="N1882" s="13">
        <v>1.4903999999999999</v>
      </c>
      <c r="O1882" s="13">
        <v>45.33</v>
      </c>
      <c r="P1882" s="13" t="s">
        <v>30</v>
      </c>
      <c r="Q1882" s="13">
        <v>0</v>
      </c>
      <c r="R1882" s="69">
        <f>+L1882*O1882</f>
        <v>1688.9957999999999</v>
      </c>
      <c r="S1882" s="69">
        <v>0</v>
      </c>
      <c r="T1882" s="69">
        <f>+L1882*S1882</f>
        <v>0</v>
      </c>
      <c r="U1882" s="69">
        <f>+R1882-T1882</f>
        <v>1688.9957999999999</v>
      </c>
      <c r="V1882" s="69">
        <f>+U1882*0.75</f>
        <v>1266.74685</v>
      </c>
      <c r="W1882" s="69">
        <f>+U1882-V1882</f>
        <v>422.24894999999992</v>
      </c>
      <c r="X1882" s="69">
        <v>0</v>
      </c>
      <c r="Y1882" s="14">
        <f t="shared" si="1830"/>
        <v>0</v>
      </c>
      <c r="Z1882" s="66" t="s">
        <v>26</v>
      </c>
      <c r="AA1882" s="12" t="s">
        <v>31</v>
      </c>
    </row>
    <row r="1883" spans="1:27" x14ac:dyDescent="0.25">
      <c r="A1883" s="10">
        <v>45686</v>
      </c>
      <c r="B1883" s="11" t="s">
        <v>1156</v>
      </c>
      <c r="C1883" s="11" t="s">
        <v>3977</v>
      </c>
      <c r="D1883" s="11" t="s">
        <v>26</v>
      </c>
      <c r="E1883" s="11" t="s">
        <v>552</v>
      </c>
      <c r="F1883" s="11" t="s">
        <v>26</v>
      </c>
      <c r="G1883" s="11">
        <v>4666</v>
      </c>
      <c r="H1883" s="12" t="s">
        <v>4422</v>
      </c>
      <c r="I1883" s="12" t="s">
        <v>27</v>
      </c>
      <c r="J1883" s="12" t="s">
        <v>33</v>
      </c>
      <c r="K1883" s="12" t="s">
        <v>34</v>
      </c>
      <c r="L1883" s="13">
        <v>34.119999999999997</v>
      </c>
      <c r="M1883" s="13">
        <v>25</v>
      </c>
      <c r="N1883" s="13">
        <v>1.3648</v>
      </c>
      <c r="O1883" s="13">
        <v>45</v>
      </c>
      <c r="P1883" s="13" t="s">
        <v>30</v>
      </c>
      <c r="Q1883" s="13">
        <v>0</v>
      </c>
      <c r="R1883" s="69">
        <f>+L1883*O1883</f>
        <v>1535.3999999999999</v>
      </c>
      <c r="S1883" s="69">
        <v>0</v>
      </c>
      <c r="T1883" s="69">
        <f>+L1883*S1883</f>
        <v>0</v>
      </c>
      <c r="U1883" s="69">
        <f t="shared" ref="U1883" si="1841">+R1883-T1883</f>
        <v>1535.3999999999999</v>
      </c>
      <c r="V1883" s="69">
        <f>+U1883*1</f>
        <v>1535.3999999999999</v>
      </c>
      <c r="W1883" s="69">
        <f t="shared" ref="W1883" si="1842">+U1883-V1883</f>
        <v>0</v>
      </c>
      <c r="X1883" s="69">
        <v>0</v>
      </c>
      <c r="Y1883" s="14">
        <f t="shared" si="1830"/>
        <v>0</v>
      </c>
      <c r="Z1883" s="66" t="s">
        <v>26</v>
      </c>
      <c r="AA1883" s="12" t="s">
        <v>31</v>
      </c>
    </row>
    <row r="1884" spans="1:27" x14ac:dyDescent="0.25">
      <c r="A1884" s="10">
        <v>45686</v>
      </c>
      <c r="B1884" s="11" t="s">
        <v>262</v>
      </c>
      <c r="C1884" s="11" t="s">
        <v>3978</v>
      </c>
      <c r="D1884" s="11" t="s">
        <v>26</v>
      </c>
      <c r="E1884" s="11" t="s">
        <v>482</v>
      </c>
      <c r="F1884" s="11" t="s">
        <v>26</v>
      </c>
      <c r="G1884" s="11" t="s">
        <v>26</v>
      </c>
      <c r="H1884" s="12" t="s">
        <v>4421</v>
      </c>
      <c r="I1884" s="12" t="s">
        <v>27</v>
      </c>
      <c r="J1884" s="12" t="s">
        <v>33</v>
      </c>
      <c r="K1884" s="12" t="s">
        <v>34</v>
      </c>
      <c r="L1884" s="13">
        <v>43.24</v>
      </c>
      <c r="M1884" s="13">
        <v>30</v>
      </c>
      <c r="N1884" s="13">
        <v>1.4413333333333329</v>
      </c>
      <c r="O1884" s="13">
        <v>85</v>
      </c>
      <c r="P1884" s="13" t="s">
        <v>30</v>
      </c>
      <c r="Q1884" s="13">
        <v>0</v>
      </c>
      <c r="R1884" s="69">
        <f>L1884*O1884</f>
        <v>3675.4</v>
      </c>
      <c r="S1884" s="69">
        <v>38</v>
      </c>
      <c r="T1884" s="69">
        <f>L1884*S1884</f>
        <v>1643.1200000000001</v>
      </c>
      <c r="U1884" s="69">
        <f>R1884-T1884</f>
        <v>2032.28</v>
      </c>
      <c r="V1884" s="69">
        <f t="shared" ref="V1884" si="1843">U1884*1</f>
        <v>2032.28</v>
      </c>
      <c r="W1884" s="69">
        <f>U1884-V1884</f>
        <v>0</v>
      </c>
      <c r="X1884" s="69">
        <f t="shared" ref="X1884" si="1844">L1884*37</f>
        <v>1599.88</v>
      </c>
      <c r="Y1884" s="70">
        <f>+T1884-X1884</f>
        <v>43.240000000000009</v>
      </c>
      <c r="Z1884" s="66" t="s">
        <v>41</v>
      </c>
      <c r="AA1884" s="12" t="s">
        <v>78</v>
      </c>
    </row>
    <row r="1885" spans="1:27" x14ac:dyDescent="0.25">
      <c r="A1885" s="10">
        <v>45686</v>
      </c>
      <c r="B1885" s="11" t="s">
        <v>3979</v>
      </c>
      <c r="C1885" s="11" t="s">
        <v>3980</v>
      </c>
      <c r="D1885" s="11" t="s">
        <v>26</v>
      </c>
      <c r="E1885" s="11" t="s">
        <v>50</v>
      </c>
      <c r="F1885" s="11" t="s">
        <v>26</v>
      </c>
      <c r="G1885" s="11">
        <v>920</v>
      </c>
      <c r="H1885" s="12" t="s">
        <v>162</v>
      </c>
      <c r="I1885" s="12" t="s">
        <v>27</v>
      </c>
      <c r="J1885" s="12" t="s">
        <v>33</v>
      </c>
      <c r="K1885" s="12" t="s">
        <v>34</v>
      </c>
      <c r="L1885" s="13">
        <v>38.92</v>
      </c>
      <c r="M1885" s="13">
        <v>25</v>
      </c>
      <c r="N1885" s="13">
        <v>1.5568</v>
      </c>
      <c r="O1885" s="13" t="s">
        <v>30</v>
      </c>
      <c r="P1885" s="13">
        <v>58</v>
      </c>
      <c r="Q1885" s="13">
        <v>0</v>
      </c>
      <c r="R1885" s="69">
        <f>M1885*P1885</f>
        <v>1450</v>
      </c>
      <c r="S1885" s="69">
        <v>0</v>
      </c>
      <c r="T1885" s="69">
        <f>M1885*S1885</f>
        <v>0</v>
      </c>
      <c r="U1885" s="69">
        <f>R1885-T1885</f>
        <v>1450</v>
      </c>
      <c r="V1885" s="69">
        <f>U1885*0</f>
        <v>0</v>
      </c>
      <c r="W1885" s="69">
        <f>U1885-V1885</f>
        <v>1450</v>
      </c>
      <c r="X1885" s="69">
        <v>0</v>
      </c>
      <c r="Y1885" s="14">
        <f>T1885-X1885</f>
        <v>0</v>
      </c>
      <c r="Z1885" s="66" t="s">
        <v>26</v>
      </c>
      <c r="AA1885" s="12" t="s">
        <v>31</v>
      </c>
    </row>
    <row r="1886" spans="1:27" x14ac:dyDescent="0.25">
      <c r="A1886" s="10">
        <v>45686</v>
      </c>
      <c r="B1886" s="11" t="s">
        <v>110</v>
      </c>
      <c r="C1886" s="11" t="s">
        <v>3981</v>
      </c>
      <c r="D1886" s="11" t="s">
        <v>26</v>
      </c>
      <c r="E1886" s="11" t="s">
        <v>53</v>
      </c>
      <c r="F1886" s="11" t="s">
        <v>26</v>
      </c>
      <c r="G1886" s="11" t="s">
        <v>26</v>
      </c>
      <c r="H1886" s="12" t="s">
        <v>4421</v>
      </c>
      <c r="I1886" s="12" t="s">
        <v>27</v>
      </c>
      <c r="J1886" s="12" t="s">
        <v>42</v>
      </c>
      <c r="K1886" s="12" t="s">
        <v>43</v>
      </c>
      <c r="L1886" s="13">
        <v>47.04</v>
      </c>
      <c r="M1886" s="13">
        <v>29</v>
      </c>
      <c r="N1886" s="13">
        <v>1.6220689655172409</v>
      </c>
      <c r="O1886" s="13">
        <v>83</v>
      </c>
      <c r="P1886" s="13" t="s">
        <v>30</v>
      </c>
      <c r="Q1886" s="13">
        <v>0</v>
      </c>
      <c r="R1886" s="69">
        <f>L1886*O1886</f>
        <v>3904.3199999999997</v>
      </c>
      <c r="S1886" s="69">
        <v>38</v>
      </c>
      <c r="T1886" s="69">
        <f>L1886*S1886</f>
        <v>1787.52</v>
      </c>
      <c r="U1886" s="69">
        <f t="shared" ref="U1886" si="1845">R1886-T1886</f>
        <v>2116.7999999999997</v>
      </c>
      <c r="V1886" s="69">
        <f>U1886*1</f>
        <v>2116.7999999999997</v>
      </c>
      <c r="W1886" s="69"/>
      <c r="X1886" s="69">
        <f t="shared" ref="X1886" si="1846">L1886*37</f>
        <v>1740.48</v>
      </c>
      <c r="Y1886" s="70">
        <f>+T1886-X1886</f>
        <v>47.039999999999964</v>
      </c>
      <c r="Z1886" s="66" t="s">
        <v>41</v>
      </c>
      <c r="AA1886" s="12" t="s">
        <v>78</v>
      </c>
    </row>
    <row r="1887" spans="1:27" x14ac:dyDescent="0.25">
      <c r="A1887" s="10">
        <v>45686</v>
      </c>
      <c r="B1887" s="11" t="s">
        <v>3982</v>
      </c>
      <c r="C1887" s="11" t="s">
        <v>3983</v>
      </c>
      <c r="D1887" s="11" t="s">
        <v>26</v>
      </c>
      <c r="E1887" s="11" t="s">
        <v>505</v>
      </c>
      <c r="F1887" s="11" t="s">
        <v>26</v>
      </c>
      <c r="G1887" s="11" t="s">
        <v>35</v>
      </c>
      <c r="H1887" s="12" t="s">
        <v>36</v>
      </c>
      <c r="I1887" s="12" t="s">
        <v>55</v>
      </c>
      <c r="J1887" s="12" t="s">
        <v>55</v>
      </c>
      <c r="K1887" s="12" t="s">
        <v>56</v>
      </c>
      <c r="L1887" s="13">
        <v>32.6</v>
      </c>
      <c r="M1887" s="13">
        <v>22</v>
      </c>
      <c r="N1887" s="13">
        <v>1.4818181818181819</v>
      </c>
      <c r="O1887" s="13">
        <v>20</v>
      </c>
      <c r="P1887" s="13" t="s">
        <v>30</v>
      </c>
      <c r="Q1887" s="13">
        <v>0</v>
      </c>
      <c r="R1887" s="69">
        <f>(L1887*O1887)-Q1887</f>
        <v>652</v>
      </c>
      <c r="S1887" s="69">
        <v>0</v>
      </c>
      <c r="T1887" s="69">
        <f t="shared" ref="T1887" si="1847">+L1887*S1887</f>
        <v>0</v>
      </c>
      <c r="U1887" s="69">
        <f t="shared" ref="U1887" si="1848">+R1887-T1887</f>
        <v>652</v>
      </c>
      <c r="V1887" s="69">
        <f>+U1887*0</f>
        <v>0</v>
      </c>
      <c r="W1887" s="69">
        <f t="shared" ref="W1887" si="1849">+U1887-V1887</f>
        <v>652</v>
      </c>
      <c r="X1887" s="69">
        <v>0</v>
      </c>
      <c r="Y1887" s="14">
        <f>T1887-X1887</f>
        <v>0</v>
      </c>
      <c r="Z1887" s="66" t="s">
        <v>26</v>
      </c>
      <c r="AA1887" s="12" t="s">
        <v>31</v>
      </c>
    </row>
    <row r="1888" spans="1:27" x14ac:dyDescent="0.25">
      <c r="A1888" s="10">
        <v>45686</v>
      </c>
      <c r="B1888" s="11" t="s">
        <v>3984</v>
      </c>
      <c r="C1888" s="11" t="s">
        <v>3985</v>
      </c>
      <c r="D1888" s="11" t="s">
        <v>26</v>
      </c>
      <c r="E1888" s="11" t="s">
        <v>538</v>
      </c>
      <c r="F1888" s="11" t="s">
        <v>26</v>
      </c>
      <c r="G1888" s="11" t="s">
        <v>26</v>
      </c>
      <c r="H1888" s="12" t="s">
        <v>4421</v>
      </c>
      <c r="I1888" s="12" t="s">
        <v>27</v>
      </c>
      <c r="J1888" s="12" t="s">
        <v>42</v>
      </c>
      <c r="K1888" s="12" t="s">
        <v>43</v>
      </c>
      <c r="L1888" s="13">
        <v>45.92</v>
      </c>
      <c r="M1888" s="13">
        <v>28</v>
      </c>
      <c r="N1888" s="13">
        <v>1.64</v>
      </c>
      <c r="O1888" s="13">
        <v>83</v>
      </c>
      <c r="P1888" s="13" t="s">
        <v>30</v>
      </c>
      <c r="Q1888" s="13">
        <v>0</v>
      </c>
      <c r="R1888" s="69">
        <f>L1888*O1888</f>
        <v>3811.36</v>
      </c>
      <c r="S1888" s="69">
        <v>38</v>
      </c>
      <c r="T1888" s="69">
        <f>L1888*S1888</f>
        <v>1744.96</v>
      </c>
      <c r="U1888" s="69">
        <f t="shared" ref="U1888:U1889" si="1850">R1888-T1888</f>
        <v>2066.4</v>
      </c>
      <c r="V1888" s="69">
        <f>U1888*1</f>
        <v>2066.4</v>
      </c>
      <c r="W1888" s="69"/>
      <c r="X1888" s="69">
        <f t="shared" ref="X1888:X1889" si="1851">L1888*37</f>
        <v>1699.04</v>
      </c>
      <c r="Y1888" s="70">
        <f>+T1888-X1888</f>
        <v>45.920000000000073</v>
      </c>
      <c r="Z1888" s="66" t="s">
        <v>41</v>
      </c>
      <c r="AA1888" s="12" t="s">
        <v>78</v>
      </c>
    </row>
    <row r="1889" spans="1:27" x14ac:dyDescent="0.25">
      <c r="A1889" s="10">
        <v>45686</v>
      </c>
      <c r="B1889" s="11" t="s">
        <v>3898</v>
      </c>
      <c r="C1889" s="11" t="s">
        <v>3986</v>
      </c>
      <c r="D1889" s="11" t="s">
        <v>26</v>
      </c>
      <c r="E1889" s="11" t="s">
        <v>245</v>
      </c>
      <c r="F1889" s="11" t="s">
        <v>26</v>
      </c>
      <c r="G1889" s="11" t="s">
        <v>26</v>
      </c>
      <c r="H1889" s="12" t="s">
        <v>4421</v>
      </c>
      <c r="I1889" s="12" t="s">
        <v>27</v>
      </c>
      <c r="J1889" s="12" t="s">
        <v>42</v>
      </c>
      <c r="K1889" s="12" t="s">
        <v>43</v>
      </c>
      <c r="L1889" s="13">
        <v>45.44</v>
      </c>
      <c r="M1889" s="13">
        <v>28</v>
      </c>
      <c r="N1889" s="13">
        <v>1.622857142857143</v>
      </c>
      <c r="O1889" s="13">
        <v>83</v>
      </c>
      <c r="P1889" s="13" t="s">
        <v>30</v>
      </c>
      <c r="Q1889" s="13">
        <v>0</v>
      </c>
      <c r="R1889" s="69">
        <f>L1889*O1889</f>
        <v>3771.52</v>
      </c>
      <c r="S1889" s="69">
        <v>38</v>
      </c>
      <c r="T1889" s="69">
        <f>L1889*S1889</f>
        <v>1726.7199999999998</v>
      </c>
      <c r="U1889" s="69">
        <f t="shared" si="1850"/>
        <v>2044.8000000000002</v>
      </c>
      <c r="V1889" s="69">
        <f>U1889*1</f>
        <v>2044.8000000000002</v>
      </c>
      <c r="W1889" s="69"/>
      <c r="X1889" s="69">
        <f t="shared" si="1851"/>
        <v>1681.28</v>
      </c>
      <c r="Y1889" s="70">
        <f>+T1889-X1889</f>
        <v>45.439999999999827</v>
      </c>
      <c r="Z1889" s="66" t="s">
        <v>41</v>
      </c>
      <c r="AA1889" s="12" t="s">
        <v>78</v>
      </c>
    </row>
    <row r="1890" spans="1:27" x14ac:dyDescent="0.25">
      <c r="A1890" s="10">
        <v>45686</v>
      </c>
      <c r="B1890" s="11" t="s">
        <v>3987</v>
      </c>
      <c r="C1890" s="11" t="s">
        <v>3988</v>
      </c>
      <c r="D1890" s="11" t="s">
        <v>26</v>
      </c>
      <c r="E1890" s="11" t="s">
        <v>2108</v>
      </c>
      <c r="F1890" s="11" t="s">
        <v>26</v>
      </c>
      <c r="G1890" s="11">
        <v>10612</v>
      </c>
      <c r="H1890" s="12" t="s">
        <v>140</v>
      </c>
      <c r="I1890" s="12" t="s">
        <v>27</v>
      </c>
      <c r="J1890" s="12" t="s">
        <v>33</v>
      </c>
      <c r="K1890" s="12" t="s">
        <v>34</v>
      </c>
      <c r="L1890" s="13">
        <v>42.76</v>
      </c>
      <c r="M1890" s="13">
        <v>29</v>
      </c>
      <c r="N1890" s="13">
        <v>1.4744827586206899</v>
      </c>
      <c r="O1890" s="13">
        <v>40</v>
      </c>
      <c r="P1890" s="13"/>
      <c r="Q1890" s="13">
        <v>0</v>
      </c>
      <c r="R1890" s="69">
        <f>+L1890*O1890</f>
        <v>1710.3999999999999</v>
      </c>
      <c r="S1890" s="69">
        <v>0</v>
      </c>
      <c r="T1890" s="69">
        <f>+L1890*S1890</f>
        <v>0</v>
      </c>
      <c r="U1890" s="69">
        <f>+R1890-T1890</f>
        <v>1710.3999999999999</v>
      </c>
      <c r="V1890" s="69">
        <f>+U1890*0</f>
        <v>0</v>
      </c>
      <c r="W1890" s="69">
        <f>+U1890-V1890</f>
        <v>1710.3999999999999</v>
      </c>
      <c r="X1890" s="69">
        <v>0</v>
      </c>
      <c r="Y1890" s="14">
        <f t="shared" ref="Y1890:Y1893" si="1852">T1890-X1890</f>
        <v>0</v>
      </c>
      <c r="Z1890" s="66" t="s">
        <v>26</v>
      </c>
      <c r="AA1890" s="12" t="s">
        <v>31</v>
      </c>
    </row>
    <row r="1891" spans="1:27" x14ac:dyDescent="0.25">
      <c r="A1891" s="10">
        <v>45686</v>
      </c>
      <c r="B1891" s="11" t="s">
        <v>3989</v>
      </c>
      <c r="C1891" s="11" t="s">
        <v>3990</v>
      </c>
      <c r="D1891" s="11" t="s">
        <v>26</v>
      </c>
      <c r="E1891" s="11" t="s">
        <v>434</v>
      </c>
      <c r="F1891" s="11" t="s">
        <v>26</v>
      </c>
      <c r="G1891" s="11">
        <v>3530</v>
      </c>
      <c r="H1891" s="12" t="s">
        <v>41</v>
      </c>
      <c r="I1891" s="12" t="s">
        <v>55</v>
      </c>
      <c r="J1891" s="12" t="s">
        <v>55</v>
      </c>
      <c r="K1891" s="12" t="s">
        <v>56</v>
      </c>
      <c r="L1891" s="13">
        <v>38.340000000000003</v>
      </c>
      <c r="M1891" s="13">
        <v>25</v>
      </c>
      <c r="N1891" s="13">
        <v>1.5336000000000001</v>
      </c>
      <c r="O1891" s="13"/>
      <c r="P1891" s="13">
        <v>24</v>
      </c>
      <c r="Q1891" s="13">
        <v>0</v>
      </c>
      <c r="R1891" s="69">
        <f>+M1891*P1891</f>
        <v>600</v>
      </c>
      <c r="S1891" s="69">
        <v>0</v>
      </c>
      <c r="T1891" s="69">
        <f>+M1891*S1891</f>
        <v>0</v>
      </c>
      <c r="U1891" s="69">
        <f>+R1891-T1891</f>
        <v>600</v>
      </c>
      <c r="V1891" s="69">
        <f>+U1891*0</f>
        <v>0</v>
      </c>
      <c r="W1891" s="69">
        <f>+U1891-V1891</f>
        <v>600</v>
      </c>
      <c r="X1891" s="69">
        <v>0</v>
      </c>
      <c r="Y1891" s="14">
        <f t="shared" si="1852"/>
        <v>0</v>
      </c>
      <c r="Z1891" s="66" t="s">
        <v>26</v>
      </c>
      <c r="AA1891" s="12" t="s">
        <v>31</v>
      </c>
    </row>
    <row r="1892" spans="1:27" x14ac:dyDescent="0.25">
      <c r="A1892" s="10">
        <v>45686</v>
      </c>
      <c r="B1892" s="11" t="s">
        <v>3991</v>
      </c>
      <c r="C1892" s="11" t="s">
        <v>3992</v>
      </c>
      <c r="D1892" s="11" t="s">
        <v>26</v>
      </c>
      <c r="E1892" s="11" t="s">
        <v>528</v>
      </c>
      <c r="F1892" s="11" t="s">
        <v>26</v>
      </c>
      <c r="G1892" s="11">
        <v>910</v>
      </c>
      <c r="H1892" s="12" t="s">
        <v>162</v>
      </c>
      <c r="I1892" s="12" t="s">
        <v>27</v>
      </c>
      <c r="J1892" s="12" t="s">
        <v>42</v>
      </c>
      <c r="K1892" s="12" t="s">
        <v>43</v>
      </c>
      <c r="L1892" s="13">
        <v>42.28</v>
      </c>
      <c r="M1892" s="13">
        <v>25</v>
      </c>
      <c r="N1892" s="13">
        <v>1.6912</v>
      </c>
      <c r="O1892" s="13" t="s">
        <v>30</v>
      </c>
      <c r="P1892" s="13">
        <v>56</v>
      </c>
      <c r="Q1892" s="13">
        <v>0</v>
      </c>
      <c r="R1892" s="69">
        <f>M1892*P1892</f>
        <v>1400</v>
      </c>
      <c r="S1892" s="69">
        <v>0</v>
      </c>
      <c r="T1892" s="69">
        <f>M1892*S1892</f>
        <v>0</v>
      </c>
      <c r="U1892" s="69">
        <f t="shared" ref="U1892" si="1853">R1892-T1892</f>
        <v>1400</v>
      </c>
      <c r="V1892" s="69">
        <f>U1892*0</f>
        <v>0</v>
      </c>
      <c r="W1892" s="69">
        <f t="shared" ref="W1892" si="1854">U1892-V1892</f>
        <v>1400</v>
      </c>
      <c r="X1892" s="69">
        <v>0</v>
      </c>
      <c r="Y1892" s="14">
        <f t="shared" si="1852"/>
        <v>0</v>
      </c>
      <c r="Z1892" s="66" t="s">
        <v>26</v>
      </c>
      <c r="AA1892" s="12" t="s">
        <v>31</v>
      </c>
    </row>
    <row r="1893" spans="1:27" x14ac:dyDescent="0.25">
      <c r="A1893" s="10">
        <v>45686</v>
      </c>
      <c r="B1893" s="11" t="s">
        <v>3993</v>
      </c>
      <c r="C1893" s="11" t="s">
        <v>3994</v>
      </c>
      <c r="D1893" s="11" t="s">
        <v>26</v>
      </c>
      <c r="E1893" s="11" t="s">
        <v>40</v>
      </c>
      <c r="F1893" s="11" t="s">
        <v>26</v>
      </c>
      <c r="G1893" s="11">
        <v>3723</v>
      </c>
      <c r="H1893" s="12" t="s">
        <v>41</v>
      </c>
      <c r="I1893" s="12" t="s">
        <v>55</v>
      </c>
      <c r="J1893" s="12" t="s">
        <v>55</v>
      </c>
      <c r="K1893" s="12" t="s">
        <v>56</v>
      </c>
      <c r="L1893" s="13">
        <v>38.26</v>
      </c>
      <c r="M1893" s="13">
        <v>25</v>
      </c>
      <c r="N1893" s="13">
        <v>1.5304</v>
      </c>
      <c r="O1893" s="13"/>
      <c r="P1893" s="13">
        <v>24</v>
      </c>
      <c r="Q1893" s="13">
        <v>0</v>
      </c>
      <c r="R1893" s="69">
        <f>+M1893*P1893</f>
        <v>600</v>
      </c>
      <c r="S1893" s="69">
        <v>0</v>
      </c>
      <c r="T1893" s="69">
        <f>+M1893*S1893</f>
        <v>0</v>
      </c>
      <c r="U1893" s="69">
        <f>+R1893-T1893</f>
        <v>600</v>
      </c>
      <c r="V1893" s="69">
        <f>+U1893*0</f>
        <v>0</v>
      </c>
      <c r="W1893" s="69">
        <f>+U1893-V1893</f>
        <v>600</v>
      </c>
      <c r="X1893" s="69">
        <v>0</v>
      </c>
      <c r="Y1893" s="14">
        <f t="shared" si="1852"/>
        <v>0</v>
      </c>
      <c r="Z1893" s="66" t="s">
        <v>26</v>
      </c>
      <c r="AA1893" s="12" t="s">
        <v>31</v>
      </c>
    </row>
    <row r="1894" spans="1:27" x14ac:dyDescent="0.25">
      <c r="A1894" s="10">
        <v>45686</v>
      </c>
      <c r="B1894" s="11" t="s">
        <v>3995</v>
      </c>
      <c r="C1894" s="11" t="s">
        <v>3996</v>
      </c>
      <c r="D1894" s="11" t="s">
        <v>26</v>
      </c>
      <c r="E1894" s="11" t="s">
        <v>44</v>
      </c>
      <c r="F1894" s="11" t="s">
        <v>26</v>
      </c>
      <c r="G1894" s="11" t="s">
        <v>26</v>
      </c>
      <c r="H1894" s="12" t="s">
        <v>4421</v>
      </c>
      <c r="I1894" s="12" t="s">
        <v>27</v>
      </c>
      <c r="J1894" s="12" t="s">
        <v>47</v>
      </c>
      <c r="K1894" s="12" t="s">
        <v>48</v>
      </c>
      <c r="L1894" s="13">
        <v>44.1</v>
      </c>
      <c r="M1894" s="13">
        <v>30</v>
      </c>
      <c r="N1894" s="13">
        <v>1.47</v>
      </c>
      <c r="O1894" s="13">
        <v>87</v>
      </c>
      <c r="P1894" s="13" t="s">
        <v>30</v>
      </c>
      <c r="Q1894" s="13">
        <v>0</v>
      </c>
      <c r="R1894" s="69">
        <f>L1894*O1894</f>
        <v>3836.7000000000003</v>
      </c>
      <c r="S1894" s="69">
        <v>38</v>
      </c>
      <c r="T1894" s="69">
        <f>L1894*S1894</f>
        <v>1675.8</v>
      </c>
      <c r="U1894" s="69">
        <f>R1894-T1894</f>
        <v>2160.9000000000005</v>
      </c>
      <c r="V1894" s="69">
        <f>U1894*1</f>
        <v>2160.9000000000005</v>
      </c>
      <c r="W1894" s="69"/>
      <c r="X1894" s="69">
        <f>L1894*36</f>
        <v>1587.6000000000001</v>
      </c>
      <c r="Y1894" s="70">
        <f>+T1894-X1894</f>
        <v>88.199999999999818</v>
      </c>
      <c r="Z1894" s="66" t="s">
        <v>45</v>
      </c>
      <c r="AA1894" s="12" t="s">
        <v>78</v>
      </c>
    </row>
    <row r="1895" spans="1:27" x14ac:dyDescent="0.25">
      <c r="A1895" s="10">
        <v>45686</v>
      </c>
      <c r="B1895" s="11" t="s">
        <v>3997</v>
      </c>
      <c r="C1895" s="11" t="s">
        <v>3998</v>
      </c>
      <c r="D1895" s="11" t="s">
        <v>26</v>
      </c>
      <c r="E1895" s="11" t="s">
        <v>1199</v>
      </c>
      <c r="F1895" s="11" t="s">
        <v>26</v>
      </c>
      <c r="G1895" s="11">
        <v>2567</v>
      </c>
      <c r="H1895" s="12" t="s">
        <v>162</v>
      </c>
      <c r="I1895" s="12" t="s">
        <v>27</v>
      </c>
      <c r="J1895" s="12" t="s">
        <v>42</v>
      </c>
      <c r="K1895" s="12" t="s">
        <v>43</v>
      </c>
      <c r="L1895" s="13">
        <v>44.88</v>
      </c>
      <c r="M1895" s="13">
        <v>25</v>
      </c>
      <c r="N1895" s="13">
        <v>1.7951999999999999</v>
      </c>
      <c r="O1895" s="13" t="s">
        <v>30</v>
      </c>
      <c r="P1895" s="13">
        <v>56</v>
      </c>
      <c r="Q1895" s="13">
        <v>0</v>
      </c>
      <c r="R1895" s="69">
        <f>M1895*P1895</f>
        <v>1400</v>
      </c>
      <c r="S1895" s="69">
        <v>0</v>
      </c>
      <c r="T1895" s="69">
        <f>M1895*S1895</f>
        <v>0</v>
      </c>
      <c r="U1895" s="69">
        <f t="shared" ref="U1895:U1896" si="1855">R1895-T1895</f>
        <v>1400</v>
      </c>
      <c r="V1895" s="69">
        <f>U1895*0</f>
        <v>0</v>
      </c>
      <c r="W1895" s="69">
        <f t="shared" ref="W1895:W1896" si="1856">U1895-V1895</f>
        <v>1400</v>
      </c>
      <c r="X1895" s="69">
        <v>0</v>
      </c>
      <c r="Y1895" s="14">
        <f t="shared" ref="Y1895:Y1899" si="1857">T1895-X1895</f>
        <v>0</v>
      </c>
      <c r="Z1895" s="66" t="s">
        <v>26</v>
      </c>
      <c r="AA1895" s="12" t="s">
        <v>31</v>
      </c>
    </row>
    <row r="1896" spans="1:27" x14ac:dyDescent="0.25">
      <c r="A1896" s="10">
        <v>45686</v>
      </c>
      <c r="B1896" s="11" t="s">
        <v>1197</v>
      </c>
      <c r="C1896" s="11" t="s">
        <v>3999</v>
      </c>
      <c r="D1896" s="11" t="s">
        <v>26</v>
      </c>
      <c r="E1896" s="11" t="s">
        <v>65</v>
      </c>
      <c r="F1896" s="11" t="s">
        <v>26</v>
      </c>
      <c r="G1896" s="11">
        <v>1595</v>
      </c>
      <c r="H1896" s="12" t="s">
        <v>66</v>
      </c>
      <c r="I1896" s="12" t="s">
        <v>37</v>
      </c>
      <c r="J1896" s="12" t="s">
        <v>1908</v>
      </c>
      <c r="K1896" s="12" t="s">
        <v>82</v>
      </c>
      <c r="L1896" s="13">
        <v>40.58</v>
      </c>
      <c r="M1896" s="13">
        <v>25</v>
      </c>
      <c r="N1896" s="13">
        <v>1.6232</v>
      </c>
      <c r="O1896" s="13" t="s">
        <v>30</v>
      </c>
      <c r="P1896" s="13">
        <v>54</v>
      </c>
      <c r="Q1896" s="13">
        <v>0</v>
      </c>
      <c r="R1896" s="69">
        <f>M1896*P1896</f>
        <v>1350</v>
      </c>
      <c r="S1896" s="69">
        <v>0</v>
      </c>
      <c r="T1896" s="69">
        <f>M1896*S1896</f>
        <v>0</v>
      </c>
      <c r="U1896" s="69">
        <f t="shared" si="1855"/>
        <v>1350</v>
      </c>
      <c r="V1896" s="69">
        <f t="shared" ref="V1896" si="1858">U1896*1</f>
        <v>1350</v>
      </c>
      <c r="W1896" s="69">
        <f t="shared" si="1856"/>
        <v>0</v>
      </c>
      <c r="X1896" s="69">
        <v>0</v>
      </c>
      <c r="Y1896" s="14">
        <f t="shared" si="1857"/>
        <v>0</v>
      </c>
      <c r="Z1896" s="66" t="s">
        <v>26</v>
      </c>
      <c r="AA1896" s="12" t="s">
        <v>31</v>
      </c>
    </row>
    <row r="1897" spans="1:27" x14ac:dyDescent="0.25">
      <c r="A1897" s="10">
        <v>45686</v>
      </c>
      <c r="B1897" s="11" t="s">
        <v>4000</v>
      </c>
      <c r="C1897" s="11" t="s">
        <v>4001</v>
      </c>
      <c r="D1897" s="11" t="s">
        <v>26</v>
      </c>
      <c r="E1897" s="11" t="s">
        <v>98</v>
      </c>
      <c r="F1897" s="11" t="s">
        <v>26</v>
      </c>
      <c r="G1897" s="11">
        <v>10702</v>
      </c>
      <c r="H1897" s="12" t="s">
        <v>140</v>
      </c>
      <c r="I1897" s="12" t="s">
        <v>27</v>
      </c>
      <c r="J1897" s="12" t="s">
        <v>42</v>
      </c>
      <c r="K1897" s="12" t="s">
        <v>43</v>
      </c>
      <c r="L1897" s="13">
        <v>45.06</v>
      </c>
      <c r="M1897" s="13">
        <v>25</v>
      </c>
      <c r="N1897" s="13">
        <v>1.8024</v>
      </c>
      <c r="O1897" s="13">
        <v>35</v>
      </c>
      <c r="P1897" s="13"/>
      <c r="Q1897" s="13">
        <v>0</v>
      </c>
      <c r="R1897" s="69">
        <f>+L1897*O1897</f>
        <v>1577.1000000000001</v>
      </c>
      <c r="S1897" s="69">
        <v>0</v>
      </c>
      <c r="T1897" s="69">
        <f>+L1897*S1897</f>
        <v>0</v>
      </c>
      <c r="U1897" s="69">
        <f>+R1897-T1897</f>
        <v>1577.1000000000001</v>
      </c>
      <c r="V1897" s="69">
        <f>+U1897*0</f>
        <v>0</v>
      </c>
      <c r="W1897" s="69">
        <f>+U1897-V1897</f>
        <v>1577.1000000000001</v>
      </c>
      <c r="X1897" s="69">
        <v>0</v>
      </c>
      <c r="Y1897" s="14">
        <f t="shared" si="1857"/>
        <v>0</v>
      </c>
      <c r="Z1897" s="66" t="s">
        <v>26</v>
      </c>
      <c r="AA1897" s="12" t="s">
        <v>31</v>
      </c>
    </row>
    <row r="1898" spans="1:27" x14ac:dyDescent="0.25">
      <c r="A1898" s="10">
        <v>45686</v>
      </c>
      <c r="B1898" s="11" t="s">
        <v>2737</v>
      </c>
      <c r="C1898" s="11" t="s">
        <v>4002</v>
      </c>
      <c r="D1898" s="11" t="s">
        <v>26</v>
      </c>
      <c r="E1898" s="11" t="s">
        <v>77</v>
      </c>
      <c r="F1898" s="11" t="s">
        <v>26</v>
      </c>
      <c r="G1898" s="11">
        <v>2407</v>
      </c>
      <c r="H1898" s="12" t="s">
        <v>4448</v>
      </c>
      <c r="I1898" s="12" t="s">
        <v>55</v>
      </c>
      <c r="J1898" s="12" t="s">
        <v>55</v>
      </c>
      <c r="K1898" s="12" t="s">
        <v>56</v>
      </c>
      <c r="L1898" s="13">
        <v>38.86</v>
      </c>
      <c r="M1898" s="13">
        <v>25</v>
      </c>
      <c r="N1898" s="13">
        <v>1.5544</v>
      </c>
      <c r="O1898" s="13">
        <v>15</v>
      </c>
      <c r="P1898" s="13" t="s">
        <v>30</v>
      </c>
      <c r="Q1898" s="13">
        <v>0</v>
      </c>
      <c r="R1898" s="69">
        <f>L1898*O1898</f>
        <v>582.9</v>
      </c>
      <c r="S1898" s="69">
        <v>0</v>
      </c>
      <c r="T1898" s="69">
        <f>L1898*S1898</f>
        <v>0</v>
      </c>
      <c r="U1898" s="69">
        <f>R1898-T1898</f>
        <v>582.9</v>
      </c>
      <c r="V1898" s="69">
        <f>U1898*1</f>
        <v>582.9</v>
      </c>
      <c r="W1898" s="69">
        <f>U1898-V1898</f>
        <v>0</v>
      </c>
      <c r="X1898" s="69">
        <v>0</v>
      </c>
      <c r="Y1898" s="14">
        <f t="shared" si="1857"/>
        <v>0</v>
      </c>
      <c r="Z1898" s="66" t="s">
        <v>26</v>
      </c>
      <c r="AA1898" s="12" t="s">
        <v>31</v>
      </c>
    </row>
    <row r="1899" spans="1:27" x14ac:dyDescent="0.25">
      <c r="A1899" s="10">
        <v>45686</v>
      </c>
      <c r="B1899" s="11" t="s">
        <v>4003</v>
      </c>
      <c r="C1899" s="11" t="s">
        <v>4004</v>
      </c>
      <c r="D1899" s="11" t="s">
        <v>26</v>
      </c>
      <c r="E1899" s="11" t="s">
        <v>67</v>
      </c>
      <c r="F1899" s="11" t="s">
        <v>26</v>
      </c>
      <c r="G1899" s="11">
        <v>1621</v>
      </c>
      <c r="H1899" s="12" t="s">
        <v>66</v>
      </c>
      <c r="I1899" s="12" t="s">
        <v>37</v>
      </c>
      <c r="J1899" s="12" t="s">
        <v>1908</v>
      </c>
      <c r="K1899" s="12" t="s">
        <v>82</v>
      </c>
      <c r="L1899" s="13">
        <v>40.86</v>
      </c>
      <c r="M1899" s="13">
        <v>25</v>
      </c>
      <c r="N1899" s="13">
        <v>1.6344000000000001</v>
      </c>
      <c r="O1899" s="13" t="s">
        <v>30</v>
      </c>
      <c r="P1899" s="13">
        <v>54</v>
      </c>
      <c r="Q1899" s="13">
        <v>0</v>
      </c>
      <c r="R1899" s="69">
        <f>M1899*P1899</f>
        <v>1350</v>
      </c>
      <c r="S1899" s="69">
        <v>0</v>
      </c>
      <c r="T1899" s="69">
        <f>M1899*S1899</f>
        <v>0</v>
      </c>
      <c r="U1899" s="69">
        <f t="shared" ref="U1899:U1900" si="1859">R1899-T1899</f>
        <v>1350</v>
      </c>
      <c r="V1899" s="69">
        <f t="shared" ref="V1899:V1900" si="1860">U1899*1</f>
        <v>1350</v>
      </c>
      <c r="W1899" s="69">
        <f t="shared" ref="W1899:W1900" si="1861">U1899-V1899</f>
        <v>0</v>
      </c>
      <c r="X1899" s="69">
        <v>0</v>
      </c>
      <c r="Y1899" s="14">
        <f t="shared" si="1857"/>
        <v>0</v>
      </c>
      <c r="Z1899" s="66" t="s">
        <v>26</v>
      </c>
      <c r="AA1899" s="12" t="s">
        <v>31</v>
      </c>
    </row>
    <row r="1900" spans="1:27" x14ac:dyDescent="0.25">
      <c r="A1900" s="10">
        <v>45686</v>
      </c>
      <c r="B1900" s="11" t="s">
        <v>4005</v>
      </c>
      <c r="C1900" s="11" t="s">
        <v>4006</v>
      </c>
      <c r="D1900" s="11" t="s">
        <v>26</v>
      </c>
      <c r="E1900" s="11" t="s">
        <v>239</v>
      </c>
      <c r="F1900" s="11" t="s">
        <v>26</v>
      </c>
      <c r="G1900" s="11" t="s">
        <v>26</v>
      </c>
      <c r="H1900" s="12" t="s">
        <v>145</v>
      </c>
      <c r="I1900" s="12" t="s">
        <v>27</v>
      </c>
      <c r="J1900" s="12" t="s">
        <v>47</v>
      </c>
      <c r="K1900" s="12" t="s">
        <v>48</v>
      </c>
      <c r="L1900" s="13">
        <v>41.16</v>
      </c>
      <c r="M1900" s="13">
        <v>28</v>
      </c>
      <c r="N1900" s="13">
        <v>1.47</v>
      </c>
      <c r="O1900" s="13">
        <v>91</v>
      </c>
      <c r="P1900" s="13" t="s">
        <v>30</v>
      </c>
      <c r="Q1900" s="13">
        <v>0</v>
      </c>
      <c r="R1900" s="69">
        <f>+L1900*O1900</f>
        <v>3745.5599999999995</v>
      </c>
      <c r="S1900" s="69">
        <v>40</v>
      </c>
      <c r="T1900" s="69">
        <f>L1900*S1900</f>
        <v>1646.3999999999999</v>
      </c>
      <c r="U1900" s="69">
        <f t="shared" si="1859"/>
        <v>2099.16</v>
      </c>
      <c r="V1900" s="69">
        <f t="shared" si="1860"/>
        <v>2099.16</v>
      </c>
      <c r="W1900" s="69">
        <f t="shared" si="1861"/>
        <v>0</v>
      </c>
      <c r="X1900" s="69">
        <f>L1900*37</f>
        <v>1522.9199999999998</v>
      </c>
      <c r="Y1900" s="70">
        <f>+T1900-X1900</f>
        <v>123.48000000000002</v>
      </c>
      <c r="Z1900" s="66" t="s">
        <v>41</v>
      </c>
      <c r="AA1900" s="12" t="s">
        <v>79</v>
      </c>
    </row>
    <row r="1901" spans="1:27" x14ac:dyDescent="0.25">
      <c r="A1901" s="10">
        <v>45686</v>
      </c>
      <c r="B1901" s="11" t="s">
        <v>4007</v>
      </c>
      <c r="C1901" s="11" t="s">
        <v>4008</v>
      </c>
      <c r="D1901" s="11" t="s">
        <v>26</v>
      </c>
      <c r="E1901" s="11" t="s">
        <v>588</v>
      </c>
      <c r="F1901" s="11" t="s">
        <v>26</v>
      </c>
      <c r="G1901" s="11">
        <v>52647</v>
      </c>
      <c r="H1901" s="12" t="s">
        <v>4422</v>
      </c>
      <c r="I1901" s="12" t="s">
        <v>27</v>
      </c>
      <c r="J1901" s="12" t="s">
        <v>33</v>
      </c>
      <c r="K1901" s="12" t="s">
        <v>34</v>
      </c>
      <c r="L1901" s="13">
        <v>37.32</v>
      </c>
      <c r="M1901" s="13">
        <v>25</v>
      </c>
      <c r="N1901" s="13">
        <v>1.4927999999999999</v>
      </c>
      <c r="O1901" s="13">
        <v>45</v>
      </c>
      <c r="P1901" s="13" t="s">
        <v>30</v>
      </c>
      <c r="Q1901" s="13">
        <v>0</v>
      </c>
      <c r="R1901" s="69">
        <f>+L1901*O1901</f>
        <v>1679.4</v>
      </c>
      <c r="S1901" s="69">
        <v>0</v>
      </c>
      <c r="T1901" s="69">
        <f>+L1901*S1901</f>
        <v>0</v>
      </c>
      <c r="U1901" s="69">
        <f t="shared" ref="U1901" si="1862">+R1901-T1901</f>
        <v>1679.4</v>
      </c>
      <c r="V1901" s="69">
        <f>+U1901*1</f>
        <v>1679.4</v>
      </c>
      <c r="W1901" s="69">
        <f t="shared" ref="W1901" si="1863">+U1901-V1901</f>
        <v>0</v>
      </c>
      <c r="X1901" s="69">
        <v>0</v>
      </c>
      <c r="Y1901" s="14">
        <f t="shared" ref="Y1901:Y1909" si="1864">T1901-X1901</f>
        <v>0</v>
      </c>
      <c r="Z1901" s="66" t="s">
        <v>26</v>
      </c>
      <c r="AA1901" s="12" t="s">
        <v>31</v>
      </c>
    </row>
    <row r="1902" spans="1:27" x14ac:dyDescent="0.25">
      <c r="A1902" s="10">
        <v>45686</v>
      </c>
      <c r="B1902" s="11" t="s">
        <v>4009</v>
      </c>
      <c r="C1902" s="11" t="s">
        <v>4010</v>
      </c>
      <c r="D1902" s="11" t="s">
        <v>26</v>
      </c>
      <c r="E1902" s="11" t="s">
        <v>63</v>
      </c>
      <c r="F1902" s="11" t="s">
        <v>26</v>
      </c>
      <c r="G1902" s="11">
        <v>10173</v>
      </c>
      <c r="H1902" s="12" t="s">
        <v>140</v>
      </c>
      <c r="I1902" s="12" t="s">
        <v>27</v>
      </c>
      <c r="J1902" s="12" t="s">
        <v>33</v>
      </c>
      <c r="K1902" s="12" t="s">
        <v>34</v>
      </c>
      <c r="L1902" s="13">
        <v>42.36</v>
      </c>
      <c r="M1902" s="13">
        <v>29</v>
      </c>
      <c r="N1902" s="13">
        <v>1.460689655172414</v>
      </c>
      <c r="O1902" s="13">
        <v>40</v>
      </c>
      <c r="P1902" s="13"/>
      <c r="Q1902" s="13">
        <v>0</v>
      </c>
      <c r="R1902" s="69">
        <f>+L1902*O1902</f>
        <v>1694.4</v>
      </c>
      <c r="S1902" s="69">
        <v>0</v>
      </c>
      <c r="T1902" s="69">
        <f>+L1902*S1902</f>
        <v>0</v>
      </c>
      <c r="U1902" s="69">
        <f>+R1902-T1902</f>
        <v>1694.4</v>
      </c>
      <c r="V1902" s="69">
        <f>+U1902*0</f>
        <v>0</v>
      </c>
      <c r="W1902" s="69">
        <f>+U1902-V1902</f>
        <v>1694.4</v>
      </c>
      <c r="X1902" s="69">
        <v>0</v>
      </c>
      <c r="Y1902" s="14">
        <f t="shared" si="1864"/>
        <v>0</v>
      </c>
      <c r="Z1902" s="66" t="s">
        <v>26</v>
      </c>
      <c r="AA1902" s="12" t="s">
        <v>31</v>
      </c>
    </row>
    <row r="1903" spans="1:27" x14ac:dyDescent="0.25">
      <c r="A1903" s="10">
        <v>45686</v>
      </c>
      <c r="B1903" s="11" t="s">
        <v>4011</v>
      </c>
      <c r="C1903" s="11" t="s">
        <v>4012</v>
      </c>
      <c r="D1903" s="11" t="s">
        <v>26</v>
      </c>
      <c r="E1903" s="11" t="s">
        <v>68</v>
      </c>
      <c r="F1903" s="11" t="s">
        <v>26</v>
      </c>
      <c r="G1903" s="11">
        <v>76360</v>
      </c>
      <c r="H1903" s="12" t="s">
        <v>4447</v>
      </c>
      <c r="I1903" s="12" t="s">
        <v>27</v>
      </c>
      <c r="J1903" s="12" t="s">
        <v>42</v>
      </c>
      <c r="K1903" s="12" t="s">
        <v>43</v>
      </c>
      <c r="L1903" s="13">
        <v>45.48</v>
      </c>
      <c r="M1903" s="13">
        <v>28</v>
      </c>
      <c r="N1903" s="13">
        <v>1.6242857142857141</v>
      </c>
      <c r="O1903" s="13">
        <v>42.5</v>
      </c>
      <c r="P1903" s="13" t="s">
        <v>30</v>
      </c>
      <c r="Q1903" s="13">
        <v>0</v>
      </c>
      <c r="R1903" s="69">
        <f>+L1903*O1903</f>
        <v>1932.8999999999999</v>
      </c>
      <c r="S1903" s="69">
        <v>0</v>
      </c>
      <c r="T1903" s="69">
        <f>+L1903*S1903</f>
        <v>0</v>
      </c>
      <c r="U1903" s="69">
        <f>+R1903-T1903</f>
        <v>1932.8999999999999</v>
      </c>
      <c r="V1903" s="69">
        <f>+U1903*0.75</f>
        <v>1449.675</v>
      </c>
      <c r="W1903" s="69">
        <f>+U1903-V1903</f>
        <v>483.22499999999991</v>
      </c>
      <c r="X1903" s="69">
        <v>0</v>
      </c>
      <c r="Y1903" s="14">
        <f t="shared" si="1864"/>
        <v>0</v>
      </c>
      <c r="Z1903" s="66" t="s">
        <v>26</v>
      </c>
      <c r="AA1903" s="12" t="s">
        <v>31</v>
      </c>
    </row>
    <row r="1904" spans="1:27" x14ac:dyDescent="0.25">
      <c r="A1904" s="10">
        <v>45686</v>
      </c>
      <c r="B1904" s="11" t="s">
        <v>4013</v>
      </c>
      <c r="C1904" s="11" t="s">
        <v>4014</v>
      </c>
      <c r="D1904" s="11" t="s">
        <v>26</v>
      </c>
      <c r="E1904" s="11" t="s">
        <v>519</v>
      </c>
      <c r="F1904" s="11" t="s">
        <v>26</v>
      </c>
      <c r="G1904" s="11">
        <v>4382</v>
      </c>
      <c r="H1904" s="12" t="s">
        <v>140</v>
      </c>
      <c r="I1904" s="12" t="s">
        <v>27</v>
      </c>
      <c r="J1904" s="12" t="s">
        <v>42</v>
      </c>
      <c r="K1904" s="12" t="s">
        <v>43</v>
      </c>
      <c r="L1904" s="13">
        <v>44.04</v>
      </c>
      <c r="M1904" s="13">
        <v>25</v>
      </c>
      <c r="N1904" s="13">
        <v>1.7616000000000001</v>
      </c>
      <c r="O1904" s="13">
        <v>35</v>
      </c>
      <c r="P1904" s="13"/>
      <c r="Q1904" s="13">
        <v>0</v>
      </c>
      <c r="R1904" s="69">
        <f>+L1904*O1904</f>
        <v>1541.3999999999999</v>
      </c>
      <c r="S1904" s="69">
        <v>0</v>
      </c>
      <c r="T1904" s="69">
        <f>+L1904*S1904</f>
        <v>0</v>
      </c>
      <c r="U1904" s="69">
        <f>+R1904-T1904</f>
        <v>1541.3999999999999</v>
      </c>
      <c r="V1904" s="69">
        <f>+U1904*0</f>
        <v>0</v>
      </c>
      <c r="W1904" s="69">
        <f>+U1904-V1904</f>
        <v>1541.3999999999999</v>
      </c>
      <c r="X1904" s="69">
        <v>0</v>
      </c>
      <c r="Y1904" s="14">
        <f t="shared" si="1864"/>
        <v>0</v>
      </c>
      <c r="Z1904" s="66" t="s">
        <v>26</v>
      </c>
      <c r="AA1904" s="12" t="s">
        <v>31</v>
      </c>
    </row>
    <row r="1905" spans="1:27" x14ac:dyDescent="0.25">
      <c r="A1905" s="10">
        <v>45686</v>
      </c>
      <c r="B1905" s="11" t="s">
        <v>4015</v>
      </c>
      <c r="C1905" s="11" t="s">
        <v>4016</v>
      </c>
      <c r="D1905" s="11" t="s">
        <v>26</v>
      </c>
      <c r="E1905" s="11" t="s">
        <v>533</v>
      </c>
      <c r="F1905" s="11" t="s">
        <v>26</v>
      </c>
      <c r="G1905" s="11">
        <v>2574</v>
      </c>
      <c r="H1905" s="12" t="s">
        <v>162</v>
      </c>
      <c r="I1905" s="12" t="s">
        <v>27</v>
      </c>
      <c r="J1905" s="12" t="s">
        <v>42</v>
      </c>
      <c r="K1905" s="12" t="s">
        <v>43</v>
      </c>
      <c r="L1905" s="13">
        <v>41.58</v>
      </c>
      <c r="M1905" s="13">
        <v>25</v>
      </c>
      <c r="N1905" s="13">
        <v>1.6632</v>
      </c>
      <c r="O1905" s="13" t="s">
        <v>30</v>
      </c>
      <c r="P1905" s="13">
        <v>56</v>
      </c>
      <c r="Q1905" s="13">
        <v>0</v>
      </c>
      <c r="R1905" s="69">
        <f>M1905*P1905</f>
        <v>1400</v>
      </c>
      <c r="S1905" s="69">
        <v>0</v>
      </c>
      <c r="T1905" s="69">
        <f>M1905*S1905</f>
        <v>0</v>
      </c>
      <c r="U1905" s="69">
        <f t="shared" ref="U1905:U1906" si="1865">R1905-T1905</f>
        <v>1400</v>
      </c>
      <c r="V1905" s="69">
        <f>U1905*0</f>
        <v>0</v>
      </c>
      <c r="W1905" s="69">
        <f t="shared" ref="W1905:W1906" si="1866">U1905-V1905</f>
        <v>1400</v>
      </c>
      <c r="X1905" s="69">
        <v>0</v>
      </c>
      <c r="Y1905" s="14">
        <f t="shared" si="1864"/>
        <v>0</v>
      </c>
      <c r="Z1905" s="66" t="s">
        <v>26</v>
      </c>
      <c r="AA1905" s="12" t="s">
        <v>31</v>
      </c>
    </row>
    <row r="1906" spans="1:27" x14ac:dyDescent="0.25">
      <c r="A1906" s="10">
        <v>45686</v>
      </c>
      <c r="B1906" s="11" t="s">
        <v>4017</v>
      </c>
      <c r="C1906" s="11" t="s">
        <v>4018</v>
      </c>
      <c r="D1906" s="11" t="s">
        <v>26</v>
      </c>
      <c r="E1906" s="11" t="s">
        <v>417</v>
      </c>
      <c r="F1906" s="11" t="s">
        <v>26</v>
      </c>
      <c r="G1906" s="11">
        <v>2573</v>
      </c>
      <c r="H1906" s="12" t="s">
        <v>162</v>
      </c>
      <c r="I1906" s="12" t="s">
        <v>27</v>
      </c>
      <c r="J1906" s="12" t="s">
        <v>42</v>
      </c>
      <c r="K1906" s="12" t="s">
        <v>43</v>
      </c>
      <c r="L1906" s="13">
        <v>40.46</v>
      </c>
      <c r="M1906" s="13">
        <v>25</v>
      </c>
      <c r="N1906" s="13">
        <v>1.6184000000000001</v>
      </c>
      <c r="O1906" s="13" t="s">
        <v>30</v>
      </c>
      <c r="P1906" s="13">
        <v>56</v>
      </c>
      <c r="Q1906" s="13">
        <v>0</v>
      </c>
      <c r="R1906" s="69">
        <f>M1906*P1906</f>
        <v>1400</v>
      </c>
      <c r="S1906" s="69">
        <v>0</v>
      </c>
      <c r="T1906" s="69">
        <f>M1906*S1906</f>
        <v>0</v>
      </c>
      <c r="U1906" s="69">
        <f t="shared" si="1865"/>
        <v>1400</v>
      </c>
      <c r="V1906" s="69">
        <f>U1906*0</f>
        <v>0</v>
      </c>
      <c r="W1906" s="69">
        <f t="shared" si="1866"/>
        <v>1400</v>
      </c>
      <c r="X1906" s="69">
        <v>0</v>
      </c>
      <c r="Y1906" s="14">
        <f t="shared" si="1864"/>
        <v>0</v>
      </c>
      <c r="Z1906" s="66" t="s">
        <v>26</v>
      </c>
      <c r="AA1906" s="12" t="s">
        <v>31</v>
      </c>
    </row>
    <row r="1907" spans="1:27" x14ac:dyDescent="0.25">
      <c r="A1907" s="10">
        <v>45686</v>
      </c>
      <c r="B1907" s="11" t="s">
        <v>677</v>
      </c>
      <c r="C1907" s="11" t="s">
        <v>4019</v>
      </c>
      <c r="D1907" s="11" t="s">
        <v>26</v>
      </c>
      <c r="E1907" s="11" t="s">
        <v>80</v>
      </c>
      <c r="F1907" s="11" t="s">
        <v>26</v>
      </c>
      <c r="G1907" s="11">
        <v>10663</v>
      </c>
      <c r="H1907" s="12" t="s">
        <v>140</v>
      </c>
      <c r="I1907" s="12" t="s">
        <v>27</v>
      </c>
      <c r="J1907" s="12" t="s">
        <v>42</v>
      </c>
      <c r="K1907" s="12" t="s">
        <v>43</v>
      </c>
      <c r="L1907" s="13">
        <v>44.3</v>
      </c>
      <c r="M1907" s="13">
        <v>25</v>
      </c>
      <c r="N1907" s="13">
        <v>1.772</v>
      </c>
      <c r="O1907" s="13">
        <v>35</v>
      </c>
      <c r="P1907" s="13"/>
      <c r="Q1907" s="13">
        <v>0</v>
      </c>
      <c r="R1907" s="69">
        <f>+L1907*O1907</f>
        <v>1550.5</v>
      </c>
      <c r="S1907" s="69">
        <v>0</v>
      </c>
      <c r="T1907" s="69">
        <f>+L1907*S1907</f>
        <v>0</v>
      </c>
      <c r="U1907" s="69">
        <f>+R1907-T1907</f>
        <v>1550.5</v>
      </c>
      <c r="V1907" s="69">
        <f>+U1907*0</f>
        <v>0</v>
      </c>
      <c r="W1907" s="69">
        <f>+U1907-V1907</f>
        <v>1550.5</v>
      </c>
      <c r="X1907" s="69">
        <v>0</v>
      </c>
      <c r="Y1907" s="14">
        <f t="shared" si="1864"/>
        <v>0</v>
      </c>
      <c r="Z1907" s="66" t="s">
        <v>26</v>
      </c>
      <c r="AA1907" s="12" t="s">
        <v>31</v>
      </c>
    </row>
    <row r="1908" spans="1:27" x14ac:dyDescent="0.25">
      <c r="A1908" s="10">
        <v>45686</v>
      </c>
      <c r="B1908" s="11" t="s">
        <v>4020</v>
      </c>
      <c r="C1908" s="11" t="s">
        <v>4021</v>
      </c>
      <c r="D1908" s="11" t="s">
        <v>26</v>
      </c>
      <c r="E1908" s="11" t="s">
        <v>592</v>
      </c>
      <c r="F1908" s="11" t="s">
        <v>26</v>
      </c>
      <c r="G1908" s="11">
        <v>44309</v>
      </c>
      <c r="H1908" s="12" t="s">
        <v>4422</v>
      </c>
      <c r="I1908" s="12" t="s">
        <v>27</v>
      </c>
      <c r="J1908" s="12" t="s">
        <v>33</v>
      </c>
      <c r="K1908" s="12" t="s">
        <v>34</v>
      </c>
      <c r="L1908" s="13">
        <v>35.020000000000003</v>
      </c>
      <c r="M1908" s="13">
        <v>25</v>
      </c>
      <c r="N1908" s="13">
        <v>1.4008</v>
      </c>
      <c r="O1908" s="13">
        <v>45</v>
      </c>
      <c r="P1908" s="13" t="s">
        <v>30</v>
      </c>
      <c r="Q1908" s="13">
        <v>0</v>
      </c>
      <c r="R1908" s="69">
        <f>+L1908*O1908</f>
        <v>1575.9</v>
      </c>
      <c r="S1908" s="69">
        <v>0</v>
      </c>
      <c r="T1908" s="69">
        <f>+L1908*S1908</f>
        <v>0</v>
      </c>
      <c r="U1908" s="69">
        <f t="shared" ref="U1908" si="1867">+R1908-T1908</f>
        <v>1575.9</v>
      </c>
      <c r="V1908" s="69">
        <f>+U1908*1</f>
        <v>1575.9</v>
      </c>
      <c r="W1908" s="69">
        <f t="shared" ref="W1908" si="1868">+U1908-V1908</f>
        <v>0</v>
      </c>
      <c r="X1908" s="69">
        <v>0</v>
      </c>
      <c r="Y1908" s="14">
        <f t="shared" si="1864"/>
        <v>0</v>
      </c>
      <c r="Z1908" s="66" t="s">
        <v>26</v>
      </c>
      <c r="AA1908" s="12" t="s">
        <v>31</v>
      </c>
    </row>
    <row r="1909" spans="1:27" x14ac:dyDescent="0.25">
      <c r="A1909" s="10">
        <v>45686</v>
      </c>
      <c r="B1909" s="11" t="s">
        <v>4022</v>
      </c>
      <c r="C1909" s="11" t="s">
        <v>4023</v>
      </c>
      <c r="D1909" s="11" t="s">
        <v>26</v>
      </c>
      <c r="E1909" s="11" t="s">
        <v>569</v>
      </c>
      <c r="F1909" s="11" t="s">
        <v>26</v>
      </c>
      <c r="G1909" s="11">
        <v>10338</v>
      </c>
      <c r="H1909" s="12" t="s">
        <v>140</v>
      </c>
      <c r="I1909" s="12" t="s">
        <v>27</v>
      </c>
      <c r="J1909" s="12" t="s">
        <v>47</v>
      </c>
      <c r="K1909" s="12" t="s">
        <v>48</v>
      </c>
      <c r="L1909" s="13">
        <v>42.86</v>
      </c>
      <c r="M1909" s="13">
        <v>29</v>
      </c>
      <c r="N1909" s="13">
        <v>1.477931034482759</v>
      </c>
      <c r="O1909" s="13">
        <v>40</v>
      </c>
      <c r="P1909" s="13"/>
      <c r="Q1909" s="13">
        <v>0</v>
      </c>
      <c r="R1909" s="69">
        <f>+L1909*O1909</f>
        <v>1714.4</v>
      </c>
      <c r="S1909" s="69">
        <v>0</v>
      </c>
      <c r="T1909" s="69">
        <f>+L1909*S1909</f>
        <v>0</v>
      </c>
      <c r="U1909" s="69">
        <f>+R1909-T1909</f>
        <v>1714.4</v>
      </c>
      <c r="V1909" s="69">
        <f>+U1909*0</f>
        <v>0</v>
      </c>
      <c r="W1909" s="69">
        <f>+U1909-V1909</f>
        <v>1714.4</v>
      </c>
      <c r="X1909" s="69">
        <v>0</v>
      </c>
      <c r="Y1909" s="14">
        <f t="shared" si="1864"/>
        <v>0</v>
      </c>
      <c r="Z1909" s="66" t="s">
        <v>26</v>
      </c>
      <c r="AA1909" s="12" t="s">
        <v>31</v>
      </c>
    </row>
    <row r="1910" spans="1:27" x14ac:dyDescent="0.25">
      <c r="A1910" s="10">
        <v>45686</v>
      </c>
      <c r="B1910" s="11" t="s">
        <v>201</v>
      </c>
      <c r="C1910" s="11" t="s">
        <v>4024</v>
      </c>
      <c r="D1910" s="11" t="s">
        <v>26</v>
      </c>
      <c r="E1910" s="11" t="s">
        <v>482</v>
      </c>
      <c r="F1910" s="11" t="s">
        <v>26</v>
      </c>
      <c r="G1910" s="11" t="s">
        <v>26</v>
      </c>
      <c r="H1910" s="12" t="s">
        <v>145</v>
      </c>
      <c r="I1910" s="12" t="s">
        <v>27</v>
      </c>
      <c r="J1910" s="12" t="s">
        <v>33</v>
      </c>
      <c r="K1910" s="12" t="s">
        <v>34</v>
      </c>
      <c r="L1910" s="13">
        <v>43.24</v>
      </c>
      <c r="M1910" s="13">
        <v>30</v>
      </c>
      <c r="N1910" s="13">
        <v>1.4413333333333329</v>
      </c>
      <c r="O1910" s="13">
        <v>91</v>
      </c>
      <c r="P1910" s="13" t="s">
        <v>30</v>
      </c>
      <c r="Q1910" s="13">
        <v>0</v>
      </c>
      <c r="R1910" s="69">
        <f>+L1910*O1910</f>
        <v>3934.84</v>
      </c>
      <c r="S1910" s="69">
        <v>40</v>
      </c>
      <c r="T1910" s="69">
        <f>L1910*S1910</f>
        <v>1729.6000000000001</v>
      </c>
      <c r="U1910" s="69">
        <f t="shared" ref="U1910" si="1869">R1910-T1910</f>
        <v>2205.2399999999998</v>
      </c>
      <c r="V1910" s="69">
        <f t="shared" ref="V1910" si="1870">U1910*1</f>
        <v>2205.2399999999998</v>
      </c>
      <c r="W1910" s="69">
        <f t="shared" ref="W1910" si="1871">U1910-V1910</f>
        <v>0</v>
      </c>
      <c r="X1910" s="69">
        <f>L1910*37</f>
        <v>1599.88</v>
      </c>
      <c r="Y1910" s="70">
        <f>+T1910-X1910</f>
        <v>129.72000000000003</v>
      </c>
      <c r="Z1910" s="66" t="s">
        <v>41</v>
      </c>
      <c r="AA1910" s="12" t="s">
        <v>79</v>
      </c>
    </row>
    <row r="1911" spans="1:27" x14ac:dyDescent="0.25">
      <c r="A1911" s="10">
        <v>45686</v>
      </c>
      <c r="B1911" s="11" t="s">
        <v>4025</v>
      </c>
      <c r="C1911" s="11" t="s">
        <v>4026</v>
      </c>
      <c r="D1911" s="11" t="s">
        <v>26</v>
      </c>
      <c r="E1911" s="11" t="s">
        <v>59</v>
      </c>
      <c r="F1911" s="11" t="s">
        <v>26</v>
      </c>
      <c r="G1911" s="11">
        <v>112381</v>
      </c>
      <c r="H1911" s="12" t="s">
        <v>4445</v>
      </c>
      <c r="I1911" s="12" t="s">
        <v>27</v>
      </c>
      <c r="J1911" s="12" t="s">
        <v>33</v>
      </c>
      <c r="K1911" s="12" t="s">
        <v>34</v>
      </c>
      <c r="L1911" s="13">
        <v>35.1</v>
      </c>
      <c r="M1911" s="13">
        <v>25</v>
      </c>
      <c r="N1911" s="13">
        <v>1.4039999999999999</v>
      </c>
      <c r="O1911" s="13">
        <v>44</v>
      </c>
      <c r="P1911" s="13" t="s">
        <v>30</v>
      </c>
      <c r="Q1911" s="13">
        <v>0</v>
      </c>
      <c r="R1911" s="69">
        <f t="shared" ref="R1911" si="1872">+L1911*O1911</f>
        <v>1544.4</v>
      </c>
      <c r="S1911" s="69">
        <v>0</v>
      </c>
      <c r="T1911" s="69">
        <f>+L1911*S1911</f>
        <v>0</v>
      </c>
      <c r="U1911" s="69">
        <f>+R1911-T1911</f>
        <v>1544.4</v>
      </c>
      <c r="V1911" s="69">
        <f>+U1911*1</f>
        <v>1544.4</v>
      </c>
      <c r="W1911" s="69">
        <f>+U1911-V1911</f>
        <v>0</v>
      </c>
      <c r="X1911" s="69">
        <v>0</v>
      </c>
      <c r="Y1911" s="14">
        <f t="shared" ref="Y1911:Y1923" si="1873">T1911-X1911</f>
        <v>0</v>
      </c>
      <c r="Z1911" s="66" t="s">
        <v>26</v>
      </c>
      <c r="AA1911" s="12" t="s">
        <v>31</v>
      </c>
    </row>
    <row r="1912" spans="1:27" x14ac:dyDescent="0.25">
      <c r="A1912" s="10">
        <v>45686</v>
      </c>
      <c r="B1912" s="11" t="s">
        <v>618</v>
      </c>
      <c r="C1912" s="11" t="s">
        <v>4027</v>
      </c>
      <c r="D1912" s="11" t="s">
        <v>26</v>
      </c>
      <c r="E1912" s="11" t="s">
        <v>443</v>
      </c>
      <c r="F1912" s="11" t="s">
        <v>26</v>
      </c>
      <c r="G1912" s="11">
        <v>2104</v>
      </c>
      <c r="H1912" s="12" t="s">
        <v>4448</v>
      </c>
      <c r="I1912" s="12" t="s">
        <v>55</v>
      </c>
      <c r="J1912" s="12" t="s">
        <v>55</v>
      </c>
      <c r="K1912" s="12" t="s">
        <v>56</v>
      </c>
      <c r="L1912" s="13">
        <v>33.68</v>
      </c>
      <c r="M1912" s="13">
        <v>22</v>
      </c>
      <c r="N1912" s="13">
        <v>1.530909090909091</v>
      </c>
      <c r="O1912" s="13">
        <v>15</v>
      </c>
      <c r="P1912" s="13" t="s">
        <v>30</v>
      </c>
      <c r="Q1912" s="13">
        <v>0</v>
      </c>
      <c r="R1912" s="69">
        <f>L1912*O1912</f>
        <v>505.2</v>
      </c>
      <c r="S1912" s="69">
        <v>0</v>
      </c>
      <c r="T1912" s="69">
        <f>L1912*S1912</f>
        <v>0</v>
      </c>
      <c r="U1912" s="69">
        <f>R1912-T1912</f>
        <v>505.2</v>
      </c>
      <c r="V1912" s="69">
        <f>U1912*1</f>
        <v>505.2</v>
      </c>
      <c r="W1912" s="69">
        <f>U1912-V1912</f>
        <v>0</v>
      </c>
      <c r="X1912" s="69">
        <v>0</v>
      </c>
      <c r="Y1912" s="14">
        <f t="shared" si="1873"/>
        <v>0</v>
      </c>
      <c r="Z1912" s="66" t="s">
        <v>26</v>
      </c>
      <c r="AA1912" s="12" t="s">
        <v>31</v>
      </c>
    </row>
    <row r="1913" spans="1:27" x14ac:dyDescent="0.25">
      <c r="A1913" s="10">
        <v>45686</v>
      </c>
      <c r="B1913" s="11" t="s">
        <v>725</v>
      </c>
      <c r="C1913" s="11" t="s">
        <v>4028</v>
      </c>
      <c r="D1913" s="11" t="s">
        <v>26</v>
      </c>
      <c r="E1913" s="11" t="s">
        <v>223</v>
      </c>
      <c r="F1913" s="11" t="s">
        <v>26</v>
      </c>
      <c r="G1913" s="11">
        <v>55337</v>
      </c>
      <c r="H1913" s="12" t="s">
        <v>4422</v>
      </c>
      <c r="I1913" s="12" t="s">
        <v>27</v>
      </c>
      <c r="J1913" s="12" t="s">
        <v>42</v>
      </c>
      <c r="K1913" s="12" t="s">
        <v>43</v>
      </c>
      <c r="L1913" s="13">
        <v>37.380000000000003</v>
      </c>
      <c r="M1913" s="13">
        <v>25</v>
      </c>
      <c r="N1913" s="13">
        <v>1.4952000000000001</v>
      </c>
      <c r="O1913" s="13">
        <v>42</v>
      </c>
      <c r="P1913" s="13" t="s">
        <v>30</v>
      </c>
      <c r="Q1913" s="13">
        <v>0</v>
      </c>
      <c r="R1913" s="69">
        <f t="shared" ref="R1913" si="1874">+L1913*O1913</f>
        <v>1569.96</v>
      </c>
      <c r="S1913" s="69">
        <v>0</v>
      </c>
      <c r="T1913" s="69">
        <f t="shared" ref="T1913" si="1875">+L1913*S1913</f>
        <v>0</v>
      </c>
      <c r="U1913" s="69">
        <f t="shared" ref="U1913" si="1876">+R1913-T1913</f>
        <v>1569.96</v>
      </c>
      <c r="V1913" s="69">
        <f>+U1913*1</f>
        <v>1569.96</v>
      </c>
      <c r="W1913" s="69">
        <f t="shared" ref="W1913" si="1877">+U1913-V1913</f>
        <v>0</v>
      </c>
      <c r="X1913" s="69">
        <v>0</v>
      </c>
      <c r="Y1913" s="14">
        <f t="shared" si="1873"/>
        <v>0</v>
      </c>
      <c r="Z1913" s="66" t="s">
        <v>26</v>
      </c>
      <c r="AA1913" s="12" t="s">
        <v>31</v>
      </c>
    </row>
    <row r="1914" spans="1:27" x14ac:dyDescent="0.25">
      <c r="A1914" s="10">
        <v>45686</v>
      </c>
      <c r="B1914" s="11" t="s">
        <v>340</v>
      </c>
      <c r="C1914" s="11" t="s">
        <v>4029</v>
      </c>
      <c r="D1914" s="11" t="s">
        <v>26</v>
      </c>
      <c r="E1914" s="11" t="s">
        <v>77</v>
      </c>
      <c r="F1914" s="11" t="s">
        <v>26</v>
      </c>
      <c r="G1914" s="11">
        <v>2408</v>
      </c>
      <c r="H1914" s="12" t="s">
        <v>4448</v>
      </c>
      <c r="I1914" s="12" t="s">
        <v>55</v>
      </c>
      <c r="J1914" s="12" t="s">
        <v>55</v>
      </c>
      <c r="K1914" s="12" t="s">
        <v>56</v>
      </c>
      <c r="L1914" s="13">
        <v>38.880000000000003</v>
      </c>
      <c r="M1914" s="13">
        <v>25</v>
      </c>
      <c r="N1914" s="13">
        <v>1.5551999999999999</v>
      </c>
      <c r="O1914" s="13">
        <v>15</v>
      </c>
      <c r="P1914" s="13" t="s">
        <v>30</v>
      </c>
      <c r="Q1914" s="13">
        <v>0</v>
      </c>
      <c r="R1914" s="69">
        <f>L1914*O1914</f>
        <v>583.20000000000005</v>
      </c>
      <c r="S1914" s="69">
        <v>0</v>
      </c>
      <c r="T1914" s="69">
        <f>L1914*S1914</f>
        <v>0</v>
      </c>
      <c r="U1914" s="69">
        <f>R1914-T1914</f>
        <v>583.20000000000005</v>
      </c>
      <c r="V1914" s="69">
        <f>U1914*1</f>
        <v>583.20000000000005</v>
      </c>
      <c r="W1914" s="69">
        <f>U1914-V1914</f>
        <v>0</v>
      </c>
      <c r="X1914" s="69">
        <v>0</v>
      </c>
      <c r="Y1914" s="14">
        <f t="shared" si="1873"/>
        <v>0</v>
      </c>
      <c r="Z1914" s="66" t="s">
        <v>26</v>
      </c>
      <c r="AA1914" s="12" t="s">
        <v>31</v>
      </c>
    </row>
    <row r="1915" spans="1:27" x14ac:dyDescent="0.25">
      <c r="A1915" s="10">
        <v>45686</v>
      </c>
      <c r="B1915" s="11" t="s">
        <v>314</v>
      </c>
      <c r="C1915" s="11" t="s">
        <v>4030</v>
      </c>
      <c r="D1915" s="11" t="s">
        <v>26</v>
      </c>
      <c r="E1915" s="11" t="s">
        <v>50</v>
      </c>
      <c r="F1915" s="11" t="s">
        <v>26</v>
      </c>
      <c r="G1915" s="11">
        <v>921</v>
      </c>
      <c r="H1915" s="12" t="s">
        <v>162</v>
      </c>
      <c r="I1915" s="12" t="s">
        <v>27</v>
      </c>
      <c r="J1915" s="12" t="s">
        <v>42</v>
      </c>
      <c r="K1915" s="12" t="s">
        <v>43</v>
      </c>
      <c r="L1915" s="13">
        <v>41.62</v>
      </c>
      <c r="M1915" s="13">
        <v>25</v>
      </c>
      <c r="N1915" s="13">
        <v>1.6648000000000001</v>
      </c>
      <c r="O1915" s="13" t="s">
        <v>30</v>
      </c>
      <c r="P1915" s="13">
        <v>56</v>
      </c>
      <c r="Q1915" s="13">
        <v>0</v>
      </c>
      <c r="R1915" s="69">
        <f>M1915*P1915</f>
        <v>1400</v>
      </c>
      <c r="S1915" s="69">
        <v>0</v>
      </c>
      <c r="T1915" s="69">
        <f>M1915*S1915</f>
        <v>0</v>
      </c>
      <c r="U1915" s="69">
        <f t="shared" ref="U1915" si="1878">R1915-T1915</f>
        <v>1400</v>
      </c>
      <c r="V1915" s="69">
        <f>U1915*0</f>
        <v>0</v>
      </c>
      <c r="W1915" s="69">
        <f t="shared" ref="W1915" si="1879">U1915-V1915</f>
        <v>1400</v>
      </c>
      <c r="X1915" s="69">
        <v>0</v>
      </c>
      <c r="Y1915" s="14">
        <f t="shared" si="1873"/>
        <v>0</v>
      </c>
      <c r="Z1915" s="66" t="s">
        <v>26</v>
      </c>
      <c r="AA1915" s="12" t="s">
        <v>31</v>
      </c>
    </row>
    <row r="1916" spans="1:27" x14ac:dyDescent="0.25">
      <c r="A1916" s="10">
        <v>45686</v>
      </c>
      <c r="B1916" s="11" t="s">
        <v>4031</v>
      </c>
      <c r="C1916" s="11" t="s">
        <v>4032</v>
      </c>
      <c r="D1916" s="11" t="s">
        <v>26</v>
      </c>
      <c r="E1916" s="11" t="s">
        <v>89</v>
      </c>
      <c r="F1916" s="11" t="s">
        <v>26</v>
      </c>
      <c r="G1916" s="11">
        <v>60465</v>
      </c>
      <c r="H1916" s="12" t="s">
        <v>4422</v>
      </c>
      <c r="I1916" s="12" t="s">
        <v>27</v>
      </c>
      <c r="J1916" s="12" t="s">
        <v>42</v>
      </c>
      <c r="K1916" s="12" t="s">
        <v>43</v>
      </c>
      <c r="L1916" s="13">
        <v>38.4</v>
      </c>
      <c r="M1916" s="13">
        <v>25</v>
      </c>
      <c r="N1916" s="13">
        <v>1.536</v>
      </c>
      <c r="O1916" s="13">
        <v>42</v>
      </c>
      <c r="P1916" s="13" t="s">
        <v>30</v>
      </c>
      <c r="Q1916" s="13">
        <v>0</v>
      </c>
      <c r="R1916" s="69">
        <f t="shared" ref="R1916" si="1880">+L1916*O1916</f>
        <v>1612.8</v>
      </c>
      <c r="S1916" s="69">
        <v>0</v>
      </c>
      <c r="T1916" s="69">
        <f t="shared" ref="T1916" si="1881">+L1916*S1916</f>
        <v>0</v>
      </c>
      <c r="U1916" s="69">
        <f t="shared" ref="U1916" si="1882">+R1916-T1916</f>
        <v>1612.8</v>
      </c>
      <c r="V1916" s="69">
        <f>+U1916*1</f>
        <v>1612.8</v>
      </c>
      <c r="W1916" s="69">
        <f t="shared" ref="W1916" si="1883">+U1916-V1916</f>
        <v>0</v>
      </c>
      <c r="X1916" s="69">
        <v>0</v>
      </c>
      <c r="Y1916" s="14">
        <f t="shared" si="1873"/>
        <v>0</v>
      </c>
      <c r="Z1916" s="66" t="s">
        <v>26</v>
      </c>
      <c r="AA1916" s="12" t="s">
        <v>31</v>
      </c>
    </row>
    <row r="1917" spans="1:27" x14ac:dyDescent="0.25">
      <c r="A1917" s="10">
        <v>45686</v>
      </c>
      <c r="B1917" s="11" t="s">
        <v>457</v>
      </c>
      <c r="C1917" s="11" t="s">
        <v>4033</v>
      </c>
      <c r="D1917" s="11" t="s">
        <v>26</v>
      </c>
      <c r="E1917" s="11" t="s">
        <v>1650</v>
      </c>
      <c r="F1917" s="11" t="s">
        <v>26</v>
      </c>
      <c r="G1917" s="11">
        <v>42276</v>
      </c>
      <c r="H1917" s="12" t="s">
        <v>564</v>
      </c>
      <c r="I1917" s="12" t="s">
        <v>27</v>
      </c>
      <c r="J1917" s="12" t="s">
        <v>47</v>
      </c>
      <c r="K1917" s="12" t="s">
        <v>48</v>
      </c>
      <c r="L1917" s="13">
        <v>35.299999999999997</v>
      </c>
      <c r="M1917" s="13">
        <v>24</v>
      </c>
      <c r="N1917" s="13">
        <v>1.470833333333333</v>
      </c>
      <c r="O1917" s="13"/>
      <c r="P1917" s="13">
        <v>60</v>
      </c>
      <c r="Q1917" s="13">
        <v>0</v>
      </c>
      <c r="R1917" s="69">
        <f>M1917*P1917</f>
        <v>1440</v>
      </c>
      <c r="S1917" s="69">
        <v>0</v>
      </c>
      <c r="T1917" s="69">
        <f>M1917*S1917</f>
        <v>0</v>
      </c>
      <c r="U1917" s="69">
        <f>R1917-T1917</f>
        <v>1440</v>
      </c>
      <c r="V1917" s="69">
        <f>U1917*0</f>
        <v>0</v>
      </c>
      <c r="W1917" s="69">
        <f>+U1917-V1917</f>
        <v>1440</v>
      </c>
      <c r="X1917" s="69">
        <v>0</v>
      </c>
      <c r="Y1917" s="14">
        <f t="shared" si="1873"/>
        <v>0</v>
      </c>
      <c r="Z1917" s="66" t="s">
        <v>26</v>
      </c>
      <c r="AA1917" s="12" t="s">
        <v>31</v>
      </c>
    </row>
    <row r="1918" spans="1:27" x14ac:dyDescent="0.25">
      <c r="A1918" s="10">
        <v>45686</v>
      </c>
      <c r="B1918" s="11" t="s">
        <v>4034</v>
      </c>
      <c r="C1918" s="11" t="s">
        <v>4035</v>
      </c>
      <c r="D1918" s="11" t="s">
        <v>26</v>
      </c>
      <c r="E1918" s="11" t="s">
        <v>75</v>
      </c>
      <c r="F1918" s="11" t="s">
        <v>26</v>
      </c>
      <c r="G1918" s="11">
        <v>42036</v>
      </c>
      <c r="H1918" s="12" t="s">
        <v>564</v>
      </c>
      <c r="I1918" s="12" t="s">
        <v>27</v>
      </c>
      <c r="J1918" s="12" t="s">
        <v>33</v>
      </c>
      <c r="K1918" s="12" t="s">
        <v>34</v>
      </c>
      <c r="L1918" s="13">
        <v>42.8</v>
      </c>
      <c r="M1918" s="13">
        <v>29</v>
      </c>
      <c r="N1918" s="13">
        <v>1.4758620689655171</v>
      </c>
      <c r="O1918" s="13"/>
      <c r="P1918" s="13">
        <v>60</v>
      </c>
      <c r="Q1918" s="13">
        <v>0</v>
      </c>
      <c r="R1918" s="69">
        <f>M1918*P1918</f>
        <v>1740</v>
      </c>
      <c r="S1918" s="69">
        <v>0</v>
      </c>
      <c r="T1918" s="69">
        <f>M1918*S1918</f>
        <v>0</v>
      </c>
      <c r="U1918" s="69">
        <f>R1918-T1918</f>
        <v>1740</v>
      </c>
      <c r="V1918" s="69">
        <f>U1918*0</f>
        <v>0</v>
      </c>
      <c r="W1918" s="69">
        <f>+U1918-V1918</f>
        <v>1740</v>
      </c>
      <c r="X1918" s="69">
        <v>0</v>
      </c>
      <c r="Y1918" s="14">
        <f t="shared" si="1873"/>
        <v>0</v>
      </c>
      <c r="Z1918" s="66" t="s">
        <v>26</v>
      </c>
      <c r="AA1918" s="12" t="s">
        <v>31</v>
      </c>
    </row>
    <row r="1919" spans="1:27" x14ac:dyDescent="0.25">
      <c r="A1919" s="10">
        <v>45686</v>
      </c>
      <c r="B1919" s="11" t="s">
        <v>4036</v>
      </c>
      <c r="C1919" s="11" t="s">
        <v>4037</v>
      </c>
      <c r="D1919" s="11" t="s">
        <v>26</v>
      </c>
      <c r="E1919" s="11" t="s">
        <v>479</v>
      </c>
      <c r="F1919" s="11" t="s">
        <v>26</v>
      </c>
      <c r="G1919" s="11">
        <v>70401</v>
      </c>
      <c r="H1919" s="12" t="s">
        <v>4447</v>
      </c>
      <c r="I1919" s="12" t="s">
        <v>55</v>
      </c>
      <c r="J1919" s="12" t="s">
        <v>55</v>
      </c>
      <c r="K1919" s="12" t="s">
        <v>56</v>
      </c>
      <c r="L1919" s="13">
        <v>39.26</v>
      </c>
      <c r="M1919" s="13">
        <v>25</v>
      </c>
      <c r="N1919" s="13">
        <v>1.5704</v>
      </c>
      <c r="O1919" s="13">
        <v>15</v>
      </c>
      <c r="P1919" s="13" t="s">
        <v>30</v>
      </c>
      <c r="Q1919" s="13">
        <v>0</v>
      </c>
      <c r="R1919" s="69">
        <f>+L1919*O1919</f>
        <v>588.9</v>
      </c>
      <c r="S1919" s="69">
        <v>0</v>
      </c>
      <c r="T1919" s="69">
        <f>+L1919*S1919</f>
        <v>0</v>
      </c>
      <c r="U1919" s="69">
        <f>+R1919-T1919</f>
        <v>588.9</v>
      </c>
      <c r="V1919" s="69">
        <f>+U1919*0.75</f>
        <v>441.67499999999995</v>
      </c>
      <c r="W1919" s="69">
        <f>+U1919-V1919</f>
        <v>147.22500000000002</v>
      </c>
      <c r="X1919" s="69">
        <v>0</v>
      </c>
      <c r="Y1919" s="14">
        <f t="shared" si="1873"/>
        <v>0</v>
      </c>
      <c r="Z1919" s="66" t="s">
        <v>26</v>
      </c>
      <c r="AA1919" s="12" t="s">
        <v>31</v>
      </c>
    </row>
    <row r="1920" spans="1:27" x14ac:dyDescent="0.25">
      <c r="A1920" s="10">
        <v>45686</v>
      </c>
      <c r="B1920" s="11" t="s">
        <v>4038</v>
      </c>
      <c r="C1920" s="11" t="s">
        <v>4039</v>
      </c>
      <c r="D1920" s="11" t="s">
        <v>26</v>
      </c>
      <c r="E1920" s="11" t="s">
        <v>229</v>
      </c>
      <c r="F1920" s="11" t="s">
        <v>26</v>
      </c>
      <c r="G1920" s="11">
        <v>23148</v>
      </c>
      <c r="H1920" s="12" t="s">
        <v>564</v>
      </c>
      <c r="I1920" s="12" t="s">
        <v>27</v>
      </c>
      <c r="J1920" s="12" t="s">
        <v>33</v>
      </c>
      <c r="K1920" s="12" t="s">
        <v>34</v>
      </c>
      <c r="L1920" s="13">
        <v>42.3</v>
      </c>
      <c r="M1920" s="13">
        <v>29</v>
      </c>
      <c r="N1920" s="13">
        <v>1.4586206896551721</v>
      </c>
      <c r="O1920" s="13"/>
      <c r="P1920" s="13">
        <v>60</v>
      </c>
      <c r="Q1920" s="13">
        <v>0</v>
      </c>
      <c r="R1920" s="69">
        <f>M1920*P1920</f>
        <v>1740</v>
      </c>
      <c r="S1920" s="69">
        <v>0</v>
      </c>
      <c r="T1920" s="69">
        <f>M1920*S1920</f>
        <v>0</v>
      </c>
      <c r="U1920" s="69">
        <f>R1920-T1920</f>
        <v>1740</v>
      </c>
      <c r="V1920" s="69">
        <f>U1920*0</f>
        <v>0</v>
      </c>
      <c r="W1920" s="69">
        <f>+U1920-V1920</f>
        <v>1740</v>
      </c>
      <c r="X1920" s="69">
        <v>0</v>
      </c>
      <c r="Y1920" s="14">
        <f t="shared" si="1873"/>
        <v>0</v>
      </c>
      <c r="Z1920" s="66" t="s">
        <v>26</v>
      </c>
      <c r="AA1920" s="12" t="s">
        <v>31</v>
      </c>
    </row>
    <row r="1921" spans="1:27" x14ac:dyDescent="0.25">
      <c r="A1921" s="10">
        <v>45686</v>
      </c>
      <c r="B1921" s="11" t="s">
        <v>414</v>
      </c>
      <c r="C1921" s="11" t="s">
        <v>4040</v>
      </c>
      <c r="D1921" s="11" t="s">
        <v>26</v>
      </c>
      <c r="E1921" s="11" t="s">
        <v>493</v>
      </c>
      <c r="F1921" s="11" t="s">
        <v>26</v>
      </c>
      <c r="G1921" s="11" t="s">
        <v>35</v>
      </c>
      <c r="H1921" s="12" t="s">
        <v>36</v>
      </c>
      <c r="I1921" s="12" t="s">
        <v>55</v>
      </c>
      <c r="J1921" s="12" t="s">
        <v>55</v>
      </c>
      <c r="K1921" s="12" t="s">
        <v>56</v>
      </c>
      <c r="L1921" s="13">
        <v>36.94</v>
      </c>
      <c r="M1921" s="13">
        <v>22</v>
      </c>
      <c r="N1921" s="13">
        <v>1.679090909090909</v>
      </c>
      <c r="O1921" s="13">
        <v>20</v>
      </c>
      <c r="P1921" s="13" t="s">
        <v>30</v>
      </c>
      <c r="Q1921" s="13">
        <v>0</v>
      </c>
      <c r="R1921" s="69">
        <f>(L1921*O1921)-Q1921</f>
        <v>738.8</v>
      </c>
      <c r="S1921" s="69">
        <v>0</v>
      </c>
      <c r="T1921" s="69">
        <f t="shared" ref="T1921:T1923" si="1884">+L1921*S1921</f>
        <v>0</v>
      </c>
      <c r="U1921" s="69">
        <f t="shared" ref="U1921:U1923" si="1885">+R1921-T1921</f>
        <v>738.8</v>
      </c>
      <c r="V1921" s="69">
        <f>+U1921*0</f>
        <v>0</v>
      </c>
      <c r="W1921" s="69">
        <f t="shared" ref="W1921:W1923" si="1886">+U1921-V1921</f>
        <v>738.8</v>
      </c>
      <c r="X1921" s="69">
        <v>0</v>
      </c>
      <c r="Y1921" s="14">
        <f t="shared" si="1873"/>
        <v>0</v>
      </c>
      <c r="Z1921" s="66" t="s">
        <v>26</v>
      </c>
      <c r="AA1921" s="12" t="s">
        <v>31</v>
      </c>
    </row>
    <row r="1922" spans="1:27" x14ac:dyDescent="0.25">
      <c r="A1922" s="10">
        <v>45686</v>
      </c>
      <c r="B1922" s="11" t="s">
        <v>4041</v>
      </c>
      <c r="C1922" s="11" t="s">
        <v>4042</v>
      </c>
      <c r="D1922" s="11" t="s">
        <v>26</v>
      </c>
      <c r="E1922" s="11" t="s">
        <v>439</v>
      </c>
      <c r="F1922" s="11" t="s">
        <v>26</v>
      </c>
      <c r="G1922" s="11" t="s">
        <v>35</v>
      </c>
      <c r="H1922" s="12" t="s">
        <v>36</v>
      </c>
      <c r="I1922" s="12" t="s">
        <v>55</v>
      </c>
      <c r="J1922" s="12" t="s">
        <v>55</v>
      </c>
      <c r="K1922" s="12" t="s">
        <v>56</v>
      </c>
      <c r="L1922" s="13">
        <v>28.1</v>
      </c>
      <c r="M1922" s="13">
        <v>22</v>
      </c>
      <c r="N1922" s="13">
        <v>1.2772727272727269</v>
      </c>
      <c r="O1922" s="13">
        <v>20</v>
      </c>
      <c r="P1922" s="13" t="s">
        <v>30</v>
      </c>
      <c r="Q1922" s="13">
        <v>0</v>
      </c>
      <c r="R1922" s="69">
        <f>(L1922*O1922)-Q1922</f>
        <v>562</v>
      </c>
      <c r="S1922" s="69">
        <v>0</v>
      </c>
      <c r="T1922" s="69">
        <f t="shared" si="1884"/>
        <v>0</v>
      </c>
      <c r="U1922" s="69">
        <f t="shared" si="1885"/>
        <v>562</v>
      </c>
      <c r="V1922" s="69">
        <f>+U1922*0</f>
        <v>0</v>
      </c>
      <c r="W1922" s="69">
        <f t="shared" si="1886"/>
        <v>562</v>
      </c>
      <c r="X1922" s="69">
        <v>0</v>
      </c>
      <c r="Y1922" s="14">
        <f t="shared" si="1873"/>
        <v>0</v>
      </c>
      <c r="Z1922" s="66" t="s">
        <v>26</v>
      </c>
      <c r="AA1922" s="12" t="s">
        <v>31</v>
      </c>
    </row>
    <row r="1923" spans="1:27" x14ac:dyDescent="0.25">
      <c r="A1923" s="10">
        <v>45686</v>
      </c>
      <c r="B1923" s="11" t="s">
        <v>304</v>
      </c>
      <c r="C1923" s="11" t="s">
        <v>4043</v>
      </c>
      <c r="D1923" s="11" t="s">
        <v>26</v>
      </c>
      <c r="E1923" s="11" t="s">
        <v>3937</v>
      </c>
      <c r="F1923" s="11" t="s">
        <v>26</v>
      </c>
      <c r="G1923" s="11" t="s">
        <v>35</v>
      </c>
      <c r="H1923" s="12" t="s">
        <v>36</v>
      </c>
      <c r="I1923" s="12" t="s">
        <v>55</v>
      </c>
      <c r="J1923" s="12" t="s">
        <v>55</v>
      </c>
      <c r="K1923" s="12" t="s">
        <v>56</v>
      </c>
      <c r="L1923" s="13">
        <v>9.6</v>
      </c>
      <c r="M1923" s="13">
        <v>6</v>
      </c>
      <c r="N1923" s="13">
        <v>1.6</v>
      </c>
      <c r="O1923" s="13">
        <v>20</v>
      </c>
      <c r="P1923" s="13" t="s">
        <v>30</v>
      </c>
      <c r="Q1923" s="13">
        <v>0</v>
      </c>
      <c r="R1923" s="69">
        <f>(L1923*O1923)-Q1923</f>
        <v>192</v>
      </c>
      <c r="S1923" s="69">
        <v>0</v>
      </c>
      <c r="T1923" s="69">
        <f t="shared" si="1884"/>
        <v>0</v>
      </c>
      <c r="U1923" s="69">
        <f t="shared" si="1885"/>
        <v>192</v>
      </c>
      <c r="V1923" s="69">
        <f>+U1923*0</f>
        <v>0</v>
      </c>
      <c r="W1923" s="69">
        <f t="shared" si="1886"/>
        <v>192</v>
      </c>
      <c r="X1923" s="69">
        <v>0</v>
      </c>
      <c r="Y1923" s="14">
        <f t="shared" si="1873"/>
        <v>0</v>
      </c>
      <c r="Z1923" s="66" t="s">
        <v>26</v>
      </c>
      <c r="AA1923" s="12" t="s">
        <v>31</v>
      </c>
    </row>
    <row r="1924" spans="1:27" x14ac:dyDescent="0.25">
      <c r="A1924" s="10">
        <v>45686</v>
      </c>
      <c r="B1924" s="11" t="s">
        <v>416</v>
      </c>
      <c r="C1924" s="11" t="s">
        <v>4044</v>
      </c>
      <c r="D1924" s="11" t="s">
        <v>26</v>
      </c>
      <c r="E1924" s="11" t="s">
        <v>44</v>
      </c>
      <c r="F1924" s="11" t="s">
        <v>26</v>
      </c>
      <c r="G1924" s="11" t="s">
        <v>26</v>
      </c>
      <c r="H1924" s="12" t="s">
        <v>4421</v>
      </c>
      <c r="I1924" s="12" t="s">
        <v>27</v>
      </c>
      <c r="J1924" s="12" t="s">
        <v>33</v>
      </c>
      <c r="K1924" s="12" t="s">
        <v>34</v>
      </c>
      <c r="L1924" s="13">
        <v>43.12</v>
      </c>
      <c r="M1924" s="13">
        <v>29</v>
      </c>
      <c r="N1924" s="13">
        <v>1.4868965517241379</v>
      </c>
      <c r="O1924" s="13">
        <v>85</v>
      </c>
      <c r="P1924" s="13" t="s">
        <v>30</v>
      </c>
      <c r="Q1924" s="13">
        <v>0</v>
      </c>
      <c r="R1924" s="69">
        <f>L1924*O1924</f>
        <v>3665.2</v>
      </c>
      <c r="S1924" s="69">
        <v>38</v>
      </c>
      <c r="T1924" s="69">
        <f>L1924*S1924</f>
        <v>1638.56</v>
      </c>
      <c r="U1924" s="69">
        <f>R1924-T1924</f>
        <v>2026.6399999999999</v>
      </c>
      <c r="V1924" s="69">
        <f t="shared" ref="V1924" si="1887">U1924*1</f>
        <v>2026.6399999999999</v>
      </c>
      <c r="W1924" s="69">
        <f>U1924-V1924</f>
        <v>0</v>
      </c>
      <c r="X1924" s="69">
        <f>L1924*36</f>
        <v>1552.32</v>
      </c>
      <c r="Y1924" s="70">
        <f>+T1924-X1924</f>
        <v>86.240000000000009</v>
      </c>
      <c r="Z1924" s="66" t="s">
        <v>45</v>
      </c>
      <c r="AA1924" s="12" t="s">
        <v>78</v>
      </c>
    </row>
    <row r="1925" spans="1:27" x14ac:dyDescent="0.25">
      <c r="A1925" s="10">
        <v>45686</v>
      </c>
      <c r="B1925" s="11" t="s">
        <v>4045</v>
      </c>
      <c r="C1925" s="11" t="s">
        <v>4046</v>
      </c>
      <c r="D1925" s="11" t="s">
        <v>26</v>
      </c>
      <c r="E1925" s="11" t="s">
        <v>480</v>
      </c>
      <c r="F1925" s="11" t="s">
        <v>26</v>
      </c>
      <c r="G1925" s="11">
        <v>73994</v>
      </c>
      <c r="H1925" s="12" t="s">
        <v>4447</v>
      </c>
      <c r="I1925" s="12" t="s">
        <v>55</v>
      </c>
      <c r="J1925" s="12" t="s">
        <v>55</v>
      </c>
      <c r="K1925" s="12" t="s">
        <v>56</v>
      </c>
      <c r="L1925" s="13">
        <v>38.020000000000003</v>
      </c>
      <c r="M1925" s="13">
        <v>25</v>
      </c>
      <c r="N1925" s="13">
        <v>1.5207999999999999</v>
      </c>
      <c r="O1925" s="13">
        <v>15</v>
      </c>
      <c r="P1925" s="13" t="s">
        <v>30</v>
      </c>
      <c r="Q1925" s="13">
        <v>0</v>
      </c>
      <c r="R1925" s="69">
        <f>+L1925*O1925</f>
        <v>570.30000000000007</v>
      </c>
      <c r="S1925" s="69">
        <v>0</v>
      </c>
      <c r="T1925" s="69">
        <f>+L1925*S1925</f>
        <v>0</v>
      </c>
      <c r="U1925" s="69">
        <f>+R1925-T1925</f>
        <v>570.30000000000007</v>
      </c>
      <c r="V1925" s="69">
        <f>+U1925*0.75</f>
        <v>427.72500000000002</v>
      </c>
      <c r="W1925" s="69">
        <f>+U1925-V1925</f>
        <v>142.57500000000005</v>
      </c>
      <c r="X1925" s="69">
        <v>0</v>
      </c>
      <c r="Y1925" s="14">
        <f t="shared" ref="Y1925:Y1927" si="1888">T1925-X1925</f>
        <v>0</v>
      </c>
      <c r="Z1925" s="66" t="s">
        <v>26</v>
      </c>
      <c r="AA1925" s="12" t="s">
        <v>31</v>
      </c>
    </row>
    <row r="1926" spans="1:27" x14ac:dyDescent="0.25">
      <c r="A1926" s="10">
        <v>45686</v>
      </c>
      <c r="B1926" s="11" t="s">
        <v>4047</v>
      </c>
      <c r="C1926" s="11" t="s">
        <v>4048</v>
      </c>
      <c r="D1926" s="11" t="s">
        <v>26</v>
      </c>
      <c r="E1926" s="11" t="s">
        <v>53</v>
      </c>
      <c r="F1926" s="11" t="s">
        <v>26</v>
      </c>
      <c r="G1926" s="11">
        <v>3777</v>
      </c>
      <c r="H1926" s="12" t="s">
        <v>41</v>
      </c>
      <c r="I1926" s="12" t="s">
        <v>27</v>
      </c>
      <c r="J1926" s="12" t="s">
        <v>33</v>
      </c>
      <c r="K1926" s="12" t="s">
        <v>34</v>
      </c>
      <c r="L1926" s="13">
        <v>38.64</v>
      </c>
      <c r="M1926" s="13">
        <v>25</v>
      </c>
      <c r="N1926" s="13">
        <v>1.5456000000000001</v>
      </c>
      <c r="O1926" s="13"/>
      <c r="P1926" s="13">
        <v>60</v>
      </c>
      <c r="Q1926" s="13">
        <v>0</v>
      </c>
      <c r="R1926" s="69">
        <f>M1926*P1926</f>
        <v>1500</v>
      </c>
      <c r="S1926" s="69">
        <v>0</v>
      </c>
      <c r="T1926" s="69">
        <f>M1926*S1926</f>
        <v>0</v>
      </c>
      <c r="U1926" s="69">
        <f t="shared" ref="U1926:U1927" si="1889">+R1926-T1926</f>
        <v>1500</v>
      </c>
      <c r="V1926" s="69">
        <f t="shared" ref="V1926" si="1890">+U1926*0</f>
        <v>0</v>
      </c>
      <c r="W1926" s="69">
        <f t="shared" ref="W1926:W1927" si="1891">+U1926-V1926</f>
        <v>1500</v>
      </c>
      <c r="X1926" s="69">
        <v>0</v>
      </c>
      <c r="Y1926" s="14">
        <f t="shared" si="1888"/>
        <v>0</v>
      </c>
      <c r="Z1926" s="66" t="s">
        <v>26</v>
      </c>
      <c r="AA1926" s="12" t="s">
        <v>31</v>
      </c>
    </row>
    <row r="1927" spans="1:27" x14ac:dyDescent="0.25">
      <c r="A1927" s="10">
        <v>45686</v>
      </c>
      <c r="B1927" s="11" t="s">
        <v>287</v>
      </c>
      <c r="C1927" s="11" t="s">
        <v>4049</v>
      </c>
      <c r="D1927" s="11" t="s">
        <v>26</v>
      </c>
      <c r="E1927" s="11" t="s">
        <v>69</v>
      </c>
      <c r="F1927" s="11" t="s">
        <v>26</v>
      </c>
      <c r="G1927" s="11">
        <v>2103</v>
      </c>
      <c r="H1927" s="12" t="s">
        <v>70</v>
      </c>
      <c r="I1927" s="12" t="s">
        <v>27</v>
      </c>
      <c r="J1927" s="12" t="s">
        <v>42</v>
      </c>
      <c r="K1927" s="12" t="s">
        <v>43</v>
      </c>
      <c r="L1927" s="13">
        <v>44.34</v>
      </c>
      <c r="M1927" s="13">
        <v>25</v>
      </c>
      <c r="N1927" s="13">
        <v>1.7736000000000001</v>
      </c>
      <c r="O1927" s="13" t="s">
        <v>30</v>
      </c>
      <c r="P1927" s="13">
        <v>64</v>
      </c>
      <c r="Q1927" s="13">
        <v>0</v>
      </c>
      <c r="R1927" s="69">
        <f>+M1927*P1927</f>
        <v>1600</v>
      </c>
      <c r="S1927" s="69">
        <v>0</v>
      </c>
      <c r="T1927" s="69">
        <f>+M1927*S1927</f>
        <v>0</v>
      </c>
      <c r="U1927" s="69">
        <f t="shared" si="1889"/>
        <v>1600</v>
      </c>
      <c r="V1927" s="69">
        <f>+U1927*0</f>
        <v>0</v>
      </c>
      <c r="W1927" s="69">
        <f t="shared" si="1891"/>
        <v>1600</v>
      </c>
      <c r="X1927" s="69">
        <v>0</v>
      </c>
      <c r="Y1927" s="14">
        <f t="shared" si="1888"/>
        <v>0</v>
      </c>
      <c r="Z1927" s="66" t="s">
        <v>26</v>
      </c>
      <c r="AA1927" s="12" t="s">
        <v>31</v>
      </c>
    </row>
    <row r="1928" spans="1:27" x14ac:dyDescent="0.25">
      <c r="A1928" s="10">
        <v>45686</v>
      </c>
      <c r="B1928" s="11" t="s">
        <v>284</v>
      </c>
      <c r="C1928" s="11" t="s">
        <v>4050</v>
      </c>
      <c r="D1928" s="11" t="s">
        <v>26</v>
      </c>
      <c r="E1928" s="11" t="s">
        <v>239</v>
      </c>
      <c r="F1928" s="11" t="s">
        <v>26</v>
      </c>
      <c r="G1928" s="11" t="s">
        <v>26</v>
      </c>
      <c r="H1928" s="12" t="s">
        <v>145</v>
      </c>
      <c r="I1928" s="12" t="s">
        <v>27</v>
      </c>
      <c r="J1928" s="12" t="s">
        <v>42</v>
      </c>
      <c r="K1928" s="12" t="s">
        <v>43</v>
      </c>
      <c r="L1928" s="13">
        <v>45.48</v>
      </c>
      <c r="M1928" s="13">
        <v>28</v>
      </c>
      <c r="N1928" s="13">
        <v>1.6242857142857141</v>
      </c>
      <c r="O1928" s="13">
        <v>91</v>
      </c>
      <c r="P1928" s="13" t="s">
        <v>30</v>
      </c>
      <c r="Q1928" s="13">
        <v>0</v>
      </c>
      <c r="R1928" s="69">
        <f>+L1928*O1928</f>
        <v>4138.6799999999994</v>
      </c>
      <c r="S1928" s="69">
        <v>40</v>
      </c>
      <c r="T1928" s="69">
        <f>L1928*S1928</f>
        <v>1819.1999999999998</v>
      </c>
      <c r="U1928" s="69">
        <f t="shared" ref="U1928" si="1892">R1928-T1928</f>
        <v>2319.4799999999996</v>
      </c>
      <c r="V1928" s="69">
        <f t="shared" ref="V1928" si="1893">U1928*1</f>
        <v>2319.4799999999996</v>
      </c>
      <c r="W1928" s="69">
        <f t="shared" ref="W1928" si="1894">U1928-V1928</f>
        <v>0</v>
      </c>
      <c r="X1928" s="69">
        <f>L1928*37</f>
        <v>1682.76</v>
      </c>
      <c r="Y1928" s="70">
        <f>+T1928-X1928</f>
        <v>136.43999999999983</v>
      </c>
      <c r="Z1928" s="66" t="s">
        <v>41</v>
      </c>
      <c r="AA1928" s="12" t="s">
        <v>79</v>
      </c>
    </row>
    <row r="1929" spans="1:27" x14ac:dyDescent="0.25">
      <c r="A1929" s="10">
        <v>45686</v>
      </c>
      <c r="B1929" s="11" t="s">
        <v>4051</v>
      </c>
      <c r="C1929" s="11" t="s">
        <v>4052</v>
      </c>
      <c r="D1929" s="11" t="s">
        <v>26</v>
      </c>
      <c r="E1929" s="11" t="s">
        <v>443</v>
      </c>
      <c r="F1929" s="11" t="s">
        <v>26</v>
      </c>
      <c r="G1929" s="11">
        <v>2105</v>
      </c>
      <c r="H1929" s="12" t="s">
        <v>4448</v>
      </c>
      <c r="I1929" s="12" t="s">
        <v>55</v>
      </c>
      <c r="J1929" s="12" t="s">
        <v>55</v>
      </c>
      <c r="K1929" s="12" t="s">
        <v>56</v>
      </c>
      <c r="L1929" s="13">
        <v>34.06</v>
      </c>
      <c r="M1929" s="13">
        <v>22</v>
      </c>
      <c r="N1929" s="13">
        <v>1.5481818181818181</v>
      </c>
      <c r="O1929" s="13">
        <v>15</v>
      </c>
      <c r="P1929" s="13" t="s">
        <v>30</v>
      </c>
      <c r="Q1929" s="13">
        <v>0</v>
      </c>
      <c r="R1929" s="69">
        <f>L1929*O1929</f>
        <v>510.90000000000003</v>
      </c>
      <c r="S1929" s="69">
        <v>0</v>
      </c>
      <c r="T1929" s="69">
        <f>L1929*S1929</f>
        <v>0</v>
      </c>
      <c r="U1929" s="69">
        <f>R1929-T1929</f>
        <v>510.90000000000003</v>
      </c>
      <c r="V1929" s="69">
        <f>U1929*1</f>
        <v>510.90000000000003</v>
      </c>
      <c r="W1929" s="69">
        <f>U1929-V1929</f>
        <v>0</v>
      </c>
      <c r="X1929" s="69">
        <v>0</v>
      </c>
      <c r="Y1929" s="14">
        <f t="shared" ref="Y1929:Y1988" si="1895">T1929-X1929</f>
        <v>0</v>
      </c>
      <c r="Z1929" s="66" t="s">
        <v>26</v>
      </c>
      <c r="AA1929" s="12" t="s">
        <v>31</v>
      </c>
    </row>
    <row r="1930" spans="1:27" x14ac:dyDescent="0.25">
      <c r="A1930" s="10">
        <v>45686</v>
      </c>
      <c r="B1930" s="11" t="s">
        <v>4053</v>
      </c>
      <c r="C1930" s="11" t="s">
        <v>4054</v>
      </c>
      <c r="D1930" s="11" t="s">
        <v>26</v>
      </c>
      <c r="E1930" s="11" t="s">
        <v>551</v>
      </c>
      <c r="F1930" s="11" t="s">
        <v>26</v>
      </c>
      <c r="G1930" s="11">
        <v>69139</v>
      </c>
      <c r="H1930" s="12" t="s">
        <v>4422</v>
      </c>
      <c r="I1930" s="12" t="s">
        <v>27</v>
      </c>
      <c r="J1930" s="12" t="s">
        <v>42</v>
      </c>
      <c r="K1930" s="12" t="s">
        <v>43</v>
      </c>
      <c r="L1930" s="13">
        <v>34.520000000000003</v>
      </c>
      <c r="M1930" s="13">
        <v>25</v>
      </c>
      <c r="N1930" s="13">
        <v>1.3808</v>
      </c>
      <c r="O1930" s="13">
        <v>42</v>
      </c>
      <c r="P1930" s="13" t="s">
        <v>30</v>
      </c>
      <c r="Q1930" s="13">
        <v>0</v>
      </c>
      <c r="R1930" s="69">
        <f t="shared" ref="R1930" si="1896">+L1930*O1930</f>
        <v>1449.8400000000001</v>
      </c>
      <c r="S1930" s="69">
        <v>0</v>
      </c>
      <c r="T1930" s="69">
        <f t="shared" ref="T1930" si="1897">+L1930*S1930</f>
        <v>0</v>
      </c>
      <c r="U1930" s="69">
        <f t="shared" ref="U1930" si="1898">+R1930-T1930</f>
        <v>1449.8400000000001</v>
      </c>
      <c r="V1930" s="69">
        <f>+U1930*1</f>
        <v>1449.8400000000001</v>
      </c>
      <c r="W1930" s="69">
        <f t="shared" ref="W1930" si="1899">+U1930-V1930</f>
        <v>0</v>
      </c>
      <c r="X1930" s="69">
        <v>0</v>
      </c>
      <c r="Y1930" s="14">
        <f t="shared" si="1895"/>
        <v>0</v>
      </c>
      <c r="Z1930" s="66" t="s">
        <v>26</v>
      </c>
      <c r="AA1930" s="12" t="s">
        <v>31</v>
      </c>
    </row>
    <row r="1931" spans="1:27" x14ac:dyDescent="0.25">
      <c r="A1931" s="10">
        <v>45686</v>
      </c>
      <c r="B1931" s="11" t="s">
        <v>2449</v>
      </c>
      <c r="C1931" s="11" t="s">
        <v>4055</v>
      </c>
      <c r="D1931" s="11" t="s">
        <v>26</v>
      </c>
      <c r="E1931" s="11" t="s">
        <v>67</v>
      </c>
      <c r="F1931" s="11" t="s">
        <v>26</v>
      </c>
      <c r="G1931" s="11">
        <v>1622</v>
      </c>
      <c r="H1931" s="12" t="s">
        <v>66</v>
      </c>
      <c r="I1931" s="12" t="s">
        <v>37</v>
      </c>
      <c r="J1931" s="12" t="s">
        <v>1908</v>
      </c>
      <c r="K1931" s="12" t="s">
        <v>82</v>
      </c>
      <c r="L1931" s="13">
        <v>40.42</v>
      </c>
      <c r="M1931" s="13">
        <v>25</v>
      </c>
      <c r="N1931" s="13">
        <v>1.6168</v>
      </c>
      <c r="O1931" s="13" t="s">
        <v>30</v>
      </c>
      <c r="P1931" s="13">
        <v>54</v>
      </c>
      <c r="Q1931" s="13">
        <v>0</v>
      </c>
      <c r="R1931" s="69">
        <f>M1931*P1931</f>
        <v>1350</v>
      </c>
      <c r="S1931" s="69">
        <v>0</v>
      </c>
      <c r="T1931" s="69">
        <f>M1931*S1931</f>
        <v>0</v>
      </c>
      <c r="U1931" s="69">
        <f t="shared" ref="U1931:U1932" si="1900">R1931-T1931</f>
        <v>1350</v>
      </c>
      <c r="V1931" s="69">
        <f t="shared" ref="V1931" si="1901">U1931*1</f>
        <v>1350</v>
      </c>
      <c r="W1931" s="69">
        <f t="shared" ref="W1931:W1932" si="1902">U1931-V1931</f>
        <v>0</v>
      </c>
      <c r="X1931" s="69">
        <v>0</v>
      </c>
      <c r="Y1931" s="14">
        <f t="shared" si="1895"/>
        <v>0</v>
      </c>
      <c r="Z1931" s="66" t="s">
        <v>26</v>
      </c>
      <c r="AA1931" s="12" t="s">
        <v>31</v>
      </c>
    </row>
    <row r="1932" spans="1:27" x14ac:dyDescent="0.25">
      <c r="A1932" s="10">
        <v>45686</v>
      </c>
      <c r="B1932" s="11" t="s">
        <v>3062</v>
      </c>
      <c r="C1932" s="11" t="s">
        <v>4056</v>
      </c>
      <c r="D1932" s="11" t="s">
        <v>26</v>
      </c>
      <c r="E1932" s="11" t="s">
        <v>505</v>
      </c>
      <c r="F1932" s="11" t="s">
        <v>26</v>
      </c>
      <c r="G1932" s="11">
        <v>1539</v>
      </c>
      <c r="H1932" s="12" t="s">
        <v>45</v>
      </c>
      <c r="I1932" s="12" t="s">
        <v>27</v>
      </c>
      <c r="J1932" s="12" t="s">
        <v>33</v>
      </c>
      <c r="K1932" s="12" t="s">
        <v>34</v>
      </c>
      <c r="L1932" s="13">
        <v>38.880000000000003</v>
      </c>
      <c r="M1932" s="13">
        <v>25</v>
      </c>
      <c r="N1932" s="13">
        <v>1.5551999999999999</v>
      </c>
      <c r="O1932" s="13" t="s">
        <v>30</v>
      </c>
      <c r="P1932" s="13">
        <v>58</v>
      </c>
      <c r="Q1932" s="13">
        <v>0</v>
      </c>
      <c r="R1932" s="69">
        <f>M1932*P1932</f>
        <v>1450</v>
      </c>
      <c r="S1932" s="69">
        <v>0</v>
      </c>
      <c r="T1932" s="69">
        <f>M1932*S1932</f>
        <v>0</v>
      </c>
      <c r="U1932" s="69">
        <f t="shared" si="1900"/>
        <v>1450</v>
      </c>
      <c r="V1932" s="69">
        <f>U1932*0</f>
        <v>0</v>
      </c>
      <c r="W1932" s="69">
        <f t="shared" si="1902"/>
        <v>1450</v>
      </c>
      <c r="X1932" s="69">
        <v>0</v>
      </c>
      <c r="Y1932" s="14">
        <f t="shared" si="1895"/>
        <v>0</v>
      </c>
      <c r="Z1932" s="66" t="s">
        <v>26</v>
      </c>
      <c r="AA1932" s="12" t="s">
        <v>31</v>
      </c>
    </row>
    <row r="1933" spans="1:27" x14ac:dyDescent="0.25">
      <c r="A1933" s="10">
        <v>45686</v>
      </c>
      <c r="B1933" s="11" t="s">
        <v>4057</v>
      </c>
      <c r="C1933" s="11" t="s">
        <v>4058</v>
      </c>
      <c r="D1933" s="11" t="s">
        <v>26</v>
      </c>
      <c r="E1933" s="11" t="s">
        <v>77</v>
      </c>
      <c r="F1933" s="11" t="s">
        <v>26</v>
      </c>
      <c r="G1933" s="11">
        <v>2409</v>
      </c>
      <c r="H1933" s="12" t="s">
        <v>4448</v>
      </c>
      <c r="I1933" s="12" t="s">
        <v>55</v>
      </c>
      <c r="J1933" s="12" t="s">
        <v>55</v>
      </c>
      <c r="K1933" s="12" t="s">
        <v>56</v>
      </c>
      <c r="L1933" s="13">
        <v>38.08</v>
      </c>
      <c r="M1933" s="13">
        <v>25</v>
      </c>
      <c r="N1933" s="13">
        <v>1.5232000000000001</v>
      </c>
      <c r="O1933" s="13">
        <v>15</v>
      </c>
      <c r="P1933" s="13" t="s">
        <v>30</v>
      </c>
      <c r="Q1933" s="13">
        <v>0</v>
      </c>
      <c r="R1933" s="69">
        <f>L1933*O1933</f>
        <v>571.19999999999993</v>
      </c>
      <c r="S1933" s="69">
        <v>0</v>
      </c>
      <c r="T1933" s="69">
        <f>L1933*S1933</f>
        <v>0</v>
      </c>
      <c r="U1933" s="69">
        <f>R1933-T1933</f>
        <v>571.19999999999993</v>
      </c>
      <c r="V1933" s="69">
        <f>U1933*1</f>
        <v>571.19999999999993</v>
      </c>
      <c r="W1933" s="69">
        <f>U1933-V1933</f>
        <v>0</v>
      </c>
      <c r="X1933" s="69">
        <v>0</v>
      </c>
      <c r="Y1933" s="14">
        <f t="shared" si="1895"/>
        <v>0</v>
      </c>
      <c r="Z1933" s="66" t="s">
        <v>26</v>
      </c>
      <c r="AA1933" s="12" t="s">
        <v>31</v>
      </c>
    </row>
    <row r="1934" spans="1:27" x14ac:dyDescent="0.25">
      <c r="A1934" s="10">
        <v>45686</v>
      </c>
      <c r="B1934" s="11" t="s">
        <v>1232</v>
      </c>
      <c r="C1934" s="11" t="s">
        <v>4059</v>
      </c>
      <c r="D1934" s="11" t="s">
        <v>26</v>
      </c>
      <c r="E1934" s="11" t="s">
        <v>3937</v>
      </c>
      <c r="F1934" s="11" t="s">
        <v>26</v>
      </c>
      <c r="G1934" s="11" t="s">
        <v>35</v>
      </c>
      <c r="H1934" s="12" t="s">
        <v>36</v>
      </c>
      <c r="I1934" s="12" t="s">
        <v>55</v>
      </c>
      <c r="J1934" s="12" t="s">
        <v>55</v>
      </c>
      <c r="K1934" s="12" t="s">
        <v>56</v>
      </c>
      <c r="L1934" s="13">
        <v>9.84</v>
      </c>
      <c r="M1934" s="13">
        <v>6</v>
      </c>
      <c r="N1934" s="13">
        <v>1.64</v>
      </c>
      <c r="O1934" s="13">
        <v>20</v>
      </c>
      <c r="P1934" s="13" t="s">
        <v>30</v>
      </c>
      <c r="Q1934" s="13">
        <v>0</v>
      </c>
      <c r="R1934" s="69">
        <f>(L1934*O1934)-Q1934</f>
        <v>196.8</v>
      </c>
      <c r="S1934" s="69">
        <v>0</v>
      </c>
      <c r="T1934" s="69">
        <f t="shared" ref="T1934" si="1903">+L1934*S1934</f>
        <v>0</v>
      </c>
      <c r="U1934" s="69">
        <f t="shared" ref="U1934" si="1904">+R1934-T1934</f>
        <v>196.8</v>
      </c>
      <c r="V1934" s="69">
        <f>+U1934*0</f>
        <v>0</v>
      </c>
      <c r="W1934" s="69">
        <f t="shared" ref="W1934" si="1905">+U1934-V1934</f>
        <v>196.8</v>
      </c>
      <c r="X1934" s="69">
        <v>0</v>
      </c>
      <c r="Y1934" s="14">
        <f t="shared" si="1895"/>
        <v>0</v>
      </c>
      <c r="Z1934" s="66" t="s">
        <v>26</v>
      </c>
      <c r="AA1934" s="12" t="s">
        <v>31</v>
      </c>
    </row>
    <row r="1935" spans="1:27" x14ac:dyDescent="0.25">
      <c r="A1935" s="10">
        <v>45686</v>
      </c>
      <c r="B1935" s="11" t="s">
        <v>4060</v>
      </c>
      <c r="C1935" s="11" t="s">
        <v>4061</v>
      </c>
      <c r="D1935" s="11" t="s">
        <v>26</v>
      </c>
      <c r="E1935" s="11" t="s">
        <v>65</v>
      </c>
      <c r="F1935" s="11" t="s">
        <v>26</v>
      </c>
      <c r="G1935" s="11">
        <v>1596</v>
      </c>
      <c r="H1935" s="12" t="s">
        <v>66</v>
      </c>
      <c r="I1935" s="12" t="s">
        <v>27</v>
      </c>
      <c r="J1935" s="12" t="s">
        <v>556</v>
      </c>
      <c r="K1935" s="12" t="s">
        <v>557</v>
      </c>
      <c r="L1935" s="13">
        <v>40.44</v>
      </c>
      <c r="M1935" s="13">
        <v>25</v>
      </c>
      <c r="N1935" s="13">
        <v>1.6175999999999999</v>
      </c>
      <c r="O1935" s="13">
        <v>45</v>
      </c>
      <c r="P1935" s="13"/>
      <c r="Q1935" s="13">
        <v>0</v>
      </c>
      <c r="R1935" s="69">
        <f>L1935*O1935</f>
        <v>1819.8</v>
      </c>
      <c r="S1935" s="69">
        <v>0</v>
      </c>
      <c r="T1935" s="69">
        <f>L1935*S1935</f>
        <v>0</v>
      </c>
      <c r="U1935" s="69">
        <f>R1935-T1935</f>
        <v>1819.8</v>
      </c>
      <c r="V1935" s="69">
        <f>U1935*1</f>
        <v>1819.8</v>
      </c>
      <c r="W1935" s="69">
        <f>U1935-V1935</f>
        <v>0</v>
      </c>
      <c r="X1935" s="69">
        <v>0</v>
      </c>
      <c r="Y1935" s="14">
        <f t="shared" si="1895"/>
        <v>0</v>
      </c>
      <c r="Z1935" s="66" t="s">
        <v>26</v>
      </c>
      <c r="AA1935" s="12" t="s">
        <v>31</v>
      </c>
    </row>
    <row r="1936" spans="1:27" x14ac:dyDescent="0.25">
      <c r="A1936" s="10">
        <v>45686</v>
      </c>
      <c r="B1936" s="11" t="s">
        <v>302</v>
      </c>
      <c r="C1936" s="11" t="s">
        <v>4062</v>
      </c>
      <c r="D1936" s="11" t="s">
        <v>26</v>
      </c>
      <c r="E1936" s="11" t="s">
        <v>518</v>
      </c>
      <c r="F1936" s="11" t="s">
        <v>26</v>
      </c>
      <c r="G1936" s="11">
        <v>21764</v>
      </c>
      <c r="H1936" s="12" t="s">
        <v>4447</v>
      </c>
      <c r="I1936" s="12" t="s">
        <v>55</v>
      </c>
      <c r="J1936" s="12" t="s">
        <v>55</v>
      </c>
      <c r="K1936" s="12" t="s">
        <v>56</v>
      </c>
      <c r="L1936" s="13">
        <v>38.5</v>
      </c>
      <c r="M1936" s="13">
        <v>25</v>
      </c>
      <c r="N1936" s="13">
        <v>1.54</v>
      </c>
      <c r="O1936" s="13">
        <v>15</v>
      </c>
      <c r="P1936" s="13" t="s">
        <v>30</v>
      </c>
      <c r="Q1936" s="13">
        <v>0</v>
      </c>
      <c r="R1936" s="69">
        <f>+L1936*O1936</f>
        <v>577.5</v>
      </c>
      <c r="S1936" s="69">
        <v>0</v>
      </c>
      <c r="T1936" s="69">
        <f>+L1936*S1936</f>
        <v>0</v>
      </c>
      <c r="U1936" s="69">
        <f>+R1936-T1936</f>
        <v>577.5</v>
      </c>
      <c r="V1936" s="69">
        <f>+U1936*0.75</f>
        <v>433.125</v>
      </c>
      <c r="W1936" s="69">
        <f>+U1936-V1936</f>
        <v>144.375</v>
      </c>
      <c r="X1936" s="69">
        <v>0</v>
      </c>
      <c r="Y1936" s="14">
        <f t="shared" si="1895"/>
        <v>0</v>
      </c>
      <c r="Z1936" s="66" t="s">
        <v>26</v>
      </c>
      <c r="AA1936" s="12" t="s">
        <v>31</v>
      </c>
    </row>
    <row r="1937" spans="1:27" x14ac:dyDescent="0.25">
      <c r="A1937" s="10">
        <v>45686</v>
      </c>
      <c r="B1937" s="11" t="s">
        <v>4063</v>
      </c>
      <c r="C1937" s="11" t="s">
        <v>4064</v>
      </c>
      <c r="D1937" s="11" t="s">
        <v>26</v>
      </c>
      <c r="E1937" s="11" t="s">
        <v>321</v>
      </c>
      <c r="F1937" s="11" t="s">
        <v>26</v>
      </c>
      <c r="G1937" s="11">
        <v>112385</v>
      </c>
      <c r="H1937" s="12" t="s">
        <v>4445</v>
      </c>
      <c r="I1937" s="12" t="s">
        <v>27</v>
      </c>
      <c r="J1937" s="12" t="s">
        <v>33</v>
      </c>
      <c r="K1937" s="12" t="s">
        <v>34</v>
      </c>
      <c r="L1937" s="13">
        <v>35.94</v>
      </c>
      <c r="M1937" s="13">
        <v>25</v>
      </c>
      <c r="N1937" s="13">
        <v>1.4376</v>
      </c>
      <c r="O1937" s="13">
        <v>44</v>
      </c>
      <c r="P1937" s="13" t="s">
        <v>30</v>
      </c>
      <c r="Q1937" s="13">
        <v>0</v>
      </c>
      <c r="R1937" s="69">
        <f t="shared" ref="R1937" si="1906">+L1937*O1937</f>
        <v>1581.36</v>
      </c>
      <c r="S1937" s="69">
        <v>0</v>
      </c>
      <c r="T1937" s="69">
        <f>+L1937*S1937</f>
        <v>0</v>
      </c>
      <c r="U1937" s="69">
        <f>+R1937-T1937</f>
        <v>1581.36</v>
      </c>
      <c r="V1937" s="69">
        <f>+U1937*1</f>
        <v>1581.36</v>
      </c>
      <c r="W1937" s="69">
        <f>+U1937-V1937</f>
        <v>0</v>
      </c>
      <c r="X1937" s="69">
        <v>0</v>
      </c>
      <c r="Y1937" s="14">
        <f t="shared" si="1895"/>
        <v>0</v>
      </c>
      <c r="Z1937" s="66" t="s">
        <v>26</v>
      </c>
      <c r="AA1937" s="12" t="s">
        <v>31</v>
      </c>
    </row>
    <row r="1938" spans="1:27" x14ac:dyDescent="0.25">
      <c r="A1938" s="10">
        <v>45686</v>
      </c>
      <c r="B1938" s="11" t="s">
        <v>4065</v>
      </c>
      <c r="C1938" s="11" t="s">
        <v>4066</v>
      </c>
      <c r="D1938" s="11" t="s">
        <v>26</v>
      </c>
      <c r="E1938" s="11" t="s">
        <v>97</v>
      </c>
      <c r="F1938" s="11" t="s">
        <v>26</v>
      </c>
      <c r="G1938" s="11">
        <v>9851</v>
      </c>
      <c r="H1938" s="12" t="s">
        <v>4446</v>
      </c>
      <c r="I1938" s="12" t="s">
        <v>27</v>
      </c>
      <c r="J1938" s="12" t="s">
        <v>42</v>
      </c>
      <c r="K1938" s="12" t="s">
        <v>43</v>
      </c>
      <c r="L1938" s="13">
        <v>21.22</v>
      </c>
      <c r="M1938" s="13">
        <v>13</v>
      </c>
      <c r="N1938" s="13">
        <v>1.632307692307692</v>
      </c>
      <c r="O1938" s="13" t="s">
        <v>30</v>
      </c>
      <c r="P1938" s="13">
        <v>65.599999999999994</v>
      </c>
      <c r="Q1938" s="13">
        <v>0</v>
      </c>
      <c r="R1938" s="69">
        <f>+M1938*P1938</f>
        <v>852.8</v>
      </c>
      <c r="S1938" s="69">
        <v>0</v>
      </c>
      <c r="T1938" s="69">
        <f>+M1938*S1938</f>
        <v>0</v>
      </c>
      <c r="U1938" s="69">
        <f t="shared" ref="U1938" si="1907">+R1938-T1938</f>
        <v>852.8</v>
      </c>
      <c r="V1938" s="69">
        <f>+U1938*1</f>
        <v>852.8</v>
      </c>
      <c r="W1938" s="69">
        <f t="shared" ref="W1938" si="1908">+U1938-V1938</f>
        <v>0</v>
      </c>
      <c r="X1938" s="69">
        <v>0</v>
      </c>
      <c r="Y1938" s="14">
        <f t="shared" si="1895"/>
        <v>0</v>
      </c>
      <c r="Z1938" s="66" t="s">
        <v>26</v>
      </c>
      <c r="AA1938" s="12" t="s">
        <v>31</v>
      </c>
    </row>
    <row r="1939" spans="1:27" x14ac:dyDescent="0.25">
      <c r="A1939" s="10">
        <v>45686</v>
      </c>
      <c r="B1939" s="11" t="s">
        <v>458</v>
      </c>
      <c r="C1939" s="11" t="s">
        <v>4067</v>
      </c>
      <c r="D1939" s="11" t="s">
        <v>26</v>
      </c>
      <c r="E1939" s="11" t="s">
        <v>538</v>
      </c>
      <c r="F1939" s="11" t="s">
        <v>26</v>
      </c>
      <c r="G1939" s="11">
        <v>3834</v>
      </c>
      <c r="H1939" s="12" t="s">
        <v>41</v>
      </c>
      <c r="I1939" s="12" t="s">
        <v>55</v>
      </c>
      <c r="J1939" s="12" t="s">
        <v>55</v>
      </c>
      <c r="K1939" s="12" t="s">
        <v>56</v>
      </c>
      <c r="L1939" s="13">
        <v>40.700000000000003</v>
      </c>
      <c r="M1939" s="13">
        <v>25</v>
      </c>
      <c r="N1939" s="13">
        <v>1.6279999999999999</v>
      </c>
      <c r="O1939" s="13"/>
      <c r="P1939" s="13">
        <v>24</v>
      </c>
      <c r="Q1939" s="13">
        <v>0</v>
      </c>
      <c r="R1939" s="69">
        <f>+M1939*P1939</f>
        <v>600</v>
      </c>
      <c r="S1939" s="69">
        <v>0</v>
      </c>
      <c r="T1939" s="69">
        <f>+M1939*S1939</f>
        <v>0</v>
      </c>
      <c r="U1939" s="69">
        <f>+R1939-T1939</f>
        <v>600</v>
      </c>
      <c r="V1939" s="69">
        <f>+U1939*0</f>
        <v>0</v>
      </c>
      <c r="W1939" s="69">
        <f>+U1939-V1939</f>
        <v>600</v>
      </c>
      <c r="X1939" s="69">
        <v>0</v>
      </c>
      <c r="Y1939" s="14">
        <f t="shared" si="1895"/>
        <v>0</v>
      </c>
      <c r="Z1939" s="66" t="s">
        <v>26</v>
      </c>
      <c r="AA1939" s="12" t="s">
        <v>31</v>
      </c>
    </row>
    <row r="1940" spans="1:27" x14ac:dyDescent="0.25">
      <c r="A1940" s="10">
        <v>45686</v>
      </c>
      <c r="B1940" s="11" t="s">
        <v>4068</v>
      </c>
      <c r="C1940" s="11" t="s">
        <v>4069</v>
      </c>
      <c r="D1940" s="11" t="s">
        <v>26</v>
      </c>
      <c r="E1940" s="11" t="s">
        <v>1659</v>
      </c>
      <c r="F1940" s="11" t="s">
        <v>26</v>
      </c>
      <c r="G1940" s="11">
        <v>42270</v>
      </c>
      <c r="H1940" s="12" t="s">
        <v>564</v>
      </c>
      <c r="I1940" s="12" t="s">
        <v>27</v>
      </c>
      <c r="J1940" s="12" t="s">
        <v>47</v>
      </c>
      <c r="K1940" s="12" t="s">
        <v>48</v>
      </c>
      <c r="L1940" s="13">
        <v>34.9</v>
      </c>
      <c r="M1940" s="13">
        <v>24</v>
      </c>
      <c r="N1940" s="13">
        <v>1.4541666666666671</v>
      </c>
      <c r="O1940" s="13"/>
      <c r="P1940" s="13">
        <v>60</v>
      </c>
      <c r="Q1940" s="13">
        <v>0</v>
      </c>
      <c r="R1940" s="69">
        <f>M1940*P1940</f>
        <v>1440</v>
      </c>
      <c r="S1940" s="69">
        <v>0</v>
      </c>
      <c r="T1940" s="69">
        <f>M1940*S1940</f>
        <v>0</v>
      </c>
      <c r="U1940" s="69">
        <f>R1940-T1940</f>
        <v>1440</v>
      </c>
      <c r="V1940" s="69">
        <f>U1940*0</f>
        <v>0</v>
      </c>
      <c r="W1940" s="69">
        <f>+U1940-V1940</f>
        <v>1440</v>
      </c>
      <c r="X1940" s="69">
        <v>0</v>
      </c>
      <c r="Y1940" s="14">
        <f t="shared" si="1895"/>
        <v>0</v>
      </c>
      <c r="Z1940" s="66" t="s">
        <v>26</v>
      </c>
      <c r="AA1940" s="12" t="s">
        <v>31</v>
      </c>
    </row>
    <row r="1941" spans="1:27" x14ac:dyDescent="0.25">
      <c r="A1941" s="10">
        <v>45686</v>
      </c>
      <c r="B1941" s="11" t="s">
        <v>4070</v>
      </c>
      <c r="C1941" s="11" t="s">
        <v>4071</v>
      </c>
      <c r="D1941" s="11" t="s">
        <v>26</v>
      </c>
      <c r="E1941" s="11" t="s">
        <v>245</v>
      </c>
      <c r="F1941" s="11" t="s">
        <v>26</v>
      </c>
      <c r="G1941" s="11">
        <v>2975</v>
      </c>
      <c r="H1941" s="12" t="s">
        <v>41</v>
      </c>
      <c r="I1941" s="12" t="s">
        <v>55</v>
      </c>
      <c r="J1941" s="12" t="s">
        <v>55</v>
      </c>
      <c r="K1941" s="12" t="s">
        <v>56</v>
      </c>
      <c r="L1941" s="13">
        <v>40.659999999999997</v>
      </c>
      <c r="M1941" s="13">
        <v>25</v>
      </c>
      <c r="N1941" s="13">
        <v>1.6264000000000001</v>
      </c>
      <c r="O1941" s="13"/>
      <c r="P1941" s="13">
        <v>24</v>
      </c>
      <c r="Q1941" s="13">
        <v>0</v>
      </c>
      <c r="R1941" s="69">
        <f>+M1941*P1941</f>
        <v>600</v>
      </c>
      <c r="S1941" s="69">
        <v>0</v>
      </c>
      <c r="T1941" s="69">
        <f>+M1941*S1941</f>
        <v>0</v>
      </c>
      <c r="U1941" s="69">
        <f>+R1941-T1941</f>
        <v>600</v>
      </c>
      <c r="V1941" s="69">
        <f>+U1941*0</f>
        <v>0</v>
      </c>
      <c r="W1941" s="69">
        <f>+U1941-V1941</f>
        <v>600</v>
      </c>
      <c r="X1941" s="69">
        <v>0</v>
      </c>
      <c r="Y1941" s="14">
        <f t="shared" si="1895"/>
        <v>0</v>
      </c>
      <c r="Z1941" s="66" t="s">
        <v>26</v>
      </c>
      <c r="AA1941" s="12" t="s">
        <v>31</v>
      </c>
    </row>
    <row r="1942" spans="1:27" x14ac:dyDescent="0.25">
      <c r="A1942" s="10">
        <v>45686</v>
      </c>
      <c r="B1942" s="11" t="s">
        <v>4072</v>
      </c>
      <c r="C1942" s="11" t="s">
        <v>4073</v>
      </c>
      <c r="D1942" s="11" t="s">
        <v>26</v>
      </c>
      <c r="E1942" s="11" t="s">
        <v>1199</v>
      </c>
      <c r="F1942" s="11" t="s">
        <v>26</v>
      </c>
      <c r="G1942" s="11">
        <v>2575</v>
      </c>
      <c r="H1942" s="12" t="s">
        <v>162</v>
      </c>
      <c r="I1942" s="12" t="s">
        <v>27</v>
      </c>
      <c r="J1942" s="12" t="s">
        <v>47</v>
      </c>
      <c r="K1942" s="12" t="s">
        <v>48</v>
      </c>
      <c r="L1942" s="13">
        <v>37.159999999999997</v>
      </c>
      <c r="M1942" s="13">
        <v>25</v>
      </c>
      <c r="N1942" s="13">
        <v>1.4863999999999999</v>
      </c>
      <c r="O1942" s="13" t="s">
        <v>30</v>
      </c>
      <c r="P1942" s="13">
        <v>58</v>
      </c>
      <c r="Q1942" s="13">
        <v>0</v>
      </c>
      <c r="R1942" s="69">
        <f>M1942*P1942</f>
        <v>1450</v>
      </c>
      <c r="S1942" s="69">
        <v>0</v>
      </c>
      <c r="T1942" s="69">
        <f>M1942*S1942</f>
        <v>0</v>
      </c>
      <c r="U1942" s="69">
        <f>R1942-T1942</f>
        <v>1450</v>
      </c>
      <c r="V1942" s="69">
        <f>U1942*0</f>
        <v>0</v>
      </c>
      <c r="W1942" s="69">
        <f>U1942-V1942</f>
        <v>1450</v>
      </c>
      <c r="X1942" s="69">
        <v>0</v>
      </c>
      <c r="Y1942" s="14">
        <f t="shared" si="1895"/>
        <v>0</v>
      </c>
      <c r="Z1942" s="66" t="s">
        <v>26</v>
      </c>
      <c r="AA1942" s="12" t="s">
        <v>31</v>
      </c>
    </row>
    <row r="1943" spans="1:27" x14ac:dyDescent="0.25">
      <c r="A1943" s="10">
        <v>45686</v>
      </c>
      <c r="B1943" s="11" t="s">
        <v>4074</v>
      </c>
      <c r="C1943" s="11" t="s">
        <v>4075</v>
      </c>
      <c r="D1943" s="11" t="s">
        <v>26</v>
      </c>
      <c r="E1943" s="11" t="s">
        <v>526</v>
      </c>
      <c r="F1943" s="11" t="s">
        <v>26</v>
      </c>
      <c r="G1943" s="11">
        <v>2572</v>
      </c>
      <c r="H1943" s="12" t="s">
        <v>162</v>
      </c>
      <c r="I1943" s="12" t="s">
        <v>27</v>
      </c>
      <c r="J1943" s="12" t="s">
        <v>42</v>
      </c>
      <c r="K1943" s="12" t="s">
        <v>43</v>
      </c>
      <c r="L1943" s="13">
        <v>44.46</v>
      </c>
      <c r="M1943" s="13">
        <v>25</v>
      </c>
      <c r="N1943" s="13">
        <v>1.7784</v>
      </c>
      <c r="O1943" s="13" t="s">
        <v>30</v>
      </c>
      <c r="P1943" s="13">
        <v>56</v>
      </c>
      <c r="Q1943" s="13">
        <v>0</v>
      </c>
      <c r="R1943" s="69">
        <f>M1943*P1943</f>
        <v>1400</v>
      </c>
      <c r="S1943" s="69">
        <v>0</v>
      </c>
      <c r="T1943" s="69">
        <f>M1943*S1943</f>
        <v>0</v>
      </c>
      <c r="U1943" s="69">
        <f t="shared" ref="U1943" si="1909">R1943-T1943</f>
        <v>1400</v>
      </c>
      <c r="V1943" s="69">
        <f>U1943*0</f>
        <v>0</v>
      </c>
      <c r="W1943" s="69">
        <f t="shared" ref="W1943" si="1910">U1943-V1943</f>
        <v>1400</v>
      </c>
      <c r="X1943" s="69">
        <v>0</v>
      </c>
      <c r="Y1943" s="14">
        <f t="shared" si="1895"/>
        <v>0</v>
      </c>
      <c r="Z1943" s="66" t="s">
        <v>26</v>
      </c>
      <c r="AA1943" s="12" t="s">
        <v>31</v>
      </c>
    </row>
    <row r="1944" spans="1:27" x14ac:dyDescent="0.25">
      <c r="A1944" s="10">
        <v>45686</v>
      </c>
      <c r="B1944" s="11" t="s">
        <v>2815</v>
      </c>
      <c r="C1944" s="11" t="s">
        <v>4076</v>
      </c>
      <c r="D1944" s="11" t="s">
        <v>26</v>
      </c>
      <c r="E1944" s="11" t="s">
        <v>528</v>
      </c>
      <c r="F1944" s="11" t="s">
        <v>26</v>
      </c>
      <c r="G1944" s="11">
        <v>2571</v>
      </c>
      <c r="H1944" s="12" t="s">
        <v>162</v>
      </c>
      <c r="I1944" s="12" t="s">
        <v>27</v>
      </c>
      <c r="J1944" s="12" t="s">
        <v>33</v>
      </c>
      <c r="K1944" s="12" t="s">
        <v>34</v>
      </c>
      <c r="L1944" s="13">
        <v>36.82</v>
      </c>
      <c r="M1944" s="13">
        <v>25</v>
      </c>
      <c r="N1944" s="13">
        <v>1.4728000000000001</v>
      </c>
      <c r="O1944" s="13" t="s">
        <v>30</v>
      </c>
      <c r="P1944" s="13">
        <v>58</v>
      </c>
      <c r="Q1944" s="13">
        <v>0</v>
      </c>
      <c r="R1944" s="69">
        <f>M1944*P1944</f>
        <v>1450</v>
      </c>
      <c r="S1944" s="69">
        <v>0</v>
      </c>
      <c r="T1944" s="69">
        <f>M1944*S1944</f>
        <v>0</v>
      </c>
      <c r="U1944" s="69">
        <f>R1944-T1944</f>
        <v>1450</v>
      </c>
      <c r="V1944" s="69">
        <f>U1944*0</f>
        <v>0</v>
      </c>
      <c r="W1944" s="69">
        <f>U1944-V1944</f>
        <v>1450</v>
      </c>
      <c r="X1944" s="69">
        <v>0</v>
      </c>
      <c r="Y1944" s="14">
        <f t="shared" si="1895"/>
        <v>0</v>
      </c>
      <c r="Z1944" s="66" t="s">
        <v>26</v>
      </c>
      <c r="AA1944" s="12" t="s">
        <v>31</v>
      </c>
    </row>
    <row r="1945" spans="1:27" x14ac:dyDescent="0.25">
      <c r="A1945" s="10">
        <v>45686</v>
      </c>
      <c r="B1945" s="11" t="s">
        <v>4077</v>
      </c>
      <c r="C1945" s="11" t="s">
        <v>4078</v>
      </c>
      <c r="D1945" s="11" t="s">
        <v>26</v>
      </c>
      <c r="E1945" s="11" t="s">
        <v>3937</v>
      </c>
      <c r="F1945" s="11" t="s">
        <v>26</v>
      </c>
      <c r="G1945" s="11" t="s">
        <v>35</v>
      </c>
      <c r="H1945" s="12" t="s">
        <v>36</v>
      </c>
      <c r="I1945" s="12" t="s">
        <v>55</v>
      </c>
      <c r="J1945" s="12" t="s">
        <v>55</v>
      </c>
      <c r="K1945" s="12" t="s">
        <v>56</v>
      </c>
      <c r="L1945" s="13">
        <v>10.6</v>
      </c>
      <c r="M1945" s="13">
        <v>6</v>
      </c>
      <c r="N1945" s="13">
        <v>1.7666666666666671</v>
      </c>
      <c r="O1945" s="13">
        <v>20</v>
      </c>
      <c r="P1945" s="13" t="s">
        <v>30</v>
      </c>
      <c r="Q1945" s="13">
        <v>0</v>
      </c>
      <c r="R1945" s="69">
        <f>(L1945*O1945)-Q1945</f>
        <v>212</v>
      </c>
      <c r="S1945" s="69">
        <v>0</v>
      </c>
      <c r="T1945" s="69">
        <f t="shared" ref="T1945:T1946" si="1911">+L1945*S1945</f>
        <v>0</v>
      </c>
      <c r="U1945" s="69">
        <f t="shared" ref="U1945:U1946" si="1912">+R1945-T1945</f>
        <v>212</v>
      </c>
      <c r="V1945" s="69">
        <f>+U1945*0</f>
        <v>0</v>
      </c>
      <c r="W1945" s="69">
        <f t="shared" ref="W1945:W1946" si="1913">+U1945-V1945</f>
        <v>212</v>
      </c>
      <c r="X1945" s="69">
        <v>0</v>
      </c>
      <c r="Y1945" s="14">
        <f t="shared" si="1895"/>
        <v>0</v>
      </c>
      <c r="Z1945" s="66" t="s">
        <v>26</v>
      </c>
      <c r="AA1945" s="12" t="s">
        <v>31</v>
      </c>
    </row>
    <row r="1946" spans="1:27" x14ac:dyDescent="0.25">
      <c r="A1946" s="10">
        <v>45686</v>
      </c>
      <c r="B1946" s="11" t="s">
        <v>4031</v>
      </c>
      <c r="C1946" s="11" t="s">
        <v>4079</v>
      </c>
      <c r="D1946" s="11" t="s">
        <v>26</v>
      </c>
      <c r="E1946" s="11" t="s">
        <v>204</v>
      </c>
      <c r="F1946" s="11" t="s">
        <v>26</v>
      </c>
      <c r="G1946" s="11" t="s">
        <v>35</v>
      </c>
      <c r="H1946" s="12" t="s">
        <v>36</v>
      </c>
      <c r="I1946" s="12" t="s">
        <v>27</v>
      </c>
      <c r="J1946" s="12" t="s">
        <v>42</v>
      </c>
      <c r="K1946" s="12" t="s">
        <v>43</v>
      </c>
      <c r="L1946" s="13">
        <v>13.68</v>
      </c>
      <c r="M1946" s="13">
        <v>8</v>
      </c>
      <c r="N1946" s="13">
        <v>1.71</v>
      </c>
      <c r="O1946" s="13">
        <v>45</v>
      </c>
      <c r="P1946" s="13" t="s">
        <v>30</v>
      </c>
      <c r="Q1946" s="13">
        <v>0</v>
      </c>
      <c r="R1946" s="69">
        <f>(L1946*O1946)-Q1946</f>
        <v>615.6</v>
      </c>
      <c r="S1946" s="69">
        <v>0</v>
      </c>
      <c r="T1946" s="69">
        <f t="shared" si="1911"/>
        <v>0</v>
      </c>
      <c r="U1946" s="69">
        <f t="shared" si="1912"/>
        <v>615.6</v>
      </c>
      <c r="V1946" s="69">
        <f t="shared" ref="V1946" si="1914">+U1946*0</f>
        <v>0</v>
      </c>
      <c r="W1946" s="69">
        <f t="shared" si="1913"/>
        <v>615.6</v>
      </c>
      <c r="X1946" s="69">
        <v>0</v>
      </c>
      <c r="Y1946" s="14">
        <f t="shared" si="1895"/>
        <v>0</v>
      </c>
      <c r="Z1946" s="66" t="s">
        <v>26</v>
      </c>
      <c r="AA1946" s="12" t="s">
        <v>31</v>
      </c>
    </row>
    <row r="1947" spans="1:27" x14ac:dyDescent="0.25">
      <c r="A1947" s="10">
        <v>45686</v>
      </c>
      <c r="B1947" s="11" t="s">
        <v>4080</v>
      </c>
      <c r="C1947" s="11" t="s">
        <v>4081</v>
      </c>
      <c r="D1947" s="11" t="s">
        <v>26</v>
      </c>
      <c r="E1947" s="11" t="s">
        <v>417</v>
      </c>
      <c r="F1947" s="11" t="s">
        <v>26</v>
      </c>
      <c r="G1947" s="11">
        <v>2570</v>
      </c>
      <c r="H1947" s="12" t="s">
        <v>162</v>
      </c>
      <c r="I1947" s="12" t="s">
        <v>27</v>
      </c>
      <c r="J1947" s="12" t="s">
        <v>33</v>
      </c>
      <c r="K1947" s="12" t="s">
        <v>34</v>
      </c>
      <c r="L1947" s="13">
        <v>36.880000000000003</v>
      </c>
      <c r="M1947" s="13">
        <v>25</v>
      </c>
      <c r="N1947" s="13">
        <v>1.4752000000000001</v>
      </c>
      <c r="O1947" s="13" t="s">
        <v>30</v>
      </c>
      <c r="P1947" s="13">
        <v>58</v>
      </c>
      <c r="Q1947" s="13">
        <v>0</v>
      </c>
      <c r="R1947" s="69">
        <f>M1947*P1947</f>
        <v>1450</v>
      </c>
      <c r="S1947" s="69">
        <v>0</v>
      </c>
      <c r="T1947" s="69">
        <f>M1947*S1947</f>
        <v>0</v>
      </c>
      <c r="U1947" s="69">
        <f>R1947-T1947</f>
        <v>1450</v>
      </c>
      <c r="V1947" s="69">
        <f>U1947*0</f>
        <v>0</v>
      </c>
      <c r="W1947" s="69">
        <f>U1947-V1947</f>
        <v>1450</v>
      </c>
      <c r="X1947" s="69">
        <v>0</v>
      </c>
      <c r="Y1947" s="14">
        <f t="shared" si="1895"/>
        <v>0</v>
      </c>
      <c r="Z1947" s="66" t="s">
        <v>26</v>
      </c>
      <c r="AA1947" s="12" t="s">
        <v>31</v>
      </c>
    </row>
    <row r="1948" spans="1:27" x14ac:dyDescent="0.25">
      <c r="A1948" s="10">
        <v>45686</v>
      </c>
      <c r="B1948" s="11" t="s">
        <v>4082</v>
      </c>
      <c r="C1948" s="11" t="s">
        <v>4083</v>
      </c>
      <c r="D1948" s="11" t="s">
        <v>26</v>
      </c>
      <c r="E1948" s="11" t="s">
        <v>69</v>
      </c>
      <c r="F1948" s="11" t="s">
        <v>26</v>
      </c>
      <c r="G1948" s="11">
        <v>2104</v>
      </c>
      <c r="H1948" s="12" t="s">
        <v>70</v>
      </c>
      <c r="I1948" s="12" t="s">
        <v>27</v>
      </c>
      <c r="J1948" s="12" t="s">
        <v>42</v>
      </c>
      <c r="K1948" s="12" t="s">
        <v>43</v>
      </c>
      <c r="L1948" s="13">
        <v>41.16</v>
      </c>
      <c r="M1948" s="13">
        <v>25</v>
      </c>
      <c r="N1948" s="13">
        <v>1.6464000000000001</v>
      </c>
      <c r="O1948" s="13" t="s">
        <v>30</v>
      </c>
      <c r="P1948" s="13">
        <v>64</v>
      </c>
      <c r="Q1948" s="13">
        <v>0</v>
      </c>
      <c r="R1948" s="69">
        <f>+M1948*P1948</f>
        <v>1600</v>
      </c>
      <c r="S1948" s="69">
        <v>0</v>
      </c>
      <c r="T1948" s="69">
        <f>+M1948*S1948</f>
        <v>0</v>
      </c>
      <c r="U1948" s="69">
        <f t="shared" ref="U1948:U1949" si="1915">+R1948-T1948</f>
        <v>1600</v>
      </c>
      <c r="V1948" s="69">
        <f>+U1948*0</f>
        <v>0</v>
      </c>
      <c r="W1948" s="69">
        <f t="shared" ref="W1948:W1949" si="1916">+U1948-V1948</f>
        <v>1600</v>
      </c>
      <c r="X1948" s="69">
        <v>0</v>
      </c>
      <c r="Y1948" s="14">
        <f t="shared" si="1895"/>
        <v>0</v>
      </c>
      <c r="Z1948" s="66" t="s">
        <v>26</v>
      </c>
      <c r="AA1948" s="12" t="s">
        <v>31</v>
      </c>
    </row>
    <row r="1949" spans="1:27" x14ac:dyDescent="0.25">
      <c r="A1949" s="10">
        <v>45686</v>
      </c>
      <c r="B1949" s="11" t="s">
        <v>384</v>
      </c>
      <c r="C1949" s="11" t="s">
        <v>4084</v>
      </c>
      <c r="D1949" s="11" t="s">
        <v>26</v>
      </c>
      <c r="E1949" s="11" t="s">
        <v>101</v>
      </c>
      <c r="F1949" s="11" t="s">
        <v>26</v>
      </c>
      <c r="G1949" s="11">
        <v>69245</v>
      </c>
      <c r="H1949" s="12" t="s">
        <v>4422</v>
      </c>
      <c r="I1949" s="12" t="s">
        <v>27</v>
      </c>
      <c r="J1949" s="12" t="s">
        <v>47</v>
      </c>
      <c r="K1949" s="12" t="s">
        <v>48</v>
      </c>
      <c r="L1949" s="13">
        <v>36.64</v>
      </c>
      <c r="M1949" s="13">
        <v>25</v>
      </c>
      <c r="N1949" s="13">
        <v>1.4656</v>
      </c>
      <c r="O1949" s="13">
        <v>46</v>
      </c>
      <c r="P1949" s="13" t="s">
        <v>30</v>
      </c>
      <c r="Q1949" s="13">
        <v>0</v>
      </c>
      <c r="R1949" s="69">
        <f t="shared" ref="R1949" si="1917">+L1949*O1949</f>
        <v>1685.44</v>
      </c>
      <c r="S1949" s="69">
        <v>0</v>
      </c>
      <c r="T1949" s="69">
        <f t="shared" ref="T1949" si="1918">+L1949*S1949</f>
        <v>0</v>
      </c>
      <c r="U1949" s="69">
        <f t="shared" si="1915"/>
        <v>1685.44</v>
      </c>
      <c r="V1949" s="69">
        <f>+U1949*1</f>
        <v>1685.44</v>
      </c>
      <c r="W1949" s="69">
        <f t="shared" si="1916"/>
        <v>0</v>
      </c>
      <c r="X1949" s="69">
        <v>0</v>
      </c>
      <c r="Y1949" s="14">
        <f t="shared" si="1895"/>
        <v>0</v>
      </c>
      <c r="Z1949" s="66" t="s">
        <v>26</v>
      </c>
      <c r="AA1949" s="12" t="s">
        <v>31</v>
      </c>
    </row>
    <row r="1950" spans="1:27" x14ac:dyDescent="0.25">
      <c r="A1950" s="10">
        <v>45686</v>
      </c>
      <c r="B1950" s="11" t="s">
        <v>3288</v>
      </c>
      <c r="C1950" s="11" t="s">
        <v>4085</v>
      </c>
      <c r="D1950" s="11" t="s">
        <v>26</v>
      </c>
      <c r="E1950" s="11" t="s">
        <v>49</v>
      </c>
      <c r="F1950" s="11" t="s">
        <v>26</v>
      </c>
      <c r="G1950" s="11">
        <v>1580</v>
      </c>
      <c r="H1950" s="12" t="s">
        <v>45</v>
      </c>
      <c r="I1950" s="12" t="s">
        <v>27</v>
      </c>
      <c r="J1950" s="12" t="s">
        <v>42</v>
      </c>
      <c r="K1950" s="12" t="s">
        <v>43</v>
      </c>
      <c r="L1950" s="13">
        <v>41.2</v>
      </c>
      <c r="M1950" s="13">
        <v>25</v>
      </c>
      <c r="N1950" s="13">
        <v>1.6479999999999999</v>
      </c>
      <c r="O1950" s="13" t="s">
        <v>30</v>
      </c>
      <c r="P1950" s="13">
        <v>62</v>
      </c>
      <c r="Q1950" s="13">
        <v>0</v>
      </c>
      <c r="R1950" s="69">
        <f>+M1950*P1950</f>
        <v>1550</v>
      </c>
      <c r="S1950" s="69">
        <v>0</v>
      </c>
      <c r="T1950" s="69">
        <f>+M1950*S1950</f>
        <v>0</v>
      </c>
      <c r="U1950" s="69">
        <f>+R1950-T1950</f>
        <v>1550</v>
      </c>
      <c r="V1950" s="69">
        <f>+U1950*0</f>
        <v>0</v>
      </c>
      <c r="W1950" s="69">
        <f>+U1950-V1950</f>
        <v>1550</v>
      </c>
      <c r="X1950" s="69">
        <v>0</v>
      </c>
      <c r="Y1950" s="14">
        <f t="shared" si="1895"/>
        <v>0</v>
      </c>
      <c r="Z1950" s="66" t="s">
        <v>26</v>
      </c>
      <c r="AA1950" s="12" t="s">
        <v>31</v>
      </c>
    </row>
    <row r="1951" spans="1:27" x14ac:dyDescent="0.25">
      <c r="A1951" s="10">
        <v>45686</v>
      </c>
      <c r="B1951" s="11" t="s">
        <v>4086</v>
      </c>
      <c r="C1951" s="11" t="s">
        <v>4087</v>
      </c>
      <c r="D1951" s="11" t="s">
        <v>26</v>
      </c>
      <c r="E1951" s="11" t="s">
        <v>566</v>
      </c>
      <c r="F1951" s="11" t="s">
        <v>26</v>
      </c>
      <c r="G1951" s="11">
        <v>112389</v>
      </c>
      <c r="H1951" s="12" t="s">
        <v>4445</v>
      </c>
      <c r="I1951" s="12" t="s">
        <v>27</v>
      </c>
      <c r="J1951" s="12" t="s">
        <v>33</v>
      </c>
      <c r="K1951" s="12" t="s">
        <v>34</v>
      </c>
      <c r="L1951" s="13">
        <v>35.4</v>
      </c>
      <c r="M1951" s="13">
        <v>25</v>
      </c>
      <c r="N1951" s="13">
        <v>1.4159999999999999</v>
      </c>
      <c r="O1951" s="13">
        <v>44</v>
      </c>
      <c r="P1951" s="13" t="s">
        <v>30</v>
      </c>
      <c r="Q1951" s="13">
        <v>0</v>
      </c>
      <c r="R1951" s="69">
        <f t="shared" ref="R1951" si="1919">+L1951*O1951</f>
        <v>1557.6</v>
      </c>
      <c r="S1951" s="69">
        <v>0</v>
      </c>
      <c r="T1951" s="69">
        <f>+L1951*S1951</f>
        <v>0</v>
      </c>
      <c r="U1951" s="69">
        <f>+R1951-T1951</f>
        <v>1557.6</v>
      </c>
      <c r="V1951" s="69">
        <f>+U1951*1</f>
        <v>1557.6</v>
      </c>
      <c r="W1951" s="69">
        <f>+U1951-V1951</f>
        <v>0</v>
      </c>
      <c r="X1951" s="69">
        <v>0</v>
      </c>
      <c r="Y1951" s="14">
        <f t="shared" si="1895"/>
        <v>0</v>
      </c>
      <c r="Z1951" s="66" t="s">
        <v>26</v>
      </c>
      <c r="AA1951" s="12" t="s">
        <v>31</v>
      </c>
    </row>
    <row r="1952" spans="1:27" x14ac:dyDescent="0.25">
      <c r="A1952" s="10">
        <v>45686</v>
      </c>
      <c r="B1952" s="11" t="s">
        <v>722</v>
      </c>
      <c r="C1952" s="11" t="s">
        <v>4088</v>
      </c>
      <c r="D1952" s="11" t="s">
        <v>26</v>
      </c>
      <c r="E1952" s="11" t="s">
        <v>550</v>
      </c>
      <c r="F1952" s="11" t="s">
        <v>26</v>
      </c>
      <c r="G1952" s="11" t="s">
        <v>35</v>
      </c>
      <c r="H1952" s="12" t="s">
        <v>36</v>
      </c>
      <c r="I1952" s="12" t="s">
        <v>55</v>
      </c>
      <c r="J1952" s="12" t="s">
        <v>55</v>
      </c>
      <c r="K1952" s="12" t="s">
        <v>56</v>
      </c>
      <c r="L1952" s="13">
        <v>34.380000000000003</v>
      </c>
      <c r="M1952" s="13">
        <v>25</v>
      </c>
      <c r="N1952" s="13">
        <v>1.3752</v>
      </c>
      <c r="O1952" s="13">
        <v>20</v>
      </c>
      <c r="P1952" s="13" t="s">
        <v>30</v>
      </c>
      <c r="Q1952" s="13">
        <v>0</v>
      </c>
      <c r="R1952" s="69">
        <f>(L1952*O1952)-Q1952</f>
        <v>687.6</v>
      </c>
      <c r="S1952" s="69">
        <v>0</v>
      </c>
      <c r="T1952" s="69">
        <f t="shared" ref="T1952" si="1920">+L1952*S1952</f>
        <v>0</v>
      </c>
      <c r="U1952" s="69">
        <f t="shared" ref="U1952" si="1921">+R1952-T1952</f>
        <v>687.6</v>
      </c>
      <c r="V1952" s="69">
        <f>+U1952*0</f>
        <v>0</v>
      </c>
      <c r="W1952" s="69">
        <f t="shared" ref="W1952" si="1922">+U1952-V1952</f>
        <v>687.6</v>
      </c>
      <c r="X1952" s="69">
        <v>0</v>
      </c>
      <c r="Y1952" s="14">
        <f t="shared" si="1895"/>
        <v>0</v>
      </c>
      <c r="Z1952" s="66" t="s">
        <v>26</v>
      </c>
      <c r="AA1952" s="12" t="s">
        <v>31</v>
      </c>
    </row>
    <row r="1953" spans="1:27" x14ac:dyDescent="0.25">
      <c r="A1953" s="10">
        <v>45686</v>
      </c>
      <c r="B1953" s="11" t="s">
        <v>403</v>
      </c>
      <c r="C1953" s="11" t="s">
        <v>4089</v>
      </c>
      <c r="D1953" s="11" t="s">
        <v>26</v>
      </c>
      <c r="E1953" s="11" t="s">
        <v>77</v>
      </c>
      <c r="F1953" s="11" t="s">
        <v>26</v>
      </c>
      <c r="G1953" s="11">
        <v>2410</v>
      </c>
      <c r="H1953" s="12" t="s">
        <v>4448</v>
      </c>
      <c r="I1953" s="12" t="s">
        <v>55</v>
      </c>
      <c r="J1953" s="12" t="s">
        <v>55</v>
      </c>
      <c r="K1953" s="12" t="s">
        <v>56</v>
      </c>
      <c r="L1953" s="13">
        <v>38</v>
      </c>
      <c r="M1953" s="13">
        <v>25</v>
      </c>
      <c r="N1953" s="13">
        <v>1.52</v>
      </c>
      <c r="O1953" s="13">
        <v>15</v>
      </c>
      <c r="P1953" s="13" t="s">
        <v>30</v>
      </c>
      <c r="Q1953" s="13">
        <v>0</v>
      </c>
      <c r="R1953" s="69">
        <f>L1953*O1953</f>
        <v>570</v>
      </c>
      <c r="S1953" s="69">
        <v>0</v>
      </c>
      <c r="T1953" s="69">
        <f>L1953*S1953</f>
        <v>0</v>
      </c>
      <c r="U1953" s="69">
        <f>R1953-T1953</f>
        <v>570</v>
      </c>
      <c r="V1953" s="69">
        <f>U1953*1</f>
        <v>570</v>
      </c>
      <c r="W1953" s="69">
        <f>U1953-V1953</f>
        <v>0</v>
      </c>
      <c r="X1953" s="69">
        <v>0</v>
      </c>
      <c r="Y1953" s="14">
        <f t="shared" si="1895"/>
        <v>0</v>
      </c>
      <c r="Z1953" s="66" t="s">
        <v>26</v>
      </c>
      <c r="AA1953" s="12" t="s">
        <v>31</v>
      </c>
    </row>
    <row r="1954" spans="1:27" x14ac:dyDescent="0.25">
      <c r="A1954" s="10">
        <v>45686</v>
      </c>
      <c r="B1954" s="11" t="s">
        <v>418</v>
      </c>
      <c r="C1954" s="11" t="s">
        <v>4090</v>
      </c>
      <c r="D1954" s="11" t="s">
        <v>26</v>
      </c>
      <c r="E1954" s="11" t="s">
        <v>3937</v>
      </c>
      <c r="F1954" s="11" t="s">
        <v>26</v>
      </c>
      <c r="G1954" s="11" t="s">
        <v>35</v>
      </c>
      <c r="H1954" s="12" t="s">
        <v>36</v>
      </c>
      <c r="I1954" s="12" t="s">
        <v>55</v>
      </c>
      <c r="J1954" s="12" t="s">
        <v>55</v>
      </c>
      <c r="K1954" s="12" t="s">
        <v>56</v>
      </c>
      <c r="L1954" s="13">
        <v>10.38</v>
      </c>
      <c r="M1954" s="13">
        <v>6</v>
      </c>
      <c r="N1954" s="13">
        <v>1.73</v>
      </c>
      <c r="O1954" s="13">
        <v>20</v>
      </c>
      <c r="P1954" s="13" t="s">
        <v>30</v>
      </c>
      <c r="Q1954" s="13">
        <v>0</v>
      </c>
      <c r="R1954" s="69">
        <f>(L1954*O1954)-Q1954</f>
        <v>207.60000000000002</v>
      </c>
      <c r="S1954" s="69">
        <v>0</v>
      </c>
      <c r="T1954" s="69">
        <f t="shared" ref="T1954" si="1923">+L1954*S1954</f>
        <v>0</v>
      </c>
      <c r="U1954" s="69">
        <f t="shared" ref="U1954" si="1924">+R1954-T1954</f>
        <v>207.60000000000002</v>
      </c>
      <c r="V1954" s="69">
        <f>+U1954*0</f>
        <v>0</v>
      </c>
      <c r="W1954" s="69">
        <f t="shared" ref="W1954" si="1925">+U1954-V1954</f>
        <v>207.60000000000002</v>
      </c>
      <c r="X1954" s="69">
        <v>0</v>
      </c>
      <c r="Y1954" s="14">
        <f t="shared" si="1895"/>
        <v>0</v>
      </c>
      <c r="Z1954" s="66" t="s">
        <v>26</v>
      </c>
      <c r="AA1954" s="12" t="s">
        <v>31</v>
      </c>
    </row>
    <row r="1955" spans="1:27" x14ac:dyDescent="0.25">
      <c r="A1955" s="10">
        <v>45686</v>
      </c>
      <c r="B1955" s="11" t="s">
        <v>4091</v>
      </c>
      <c r="C1955" s="11" t="s">
        <v>4092</v>
      </c>
      <c r="D1955" s="11" t="s">
        <v>26</v>
      </c>
      <c r="E1955" s="11" t="s">
        <v>533</v>
      </c>
      <c r="F1955" s="11" t="s">
        <v>26</v>
      </c>
      <c r="G1955" s="11">
        <v>2569</v>
      </c>
      <c r="H1955" s="12" t="s">
        <v>162</v>
      </c>
      <c r="I1955" s="12" t="s">
        <v>27</v>
      </c>
      <c r="J1955" s="12" t="s">
        <v>33</v>
      </c>
      <c r="K1955" s="12" t="s">
        <v>34</v>
      </c>
      <c r="L1955" s="13">
        <v>36.659999999999997</v>
      </c>
      <c r="M1955" s="13">
        <v>25</v>
      </c>
      <c r="N1955" s="13">
        <v>1.4663999999999999</v>
      </c>
      <c r="O1955" s="13" t="s">
        <v>30</v>
      </c>
      <c r="P1955" s="13">
        <v>58</v>
      </c>
      <c r="Q1955" s="13">
        <v>0</v>
      </c>
      <c r="R1955" s="69">
        <f>M1955*P1955</f>
        <v>1450</v>
      </c>
      <c r="S1955" s="69">
        <v>0</v>
      </c>
      <c r="T1955" s="69">
        <f>M1955*S1955</f>
        <v>0</v>
      </c>
      <c r="U1955" s="69">
        <f>R1955-T1955</f>
        <v>1450</v>
      </c>
      <c r="V1955" s="69">
        <f>U1955*0</f>
        <v>0</v>
      </c>
      <c r="W1955" s="69">
        <f>U1955-V1955</f>
        <v>1450</v>
      </c>
      <c r="X1955" s="69">
        <v>0</v>
      </c>
      <c r="Y1955" s="14">
        <f t="shared" si="1895"/>
        <v>0</v>
      </c>
      <c r="Z1955" s="66" t="s">
        <v>26</v>
      </c>
      <c r="AA1955" s="12" t="s">
        <v>31</v>
      </c>
    </row>
    <row r="1956" spans="1:27" x14ac:dyDescent="0.25">
      <c r="A1956" s="10">
        <v>45686</v>
      </c>
      <c r="B1956" s="11" t="s">
        <v>350</v>
      </c>
      <c r="C1956" s="11" t="s">
        <v>4093</v>
      </c>
      <c r="D1956" s="11" t="s">
        <v>26</v>
      </c>
      <c r="E1956" s="11" t="s">
        <v>75</v>
      </c>
      <c r="F1956" s="11" t="s">
        <v>26</v>
      </c>
      <c r="G1956" s="11">
        <v>42037</v>
      </c>
      <c r="H1956" s="12" t="s">
        <v>564</v>
      </c>
      <c r="I1956" s="12" t="s">
        <v>55</v>
      </c>
      <c r="J1956" s="12" t="s">
        <v>55</v>
      </c>
      <c r="K1956" s="12" t="s">
        <v>56</v>
      </c>
      <c r="L1956" s="13">
        <v>37.82</v>
      </c>
      <c r="M1956" s="13">
        <v>25</v>
      </c>
      <c r="N1956" s="13">
        <v>1.5127999999999999</v>
      </c>
      <c r="O1956" s="13"/>
      <c r="P1956" s="13">
        <v>24</v>
      </c>
      <c r="Q1956" s="13">
        <v>0</v>
      </c>
      <c r="R1956" s="69">
        <f>M1956*P1956</f>
        <v>600</v>
      </c>
      <c r="S1956" s="69">
        <v>0</v>
      </c>
      <c r="T1956" s="69">
        <f>M1956*S1956</f>
        <v>0</v>
      </c>
      <c r="U1956" s="69">
        <f>R1956-T1956</f>
        <v>600</v>
      </c>
      <c r="V1956" s="69">
        <f>U1956*0</f>
        <v>0</v>
      </c>
      <c r="W1956" s="69">
        <f>+U1956-V1956</f>
        <v>600</v>
      </c>
      <c r="X1956" s="69">
        <v>0</v>
      </c>
      <c r="Y1956" s="14">
        <f t="shared" si="1895"/>
        <v>0</v>
      </c>
      <c r="Z1956" s="66" t="s">
        <v>26</v>
      </c>
      <c r="AA1956" s="12" t="s">
        <v>31</v>
      </c>
    </row>
    <row r="1957" spans="1:27" x14ac:dyDescent="0.25">
      <c r="A1957" s="10">
        <v>45686</v>
      </c>
      <c r="B1957" s="11" t="s">
        <v>4094</v>
      </c>
      <c r="C1957" s="11" t="s">
        <v>4095</v>
      </c>
      <c r="D1957" s="11" t="s">
        <v>26</v>
      </c>
      <c r="E1957" s="11" t="s">
        <v>443</v>
      </c>
      <c r="F1957" s="11" t="s">
        <v>26</v>
      </c>
      <c r="G1957" s="11">
        <v>2106</v>
      </c>
      <c r="H1957" s="12" t="s">
        <v>4448</v>
      </c>
      <c r="I1957" s="12" t="s">
        <v>55</v>
      </c>
      <c r="J1957" s="12" t="s">
        <v>55</v>
      </c>
      <c r="K1957" s="12" t="s">
        <v>56</v>
      </c>
      <c r="L1957" s="13">
        <v>34.04</v>
      </c>
      <c r="M1957" s="13">
        <v>21</v>
      </c>
      <c r="N1957" s="13">
        <v>1.6209523809523809</v>
      </c>
      <c r="O1957" s="13">
        <v>15</v>
      </c>
      <c r="P1957" s="13" t="s">
        <v>30</v>
      </c>
      <c r="Q1957" s="13">
        <v>0</v>
      </c>
      <c r="R1957" s="69">
        <f>L1957*O1957</f>
        <v>510.59999999999997</v>
      </c>
      <c r="S1957" s="69">
        <v>0</v>
      </c>
      <c r="T1957" s="69">
        <f>L1957*S1957</f>
        <v>0</v>
      </c>
      <c r="U1957" s="69">
        <f>R1957-T1957</f>
        <v>510.59999999999997</v>
      </c>
      <c r="V1957" s="69">
        <f>U1957*1</f>
        <v>510.59999999999997</v>
      </c>
      <c r="W1957" s="69">
        <f>U1957-V1957</f>
        <v>0</v>
      </c>
      <c r="X1957" s="69">
        <v>0</v>
      </c>
      <c r="Y1957" s="14">
        <f t="shared" si="1895"/>
        <v>0</v>
      </c>
      <c r="Z1957" s="66" t="s">
        <v>26</v>
      </c>
      <c r="AA1957" s="12" t="s">
        <v>31</v>
      </c>
    </row>
    <row r="1958" spans="1:27" x14ac:dyDescent="0.25">
      <c r="A1958" s="10">
        <v>45686</v>
      </c>
      <c r="B1958" s="11" t="s">
        <v>4096</v>
      </c>
      <c r="C1958" s="11" t="s">
        <v>4097</v>
      </c>
      <c r="D1958" s="11" t="s">
        <v>26</v>
      </c>
      <c r="E1958" s="11" t="s">
        <v>32</v>
      </c>
      <c r="F1958" s="11" t="s">
        <v>26</v>
      </c>
      <c r="G1958" s="11">
        <v>1524</v>
      </c>
      <c r="H1958" s="12" t="s">
        <v>45</v>
      </c>
      <c r="I1958" s="12" t="s">
        <v>27</v>
      </c>
      <c r="J1958" s="12" t="s">
        <v>42</v>
      </c>
      <c r="K1958" s="12" t="s">
        <v>43</v>
      </c>
      <c r="L1958" s="13">
        <v>41.62</v>
      </c>
      <c r="M1958" s="13">
        <v>25</v>
      </c>
      <c r="N1958" s="13">
        <v>1.6648000000000001</v>
      </c>
      <c r="O1958" s="13" t="s">
        <v>30</v>
      </c>
      <c r="P1958" s="13">
        <v>62</v>
      </c>
      <c r="Q1958" s="13">
        <v>0</v>
      </c>
      <c r="R1958" s="69">
        <f>+M1958*P1958</f>
        <v>1550</v>
      </c>
      <c r="S1958" s="69">
        <v>0</v>
      </c>
      <c r="T1958" s="69">
        <f>+M1958*S1958</f>
        <v>0</v>
      </c>
      <c r="U1958" s="69">
        <f>+R1958-T1958</f>
        <v>1550</v>
      </c>
      <c r="V1958" s="69">
        <f>+U1958*0</f>
        <v>0</v>
      </c>
      <c r="W1958" s="69">
        <f>+U1958-V1958</f>
        <v>1550</v>
      </c>
      <c r="X1958" s="69">
        <v>0</v>
      </c>
      <c r="Y1958" s="14">
        <f t="shared" si="1895"/>
        <v>0</v>
      </c>
      <c r="Z1958" s="66" t="s">
        <v>26</v>
      </c>
      <c r="AA1958" s="12" t="s">
        <v>31</v>
      </c>
    </row>
    <row r="1959" spans="1:27" x14ac:dyDescent="0.25">
      <c r="A1959" s="10">
        <v>45686</v>
      </c>
      <c r="B1959" s="11" t="s">
        <v>1663</v>
      </c>
      <c r="C1959" s="11" t="s">
        <v>4098</v>
      </c>
      <c r="D1959" s="11" t="s">
        <v>26</v>
      </c>
      <c r="E1959" s="11" t="s">
        <v>3937</v>
      </c>
      <c r="F1959" s="11" t="s">
        <v>26</v>
      </c>
      <c r="G1959" s="11" t="s">
        <v>35</v>
      </c>
      <c r="H1959" s="12" t="s">
        <v>36</v>
      </c>
      <c r="I1959" s="12" t="s">
        <v>55</v>
      </c>
      <c r="J1959" s="12" t="s">
        <v>55</v>
      </c>
      <c r="K1959" s="12" t="s">
        <v>56</v>
      </c>
      <c r="L1959" s="13">
        <v>11</v>
      </c>
      <c r="M1959" s="13">
        <v>8</v>
      </c>
      <c r="N1959" s="13">
        <v>1.375</v>
      </c>
      <c r="O1959" s="13">
        <v>20</v>
      </c>
      <c r="P1959" s="13" t="s">
        <v>30</v>
      </c>
      <c r="Q1959" s="13">
        <v>0</v>
      </c>
      <c r="R1959" s="69">
        <f>(L1959*O1959)-Q1959</f>
        <v>220</v>
      </c>
      <c r="S1959" s="69">
        <v>0</v>
      </c>
      <c r="T1959" s="69">
        <f t="shared" ref="T1959" si="1926">+L1959*S1959</f>
        <v>0</v>
      </c>
      <c r="U1959" s="69">
        <f t="shared" ref="U1959" si="1927">+R1959-T1959</f>
        <v>220</v>
      </c>
      <c r="V1959" s="69">
        <f>+U1959*0</f>
        <v>0</v>
      </c>
      <c r="W1959" s="69">
        <f t="shared" ref="W1959" si="1928">+U1959-V1959</f>
        <v>220</v>
      </c>
      <c r="X1959" s="69">
        <v>0</v>
      </c>
      <c r="Y1959" s="14">
        <f t="shared" si="1895"/>
        <v>0</v>
      </c>
      <c r="Z1959" s="66" t="s">
        <v>26</v>
      </c>
      <c r="AA1959" s="12" t="s">
        <v>31</v>
      </c>
    </row>
    <row r="1960" spans="1:27" x14ac:dyDescent="0.25">
      <c r="A1960" s="10">
        <v>45686</v>
      </c>
      <c r="B1960" s="11" t="s">
        <v>4099</v>
      </c>
      <c r="C1960" s="11" t="s">
        <v>4100</v>
      </c>
      <c r="D1960" s="11" t="s">
        <v>26</v>
      </c>
      <c r="E1960" s="11" t="s">
        <v>80</v>
      </c>
      <c r="F1960" s="11" t="s">
        <v>26</v>
      </c>
      <c r="G1960" s="11">
        <v>10664</v>
      </c>
      <c r="H1960" s="12" t="s">
        <v>140</v>
      </c>
      <c r="I1960" s="12" t="s">
        <v>27</v>
      </c>
      <c r="J1960" s="12" t="s">
        <v>33</v>
      </c>
      <c r="K1960" s="12" t="s">
        <v>34</v>
      </c>
      <c r="L1960" s="13">
        <v>42.42</v>
      </c>
      <c r="M1960" s="13">
        <v>29</v>
      </c>
      <c r="N1960" s="13">
        <v>1.462758620689655</v>
      </c>
      <c r="O1960" s="13">
        <v>40</v>
      </c>
      <c r="P1960" s="13"/>
      <c r="Q1960" s="13">
        <v>0</v>
      </c>
      <c r="R1960" s="69">
        <f>+L1960*O1960</f>
        <v>1696.8000000000002</v>
      </c>
      <c r="S1960" s="69">
        <v>0</v>
      </c>
      <c r="T1960" s="69">
        <f>+L1960*S1960</f>
        <v>0</v>
      </c>
      <c r="U1960" s="69">
        <f>+R1960-T1960</f>
        <v>1696.8000000000002</v>
      </c>
      <c r="V1960" s="69">
        <f>+U1960*0</f>
        <v>0</v>
      </c>
      <c r="W1960" s="69">
        <f>+U1960-V1960</f>
        <v>1696.8000000000002</v>
      </c>
      <c r="X1960" s="69">
        <v>0</v>
      </c>
      <c r="Y1960" s="14">
        <f t="shared" si="1895"/>
        <v>0</v>
      </c>
      <c r="Z1960" s="66" t="s">
        <v>26</v>
      </c>
      <c r="AA1960" s="12" t="s">
        <v>31</v>
      </c>
    </row>
    <row r="1961" spans="1:27" x14ac:dyDescent="0.25">
      <c r="A1961" s="10">
        <v>45686</v>
      </c>
      <c r="B1961" s="11" t="s">
        <v>281</v>
      </c>
      <c r="C1961" s="11" t="s">
        <v>4101</v>
      </c>
      <c r="D1961" s="11" t="s">
        <v>26</v>
      </c>
      <c r="E1961" s="11" t="s">
        <v>479</v>
      </c>
      <c r="F1961" s="11" t="s">
        <v>26</v>
      </c>
      <c r="G1961" s="11">
        <v>70402</v>
      </c>
      <c r="H1961" s="12" t="s">
        <v>4447</v>
      </c>
      <c r="I1961" s="12" t="s">
        <v>55</v>
      </c>
      <c r="J1961" s="12" t="s">
        <v>55</v>
      </c>
      <c r="K1961" s="12" t="s">
        <v>56</v>
      </c>
      <c r="L1961" s="13">
        <v>37.14</v>
      </c>
      <c r="M1961" s="13">
        <v>25</v>
      </c>
      <c r="N1961" s="13">
        <v>1.4856</v>
      </c>
      <c r="O1961" s="13">
        <v>15</v>
      </c>
      <c r="P1961" s="13" t="s">
        <v>30</v>
      </c>
      <c r="Q1961" s="13">
        <v>0</v>
      </c>
      <c r="R1961" s="69">
        <f>+L1961*O1961</f>
        <v>557.1</v>
      </c>
      <c r="S1961" s="69">
        <v>0</v>
      </c>
      <c r="T1961" s="69">
        <f>+L1961*S1961</f>
        <v>0</v>
      </c>
      <c r="U1961" s="69">
        <f>+R1961-T1961</f>
        <v>557.1</v>
      </c>
      <c r="V1961" s="69">
        <f>+U1961*0.75</f>
        <v>417.82500000000005</v>
      </c>
      <c r="W1961" s="69">
        <f>+U1961-V1961</f>
        <v>139.27499999999998</v>
      </c>
      <c r="X1961" s="69">
        <v>0</v>
      </c>
      <c r="Y1961" s="14">
        <f t="shared" si="1895"/>
        <v>0</v>
      </c>
      <c r="Z1961" s="66" t="s">
        <v>26</v>
      </c>
      <c r="AA1961" s="12" t="s">
        <v>31</v>
      </c>
    </row>
    <row r="1962" spans="1:27" x14ac:dyDescent="0.25">
      <c r="A1962" s="10">
        <v>45686</v>
      </c>
      <c r="B1962" s="11" t="s">
        <v>4102</v>
      </c>
      <c r="C1962" s="11" t="s">
        <v>4103</v>
      </c>
      <c r="D1962" s="11" t="s">
        <v>26</v>
      </c>
      <c r="E1962" s="11" t="s">
        <v>592</v>
      </c>
      <c r="F1962" s="11" t="s">
        <v>26</v>
      </c>
      <c r="G1962" s="11">
        <v>44310</v>
      </c>
      <c r="H1962" s="12" t="s">
        <v>4422</v>
      </c>
      <c r="I1962" s="12" t="s">
        <v>27</v>
      </c>
      <c r="J1962" s="12" t="s">
        <v>47</v>
      </c>
      <c r="K1962" s="12" t="s">
        <v>48</v>
      </c>
      <c r="L1962" s="13">
        <v>34.020000000000003</v>
      </c>
      <c r="M1962" s="13">
        <v>25</v>
      </c>
      <c r="N1962" s="13">
        <v>1.3608</v>
      </c>
      <c r="O1962" s="13">
        <v>46</v>
      </c>
      <c r="P1962" s="13" t="s">
        <v>30</v>
      </c>
      <c r="Q1962" s="13">
        <v>0</v>
      </c>
      <c r="R1962" s="69">
        <f t="shared" ref="R1962" si="1929">+L1962*O1962</f>
        <v>1564.92</v>
      </c>
      <c r="S1962" s="69">
        <v>0</v>
      </c>
      <c r="T1962" s="69">
        <f t="shared" ref="T1962" si="1930">+L1962*S1962</f>
        <v>0</v>
      </c>
      <c r="U1962" s="69">
        <f t="shared" ref="U1962" si="1931">+R1962-T1962</f>
        <v>1564.92</v>
      </c>
      <c r="V1962" s="69">
        <f>+U1962*1</f>
        <v>1564.92</v>
      </c>
      <c r="W1962" s="69">
        <f t="shared" ref="W1962" si="1932">+U1962-V1962</f>
        <v>0</v>
      </c>
      <c r="X1962" s="69">
        <v>0</v>
      </c>
      <c r="Y1962" s="14">
        <f t="shared" si="1895"/>
        <v>0</v>
      </c>
      <c r="Z1962" s="66" t="s">
        <v>26</v>
      </c>
      <c r="AA1962" s="12" t="s">
        <v>31</v>
      </c>
    </row>
    <row r="1963" spans="1:27" x14ac:dyDescent="0.25">
      <c r="A1963" s="10">
        <v>45686</v>
      </c>
      <c r="B1963" s="11" t="s">
        <v>382</v>
      </c>
      <c r="C1963" s="11" t="s">
        <v>4104</v>
      </c>
      <c r="D1963" s="11" t="s">
        <v>26</v>
      </c>
      <c r="E1963" s="11" t="s">
        <v>569</v>
      </c>
      <c r="F1963" s="11" t="s">
        <v>26</v>
      </c>
      <c r="G1963" s="11">
        <v>10339</v>
      </c>
      <c r="H1963" s="12" t="s">
        <v>140</v>
      </c>
      <c r="I1963" s="12" t="s">
        <v>27</v>
      </c>
      <c r="J1963" s="12" t="s">
        <v>42</v>
      </c>
      <c r="K1963" s="12" t="s">
        <v>43</v>
      </c>
      <c r="L1963" s="13">
        <v>43.2</v>
      </c>
      <c r="M1963" s="13">
        <v>25</v>
      </c>
      <c r="N1963" s="13">
        <v>1.728</v>
      </c>
      <c r="O1963" s="13">
        <v>35</v>
      </c>
      <c r="P1963" s="13"/>
      <c r="Q1963" s="13">
        <v>0</v>
      </c>
      <c r="R1963" s="69">
        <f>+L1963*O1963</f>
        <v>1512</v>
      </c>
      <c r="S1963" s="69">
        <v>0</v>
      </c>
      <c r="T1963" s="69">
        <f>+L1963*S1963</f>
        <v>0</v>
      </c>
      <c r="U1963" s="69">
        <f>+R1963-T1963</f>
        <v>1512</v>
      </c>
      <c r="V1963" s="69">
        <f>+U1963*0</f>
        <v>0</v>
      </c>
      <c r="W1963" s="69">
        <f>+U1963-V1963</f>
        <v>1512</v>
      </c>
      <c r="X1963" s="69">
        <v>0</v>
      </c>
      <c r="Y1963" s="14">
        <f t="shared" si="1895"/>
        <v>0</v>
      </c>
      <c r="Z1963" s="66" t="s">
        <v>26</v>
      </c>
      <c r="AA1963" s="12" t="s">
        <v>31</v>
      </c>
    </row>
    <row r="1964" spans="1:27" x14ac:dyDescent="0.25">
      <c r="A1964" s="10">
        <v>45686</v>
      </c>
      <c r="B1964" s="11" t="s">
        <v>4105</v>
      </c>
      <c r="C1964" s="11" t="s">
        <v>4106</v>
      </c>
      <c r="D1964" s="11" t="s">
        <v>26</v>
      </c>
      <c r="E1964" s="11" t="s">
        <v>67</v>
      </c>
      <c r="F1964" s="11" t="s">
        <v>26</v>
      </c>
      <c r="G1964" s="11">
        <v>1623</v>
      </c>
      <c r="H1964" s="12" t="s">
        <v>66</v>
      </c>
      <c r="I1964" s="12" t="s">
        <v>37</v>
      </c>
      <c r="J1964" s="12" t="s">
        <v>1908</v>
      </c>
      <c r="K1964" s="12" t="s">
        <v>82</v>
      </c>
      <c r="L1964" s="13">
        <v>37.44</v>
      </c>
      <c r="M1964" s="13">
        <v>25</v>
      </c>
      <c r="N1964" s="13">
        <v>1.4976</v>
      </c>
      <c r="O1964" s="13" t="s">
        <v>30</v>
      </c>
      <c r="P1964" s="13">
        <v>54</v>
      </c>
      <c r="Q1964" s="13">
        <v>0</v>
      </c>
      <c r="R1964" s="69">
        <f>M1964*P1964</f>
        <v>1350</v>
      </c>
      <c r="S1964" s="69">
        <v>0</v>
      </c>
      <c r="T1964" s="69">
        <f>M1964*S1964</f>
        <v>0</v>
      </c>
      <c r="U1964" s="69">
        <f t="shared" ref="U1964:U1965" si="1933">R1964-T1964</f>
        <v>1350</v>
      </c>
      <c r="V1964" s="69">
        <f t="shared" ref="V1964" si="1934">U1964*1</f>
        <v>1350</v>
      </c>
      <c r="W1964" s="69">
        <f t="shared" ref="W1964:W1965" si="1935">U1964-V1964</f>
        <v>0</v>
      </c>
      <c r="X1964" s="69">
        <v>0</v>
      </c>
      <c r="Y1964" s="14">
        <f t="shared" si="1895"/>
        <v>0</v>
      </c>
      <c r="Z1964" s="66" t="s">
        <v>26</v>
      </c>
      <c r="AA1964" s="12" t="s">
        <v>31</v>
      </c>
    </row>
    <row r="1965" spans="1:27" x14ac:dyDescent="0.25">
      <c r="A1965" s="10">
        <v>45686</v>
      </c>
      <c r="B1965" s="11" t="s">
        <v>468</v>
      </c>
      <c r="C1965" s="11" t="s">
        <v>4107</v>
      </c>
      <c r="D1965" s="11" t="s">
        <v>26</v>
      </c>
      <c r="E1965" s="11" t="s">
        <v>1199</v>
      </c>
      <c r="F1965" s="11" t="s">
        <v>26</v>
      </c>
      <c r="G1965" s="11">
        <v>2576</v>
      </c>
      <c r="H1965" s="12" t="s">
        <v>162</v>
      </c>
      <c r="I1965" s="12" t="s">
        <v>27</v>
      </c>
      <c r="J1965" s="12" t="s">
        <v>42</v>
      </c>
      <c r="K1965" s="12" t="s">
        <v>43</v>
      </c>
      <c r="L1965" s="13">
        <v>42.96</v>
      </c>
      <c r="M1965" s="13">
        <v>25</v>
      </c>
      <c r="N1965" s="13">
        <v>1.7183999999999999</v>
      </c>
      <c r="O1965" s="13" t="s">
        <v>30</v>
      </c>
      <c r="P1965" s="13">
        <v>56</v>
      </c>
      <c r="Q1965" s="13">
        <v>0</v>
      </c>
      <c r="R1965" s="69">
        <f>M1965*P1965</f>
        <v>1400</v>
      </c>
      <c r="S1965" s="69">
        <v>0</v>
      </c>
      <c r="T1965" s="69">
        <f>M1965*S1965</f>
        <v>0</v>
      </c>
      <c r="U1965" s="69">
        <f t="shared" si="1933"/>
        <v>1400</v>
      </c>
      <c r="V1965" s="69">
        <f>U1965*0</f>
        <v>0</v>
      </c>
      <c r="W1965" s="69">
        <f t="shared" si="1935"/>
        <v>1400</v>
      </c>
      <c r="X1965" s="69">
        <v>0</v>
      </c>
      <c r="Y1965" s="14">
        <f t="shared" si="1895"/>
        <v>0</v>
      </c>
      <c r="Z1965" s="66" t="s">
        <v>26</v>
      </c>
      <c r="AA1965" s="12" t="s">
        <v>31</v>
      </c>
    </row>
    <row r="1966" spans="1:27" x14ac:dyDescent="0.25">
      <c r="A1966" s="10">
        <v>45686</v>
      </c>
      <c r="B1966" s="11" t="s">
        <v>4108</v>
      </c>
      <c r="C1966" s="11" t="s">
        <v>4109</v>
      </c>
      <c r="D1966" s="11" t="s">
        <v>26</v>
      </c>
      <c r="E1966" s="11" t="s">
        <v>50</v>
      </c>
      <c r="F1966" s="11" t="s">
        <v>26</v>
      </c>
      <c r="G1966" s="11">
        <v>922</v>
      </c>
      <c r="H1966" s="12" t="s">
        <v>162</v>
      </c>
      <c r="I1966" s="12" t="s">
        <v>27</v>
      </c>
      <c r="J1966" s="12" t="s">
        <v>33</v>
      </c>
      <c r="K1966" s="12" t="s">
        <v>34</v>
      </c>
      <c r="L1966" s="13">
        <v>37.74</v>
      </c>
      <c r="M1966" s="13">
        <v>25</v>
      </c>
      <c r="N1966" s="13">
        <v>1.5096000000000001</v>
      </c>
      <c r="O1966" s="13" t="s">
        <v>30</v>
      </c>
      <c r="P1966" s="13">
        <v>58</v>
      </c>
      <c r="Q1966" s="13">
        <v>0</v>
      </c>
      <c r="R1966" s="69">
        <f>M1966*P1966</f>
        <v>1450</v>
      </c>
      <c r="S1966" s="69">
        <v>0</v>
      </c>
      <c r="T1966" s="69">
        <f>M1966*S1966</f>
        <v>0</v>
      </c>
      <c r="U1966" s="69">
        <f>R1966-T1966</f>
        <v>1450</v>
      </c>
      <c r="V1966" s="69">
        <f>U1966*0</f>
        <v>0</v>
      </c>
      <c r="W1966" s="69">
        <f>U1966-V1966</f>
        <v>1450</v>
      </c>
      <c r="X1966" s="69">
        <v>0</v>
      </c>
      <c r="Y1966" s="14">
        <f t="shared" si="1895"/>
        <v>0</v>
      </c>
      <c r="Z1966" s="66" t="s">
        <v>26</v>
      </c>
      <c r="AA1966" s="12" t="s">
        <v>31</v>
      </c>
    </row>
    <row r="1967" spans="1:27" x14ac:dyDescent="0.25">
      <c r="A1967" s="10">
        <v>45686</v>
      </c>
      <c r="B1967" s="11" t="s">
        <v>632</v>
      </c>
      <c r="C1967" s="11" t="s">
        <v>4110</v>
      </c>
      <c r="D1967" s="11" t="s">
        <v>26</v>
      </c>
      <c r="E1967" s="11" t="s">
        <v>65</v>
      </c>
      <c r="F1967" s="11" t="s">
        <v>26</v>
      </c>
      <c r="G1967" s="11">
        <v>1597</v>
      </c>
      <c r="H1967" s="12" t="s">
        <v>66</v>
      </c>
      <c r="I1967" s="12" t="s">
        <v>37</v>
      </c>
      <c r="J1967" s="12" t="s">
        <v>1908</v>
      </c>
      <c r="K1967" s="12" t="s">
        <v>82</v>
      </c>
      <c r="L1967" s="13">
        <v>37.380000000000003</v>
      </c>
      <c r="M1967" s="13">
        <v>25</v>
      </c>
      <c r="N1967" s="13">
        <v>1.4952000000000001</v>
      </c>
      <c r="O1967" s="13" t="s">
        <v>30</v>
      </c>
      <c r="P1967" s="13">
        <v>54</v>
      </c>
      <c r="Q1967" s="13">
        <v>0</v>
      </c>
      <c r="R1967" s="69">
        <f>M1967*P1967</f>
        <v>1350</v>
      </c>
      <c r="S1967" s="69">
        <v>0</v>
      </c>
      <c r="T1967" s="69">
        <f>M1967*S1967</f>
        <v>0</v>
      </c>
      <c r="U1967" s="69">
        <f t="shared" ref="U1967" si="1936">R1967-T1967</f>
        <v>1350</v>
      </c>
      <c r="V1967" s="69">
        <f t="shared" ref="V1967" si="1937">U1967*1</f>
        <v>1350</v>
      </c>
      <c r="W1967" s="69">
        <f t="shared" ref="W1967" si="1938">U1967-V1967</f>
        <v>0</v>
      </c>
      <c r="X1967" s="69">
        <v>0</v>
      </c>
      <c r="Y1967" s="14">
        <f t="shared" si="1895"/>
        <v>0</v>
      </c>
      <c r="Z1967" s="66" t="s">
        <v>26</v>
      </c>
      <c r="AA1967" s="12" t="s">
        <v>31</v>
      </c>
    </row>
    <row r="1968" spans="1:27" x14ac:dyDescent="0.25">
      <c r="A1968" s="10">
        <v>45686</v>
      </c>
      <c r="B1968" s="11" t="s">
        <v>336</v>
      </c>
      <c r="C1968" s="11" t="s">
        <v>4111</v>
      </c>
      <c r="D1968" s="11" t="s">
        <v>26</v>
      </c>
      <c r="E1968" s="11" t="s">
        <v>77</v>
      </c>
      <c r="F1968" s="11" t="s">
        <v>26</v>
      </c>
      <c r="G1968" s="11">
        <v>2411</v>
      </c>
      <c r="H1968" s="12" t="s">
        <v>4448</v>
      </c>
      <c r="I1968" s="12" t="s">
        <v>55</v>
      </c>
      <c r="J1968" s="12" t="s">
        <v>55</v>
      </c>
      <c r="K1968" s="12" t="s">
        <v>56</v>
      </c>
      <c r="L1968" s="13">
        <v>37.46</v>
      </c>
      <c r="M1968" s="13">
        <v>25</v>
      </c>
      <c r="N1968" s="13">
        <v>1.4984</v>
      </c>
      <c r="O1968" s="13">
        <v>15</v>
      </c>
      <c r="P1968" s="13" t="s">
        <v>30</v>
      </c>
      <c r="Q1968" s="13">
        <v>0</v>
      </c>
      <c r="R1968" s="69">
        <f>L1968*O1968</f>
        <v>561.9</v>
      </c>
      <c r="S1968" s="69">
        <v>0</v>
      </c>
      <c r="T1968" s="69">
        <f>L1968*S1968</f>
        <v>0</v>
      </c>
      <c r="U1968" s="69">
        <f>R1968-T1968</f>
        <v>561.9</v>
      </c>
      <c r="V1968" s="69">
        <f>U1968*1</f>
        <v>561.9</v>
      </c>
      <c r="W1968" s="69">
        <f>U1968-V1968</f>
        <v>0</v>
      </c>
      <c r="X1968" s="69">
        <v>0</v>
      </c>
      <c r="Y1968" s="14">
        <f t="shared" si="1895"/>
        <v>0</v>
      </c>
      <c r="Z1968" s="66" t="s">
        <v>26</v>
      </c>
      <c r="AA1968" s="12" t="s">
        <v>31</v>
      </c>
    </row>
    <row r="1969" spans="1:27" x14ac:dyDescent="0.25">
      <c r="A1969" s="10">
        <v>45686</v>
      </c>
      <c r="B1969" s="11" t="s">
        <v>4112</v>
      </c>
      <c r="C1969" s="11" t="s">
        <v>4113</v>
      </c>
      <c r="D1969" s="11" t="s">
        <v>26</v>
      </c>
      <c r="E1969" s="11" t="s">
        <v>223</v>
      </c>
      <c r="F1969" s="11" t="s">
        <v>26</v>
      </c>
      <c r="G1969" s="11">
        <v>55338</v>
      </c>
      <c r="H1969" s="12" t="s">
        <v>4422</v>
      </c>
      <c r="I1969" s="12" t="s">
        <v>27</v>
      </c>
      <c r="J1969" s="12" t="s">
        <v>33</v>
      </c>
      <c r="K1969" s="12" t="s">
        <v>34</v>
      </c>
      <c r="L1969" s="13">
        <v>35.4</v>
      </c>
      <c r="M1969" s="13">
        <v>25</v>
      </c>
      <c r="N1969" s="13">
        <v>1.4159999999999999</v>
      </c>
      <c r="O1969" s="13">
        <v>45</v>
      </c>
      <c r="P1969" s="13" t="s">
        <v>30</v>
      </c>
      <c r="Q1969" s="13">
        <v>0</v>
      </c>
      <c r="R1969" s="69">
        <f>+L1969*O1969</f>
        <v>1593</v>
      </c>
      <c r="S1969" s="69">
        <v>0</v>
      </c>
      <c r="T1969" s="69">
        <f>+L1969*S1969</f>
        <v>0</v>
      </c>
      <c r="U1969" s="69">
        <f t="shared" ref="U1969" si="1939">+R1969-T1969</f>
        <v>1593</v>
      </c>
      <c r="V1969" s="69">
        <f>+U1969*1</f>
        <v>1593</v>
      </c>
      <c r="W1969" s="69">
        <f t="shared" ref="W1969" si="1940">+U1969-V1969</f>
        <v>0</v>
      </c>
      <c r="X1969" s="69">
        <v>0</v>
      </c>
      <c r="Y1969" s="14">
        <f t="shared" si="1895"/>
        <v>0</v>
      </c>
      <c r="Z1969" s="66" t="s">
        <v>26</v>
      </c>
      <c r="AA1969" s="12" t="s">
        <v>31</v>
      </c>
    </row>
    <row r="1970" spans="1:27" x14ac:dyDescent="0.25">
      <c r="A1970" s="10">
        <v>45686</v>
      </c>
      <c r="B1970" s="11" t="s">
        <v>3725</v>
      </c>
      <c r="C1970" s="11" t="s">
        <v>4114</v>
      </c>
      <c r="D1970" s="11" t="s">
        <v>26</v>
      </c>
      <c r="E1970" s="11" t="s">
        <v>443</v>
      </c>
      <c r="F1970" s="11" t="s">
        <v>26</v>
      </c>
      <c r="G1970" s="11">
        <v>2107</v>
      </c>
      <c r="H1970" s="12" t="s">
        <v>4448</v>
      </c>
      <c r="I1970" s="12" t="s">
        <v>55</v>
      </c>
      <c r="J1970" s="12" t="s">
        <v>55</v>
      </c>
      <c r="K1970" s="12" t="s">
        <v>56</v>
      </c>
      <c r="L1970" s="13">
        <v>33.96</v>
      </c>
      <c r="M1970" s="13">
        <v>21</v>
      </c>
      <c r="N1970" s="13">
        <v>1.617142857142857</v>
      </c>
      <c r="O1970" s="13">
        <v>15</v>
      </c>
      <c r="P1970" s="13" t="s">
        <v>30</v>
      </c>
      <c r="Q1970" s="13">
        <v>0</v>
      </c>
      <c r="R1970" s="69">
        <f>L1970*O1970</f>
        <v>509.40000000000003</v>
      </c>
      <c r="S1970" s="69">
        <v>0</v>
      </c>
      <c r="T1970" s="69">
        <f>L1970*S1970</f>
        <v>0</v>
      </c>
      <c r="U1970" s="69">
        <f>R1970-T1970</f>
        <v>509.40000000000003</v>
      </c>
      <c r="V1970" s="69">
        <f>U1970*1</f>
        <v>509.40000000000003</v>
      </c>
      <c r="W1970" s="69">
        <f>U1970-V1970</f>
        <v>0</v>
      </c>
      <c r="X1970" s="69">
        <v>0</v>
      </c>
      <c r="Y1970" s="14">
        <f t="shared" si="1895"/>
        <v>0</v>
      </c>
      <c r="Z1970" s="66" t="s">
        <v>26</v>
      </c>
      <c r="AA1970" s="12" t="s">
        <v>31</v>
      </c>
    </row>
    <row r="1971" spans="1:27" x14ac:dyDescent="0.25">
      <c r="A1971" s="10">
        <v>45686</v>
      </c>
      <c r="B1971" s="11" t="s">
        <v>130</v>
      </c>
      <c r="C1971" s="11" t="s">
        <v>4115</v>
      </c>
      <c r="D1971" s="11" t="s">
        <v>26</v>
      </c>
      <c r="E1971" s="11" t="s">
        <v>3937</v>
      </c>
      <c r="F1971" s="11" t="s">
        <v>26</v>
      </c>
      <c r="G1971" s="11" t="s">
        <v>35</v>
      </c>
      <c r="H1971" s="12" t="s">
        <v>36</v>
      </c>
      <c r="I1971" s="12" t="s">
        <v>55</v>
      </c>
      <c r="J1971" s="12" t="s">
        <v>55</v>
      </c>
      <c r="K1971" s="12" t="s">
        <v>56</v>
      </c>
      <c r="L1971" s="13">
        <v>9.16</v>
      </c>
      <c r="M1971" s="13">
        <v>6</v>
      </c>
      <c r="N1971" s="13">
        <v>1.5266666666666671</v>
      </c>
      <c r="O1971" s="13">
        <v>20</v>
      </c>
      <c r="P1971" s="13" t="s">
        <v>30</v>
      </c>
      <c r="Q1971" s="13">
        <v>0</v>
      </c>
      <c r="R1971" s="69">
        <f>(L1971*O1971)-Q1971</f>
        <v>183.2</v>
      </c>
      <c r="S1971" s="69">
        <v>0</v>
      </c>
      <c r="T1971" s="69">
        <f t="shared" ref="T1971" si="1941">+L1971*S1971</f>
        <v>0</v>
      </c>
      <c r="U1971" s="69">
        <f t="shared" ref="U1971" si="1942">+R1971-T1971</f>
        <v>183.2</v>
      </c>
      <c r="V1971" s="69">
        <f>+U1971*0</f>
        <v>0</v>
      </c>
      <c r="W1971" s="69">
        <f t="shared" ref="W1971" si="1943">+U1971-V1971</f>
        <v>183.2</v>
      </c>
      <c r="X1971" s="69">
        <v>0</v>
      </c>
      <c r="Y1971" s="14">
        <f t="shared" si="1895"/>
        <v>0</v>
      </c>
      <c r="Z1971" s="66" t="s">
        <v>26</v>
      </c>
      <c r="AA1971" s="12" t="s">
        <v>31</v>
      </c>
    </row>
    <row r="1972" spans="1:27" x14ac:dyDescent="0.25">
      <c r="A1972" s="10">
        <v>45686</v>
      </c>
      <c r="B1972" s="11" t="s">
        <v>289</v>
      </c>
      <c r="C1972" s="11" t="s">
        <v>4116</v>
      </c>
      <c r="D1972" s="11" t="s">
        <v>26</v>
      </c>
      <c r="E1972" s="11" t="s">
        <v>239</v>
      </c>
      <c r="F1972" s="11" t="s">
        <v>26</v>
      </c>
      <c r="G1972" s="11">
        <v>2948</v>
      </c>
      <c r="H1972" s="12" t="s">
        <v>41</v>
      </c>
      <c r="I1972" s="12" t="s">
        <v>55</v>
      </c>
      <c r="J1972" s="12" t="s">
        <v>55</v>
      </c>
      <c r="K1972" s="12" t="s">
        <v>56</v>
      </c>
      <c r="L1972" s="13">
        <v>35.44</v>
      </c>
      <c r="M1972" s="13">
        <v>22</v>
      </c>
      <c r="N1972" s="13">
        <v>1.6109090909090911</v>
      </c>
      <c r="O1972" s="13"/>
      <c r="P1972" s="13">
        <v>24</v>
      </c>
      <c r="Q1972" s="13">
        <v>0</v>
      </c>
      <c r="R1972" s="69">
        <f>+M1972*P1972</f>
        <v>528</v>
      </c>
      <c r="S1972" s="69">
        <v>0</v>
      </c>
      <c r="T1972" s="69">
        <f>+M1972*S1972</f>
        <v>0</v>
      </c>
      <c r="U1972" s="69">
        <f>+R1972-T1972</f>
        <v>528</v>
      </c>
      <c r="V1972" s="69">
        <f>+U1972*0</f>
        <v>0</v>
      </c>
      <c r="W1972" s="69">
        <f>+U1972-V1972</f>
        <v>528</v>
      </c>
      <c r="X1972" s="69">
        <v>0</v>
      </c>
      <c r="Y1972" s="14">
        <f t="shared" si="1895"/>
        <v>0</v>
      </c>
      <c r="Z1972" s="66" t="s">
        <v>26</v>
      </c>
      <c r="AA1972" s="12" t="s">
        <v>31</v>
      </c>
    </row>
    <row r="1973" spans="1:27" x14ac:dyDescent="0.25">
      <c r="A1973" s="10">
        <v>45686</v>
      </c>
      <c r="B1973" s="11" t="s">
        <v>291</v>
      </c>
      <c r="C1973" s="11" t="s">
        <v>4117</v>
      </c>
      <c r="D1973" s="11" t="s">
        <v>26</v>
      </c>
      <c r="E1973" s="11" t="s">
        <v>57</v>
      </c>
      <c r="F1973" s="11" t="s">
        <v>26</v>
      </c>
      <c r="G1973" s="11">
        <v>3667</v>
      </c>
      <c r="H1973" s="12" t="s">
        <v>41</v>
      </c>
      <c r="I1973" s="12" t="s">
        <v>37</v>
      </c>
      <c r="J1973" s="12" t="s">
        <v>227</v>
      </c>
      <c r="K1973" s="12" t="s">
        <v>38</v>
      </c>
      <c r="L1973" s="13">
        <v>38.32</v>
      </c>
      <c r="M1973" s="13">
        <v>23</v>
      </c>
      <c r="N1973" s="13">
        <v>1.6660869565217391</v>
      </c>
      <c r="O1973" s="13"/>
      <c r="P1973" s="13">
        <v>43.5</v>
      </c>
      <c r="Q1973" s="13">
        <v>0</v>
      </c>
      <c r="R1973" s="69">
        <f>M1973*P1973</f>
        <v>1000.5</v>
      </c>
      <c r="S1973" s="69">
        <v>0</v>
      </c>
      <c r="T1973" s="69">
        <f>M1973*S1973</f>
        <v>0</v>
      </c>
      <c r="U1973" s="69">
        <f t="shared" ref="U1973" si="1944">R1973-T1973</f>
        <v>1000.5</v>
      </c>
      <c r="V1973" s="69">
        <f>U1973*0</f>
        <v>0</v>
      </c>
      <c r="W1973" s="69">
        <f t="shared" ref="W1973" si="1945">U1973-V1973</f>
        <v>1000.5</v>
      </c>
      <c r="X1973" s="69">
        <v>0</v>
      </c>
      <c r="Y1973" s="14">
        <f t="shared" si="1895"/>
        <v>0</v>
      </c>
      <c r="Z1973" s="66" t="s">
        <v>26</v>
      </c>
      <c r="AA1973" s="12" t="s">
        <v>31</v>
      </c>
    </row>
    <row r="1974" spans="1:27" x14ac:dyDescent="0.25">
      <c r="A1974" s="10">
        <v>45686</v>
      </c>
      <c r="B1974" s="11" t="s">
        <v>452</v>
      </c>
      <c r="C1974" s="11" t="s">
        <v>4118</v>
      </c>
      <c r="D1974" s="11" t="s">
        <v>26</v>
      </c>
      <c r="E1974" s="11" t="s">
        <v>237</v>
      </c>
      <c r="F1974" s="11" t="s">
        <v>26</v>
      </c>
      <c r="G1974" s="11" t="s">
        <v>35</v>
      </c>
      <c r="H1974" s="12" t="s">
        <v>36</v>
      </c>
      <c r="I1974" s="12" t="s">
        <v>55</v>
      </c>
      <c r="J1974" s="12" t="s">
        <v>55</v>
      </c>
      <c r="K1974" s="12" t="s">
        <v>56</v>
      </c>
      <c r="L1974" s="13">
        <v>32.86</v>
      </c>
      <c r="M1974" s="13">
        <v>22</v>
      </c>
      <c r="N1974" s="13">
        <v>1.4936363636363641</v>
      </c>
      <c r="O1974" s="13">
        <v>20</v>
      </c>
      <c r="P1974" s="13" t="s">
        <v>30</v>
      </c>
      <c r="Q1974" s="13">
        <v>0</v>
      </c>
      <c r="R1974" s="69">
        <f>(L1974*O1974)-Q1974</f>
        <v>657.2</v>
      </c>
      <c r="S1974" s="69">
        <v>0</v>
      </c>
      <c r="T1974" s="69">
        <f t="shared" ref="T1974" si="1946">+L1974*S1974</f>
        <v>0</v>
      </c>
      <c r="U1974" s="69">
        <f t="shared" ref="U1974" si="1947">+R1974-T1974</f>
        <v>657.2</v>
      </c>
      <c r="V1974" s="69">
        <f>+U1974*0</f>
        <v>0</v>
      </c>
      <c r="W1974" s="69">
        <f t="shared" ref="W1974" si="1948">+U1974-V1974</f>
        <v>657.2</v>
      </c>
      <c r="X1974" s="69">
        <v>0</v>
      </c>
      <c r="Y1974" s="14">
        <f t="shared" si="1895"/>
        <v>0</v>
      </c>
      <c r="Z1974" s="66" t="s">
        <v>26</v>
      </c>
      <c r="AA1974" s="12" t="s">
        <v>31</v>
      </c>
    </row>
    <row r="1975" spans="1:27" x14ac:dyDescent="0.25">
      <c r="A1975" s="10">
        <v>45686</v>
      </c>
      <c r="B1975" s="11" t="s">
        <v>4119</v>
      </c>
      <c r="C1975" s="11" t="s">
        <v>4120</v>
      </c>
      <c r="D1975" s="11" t="s">
        <v>26</v>
      </c>
      <c r="E1975" s="11" t="s">
        <v>182</v>
      </c>
      <c r="F1975" s="11" t="s">
        <v>26</v>
      </c>
      <c r="G1975" s="11">
        <v>4682</v>
      </c>
      <c r="H1975" s="12" t="s">
        <v>41</v>
      </c>
      <c r="I1975" s="12" t="s">
        <v>55</v>
      </c>
      <c r="J1975" s="12" t="s">
        <v>55</v>
      </c>
      <c r="K1975" s="12" t="s">
        <v>56</v>
      </c>
      <c r="L1975" s="13">
        <v>32.340000000000003</v>
      </c>
      <c r="M1975" s="13">
        <v>20</v>
      </c>
      <c r="N1975" s="13">
        <v>1.617</v>
      </c>
      <c r="O1975" s="13"/>
      <c r="P1975" s="13">
        <v>24</v>
      </c>
      <c r="Q1975" s="13">
        <v>0</v>
      </c>
      <c r="R1975" s="69">
        <f>+M1975*P1975</f>
        <v>480</v>
      </c>
      <c r="S1975" s="69">
        <v>0</v>
      </c>
      <c r="T1975" s="69">
        <f>+M1975*S1975</f>
        <v>0</v>
      </c>
      <c r="U1975" s="69">
        <f>+R1975-T1975</f>
        <v>480</v>
      </c>
      <c r="V1975" s="69">
        <f>+U1975*0</f>
        <v>0</v>
      </c>
      <c r="W1975" s="69">
        <f>+U1975-V1975</f>
        <v>480</v>
      </c>
      <c r="X1975" s="69">
        <v>0</v>
      </c>
      <c r="Y1975" s="14">
        <f t="shared" si="1895"/>
        <v>0</v>
      </c>
      <c r="Z1975" s="66" t="s">
        <v>26</v>
      </c>
      <c r="AA1975" s="12" t="s">
        <v>31</v>
      </c>
    </row>
    <row r="1976" spans="1:27" x14ac:dyDescent="0.25">
      <c r="A1976" s="10">
        <v>45686</v>
      </c>
      <c r="B1976" s="11" t="s">
        <v>299</v>
      </c>
      <c r="C1976" s="11" t="s">
        <v>4121</v>
      </c>
      <c r="D1976" s="11" t="s">
        <v>26</v>
      </c>
      <c r="E1976" s="11" t="s">
        <v>3937</v>
      </c>
      <c r="F1976" s="11" t="s">
        <v>26</v>
      </c>
      <c r="G1976" s="11" t="s">
        <v>35</v>
      </c>
      <c r="H1976" s="12" t="s">
        <v>36</v>
      </c>
      <c r="I1976" s="12" t="s">
        <v>55</v>
      </c>
      <c r="J1976" s="12" t="s">
        <v>55</v>
      </c>
      <c r="K1976" s="12" t="s">
        <v>56</v>
      </c>
      <c r="L1976" s="13">
        <v>9.76</v>
      </c>
      <c r="M1976" s="13">
        <v>6</v>
      </c>
      <c r="N1976" s="13">
        <v>1.6266666666666669</v>
      </c>
      <c r="O1976" s="13">
        <v>20</v>
      </c>
      <c r="P1976" s="13" t="s">
        <v>30</v>
      </c>
      <c r="Q1976" s="13">
        <v>0</v>
      </c>
      <c r="R1976" s="69">
        <f>(L1976*O1976)-Q1976</f>
        <v>195.2</v>
      </c>
      <c r="S1976" s="69">
        <v>0</v>
      </c>
      <c r="T1976" s="69">
        <f t="shared" ref="T1976" si="1949">+L1976*S1976</f>
        <v>0</v>
      </c>
      <c r="U1976" s="69">
        <f t="shared" ref="U1976" si="1950">+R1976-T1976</f>
        <v>195.2</v>
      </c>
      <c r="V1976" s="69">
        <f>+U1976*0</f>
        <v>0</v>
      </c>
      <c r="W1976" s="69">
        <f t="shared" ref="W1976" si="1951">+U1976-V1976</f>
        <v>195.2</v>
      </c>
      <c r="X1976" s="69">
        <v>0</v>
      </c>
      <c r="Y1976" s="14">
        <f t="shared" si="1895"/>
        <v>0</v>
      </c>
      <c r="Z1976" s="66" t="s">
        <v>26</v>
      </c>
      <c r="AA1976" s="12" t="s">
        <v>31</v>
      </c>
    </row>
    <row r="1977" spans="1:27" x14ac:dyDescent="0.25">
      <c r="A1977" s="10">
        <v>45686</v>
      </c>
      <c r="B1977" s="11" t="s">
        <v>2469</v>
      </c>
      <c r="C1977" s="11" t="s">
        <v>4122</v>
      </c>
      <c r="D1977" s="11" t="s">
        <v>26</v>
      </c>
      <c r="E1977" s="11" t="s">
        <v>538</v>
      </c>
      <c r="F1977" s="11" t="s">
        <v>26</v>
      </c>
      <c r="G1977" s="11">
        <v>3836</v>
      </c>
      <c r="H1977" s="12" t="s">
        <v>41</v>
      </c>
      <c r="I1977" s="12" t="s">
        <v>55</v>
      </c>
      <c r="J1977" s="12" t="s">
        <v>55</v>
      </c>
      <c r="K1977" s="12" t="s">
        <v>56</v>
      </c>
      <c r="L1977" s="13">
        <v>35.1</v>
      </c>
      <c r="M1977" s="13">
        <v>22</v>
      </c>
      <c r="N1977" s="13">
        <v>1.595454545454545</v>
      </c>
      <c r="O1977" s="13"/>
      <c r="P1977" s="13">
        <v>24</v>
      </c>
      <c r="Q1977" s="13">
        <v>0</v>
      </c>
      <c r="R1977" s="69">
        <f>+M1977*P1977</f>
        <v>528</v>
      </c>
      <c r="S1977" s="69">
        <v>0</v>
      </c>
      <c r="T1977" s="69">
        <f>+M1977*S1977</f>
        <v>0</v>
      </c>
      <c r="U1977" s="69">
        <f>+R1977-T1977</f>
        <v>528</v>
      </c>
      <c r="V1977" s="69">
        <f>+U1977*0</f>
        <v>0</v>
      </c>
      <c r="W1977" s="69">
        <f>+U1977-V1977</f>
        <v>528</v>
      </c>
      <c r="X1977" s="69">
        <v>0</v>
      </c>
      <c r="Y1977" s="14">
        <f t="shared" si="1895"/>
        <v>0</v>
      </c>
      <c r="Z1977" s="66" t="s">
        <v>26</v>
      </c>
      <c r="AA1977" s="12" t="s">
        <v>31</v>
      </c>
    </row>
    <row r="1978" spans="1:27" x14ac:dyDescent="0.25">
      <c r="A1978" s="10">
        <v>45686</v>
      </c>
      <c r="B1978" s="11" t="s">
        <v>4123</v>
      </c>
      <c r="C1978" s="11" t="s">
        <v>4124</v>
      </c>
      <c r="D1978" s="11" t="s">
        <v>26</v>
      </c>
      <c r="E1978" s="11" t="s">
        <v>245</v>
      </c>
      <c r="F1978" s="11" t="s">
        <v>26</v>
      </c>
      <c r="G1978" s="11">
        <v>2977</v>
      </c>
      <c r="H1978" s="12" t="s">
        <v>41</v>
      </c>
      <c r="I1978" s="12" t="s">
        <v>55</v>
      </c>
      <c r="J1978" s="12" t="s">
        <v>55</v>
      </c>
      <c r="K1978" s="12" t="s">
        <v>56</v>
      </c>
      <c r="L1978" s="13">
        <v>36.28</v>
      </c>
      <c r="M1978" s="13">
        <v>22</v>
      </c>
      <c r="N1978" s="13">
        <v>1.6490909090909089</v>
      </c>
      <c r="O1978" s="13"/>
      <c r="P1978" s="13">
        <v>24</v>
      </c>
      <c r="Q1978" s="13">
        <v>0</v>
      </c>
      <c r="R1978" s="69">
        <f>+M1978*P1978</f>
        <v>528</v>
      </c>
      <c r="S1978" s="69">
        <v>0</v>
      </c>
      <c r="T1978" s="69">
        <f>+M1978*S1978</f>
        <v>0</v>
      </c>
      <c r="U1978" s="69">
        <f>+R1978-T1978</f>
        <v>528</v>
      </c>
      <c r="V1978" s="69">
        <f>+U1978*0</f>
        <v>0</v>
      </c>
      <c r="W1978" s="69">
        <f>+U1978-V1978</f>
        <v>528</v>
      </c>
      <c r="X1978" s="69">
        <v>0</v>
      </c>
      <c r="Y1978" s="14">
        <f t="shared" si="1895"/>
        <v>0</v>
      </c>
      <c r="Z1978" s="66" t="s">
        <v>26</v>
      </c>
      <c r="AA1978" s="12" t="s">
        <v>31</v>
      </c>
    </row>
    <row r="1979" spans="1:27" x14ac:dyDescent="0.25">
      <c r="A1979" s="10">
        <v>45686</v>
      </c>
      <c r="B1979" s="11" t="s">
        <v>611</v>
      </c>
      <c r="C1979" s="11" t="s">
        <v>4125</v>
      </c>
      <c r="D1979" s="11" t="s">
        <v>26</v>
      </c>
      <c r="E1979" s="11" t="s">
        <v>443</v>
      </c>
      <c r="F1979" s="11" t="s">
        <v>26</v>
      </c>
      <c r="G1979" s="11">
        <v>2108</v>
      </c>
      <c r="H1979" s="12" t="s">
        <v>4448</v>
      </c>
      <c r="I1979" s="12" t="s">
        <v>55</v>
      </c>
      <c r="J1979" s="12" t="s">
        <v>55</v>
      </c>
      <c r="K1979" s="12" t="s">
        <v>56</v>
      </c>
      <c r="L1979" s="13">
        <v>34.020000000000003</v>
      </c>
      <c r="M1979" s="13">
        <v>21</v>
      </c>
      <c r="N1979" s="13">
        <v>1.62</v>
      </c>
      <c r="O1979" s="13">
        <v>15</v>
      </c>
      <c r="P1979" s="13" t="s">
        <v>30</v>
      </c>
      <c r="Q1979" s="13">
        <v>0</v>
      </c>
      <c r="R1979" s="69">
        <f>L1979*O1979</f>
        <v>510.30000000000007</v>
      </c>
      <c r="S1979" s="69">
        <v>0</v>
      </c>
      <c r="T1979" s="69">
        <f>L1979*S1979</f>
        <v>0</v>
      </c>
      <c r="U1979" s="69">
        <f>R1979-T1979</f>
        <v>510.30000000000007</v>
      </c>
      <c r="V1979" s="69">
        <f>U1979*1</f>
        <v>510.30000000000007</v>
      </c>
      <c r="W1979" s="69">
        <f>U1979-V1979</f>
        <v>0</v>
      </c>
      <c r="X1979" s="69">
        <v>0</v>
      </c>
      <c r="Y1979" s="14">
        <f t="shared" si="1895"/>
        <v>0</v>
      </c>
      <c r="Z1979" s="66" t="s">
        <v>26</v>
      </c>
      <c r="AA1979" s="12" t="s">
        <v>31</v>
      </c>
    </row>
    <row r="1980" spans="1:27" x14ac:dyDescent="0.25">
      <c r="A1980" s="10">
        <v>45686</v>
      </c>
      <c r="B1980" s="11" t="s">
        <v>3497</v>
      </c>
      <c r="C1980" s="11" t="s">
        <v>4126</v>
      </c>
      <c r="D1980" s="11" t="s">
        <v>26</v>
      </c>
      <c r="E1980" s="11" t="s">
        <v>558</v>
      </c>
      <c r="F1980" s="11" t="s">
        <v>26</v>
      </c>
      <c r="G1980" s="11">
        <v>2575</v>
      </c>
      <c r="H1980" s="12" t="s">
        <v>41</v>
      </c>
      <c r="I1980" s="12" t="s">
        <v>55</v>
      </c>
      <c r="J1980" s="12" t="s">
        <v>55</v>
      </c>
      <c r="K1980" s="12" t="s">
        <v>56</v>
      </c>
      <c r="L1980" s="13">
        <v>33.94</v>
      </c>
      <c r="M1980" s="13">
        <v>20</v>
      </c>
      <c r="N1980" s="13">
        <v>1.6970000000000001</v>
      </c>
      <c r="O1980" s="13"/>
      <c r="P1980" s="13">
        <v>24</v>
      </c>
      <c r="Q1980" s="13">
        <v>0</v>
      </c>
      <c r="R1980" s="69">
        <f>+M1980*P1980</f>
        <v>480</v>
      </c>
      <c r="S1980" s="69">
        <v>0</v>
      </c>
      <c r="T1980" s="69">
        <f>+M1980*S1980</f>
        <v>0</v>
      </c>
      <c r="U1980" s="69">
        <f>+R1980-T1980</f>
        <v>480</v>
      </c>
      <c r="V1980" s="69">
        <f>+U1980*0</f>
        <v>0</v>
      </c>
      <c r="W1980" s="69">
        <f>+U1980-V1980</f>
        <v>480</v>
      </c>
      <c r="X1980" s="69">
        <v>0</v>
      </c>
      <c r="Y1980" s="14">
        <f t="shared" si="1895"/>
        <v>0</v>
      </c>
      <c r="Z1980" s="66" t="s">
        <v>26</v>
      </c>
      <c r="AA1980" s="12" t="s">
        <v>31</v>
      </c>
    </row>
    <row r="1981" spans="1:27" x14ac:dyDescent="0.25">
      <c r="A1981" s="10">
        <v>45686</v>
      </c>
      <c r="B1981" s="11" t="s">
        <v>4127</v>
      </c>
      <c r="C1981" s="11" t="s">
        <v>4128</v>
      </c>
      <c r="D1981" s="11" t="s">
        <v>26</v>
      </c>
      <c r="E1981" s="11" t="s">
        <v>60</v>
      </c>
      <c r="F1981" s="11" t="s">
        <v>26</v>
      </c>
      <c r="G1981" s="11" t="s">
        <v>35</v>
      </c>
      <c r="H1981" s="12" t="s">
        <v>36</v>
      </c>
      <c r="I1981" s="12" t="s">
        <v>27</v>
      </c>
      <c r="J1981" s="12" t="s">
        <v>42</v>
      </c>
      <c r="K1981" s="12" t="s">
        <v>43</v>
      </c>
      <c r="L1981" s="13">
        <v>9.6199999999999992</v>
      </c>
      <c r="M1981" s="13">
        <v>6</v>
      </c>
      <c r="N1981" s="13">
        <v>1.6033333333333331</v>
      </c>
      <c r="O1981" s="13">
        <v>45</v>
      </c>
      <c r="P1981" s="13" t="s">
        <v>30</v>
      </c>
      <c r="Q1981" s="13">
        <v>0</v>
      </c>
      <c r="R1981" s="69">
        <f>(L1981*O1981)-Q1981</f>
        <v>432.9</v>
      </c>
      <c r="S1981" s="69">
        <v>0</v>
      </c>
      <c r="T1981" s="69">
        <f t="shared" ref="T1981" si="1952">+L1981*S1981</f>
        <v>0</v>
      </c>
      <c r="U1981" s="69">
        <f t="shared" ref="U1981" si="1953">+R1981-T1981</f>
        <v>432.9</v>
      </c>
      <c r="V1981" s="69">
        <f t="shared" ref="V1981" si="1954">+U1981*0</f>
        <v>0</v>
      </c>
      <c r="W1981" s="69">
        <f t="shared" ref="W1981" si="1955">+U1981-V1981</f>
        <v>432.9</v>
      </c>
      <c r="X1981" s="69">
        <v>0</v>
      </c>
      <c r="Y1981" s="14">
        <f t="shared" si="1895"/>
        <v>0</v>
      </c>
      <c r="Z1981" s="66" t="s">
        <v>26</v>
      </c>
      <c r="AA1981" s="12" t="s">
        <v>31</v>
      </c>
    </row>
    <row r="1982" spans="1:27" x14ac:dyDescent="0.25">
      <c r="A1982" s="10">
        <v>45686</v>
      </c>
      <c r="B1982" s="11" t="s">
        <v>4129</v>
      </c>
      <c r="C1982" s="11" t="s">
        <v>4130</v>
      </c>
      <c r="D1982" s="11" t="s">
        <v>26</v>
      </c>
      <c r="E1982" s="11" t="s">
        <v>526</v>
      </c>
      <c r="F1982" s="11" t="s">
        <v>26</v>
      </c>
      <c r="G1982" s="11">
        <v>2568</v>
      </c>
      <c r="H1982" s="12" t="s">
        <v>162</v>
      </c>
      <c r="I1982" s="12" t="s">
        <v>27</v>
      </c>
      <c r="J1982" s="12" t="s">
        <v>42</v>
      </c>
      <c r="K1982" s="12" t="s">
        <v>43</v>
      </c>
      <c r="L1982" s="13">
        <v>43.16</v>
      </c>
      <c r="M1982" s="13">
        <v>25</v>
      </c>
      <c r="N1982" s="13">
        <v>1.7263999999999999</v>
      </c>
      <c r="O1982" s="13" t="s">
        <v>30</v>
      </c>
      <c r="P1982" s="13">
        <v>56</v>
      </c>
      <c r="Q1982" s="13">
        <v>0</v>
      </c>
      <c r="R1982" s="69">
        <f>M1982*P1982</f>
        <v>1400</v>
      </c>
      <c r="S1982" s="69">
        <v>0</v>
      </c>
      <c r="T1982" s="69">
        <f>M1982*S1982</f>
        <v>0</v>
      </c>
      <c r="U1982" s="69">
        <f t="shared" ref="U1982" si="1956">R1982-T1982</f>
        <v>1400</v>
      </c>
      <c r="V1982" s="69">
        <f>U1982*0</f>
        <v>0</v>
      </c>
      <c r="W1982" s="69">
        <f t="shared" ref="W1982" si="1957">U1982-V1982</f>
        <v>1400</v>
      </c>
      <c r="X1982" s="69">
        <v>0</v>
      </c>
      <c r="Y1982" s="14">
        <f t="shared" si="1895"/>
        <v>0</v>
      </c>
      <c r="Z1982" s="66" t="s">
        <v>26</v>
      </c>
      <c r="AA1982" s="12" t="s">
        <v>31</v>
      </c>
    </row>
    <row r="1983" spans="1:27" x14ac:dyDescent="0.25">
      <c r="A1983" s="10">
        <v>45686</v>
      </c>
      <c r="B1983" s="11" t="s">
        <v>4131</v>
      </c>
      <c r="C1983" s="11" t="s">
        <v>4132</v>
      </c>
      <c r="D1983" s="11" t="s">
        <v>26</v>
      </c>
      <c r="E1983" s="11" t="s">
        <v>53</v>
      </c>
      <c r="F1983" s="11" t="s">
        <v>26</v>
      </c>
      <c r="G1983" s="11">
        <v>3779</v>
      </c>
      <c r="H1983" s="12" t="s">
        <v>41</v>
      </c>
      <c r="I1983" s="12" t="s">
        <v>27</v>
      </c>
      <c r="J1983" s="12" t="s">
        <v>47</v>
      </c>
      <c r="K1983" s="12" t="s">
        <v>48</v>
      </c>
      <c r="L1983" s="13">
        <v>36.880000000000003</v>
      </c>
      <c r="M1983" s="13">
        <v>25</v>
      </c>
      <c r="N1983" s="13">
        <v>1.4752000000000001</v>
      </c>
      <c r="O1983" s="13"/>
      <c r="P1983" s="13">
        <v>60</v>
      </c>
      <c r="Q1983" s="13">
        <v>0</v>
      </c>
      <c r="R1983" s="69">
        <f>M1983*P1983</f>
        <v>1500</v>
      </c>
      <c r="S1983" s="69">
        <v>0</v>
      </c>
      <c r="T1983" s="69">
        <f>M1983*S1983</f>
        <v>0</v>
      </c>
      <c r="U1983" s="69">
        <f t="shared" ref="U1983" si="1958">+R1983-T1983</f>
        <v>1500</v>
      </c>
      <c r="V1983" s="69">
        <f t="shared" ref="V1983" si="1959">+U1983*0</f>
        <v>0</v>
      </c>
      <c r="W1983" s="69">
        <f t="shared" ref="W1983" si="1960">+U1983-V1983</f>
        <v>1500</v>
      </c>
      <c r="X1983" s="69">
        <v>0</v>
      </c>
      <c r="Y1983" s="14">
        <f t="shared" si="1895"/>
        <v>0</v>
      </c>
      <c r="Z1983" s="66" t="s">
        <v>26</v>
      </c>
      <c r="AA1983" s="12" t="s">
        <v>31</v>
      </c>
    </row>
    <row r="1984" spans="1:27" x14ac:dyDescent="0.25">
      <c r="A1984" s="10">
        <v>45686</v>
      </c>
      <c r="B1984" s="11" t="s">
        <v>310</v>
      </c>
      <c r="C1984" s="11" t="s">
        <v>4133</v>
      </c>
      <c r="D1984" s="11" t="s">
        <v>26</v>
      </c>
      <c r="E1984" s="11" t="s">
        <v>566</v>
      </c>
      <c r="F1984" s="11" t="s">
        <v>26</v>
      </c>
      <c r="G1984" s="11">
        <v>112393</v>
      </c>
      <c r="H1984" s="12" t="s">
        <v>4445</v>
      </c>
      <c r="I1984" s="12" t="s">
        <v>27</v>
      </c>
      <c r="J1984" s="12" t="s">
        <v>33</v>
      </c>
      <c r="K1984" s="12" t="s">
        <v>34</v>
      </c>
      <c r="L1984" s="13">
        <v>35.54</v>
      </c>
      <c r="M1984" s="13">
        <v>24</v>
      </c>
      <c r="N1984" s="13">
        <v>1.480833333333333</v>
      </c>
      <c r="O1984" s="13">
        <v>44</v>
      </c>
      <c r="P1984" s="13" t="s">
        <v>30</v>
      </c>
      <c r="Q1984" s="13">
        <v>0</v>
      </c>
      <c r="R1984" s="69">
        <f t="shared" ref="R1984" si="1961">+L1984*O1984</f>
        <v>1563.76</v>
      </c>
      <c r="S1984" s="69">
        <v>0</v>
      </c>
      <c r="T1984" s="69">
        <f>+L1984*S1984</f>
        <v>0</v>
      </c>
      <c r="U1984" s="69">
        <f>+R1984-T1984</f>
        <v>1563.76</v>
      </c>
      <c r="V1984" s="69">
        <f>+U1984*1</f>
        <v>1563.76</v>
      </c>
      <c r="W1984" s="69">
        <f>+U1984-V1984</f>
        <v>0</v>
      </c>
      <c r="X1984" s="69">
        <v>0</v>
      </c>
      <c r="Y1984" s="14">
        <f t="shared" si="1895"/>
        <v>0</v>
      </c>
      <c r="Z1984" s="66" t="s">
        <v>26</v>
      </c>
      <c r="AA1984" s="12" t="s">
        <v>31</v>
      </c>
    </row>
    <row r="1985" spans="1:27" x14ac:dyDescent="0.25">
      <c r="A1985" s="10">
        <v>45687</v>
      </c>
      <c r="B1985" s="11" t="s">
        <v>4134</v>
      </c>
      <c r="C1985" s="11" t="s">
        <v>4135</v>
      </c>
      <c r="D1985" s="11" t="s">
        <v>26</v>
      </c>
      <c r="E1985" s="11" t="s">
        <v>50</v>
      </c>
      <c r="F1985" s="11" t="s">
        <v>26</v>
      </c>
      <c r="G1985" s="11">
        <v>923</v>
      </c>
      <c r="H1985" s="12" t="s">
        <v>162</v>
      </c>
      <c r="I1985" s="12" t="s">
        <v>27</v>
      </c>
      <c r="J1985" s="12" t="s">
        <v>33</v>
      </c>
      <c r="K1985" s="12" t="s">
        <v>34</v>
      </c>
      <c r="L1985" s="13">
        <v>37.28</v>
      </c>
      <c r="M1985" s="13">
        <v>25</v>
      </c>
      <c r="N1985" s="13">
        <v>1.4912000000000001</v>
      </c>
      <c r="O1985" s="13" t="s">
        <v>30</v>
      </c>
      <c r="P1985" s="13">
        <v>58</v>
      </c>
      <c r="Q1985" s="13">
        <v>0</v>
      </c>
      <c r="R1985" s="69">
        <f>M1985*P1985</f>
        <v>1450</v>
      </c>
      <c r="S1985" s="69">
        <v>0</v>
      </c>
      <c r="T1985" s="69">
        <f>M1985*S1985</f>
        <v>0</v>
      </c>
      <c r="U1985" s="69">
        <f>R1985-T1985</f>
        <v>1450</v>
      </c>
      <c r="V1985" s="69">
        <f>U1985*0</f>
        <v>0</v>
      </c>
      <c r="W1985" s="69">
        <f>U1985-V1985</f>
        <v>1450</v>
      </c>
      <c r="X1985" s="69">
        <v>0</v>
      </c>
      <c r="Y1985" s="14">
        <f t="shared" si="1895"/>
        <v>0</v>
      </c>
      <c r="Z1985" s="66" t="s">
        <v>26</v>
      </c>
      <c r="AA1985" s="12" t="s">
        <v>31</v>
      </c>
    </row>
    <row r="1986" spans="1:27" x14ac:dyDescent="0.25">
      <c r="A1986" s="10">
        <v>45687</v>
      </c>
      <c r="B1986" s="11" t="s">
        <v>2891</v>
      </c>
      <c r="C1986" s="11" t="s">
        <v>4136</v>
      </c>
      <c r="D1986" s="11" t="s">
        <v>26</v>
      </c>
      <c r="E1986" s="11" t="s">
        <v>223</v>
      </c>
      <c r="F1986" s="11" t="s">
        <v>26</v>
      </c>
      <c r="G1986" s="11">
        <v>55339</v>
      </c>
      <c r="H1986" s="12" t="s">
        <v>4422</v>
      </c>
      <c r="I1986" s="12" t="s">
        <v>27</v>
      </c>
      <c r="J1986" s="12" t="s">
        <v>47</v>
      </c>
      <c r="K1986" s="12" t="s">
        <v>48</v>
      </c>
      <c r="L1986" s="13">
        <v>34.979999999999997</v>
      </c>
      <c r="M1986" s="13">
        <v>25</v>
      </c>
      <c r="N1986" s="13">
        <v>1.3992</v>
      </c>
      <c r="O1986" s="13">
        <v>46</v>
      </c>
      <c r="P1986" s="13" t="s">
        <v>30</v>
      </c>
      <c r="Q1986" s="13">
        <v>0</v>
      </c>
      <c r="R1986" s="69">
        <f t="shared" ref="R1986" si="1962">+L1986*O1986</f>
        <v>1609.08</v>
      </c>
      <c r="S1986" s="69">
        <v>0</v>
      </c>
      <c r="T1986" s="69">
        <f t="shared" ref="T1986" si="1963">+L1986*S1986</f>
        <v>0</v>
      </c>
      <c r="U1986" s="69">
        <f t="shared" ref="U1986" si="1964">+R1986-T1986</f>
        <v>1609.08</v>
      </c>
      <c r="V1986" s="69">
        <f>+U1986*1</f>
        <v>1609.08</v>
      </c>
      <c r="W1986" s="69">
        <f t="shared" ref="W1986" si="1965">+U1986-V1986</f>
        <v>0</v>
      </c>
      <c r="X1986" s="69">
        <v>0</v>
      </c>
      <c r="Y1986" s="14">
        <f t="shared" si="1895"/>
        <v>0</v>
      </c>
      <c r="Z1986" s="66" t="s">
        <v>26</v>
      </c>
      <c r="AA1986" s="12" t="s">
        <v>31</v>
      </c>
    </row>
    <row r="1987" spans="1:27" x14ac:dyDescent="0.25">
      <c r="A1987" s="10">
        <v>45687</v>
      </c>
      <c r="B1987" s="11" t="s">
        <v>4137</v>
      </c>
      <c r="C1987" s="11" t="s">
        <v>4138</v>
      </c>
      <c r="D1987" s="11" t="s">
        <v>26</v>
      </c>
      <c r="E1987" s="11" t="s">
        <v>495</v>
      </c>
      <c r="F1987" s="11" t="s">
        <v>26</v>
      </c>
      <c r="G1987" s="11">
        <v>22915</v>
      </c>
      <c r="H1987" s="12" t="s">
        <v>4447</v>
      </c>
      <c r="I1987" s="12" t="s">
        <v>27</v>
      </c>
      <c r="J1987" s="12" t="s">
        <v>33</v>
      </c>
      <c r="K1987" s="12" t="s">
        <v>34</v>
      </c>
      <c r="L1987" s="13">
        <v>37.78</v>
      </c>
      <c r="M1987" s="13">
        <v>25</v>
      </c>
      <c r="N1987" s="13">
        <v>1.5112000000000001</v>
      </c>
      <c r="O1987" s="13">
        <v>45.33</v>
      </c>
      <c r="P1987" s="13" t="s">
        <v>30</v>
      </c>
      <c r="Q1987" s="13">
        <v>0</v>
      </c>
      <c r="R1987" s="69">
        <f>+L1987*O1987</f>
        <v>1712.5673999999999</v>
      </c>
      <c r="S1987" s="69">
        <v>0</v>
      </c>
      <c r="T1987" s="69">
        <f>+L1987*S1987</f>
        <v>0</v>
      </c>
      <c r="U1987" s="69">
        <f>+R1987-T1987</f>
        <v>1712.5673999999999</v>
      </c>
      <c r="V1987" s="69">
        <f>+U1987*0.75</f>
        <v>1284.4255499999999</v>
      </c>
      <c r="W1987" s="69">
        <f>+U1987-V1987</f>
        <v>428.14184999999998</v>
      </c>
      <c r="X1987" s="69">
        <v>0</v>
      </c>
      <c r="Y1987" s="14">
        <f t="shared" si="1895"/>
        <v>0</v>
      </c>
      <c r="Z1987" s="66" t="s">
        <v>26</v>
      </c>
      <c r="AA1987" s="12" t="s">
        <v>31</v>
      </c>
    </row>
    <row r="1988" spans="1:27" x14ac:dyDescent="0.25">
      <c r="A1988" s="10">
        <v>45687</v>
      </c>
      <c r="B1988" s="11" t="s">
        <v>4139</v>
      </c>
      <c r="C1988" s="11" t="s">
        <v>4140</v>
      </c>
      <c r="D1988" s="11" t="s">
        <v>26</v>
      </c>
      <c r="E1988" s="11" t="s">
        <v>100</v>
      </c>
      <c r="F1988" s="11" t="s">
        <v>26</v>
      </c>
      <c r="G1988" s="11">
        <v>21733</v>
      </c>
      <c r="H1988" s="12" t="s">
        <v>4447</v>
      </c>
      <c r="I1988" s="12" t="s">
        <v>27</v>
      </c>
      <c r="J1988" s="12" t="s">
        <v>47</v>
      </c>
      <c r="K1988" s="12" t="s">
        <v>48</v>
      </c>
      <c r="L1988" s="13">
        <v>37.42</v>
      </c>
      <c r="M1988" s="13">
        <v>25</v>
      </c>
      <c r="N1988" s="13">
        <v>1.4967999999999999</v>
      </c>
      <c r="O1988" s="13">
        <v>46.66</v>
      </c>
      <c r="P1988" s="13" t="s">
        <v>30</v>
      </c>
      <c r="Q1988" s="13">
        <v>0</v>
      </c>
      <c r="R1988" s="69">
        <f>+L1988*O1988</f>
        <v>1746.0172</v>
      </c>
      <c r="S1988" s="69">
        <v>0</v>
      </c>
      <c r="T1988" s="69">
        <f>+L1988*S1988</f>
        <v>0</v>
      </c>
      <c r="U1988" s="69">
        <f>+R1988-T1988</f>
        <v>1746.0172</v>
      </c>
      <c r="V1988" s="69">
        <f>+U1988*0.75</f>
        <v>1309.5128999999999</v>
      </c>
      <c r="W1988" s="69">
        <f>+U1988-V1988</f>
        <v>436.50430000000006</v>
      </c>
      <c r="X1988" s="69">
        <v>0</v>
      </c>
      <c r="Y1988" s="14">
        <f t="shared" si="1895"/>
        <v>0</v>
      </c>
      <c r="Z1988" s="66" t="s">
        <v>26</v>
      </c>
      <c r="AA1988" s="12" t="s">
        <v>31</v>
      </c>
    </row>
    <row r="1989" spans="1:27" x14ac:dyDescent="0.25">
      <c r="A1989" s="10">
        <v>45687</v>
      </c>
      <c r="B1989" s="11" t="s">
        <v>677</v>
      </c>
      <c r="C1989" s="11" t="s">
        <v>4141</v>
      </c>
      <c r="D1989" s="11" t="s">
        <v>26</v>
      </c>
      <c r="E1989" s="11" t="s">
        <v>53</v>
      </c>
      <c r="F1989" s="11" t="s">
        <v>26</v>
      </c>
      <c r="G1989" s="11" t="s">
        <v>26</v>
      </c>
      <c r="H1989" s="12" t="s">
        <v>4421</v>
      </c>
      <c r="I1989" s="12" t="s">
        <v>27</v>
      </c>
      <c r="J1989" s="12" t="s">
        <v>33</v>
      </c>
      <c r="K1989" s="12" t="s">
        <v>34</v>
      </c>
      <c r="L1989" s="13">
        <v>42.94</v>
      </c>
      <c r="M1989" s="13">
        <v>29</v>
      </c>
      <c r="N1989" s="13">
        <v>1.480689655172414</v>
      </c>
      <c r="O1989" s="13">
        <v>85</v>
      </c>
      <c r="P1989" s="13" t="s">
        <v>30</v>
      </c>
      <c r="Q1989" s="13">
        <v>0</v>
      </c>
      <c r="R1989" s="69">
        <f>L1989*O1989</f>
        <v>3649.8999999999996</v>
      </c>
      <c r="S1989" s="69">
        <v>38</v>
      </c>
      <c r="T1989" s="69">
        <f>L1989*S1989</f>
        <v>1631.7199999999998</v>
      </c>
      <c r="U1989" s="69">
        <f>R1989-T1989</f>
        <v>2018.1799999999998</v>
      </c>
      <c r="V1989" s="69">
        <f t="shared" ref="V1989" si="1966">U1989*1</f>
        <v>2018.1799999999998</v>
      </c>
      <c r="W1989" s="69">
        <f>U1989-V1989</f>
        <v>0</v>
      </c>
      <c r="X1989" s="69">
        <f t="shared" ref="X1989" si="1967">L1989*37</f>
        <v>1588.78</v>
      </c>
      <c r="Y1989" s="70">
        <f>+T1989-X1989</f>
        <v>42.939999999999827</v>
      </c>
      <c r="Z1989" s="66" t="s">
        <v>41</v>
      </c>
      <c r="AA1989" s="12" t="s">
        <v>78</v>
      </c>
    </row>
    <row r="1990" spans="1:27" x14ac:dyDescent="0.25">
      <c r="A1990" s="10">
        <v>45687</v>
      </c>
      <c r="B1990" s="11" t="s">
        <v>3654</v>
      </c>
      <c r="C1990" s="11" t="s">
        <v>4142</v>
      </c>
      <c r="D1990" s="11" t="s">
        <v>26</v>
      </c>
      <c r="E1990" s="11" t="s">
        <v>57</v>
      </c>
      <c r="F1990" s="11" t="s">
        <v>26</v>
      </c>
      <c r="G1990" s="11">
        <v>3669</v>
      </c>
      <c r="H1990" s="12" t="s">
        <v>41</v>
      </c>
      <c r="I1990" s="12" t="s">
        <v>27</v>
      </c>
      <c r="J1990" s="12" t="s">
        <v>33</v>
      </c>
      <c r="K1990" s="12" t="s">
        <v>34</v>
      </c>
      <c r="L1990" s="13">
        <v>37.799999999999997</v>
      </c>
      <c r="M1990" s="13">
        <v>25</v>
      </c>
      <c r="N1990" s="13">
        <v>1.512</v>
      </c>
      <c r="O1990" s="13" t="s">
        <v>30</v>
      </c>
      <c r="P1990" s="13">
        <v>60</v>
      </c>
      <c r="Q1990" s="13">
        <v>0</v>
      </c>
      <c r="R1990" s="69">
        <f>M1990*P1990</f>
        <v>1500</v>
      </c>
      <c r="S1990" s="69">
        <v>0</v>
      </c>
      <c r="T1990" s="69">
        <f>M1990*S1990</f>
        <v>0</v>
      </c>
      <c r="U1990" s="69">
        <f t="shared" ref="U1990" si="1968">+R1990-T1990</f>
        <v>1500</v>
      </c>
      <c r="V1990" s="69">
        <f t="shared" ref="V1990" si="1969">+U1990*0</f>
        <v>0</v>
      </c>
      <c r="W1990" s="69">
        <f t="shared" ref="W1990" si="1970">+U1990-V1990</f>
        <v>1500</v>
      </c>
      <c r="X1990" s="69">
        <v>0</v>
      </c>
      <c r="Y1990" s="14">
        <f>T1990-X1990</f>
        <v>0</v>
      </c>
      <c r="Z1990" s="66" t="s">
        <v>26</v>
      </c>
      <c r="AA1990" s="12" t="s">
        <v>31</v>
      </c>
    </row>
    <row r="1991" spans="1:27" x14ac:dyDescent="0.25">
      <c r="A1991" s="10">
        <v>45687</v>
      </c>
      <c r="B1991" s="11" t="s">
        <v>4134</v>
      </c>
      <c r="C1991" s="11" t="s">
        <v>4143</v>
      </c>
      <c r="D1991" s="11" t="s">
        <v>26</v>
      </c>
      <c r="E1991" s="11" t="s">
        <v>44</v>
      </c>
      <c r="F1991" s="11" t="s">
        <v>26</v>
      </c>
      <c r="G1991" s="11" t="s">
        <v>26</v>
      </c>
      <c r="H1991" s="12" t="s">
        <v>4421</v>
      </c>
      <c r="I1991" s="12" t="s">
        <v>27</v>
      </c>
      <c r="J1991" s="12" t="s">
        <v>47</v>
      </c>
      <c r="K1991" s="12" t="s">
        <v>48</v>
      </c>
      <c r="L1991" s="13">
        <v>42.94</v>
      </c>
      <c r="M1991" s="13">
        <v>29</v>
      </c>
      <c r="N1991" s="13">
        <v>1.480689655172414</v>
      </c>
      <c r="O1991" s="13">
        <v>87</v>
      </c>
      <c r="P1991" s="13" t="s">
        <v>30</v>
      </c>
      <c r="Q1991" s="13">
        <v>0</v>
      </c>
      <c r="R1991" s="69">
        <f>L1991*O1991</f>
        <v>3735.7799999999997</v>
      </c>
      <c r="S1991" s="69">
        <v>38</v>
      </c>
      <c r="T1991" s="69">
        <f>L1991*S1991</f>
        <v>1631.7199999999998</v>
      </c>
      <c r="U1991" s="69">
        <f>R1991-T1991</f>
        <v>2104.06</v>
      </c>
      <c r="V1991" s="69">
        <f>U1991*1</f>
        <v>2104.06</v>
      </c>
      <c r="W1991" s="69"/>
      <c r="X1991" s="69">
        <f>L1991*36</f>
        <v>1545.84</v>
      </c>
      <c r="Y1991" s="70">
        <f>+T1991-X1991</f>
        <v>85.879999999999882</v>
      </c>
      <c r="Z1991" s="66" t="s">
        <v>45</v>
      </c>
      <c r="AA1991" s="12" t="s">
        <v>78</v>
      </c>
    </row>
    <row r="1992" spans="1:27" x14ac:dyDescent="0.25">
      <c r="A1992" s="10">
        <v>45687</v>
      </c>
      <c r="B1992" s="11" t="s">
        <v>4144</v>
      </c>
      <c r="C1992" s="11" t="s">
        <v>4145</v>
      </c>
      <c r="D1992" s="11" t="s">
        <v>26</v>
      </c>
      <c r="E1992" s="11" t="s">
        <v>538</v>
      </c>
      <c r="F1992" s="11" t="s">
        <v>26</v>
      </c>
      <c r="G1992" s="11" t="s">
        <v>26</v>
      </c>
      <c r="H1992" s="12" t="s">
        <v>4421</v>
      </c>
      <c r="I1992" s="12" t="s">
        <v>27</v>
      </c>
      <c r="J1992" s="12" t="s">
        <v>42</v>
      </c>
      <c r="K1992" s="12" t="s">
        <v>43</v>
      </c>
      <c r="L1992" s="13">
        <v>41.96</v>
      </c>
      <c r="M1992" s="13">
        <v>25</v>
      </c>
      <c r="N1992" s="13">
        <v>1.6783999999999999</v>
      </c>
      <c r="O1992" s="13">
        <v>83</v>
      </c>
      <c r="P1992" s="13" t="s">
        <v>30</v>
      </c>
      <c r="Q1992" s="13">
        <v>0</v>
      </c>
      <c r="R1992" s="69">
        <f>L1992*O1992</f>
        <v>3482.6800000000003</v>
      </c>
      <c r="S1992" s="69">
        <v>38</v>
      </c>
      <c r="T1992" s="69">
        <f>L1992*S1992</f>
        <v>1594.48</v>
      </c>
      <c r="U1992" s="69">
        <f t="shared" ref="U1992:U1993" si="1971">R1992-T1992</f>
        <v>1888.2000000000003</v>
      </c>
      <c r="V1992" s="69">
        <f>U1992*1</f>
        <v>1888.2000000000003</v>
      </c>
      <c r="W1992" s="69"/>
      <c r="X1992" s="69">
        <f t="shared" ref="X1992:X1993" si="1972">L1992*37</f>
        <v>1552.52</v>
      </c>
      <c r="Y1992" s="70">
        <f>+T1992-X1992</f>
        <v>41.960000000000036</v>
      </c>
      <c r="Z1992" s="66" t="s">
        <v>41</v>
      </c>
      <c r="AA1992" s="12" t="s">
        <v>78</v>
      </c>
    </row>
    <row r="1993" spans="1:27" x14ac:dyDescent="0.25">
      <c r="A1993" s="10">
        <v>45687</v>
      </c>
      <c r="B1993" s="11" t="s">
        <v>4146</v>
      </c>
      <c r="C1993" s="11" t="s">
        <v>4147</v>
      </c>
      <c r="D1993" s="11" t="s">
        <v>26</v>
      </c>
      <c r="E1993" s="11" t="s">
        <v>245</v>
      </c>
      <c r="F1993" s="11" t="s">
        <v>26</v>
      </c>
      <c r="G1993" s="11" t="s">
        <v>26</v>
      </c>
      <c r="H1993" s="12" t="s">
        <v>4421</v>
      </c>
      <c r="I1993" s="12" t="s">
        <v>27</v>
      </c>
      <c r="J1993" s="12" t="s">
        <v>42</v>
      </c>
      <c r="K1993" s="12" t="s">
        <v>43</v>
      </c>
      <c r="L1993" s="13">
        <v>41.94</v>
      </c>
      <c r="M1993" s="13">
        <v>25</v>
      </c>
      <c r="N1993" s="13">
        <v>1.6776</v>
      </c>
      <c r="O1993" s="13">
        <v>83</v>
      </c>
      <c r="P1993" s="13" t="s">
        <v>30</v>
      </c>
      <c r="Q1993" s="13">
        <v>0</v>
      </c>
      <c r="R1993" s="69">
        <f>L1993*O1993</f>
        <v>3481.02</v>
      </c>
      <c r="S1993" s="69">
        <v>38</v>
      </c>
      <c r="T1993" s="69">
        <f>L1993*S1993</f>
        <v>1593.7199999999998</v>
      </c>
      <c r="U1993" s="69">
        <f t="shared" si="1971"/>
        <v>1887.3000000000002</v>
      </c>
      <c r="V1993" s="69">
        <f>U1993*1</f>
        <v>1887.3000000000002</v>
      </c>
      <c r="W1993" s="69"/>
      <c r="X1993" s="69">
        <f t="shared" si="1972"/>
        <v>1551.78</v>
      </c>
      <c r="Y1993" s="70">
        <f>+T1993-X1993</f>
        <v>41.939999999999827</v>
      </c>
      <c r="Z1993" s="66" t="s">
        <v>41</v>
      </c>
      <c r="AA1993" s="12" t="s">
        <v>78</v>
      </c>
    </row>
    <row r="1994" spans="1:27" x14ac:dyDescent="0.25">
      <c r="A1994" s="10">
        <v>45687</v>
      </c>
      <c r="B1994" s="11" t="s">
        <v>4148</v>
      </c>
      <c r="C1994" s="11" t="s">
        <v>4149</v>
      </c>
      <c r="D1994" s="11" t="s">
        <v>26</v>
      </c>
      <c r="E1994" s="11" t="s">
        <v>49</v>
      </c>
      <c r="F1994" s="11" t="s">
        <v>26</v>
      </c>
      <c r="G1994" s="11" t="s">
        <v>26</v>
      </c>
      <c r="H1994" s="12" t="s">
        <v>4421</v>
      </c>
      <c r="I1994" s="12" t="s">
        <v>27</v>
      </c>
      <c r="J1994" s="12" t="s">
        <v>33</v>
      </c>
      <c r="K1994" s="12" t="s">
        <v>34</v>
      </c>
      <c r="L1994" s="13">
        <v>40.28</v>
      </c>
      <c r="M1994" s="13">
        <v>28</v>
      </c>
      <c r="N1994" s="13">
        <v>1.4385714285714291</v>
      </c>
      <c r="O1994" s="13">
        <v>85</v>
      </c>
      <c r="P1994" s="13" t="s">
        <v>30</v>
      </c>
      <c r="Q1994" s="13">
        <v>0</v>
      </c>
      <c r="R1994" s="69">
        <f>L1994*O1994</f>
        <v>3423.8</v>
      </c>
      <c r="S1994" s="69">
        <v>38</v>
      </c>
      <c r="T1994" s="69">
        <f>L1994*S1994</f>
        <v>1530.64</v>
      </c>
      <c r="U1994" s="69">
        <f>R1994-T1994</f>
        <v>1893.16</v>
      </c>
      <c r="V1994" s="69">
        <f t="shared" ref="V1994" si="1973">U1994*1</f>
        <v>1893.16</v>
      </c>
      <c r="W1994" s="69">
        <f>U1994-V1994</f>
        <v>0</v>
      </c>
      <c r="X1994" s="69">
        <f>L1994*36</f>
        <v>1450.08</v>
      </c>
      <c r="Y1994" s="70">
        <f>+T1994-X1994</f>
        <v>80.560000000000173</v>
      </c>
      <c r="Z1994" s="66" t="s">
        <v>45</v>
      </c>
      <c r="AA1994" s="12" t="s">
        <v>78</v>
      </c>
    </row>
    <row r="1995" spans="1:27" x14ac:dyDescent="0.25">
      <c r="A1995" s="10">
        <v>45687</v>
      </c>
      <c r="B1995" s="11" t="s">
        <v>609</v>
      </c>
      <c r="C1995" s="11" t="s">
        <v>4150</v>
      </c>
      <c r="D1995" s="11" t="s">
        <v>26</v>
      </c>
      <c r="E1995" s="11" t="s">
        <v>481</v>
      </c>
      <c r="F1995" s="11" t="s">
        <v>26</v>
      </c>
      <c r="G1995" s="11">
        <v>74899</v>
      </c>
      <c r="H1995" s="12" t="s">
        <v>4447</v>
      </c>
      <c r="I1995" s="12" t="s">
        <v>55</v>
      </c>
      <c r="J1995" s="12" t="s">
        <v>55</v>
      </c>
      <c r="K1995" s="12" t="s">
        <v>56</v>
      </c>
      <c r="L1995" s="13">
        <v>39.1</v>
      </c>
      <c r="M1995" s="13">
        <v>25</v>
      </c>
      <c r="N1995" s="13">
        <v>1.5640000000000001</v>
      </c>
      <c r="O1995" s="13">
        <v>15</v>
      </c>
      <c r="P1995" s="13" t="s">
        <v>30</v>
      </c>
      <c r="Q1995" s="13">
        <v>0</v>
      </c>
      <c r="R1995" s="69">
        <f>+L1995*O1995</f>
        <v>586.5</v>
      </c>
      <c r="S1995" s="69">
        <v>0</v>
      </c>
      <c r="T1995" s="69">
        <f>+L1995*S1995</f>
        <v>0</v>
      </c>
      <c r="U1995" s="69">
        <f>+R1995-T1995</f>
        <v>586.5</v>
      </c>
      <c r="V1995" s="69">
        <f>+U1995*0.75</f>
        <v>439.875</v>
      </c>
      <c r="W1995" s="69">
        <f>+U1995-V1995</f>
        <v>146.625</v>
      </c>
      <c r="X1995" s="69">
        <v>0</v>
      </c>
      <c r="Y1995" s="14">
        <f>T1995-X1995</f>
        <v>0</v>
      </c>
      <c r="Z1995" s="66" t="s">
        <v>26</v>
      </c>
      <c r="AA1995" s="12" t="s">
        <v>31</v>
      </c>
    </row>
    <row r="1996" spans="1:27" x14ac:dyDescent="0.25">
      <c r="A1996" s="10">
        <v>45687</v>
      </c>
      <c r="B1996" s="11" t="s">
        <v>112</v>
      </c>
      <c r="C1996" s="11" t="s">
        <v>4151</v>
      </c>
      <c r="D1996" s="11" t="s">
        <v>26</v>
      </c>
      <c r="E1996" s="11" t="s">
        <v>40</v>
      </c>
      <c r="F1996" s="11" t="s">
        <v>26</v>
      </c>
      <c r="G1996" s="11" t="s">
        <v>26</v>
      </c>
      <c r="H1996" s="12" t="s">
        <v>4421</v>
      </c>
      <c r="I1996" s="12" t="s">
        <v>27</v>
      </c>
      <c r="J1996" s="12" t="s">
        <v>42</v>
      </c>
      <c r="K1996" s="12" t="s">
        <v>43</v>
      </c>
      <c r="L1996" s="13">
        <v>42.28</v>
      </c>
      <c r="M1996" s="13">
        <v>25</v>
      </c>
      <c r="N1996" s="13">
        <v>1.6912</v>
      </c>
      <c r="O1996" s="13">
        <v>83</v>
      </c>
      <c r="P1996" s="13" t="s">
        <v>30</v>
      </c>
      <c r="Q1996" s="13">
        <v>0</v>
      </c>
      <c r="R1996" s="69">
        <f>L1996*O1996</f>
        <v>3509.2400000000002</v>
      </c>
      <c r="S1996" s="69">
        <v>38</v>
      </c>
      <c r="T1996" s="69">
        <f>L1996*S1996</f>
        <v>1606.64</v>
      </c>
      <c r="U1996" s="69">
        <f t="shared" ref="U1996" si="1974">R1996-T1996</f>
        <v>1902.6000000000001</v>
      </c>
      <c r="V1996" s="69">
        <f>U1996*1</f>
        <v>1902.6000000000001</v>
      </c>
      <c r="W1996" s="69"/>
      <c r="X1996" s="69">
        <f t="shared" ref="X1996" si="1975">L1996*37</f>
        <v>1564.3600000000001</v>
      </c>
      <c r="Y1996" s="70">
        <f>+T1996-X1996</f>
        <v>42.279999999999973</v>
      </c>
      <c r="Z1996" s="66" t="s">
        <v>41</v>
      </c>
      <c r="AA1996" s="12" t="s">
        <v>78</v>
      </c>
    </row>
    <row r="1997" spans="1:27" x14ac:dyDescent="0.25">
      <c r="A1997" s="10">
        <v>45687</v>
      </c>
      <c r="B1997" s="11" t="s">
        <v>4152</v>
      </c>
      <c r="C1997" s="11" t="s">
        <v>4153</v>
      </c>
      <c r="D1997" s="11" t="s">
        <v>26</v>
      </c>
      <c r="E1997" s="11" t="s">
        <v>3785</v>
      </c>
      <c r="F1997" s="11" t="s">
        <v>26</v>
      </c>
      <c r="G1997" s="11">
        <v>24326</v>
      </c>
      <c r="H1997" s="12" t="s">
        <v>4447</v>
      </c>
      <c r="I1997" s="12" t="s">
        <v>55</v>
      </c>
      <c r="J1997" s="12" t="s">
        <v>55</v>
      </c>
      <c r="K1997" s="12" t="s">
        <v>56</v>
      </c>
      <c r="L1997" s="13">
        <v>38.08</v>
      </c>
      <c r="M1997" s="13">
        <v>25</v>
      </c>
      <c r="N1997" s="13">
        <v>1.5232000000000001</v>
      </c>
      <c r="O1997" s="13">
        <v>15</v>
      </c>
      <c r="P1997" s="13" t="s">
        <v>30</v>
      </c>
      <c r="Q1997" s="13">
        <v>0</v>
      </c>
      <c r="R1997" s="69">
        <f>+L1997*O1997</f>
        <v>571.19999999999993</v>
      </c>
      <c r="S1997" s="69">
        <v>0</v>
      </c>
      <c r="T1997" s="69">
        <f>+L1997*S1997</f>
        <v>0</v>
      </c>
      <c r="U1997" s="69">
        <f>+R1997-T1997</f>
        <v>571.19999999999993</v>
      </c>
      <c r="V1997" s="69">
        <f>+U1997*0.75</f>
        <v>428.4</v>
      </c>
      <c r="W1997" s="69">
        <f>+U1997-V1997</f>
        <v>142.79999999999995</v>
      </c>
      <c r="X1997" s="69">
        <v>0</v>
      </c>
      <c r="Y1997" s="14">
        <f t="shared" ref="Y1997:Y2005" si="1976">T1997-X1997</f>
        <v>0</v>
      </c>
      <c r="Z1997" s="66" t="s">
        <v>26</v>
      </c>
      <c r="AA1997" s="12" t="s">
        <v>31</v>
      </c>
    </row>
    <row r="1998" spans="1:27" x14ac:dyDescent="0.25">
      <c r="A1998" s="10">
        <v>45687</v>
      </c>
      <c r="B1998" s="11" t="s">
        <v>633</v>
      </c>
      <c r="C1998" s="11" t="s">
        <v>4154</v>
      </c>
      <c r="D1998" s="11" t="s">
        <v>26</v>
      </c>
      <c r="E1998" s="11" t="s">
        <v>105</v>
      </c>
      <c r="F1998" s="11" t="s">
        <v>26</v>
      </c>
      <c r="G1998" s="11">
        <v>2613</v>
      </c>
      <c r="H1998" s="12" t="s">
        <v>41</v>
      </c>
      <c r="I1998" s="12" t="s">
        <v>55</v>
      </c>
      <c r="J1998" s="12" t="s">
        <v>55</v>
      </c>
      <c r="K1998" s="12" t="s">
        <v>56</v>
      </c>
      <c r="L1998" s="13">
        <v>34.020000000000003</v>
      </c>
      <c r="M1998" s="13">
        <v>20</v>
      </c>
      <c r="N1998" s="13">
        <v>1.7010000000000001</v>
      </c>
      <c r="O1998" s="13" t="s">
        <v>30</v>
      </c>
      <c r="P1998" s="13">
        <v>24</v>
      </c>
      <c r="Q1998" s="13">
        <v>0</v>
      </c>
      <c r="R1998" s="69">
        <f>+M1998*P1998</f>
        <v>480</v>
      </c>
      <c r="S1998" s="69">
        <v>0</v>
      </c>
      <c r="T1998" s="69">
        <f>+M1998*S1998</f>
        <v>0</v>
      </c>
      <c r="U1998" s="69">
        <f>+R1998-T1998</f>
        <v>480</v>
      </c>
      <c r="V1998" s="69">
        <f>+U1998*0</f>
        <v>0</v>
      </c>
      <c r="W1998" s="69">
        <f>+U1998-V1998</f>
        <v>480</v>
      </c>
      <c r="X1998" s="69">
        <v>0</v>
      </c>
      <c r="Y1998" s="14">
        <f t="shared" si="1976"/>
        <v>0</v>
      </c>
      <c r="Z1998" s="66" t="s">
        <v>26</v>
      </c>
      <c r="AA1998" s="12" t="s">
        <v>31</v>
      </c>
    </row>
    <row r="1999" spans="1:27" x14ac:dyDescent="0.25">
      <c r="A1999" s="10">
        <v>45687</v>
      </c>
      <c r="B1999" s="11" t="s">
        <v>4155</v>
      </c>
      <c r="C1999" s="11" t="s">
        <v>4156</v>
      </c>
      <c r="D1999" s="11" t="s">
        <v>26</v>
      </c>
      <c r="E1999" s="11" t="s">
        <v>68</v>
      </c>
      <c r="F1999" s="11" t="s">
        <v>26</v>
      </c>
      <c r="G1999" s="11">
        <v>76361</v>
      </c>
      <c r="H1999" s="12" t="s">
        <v>4447</v>
      </c>
      <c r="I1999" s="12" t="s">
        <v>55</v>
      </c>
      <c r="J1999" s="12" t="s">
        <v>55</v>
      </c>
      <c r="K1999" s="12" t="s">
        <v>56</v>
      </c>
      <c r="L1999" s="13">
        <v>37.700000000000003</v>
      </c>
      <c r="M1999" s="13">
        <v>25</v>
      </c>
      <c r="N1999" s="13">
        <v>1.508</v>
      </c>
      <c r="O1999" s="13">
        <v>15</v>
      </c>
      <c r="P1999" s="13" t="s">
        <v>30</v>
      </c>
      <c r="Q1999" s="13">
        <v>0</v>
      </c>
      <c r="R1999" s="69">
        <f>+L1999*O1999</f>
        <v>565.5</v>
      </c>
      <c r="S1999" s="69">
        <v>0</v>
      </c>
      <c r="T1999" s="69">
        <f>+L1999*S1999</f>
        <v>0</v>
      </c>
      <c r="U1999" s="69">
        <f>+R1999-T1999</f>
        <v>565.5</v>
      </c>
      <c r="V1999" s="69">
        <f>+U1999*0.75</f>
        <v>424.125</v>
      </c>
      <c r="W1999" s="69">
        <f>+U1999-V1999</f>
        <v>141.375</v>
      </c>
      <c r="X1999" s="69">
        <v>0</v>
      </c>
      <c r="Y1999" s="14">
        <f t="shared" si="1976"/>
        <v>0</v>
      </c>
      <c r="Z1999" s="66" t="s">
        <v>26</v>
      </c>
      <c r="AA1999" s="12" t="s">
        <v>31</v>
      </c>
    </row>
    <row r="2000" spans="1:27" x14ac:dyDescent="0.25">
      <c r="A2000" s="10">
        <v>45687</v>
      </c>
      <c r="B2000" s="11" t="s">
        <v>690</v>
      </c>
      <c r="C2000" s="11" t="s">
        <v>4157</v>
      </c>
      <c r="D2000" s="11" t="s">
        <v>26</v>
      </c>
      <c r="E2000" s="11" t="s">
        <v>592</v>
      </c>
      <c r="F2000" s="11" t="s">
        <v>26</v>
      </c>
      <c r="G2000" s="11">
        <v>44311</v>
      </c>
      <c r="H2000" s="12" t="s">
        <v>4422</v>
      </c>
      <c r="I2000" s="12" t="s">
        <v>27</v>
      </c>
      <c r="J2000" s="12" t="s">
        <v>33</v>
      </c>
      <c r="K2000" s="12" t="s">
        <v>34</v>
      </c>
      <c r="L2000" s="13">
        <v>36.68</v>
      </c>
      <c r="M2000" s="13">
        <v>25</v>
      </c>
      <c r="N2000" s="13">
        <v>1.4672000000000001</v>
      </c>
      <c r="O2000" s="13">
        <v>45</v>
      </c>
      <c r="P2000" s="13" t="s">
        <v>30</v>
      </c>
      <c r="Q2000" s="13">
        <v>0</v>
      </c>
      <c r="R2000" s="69">
        <f>+L2000*O2000</f>
        <v>1650.6</v>
      </c>
      <c r="S2000" s="69">
        <v>0</v>
      </c>
      <c r="T2000" s="69">
        <f>+L2000*S2000</f>
        <v>0</v>
      </c>
      <c r="U2000" s="69">
        <f t="shared" ref="U2000" si="1977">+R2000-T2000</f>
        <v>1650.6</v>
      </c>
      <c r="V2000" s="69">
        <f>+U2000*1</f>
        <v>1650.6</v>
      </c>
      <c r="W2000" s="69">
        <f t="shared" ref="W2000" si="1978">+U2000-V2000</f>
        <v>0</v>
      </c>
      <c r="X2000" s="69">
        <v>0</v>
      </c>
      <c r="Y2000" s="14">
        <f t="shared" si="1976"/>
        <v>0</v>
      </c>
      <c r="Z2000" s="66" t="s">
        <v>26</v>
      </c>
      <c r="AA2000" s="12" t="s">
        <v>31</v>
      </c>
    </row>
    <row r="2001" spans="1:27" x14ac:dyDescent="0.25">
      <c r="A2001" s="10">
        <v>45687</v>
      </c>
      <c r="B2001" s="11" t="s">
        <v>4158</v>
      </c>
      <c r="C2001" s="11" t="s">
        <v>4159</v>
      </c>
      <c r="D2001" s="11" t="s">
        <v>26</v>
      </c>
      <c r="E2001" s="11" t="s">
        <v>4160</v>
      </c>
      <c r="F2001" s="11" t="s">
        <v>26</v>
      </c>
      <c r="G2001" s="11">
        <v>2614</v>
      </c>
      <c r="H2001" s="12" t="s">
        <v>41</v>
      </c>
      <c r="I2001" s="12" t="s">
        <v>55</v>
      </c>
      <c r="J2001" s="12" t="s">
        <v>55</v>
      </c>
      <c r="K2001" s="12" t="s">
        <v>56</v>
      </c>
      <c r="L2001" s="13">
        <v>32.380000000000003</v>
      </c>
      <c r="M2001" s="13">
        <v>20</v>
      </c>
      <c r="N2001" s="13">
        <v>1.619</v>
      </c>
      <c r="O2001" s="13" t="s">
        <v>30</v>
      </c>
      <c r="P2001" s="13">
        <v>24</v>
      </c>
      <c r="Q2001" s="13">
        <v>0</v>
      </c>
      <c r="R2001" s="69">
        <f>+M2001*P2001</f>
        <v>480</v>
      </c>
      <c r="S2001" s="69">
        <v>0</v>
      </c>
      <c r="T2001" s="69">
        <f>+M2001*S2001</f>
        <v>0</v>
      </c>
      <c r="U2001" s="69">
        <f>+R2001-T2001</f>
        <v>480</v>
      </c>
      <c r="V2001" s="69">
        <f>+U2001*0</f>
        <v>0</v>
      </c>
      <c r="W2001" s="69">
        <f>+U2001-V2001</f>
        <v>480</v>
      </c>
      <c r="X2001" s="69">
        <v>0</v>
      </c>
      <c r="Y2001" s="14">
        <f t="shared" si="1976"/>
        <v>0</v>
      </c>
      <c r="Z2001" s="66" t="s">
        <v>26</v>
      </c>
      <c r="AA2001" s="12" t="s">
        <v>31</v>
      </c>
    </row>
    <row r="2002" spans="1:27" x14ac:dyDescent="0.25">
      <c r="A2002" s="10">
        <v>45687</v>
      </c>
      <c r="B2002" s="11" t="s">
        <v>1712</v>
      </c>
      <c r="C2002" s="11" t="s">
        <v>4161</v>
      </c>
      <c r="D2002" s="11" t="s">
        <v>26</v>
      </c>
      <c r="E2002" s="11" t="s">
        <v>63</v>
      </c>
      <c r="F2002" s="11" t="s">
        <v>26</v>
      </c>
      <c r="G2002" s="11">
        <v>10174</v>
      </c>
      <c r="H2002" s="12" t="s">
        <v>140</v>
      </c>
      <c r="I2002" s="12" t="s">
        <v>55</v>
      </c>
      <c r="J2002" s="12" t="s">
        <v>55</v>
      </c>
      <c r="K2002" s="12" t="s">
        <v>56</v>
      </c>
      <c r="L2002" s="13">
        <v>36.700000000000003</v>
      </c>
      <c r="M2002" s="13">
        <v>25</v>
      </c>
      <c r="N2002" s="13">
        <v>1.468</v>
      </c>
      <c r="O2002" s="13">
        <v>15</v>
      </c>
      <c r="P2002" s="13"/>
      <c r="Q2002" s="13">
        <v>0</v>
      </c>
      <c r="R2002" s="69">
        <f>+L2002*O2002</f>
        <v>550.5</v>
      </c>
      <c r="S2002" s="69">
        <v>0</v>
      </c>
      <c r="T2002" s="69">
        <f>+L2002*S2002</f>
        <v>0</v>
      </c>
      <c r="U2002" s="69">
        <f>+R2002-T2002</f>
        <v>550.5</v>
      </c>
      <c r="V2002" s="69">
        <f>+U2002*0</f>
        <v>0</v>
      </c>
      <c r="W2002" s="69">
        <f>+U2002-V2002</f>
        <v>550.5</v>
      </c>
      <c r="X2002" s="69">
        <v>0</v>
      </c>
      <c r="Y2002" s="14">
        <f t="shared" si="1976"/>
        <v>0</v>
      </c>
      <c r="Z2002" s="66" t="s">
        <v>26</v>
      </c>
      <c r="AA2002" s="12" t="s">
        <v>31</v>
      </c>
    </row>
    <row r="2003" spans="1:27" x14ac:dyDescent="0.25">
      <c r="A2003" s="10">
        <v>45687</v>
      </c>
      <c r="B2003" s="11" t="s">
        <v>1359</v>
      </c>
      <c r="C2003" s="11" t="s">
        <v>4162</v>
      </c>
      <c r="D2003" s="11" t="s">
        <v>26</v>
      </c>
      <c r="E2003" s="11" t="s">
        <v>182</v>
      </c>
      <c r="F2003" s="11" t="s">
        <v>26</v>
      </c>
      <c r="G2003" s="11">
        <v>4684</v>
      </c>
      <c r="H2003" s="12" t="s">
        <v>41</v>
      </c>
      <c r="I2003" s="12" t="s">
        <v>55</v>
      </c>
      <c r="J2003" s="12" t="s">
        <v>55</v>
      </c>
      <c r="K2003" s="12" t="s">
        <v>56</v>
      </c>
      <c r="L2003" s="13">
        <v>31.44</v>
      </c>
      <c r="M2003" s="13">
        <v>20</v>
      </c>
      <c r="N2003" s="13">
        <v>1.5720000000000001</v>
      </c>
      <c r="O2003" s="13" t="s">
        <v>30</v>
      </c>
      <c r="P2003" s="13">
        <v>24</v>
      </c>
      <c r="Q2003" s="13">
        <v>0</v>
      </c>
      <c r="R2003" s="69">
        <f>+M2003*P2003</f>
        <v>480</v>
      </c>
      <c r="S2003" s="69">
        <v>0</v>
      </c>
      <c r="T2003" s="69">
        <f>+M2003*S2003</f>
        <v>0</v>
      </c>
      <c r="U2003" s="69">
        <f>+R2003-T2003</f>
        <v>480</v>
      </c>
      <c r="V2003" s="69">
        <f>+U2003*0</f>
        <v>0</v>
      </c>
      <c r="W2003" s="69">
        <f>+U2003-V2003</f>
        <v>480</v>
      </c>
      <c r="X2003" s="69">
        <v>0</v>
      </c>
      <c r="Y2003" s="14">
        <f t="shared" si="1976"/>
        <v>0</v>
      </c>
      <c r="Z2003" s="66" t="s">
        <v>26</v>
      </c>
      <c r="AA2003" s="12" t="s">
        <v>31</v>
      </c>
    </row>
    <row r="2004" spans="1:27" x14ac:dyDescent="0.25">
      <c r="A2004" s="10">
        <v>45687</v>
      </c>
      <c r="B2004" s="11" t="s">
        <v>420</v>
      </c>
      <c r="C2004" s="11" t="s">
        <v>4163</v>
      </c>
      <c r="D2004" s="11" t="s">
        <v>26</v>
      </c>
      <c r="E2004" s="11" t="s">
        <v>3833</v>
      </c>
      <c r="F2004" s="11" t="s">
        <v>26</v>
      </c>
      <c r="G2004" s="11">
        <v>2615</v>
      </c>
      <c r="H2004" s="12" t="s">
        <v>41</v>
      </c>
      <c r="I2004" s="12" t="s">
        <v>55</v>
      </c>
      <c r="J2004" s="12" t="s">
        <v>55</v>
      </c>
      <c r="K2004" s="12" t="s">
        <v>56</v>
      </c>
      <c r="L2004" s="13">
        <v>32.36</v>
      </c>
      <c r="M2004" s="13">
        <v>20</v>
      </c>
      <c r="N2004" s="13">
        <v>1.6180000000000001</v>
      </c>
      <c r="O2004" s="13" t="s">
        <v>30</v>
      </c>
      <c r="P2004" s="13">
        <v>24</v>
      </c>
      <c r="Q2004" s="13">
        <v>0</v>
      </c>
      <c r="R2004" s="69">
        <f>+M2004*P2004</f>
        <v>480</v>
      </c>
      <c r="S2004" s="69">
        <v>0</v>
      </c>
      <c r="T2004" s="69">
        <f>+M2004*S2004</f>
        <v>0</v>
      </c>
      <c r="U2004" s="69">
        <f>+R2004-T2004</f>
        <v>480</v>
      </c>
      <c r="V2004" s="69">
        <f>+U2004*0</f>
        <v>0</v>
      </c>
      <c r="W2004" s="69">
        <f>+U2004-V2004</f>
        <v>480</v>
      </c>
      <c r="X2004" s="69">
        <v>0</v>
      </c>
      <c r="Y2004" s="14">
        <f t="shared" si="1976"/>
        <v>0</v>
      </c>
      <c r="Z2004" s="66" t="s">
        <v>26</v>
      </c>
      <c r="AA2004" s="12" t="s">
        <v>31</v>
      </c>
    </row>
    <row r="2005" spans="1:27" x14ac:dyDescent="0.25">
      <c r="A2005" s="10">
        <v>45687</v>
      </c>
      <c r="B2005" s="11" t="s">
        <v>660</v>
      </c>
      <c r="C2005" s="11" t="s">
        <v>4164</v>
      </c>
      <c r="D2005" s="11" t="s">
        <v>26</v>
      </c>
      <c r="E2005" s="11" t="s">
        <v>91</v>
      </c>
      <c r="F2005" s="11" t="s">
        <v>26</v>
      </c>
      <c r="G2005" s="11">
        <v>2466</v>
      </c>
      <c r="H2005" s="12" t="s">
        <v>41</v>
      </c>
      <c r="I2005" s="12" t="s">
        <v>55</v>
      </c>
      <c r="J2005" s="12" t="s">
        <v>55</v>
      </c>
      <c r="K2005" s="12" t="s">
        <v>56</v>
      </c>
      <c r="L2005" s="13">
        <v>33.020000000000003</v>
      </c>
      <c r="M2005" s="13">
        <v>20</v>
      </c>
      <c r="N2005" s="13">
        <v>1.651</v>
      </c>
      <c r="O2005" s="13" t="s">
        <v>30</v>
      </c>
      <c r="P2005" s="13">
        <v>24</v>
      </c>
      <c r="Q2005" s="13">
        <v>0</v>
      </c>
      <c r="R2005" s="69">
        <f>+M2005*P2005</f>
        <v>480</v>
      </c>
      <c r="S2005" s="69">
        <v>0</v>
      </c>
      <c r="T2005" s="69">
        <f>+M2005*S2005</f>
        <v>0</v>
      </c>
      <c r="U2005" s="69">
        <f>+R2005-T2005</f>
        <v>480</v>
      </c>
      <c r="V2005" s="69">
        <f>+U2005*0</f>
        <v>0</v>
      </c>
      <c r="W2005" s="69">
        <f>+U2005-V2005</f>
        <v>480</v>
      </c>
      <c r="X2005" s="69">
        <v>0</v>
      </c>
      <c r="Y2005" s="14">
        <f t="shared" si="1976"/>
        <v>0</v>
      </c>
      <c r="Z2005" s="66" t="s">
        <v>26</v>
      </c>
      <c r="AA2005" s="12" t="s">
        <v>31</v>
      </c>
    </row>
    <row r="2006" spans="1:27" x14ac:dyDescent="0.25">
      <c r="A2006" s="10">
        <v>45687</v>
      </c>
      <c r="B2006" s="11" t="s">
        <v>743</v>
      </c>
      <c r="C2006" s="11" t="s">
        <v>4165</v>
      </c>
      <c r="D2006" s="11" t="s">
        <v>26</v>
      </c>
      <c r="E2006" s="11" t="s">
        <v>239</v>
      </c>
      <c r="F2006" s="11" t="s">
        <v>26</v>
      </c>
      <c r="G2006" s="11" t="s">
        <v>26</v>
      </c>
      <c r="H2006" s="12" t="s">
        <v>4421</v>
      </c>
      <c r="I2006" s="12" t="s">
        <v>27</v>
      </c>
      <c r="J2006" s="12" t="s">
        <v>47</v>
      </c>
      <c r="K2006" s="12" t="s">
        <v>48</v>
      </c>
      <c r="L2006" s="13">
        <v>42.12</v>
      </c>
      <c r="M2006" s="13">
        <v>28</v>
      </c>
      <c r="N2006" s="13">
        <v>1.504285714285714</v>
      </c>
      <c r="O2006" s="13">
        <v>87</v>
      </c>
      <c r="P2006" s="13" t="s">
        <v>30</v>
      </c>
      <c r="Q2006" s="13">
        <v>0</v>
      </c>
      <c r="R2006" s="69">
        <f>L2006*O2006</f>
        <v>3664.4399999999996</v>
      </c>
      <c r="S2006" s="69">
        <v>38</v>
      </c>
      <c r="T2006" s="69">
        <f>L2006*S2006</f>
        <v>1600.56</v>
      </c>
      <c r="U2006" s="69">
        <f>R2006-T2006</f>
        <v>2063.8799999999997</v>
      </c>
      <c r="V2006" s="69">
        <f>U2006*1</f>
        <v>2063.8799999999997</v>
      </c>
      <c r="W2006" s="69"/>
      <c r="X2006" s="69">
        <f t="shared" ref="X2006" si="1979">L2006*37</f>
        <v>1558.4399999999998</v>
      </c>
      <c r="Y2006" s="70">
        <f>+T2006-X2006</f>
        <v>42.120000000000118</v>
      </c>
      <c r="Z2006" s="66" t="s">
        <v>41</v>
      </c>
      <c r="AA2006" s="12" t="s">
        <v>78</v>
      </c>
    </row>
    <row r="2007" spans="1:27" x14ac:dyDescent="0.25">
      <c r="A2007" s="10">
        <v>45687</v>
      </c>
      <c r="B2007" s="11" t="s">
        <v>134</v>
      </c>
      <c r="C2007" s="11" t="s">
        <v>4166</v>
      </c>
      <c r="D2007" s="11" t="s">
        <v>26</v>
      </c>
      <c r="E2007" s="11" t="s">
        <v>67</v>
      </c>
      <c r="F2007" s="11" t="s">
        <v>26</v>
      </c>
      <c r="G2007" s="11">
        <v>1624</v>
      </c>
      <c r="H2007" s="12" t="s">
        <v>66</v>
      </c>
      <c r="I2007" s="12" t="s">
        <v>37</v>
      </c>
      <c r="J2007" s="12" t="s">
        <v>1908</v>
      </c>
      <c r="K2007" s="12" t="s">
        <v>82</v>
      </c>
      <c r="L2007" s="13">
        <v>39.18</v>
      </c>
      <c r="M2007" s="13">
        <v>25</v>
      </c>
      <c r="N2007" s="13">
        <v>1.5671999999999999</v>
      </c>
      <c r="O2007" s="13" t="s">
        <v>30</v>
      </c>
      <c r="P2007" s="13">
        <v>54</v>
      </c>
      <c r="Q2007" s="13">
        <v>0</v>
      </c>
      <c r="R2007" s="69">
        <f>M2007*P2007</f>
        <v>1350</v>
      </c>
      <c r="S2007" s="69">
        <v>0</v>
      </c>
      <c r="T2007" s="69">
        <f>M2007*S2007</f>
        <v>0</v>
      </c>
      <c r="U2007" s="69">
        <f t="shared" ref="U2007" si="1980">R2007-T2007</f>
        <v>1350</v>
      </c>
      <c r="V2007" s="69">
        <f t="shared" ref="V2007" si="1981">U2007*1</f>
        <v>1350</v>
      </c>
      <c r="W2007" s="69">
        <f t="shared" ref="W2007" si="1982">U2007-V2007</f>
        <v>0</v>
      </c>
      <c r="X2007" s="69">
        <v>0</v>
      </c>
      <c r="Y2007" s="14">
        <f t="shared" ref="Y2007:Y2044" si="1983">T2007-X2007</f>
        <v>0</v>
      </c>
      <c r="Z2007" s="66" t="s">
        <v>26</v>
      </c>
      <c r="AA2007" s="12" t="s">
        <v>31</v>
      </c>
    </row>
    <row r="2008" spans="1:27" x14ac:dyDescent="0.25">
      <c r="A2008" s="10">
        <v>45687</v>
      </c>
      <c r="B2008" s="11" t="s">
        <v>103</v>
      </c>
      <c r="C2008" s="11" t="s">
        <v>4167</v>
      </c>
      <c r="D2008" s="11" t="s">
        <v>26</v>
      </c>
      <c r="E2008" s="11" t="s">
        <v>434</v>
      </c>
      <c r="F2008" s="11" t="s">
        <v>26</v>
      </c>
      <c r="G2008" s="11">
        <v>3532</v>
      </c>
      <c r="H2008" s="12" t="s">
        <v>41</v>
      </c>
      <c r="I2008" s="12" t="s">
        <v>55</v>
      </c>
      <c r="J2008" s="12" t="s">
        <v>55</v>
      </c>
      <c r="K2008" s="12" t="s">
        <v>56</v>
      </c>
      <c r="L2008" s="13">
        <v>39.159999999999997</v>
      </c>
      <c r="M2008" s="13">
        <v>25</v>
      </c>
      <c r="N2008" s="13">
        <v>1.5664</v>
      </c>
      <c r="O2008" s="13" t="s">
        <v>30</v>
      </c>
      <c r="P2008" s="13">
        <v>24</v>
      </c>
      <c r="Q2008" s="13">
        <v>0</v>
      </c>
      <c r="R2008" s="69">
        <f>+M2008*P2008</f>
        <v>600</v>
      </c>
      <c r="S2008" s="69">
        <v>0</v>
      </c>
      <c r="T2008" s="69">
        <f>+M2008*S2008</f>
        <v>0</v>
      </c>
      <c r="U2008" s="69">
        <f>+R2008-T2008</f>
        <v>600</v>
      </c>
      <c r="V2008" s="69">
        <f>+U2008*0</f>
        <v>0</v>
      </c>
      <c r="W2008" s="69">
        <f>+U2008-V2008</f>
        <v>600</v>
      </c>
      <c r="X2008" s="69">
        <v>0</v>
      </c>
      <c r="Y2008" s="14">
        <f t="shared" si="1983"/>
        <v>0</v>
      </c>
      <c r="Z2008" s="66" t="s">
        <v>26</v>
      </c>
      <c r="AA2008" s="12" t="s">
        <v>31</v>
      </c>
    </row>
    <row r="2009" spans="1:27" x14ac:dyDescent="0.25">
      <c r="A2009" s="10">
        <v>45687</v>
      </c>
      <c r="B2009" s="11" t="s">
        <v>4168</v>
      </c>
      <c r="C2009" s="11" t="s">
        <v>4169</v>
      </c>
      <c r="D2009" s="11" t="s">
        <v>26</v>
      </c>
      <c r="E2009" s="11" t="s">
        <v>60</v>
      </c>
      <c r="F2009" s="11" t="s">
        <v>26</v>
      </c>
      <c r="G2009" s="11" t="s">
        <v>35</v>
      </c>
      <c r="H2009" s="12" t="s">
        <v>36</v>
      </c>
      <c r="I2009" s="12" t="s">
        <v>27</v>
      </c>
      <c r="J2009" s="12" t="s">
        <v>33</v>
      </c>
      <c r="K2009" s="12" t="s">
        <v>34</v>
      </c>
      <c r="L2009" s="13">
        <v>6.08</v>
      </c>
      <c r="M2009" s="13">
        <v>4</v>
      </c>
      <c r="N2009" s="13">
        <v>1.52</v>
      </c>
      <c r="O2009" s="13">
        <v>50</v>
      </c>
      <c r="P2009" s="13" t="s">
        <v>30</v>
      </c>
      <c r="Q2009" s="13">
        <v>0</v>
      </c>
      <c r="R2009" s="69">
        <f>(L2009*O2009)-Q2009</f>
        <v>304</v>
      </c>
      <c r="S2009" s="69">
        <v>0</v>
      </c>
      <c r="T2009" s="69">
        <f t="shared" ref="T2009" si="1984">+L2009*S2009</f>
        <v>0</v>
      </c>
      <c r="U2009" s="69">
        <f t="shared" ref="U2009" si="1985">+R2009-T2009</f>
        <v>304</v>
      </c>
      <c r="V2009" s="69">
        <f>+U2009*0</f>
        <v>0</v>
      </c>
      <c r="W2009" s="69">
        <f t="shared" ref="W2009" si="1986">+U2009-V2009</f>
        <v>304</v>
      </c>
      <c r="X2009" s="69">
        <v>0</v>
      </c>
      <c r="Y2009" s="14">
        <f t="shared" si="1983"/>
        <v>0</v>
      </c>
      <c r="Z2009" s="66" t="s">
        <v>26</v>
      </c>
      <c r="AA2009" s="12" t="s">
        <v>31</v>
      </c>
    </row>
    <row r="2010" spans="1:27" x14ac:dyDescent="0.25">
      <c r="A2010" s="10">
        <v>45687</v>
      </c>
      <c r="B2010" s="11" t="s">
        <v>4170</v>
      </c>
      <c r="C2010" s="11" t="s">
        <v>4171</v>
      </c>
      <c r="D2010" s="11" t="s">
        <v>26</v>
      </c>
      <c r="E2010" s="11" t="s">
        <v>566</v>
      </c>
      <c r="F2010" s="11" t="s">
        <v>26</v>
      </c>
      <c r="G2010" s="11">
        <v>112396</v>
      </c>
      <c r="H2010" s="12" t="s">
        <v>4445</v>
      </c>
      <c r="I2010" s="12" t="s">
        <v>27</v>
      </c>
      <c r="J2010" s="12" t="s">
        <v>33</v>
      </c>
      <c r="K2010" s="12" t="s">
        <v>34</v>
      </c>
      <c r="L2010" s="13">
        <v>34.659999999999997</v>
      </c>
      <c r="M2010" s="13">
        <v>25</v>
      </c>
      <c r="N2010" s="13">
        <v>1.3864000000000001</v>
      </c>
      <c r="O2010" s="13">
        <v>44</v>
      </c>
      <c r="P2010" s="13" t="s">
        <v>30</v>
      </c>
      <c r="Q2010" s="13">
        <v>0</v>
      </c>
      <c r="R2010" s="69">
        <f t="shared" ref="R2010" si="1987">+L2010*O2010</f>
        <v>1525.04</v>
      </c>
      <c r="S2010" s="69">
        <v>0</v>
      </c>
      <c r="T2010" s="69">
        <f>+L2010*S2010</f>
        <v>0</v>
      </c>
      <c r="U2010" s="69">
        <f>+R2010-T2010</f>
        <v>1525.04</v>
      </c>
      <c r="V2010" s="69">
        <f>+U2010*1</f>
        <v>1525.04</v>
      </c>
      <c r="W2010" s="69">
        <f>+U2010-V2010</f>
        <v>0</v>
      </c>
      <c r="X2010" s="69">
        <v>0</v>
      </c>
      <c r="Y2010" s="14">
        <f t="shared" si="1983"/>
        <v>0</v>
      </c>
      <c r="Z2010" s="66" t="s">
        <v>26</v>
      </c>
      <c r="AA2010" s="12" t="s">
        <v>31</v>
      </c>
    </row>
    <row r="2011" spans="1:27" x14ac:dyDescent="0.25">
      <c r="A2011" s="10">
        <v>45687</v>
      </c>
      <c r="B2011" s="11" t="s">
        <v>125</v>
      </c>
      <c r="C2011" s="11" t="s">
        <v>4172</v>
      </c>
      <c r="D2011" s="11" t="s">
        <v>26</v>
      </c>
      <c r="E2011" s="11" t="s">
        <v>439</v>
      </c>
      <c r="F2011" s="11" t="s">
        <v>26</v>
      </c>
      <c r="G2011" s="11" t="s">
        <v>35</v>
      </c>
      <c r="H2011" s="12" t="s">
        <v>36</v>
      </c>
      <c r="I2011" s="12" t="s">
        <v>55</v>
      </c>
      <c r="J2011" s="12" t="s">
        <v>55</v>
      </c>
      <c r="K2011" s="12" t="s">
        <v>56</v>
      </c>
      <c r="L2011" s="13">
        <v>32.54</v>
      </c>
      <c r="M2011" s="13">
        <v>22</v>
      </c>
      <c r="N2011" s="13">
        <v>1.479090909090909</v>
      </c>
      <c r="O2011" s="13">
        <v>20</v>
      </c>
      <c r="P2011" s="13" t="s">
        <v>30</v>
      </c>
      <c r="Q2011" s="13">
        <v>0</v>
      </c>
      <c r="R2011" s="69">
        <f>(L2011*O2011)-Q2011</f>
        <v>650.79999999999995</v>
      </c>
      <c r="S2011" s="69">
        <v>0</v>
      </c>
      <c r="T2011" s="69">
        <f t="shared" ref="T2011" si="1988">+L2011*S2011</f>
        <v>0</v>
      </c>
      <c r="U2011" s="69">
        <f t="shared" ref="U2011" si="1989">+R2011-T2011</f>
        <v>650.79999999999995</v>
      </c>
      <c r="V2011" s="69">
        <f>+U2011*0</f>
        <v>0</v>
      </c>
      <c r="W2011" s="69">
        <f t="shared" ref="W2011" si="1990">+U2011-V2011</f>
        <v>650.79999999999995</v>
      </c>
      <c r="X2011" s="69">
        <v>0</v>
      </c>
      <c r="Y2011" s="14">
        <f t="shared" si="1983"/>
        <v>0</v>
      </c>
      <c r="Z2011" s="66" t="s">
        <v>26</v>
      </c>
      <c r="AA2011" s="12" t="s">
        <v>31</v>
      </c>
    </row>
    <row r="2012" spans="1:27" x14ac:dyDescent="0.25">
      <c r="A2012" s="10">
        <v>45687</v>
      </c>
      <c r="B2012" s="11" t="s">
        <v>688</v>
      </c>
      <c r="C2012" s="11" t="s">
        <v>4173</v>
      </c>
      <c r="D2012" s="11" t="s">
        <v>26</v>
      </c>
      <c r="E2012" s="11" t="s">
        <v>46</v>
      </c>
      <c r="F2012" s="11" t="s">
        <v>26</v>
      </c>
      <c r="G2012" s="11">
        <v>112386</v>
      </c>
      <c r="H2012" s="12" t="s">
        <v>4445</v>
      </c>
      <c r="I2012" s="12" t="s">
        <v>27</v>
      </c>
      <c r="J2012" s="12" t="s">
        <v>33</v>
      </c>
      <c r="K2012" s="12" t="s">
        <v>34</v>
      </c>
      <c r="L2012" s="13">
        <v>33.6</v>
      </c>
      <c r="M2012" s="13">
        <v>25</v>
      </c>
      <c r="N2012" s="13">
        <v>1.3440000000000001</v>
      </c>
      <c r="O2012" s="13">
        <v>44</v>
      </c>
      <c r="P2012" s="13" t="s">
        <v>30</v>
      </c>
      <c r="Q2012" s="13">
        <v>0</v>
      </c>
      <c r="R2012" s="69">
        <f t="shared" ref="R2012" si="1991">+L2012*O2012</f>
        <v>1478.4</v>
      </c>
      <c r="S2012" s="69">
        <v>0</v>
      </c>
      <c r="T2012" s="69">
        <f>+L2012*S2012</f>
        <v>0</v>
      </c>
      <c r="U2012" s="69">
        <f>+R2012-T2012</f>
        <v>1478.4</v>
      </c>
      <c r="V2012" s="69">
        <f>+U2012*1</f>
        <v>1478.4</v>
      </c>
      <c r="W2012" s="69">
        <f>+U2012-V2012</f>
        <v>0</v>
      </c>
      <c r="X2012" s="69">
        <v>0</v>
      </c>
      <c r="Y2012" s="14">
        <f t="shared" si="1983"/>
        <v>0</v>
      </c>
      <c r="Z2012" s="66" t="s">
        <v>26</v>
      </c>
      <c r="AA2012" s="12" t="s">
        <v>31</v>
      </c>
    </row>
    <row r="2013" spans="1:27" x14ac:dyDescent="0.25">
      <c r="A2013" s="10">
        <v>45687</v>
      </c>
      <c r="B2013" s="11" t="s">
        <v>1222</v>
      </c>
      <c r="C2013" s="11" t="s">
        <v>4174</v>
      </c>
      <c r="D2013" s="11" t="s">
        <v>26</v>
      </c>
      <c r="E2013" s="11" t="s">
        <v>1199</v>
      </c>
      <c r="F2013" s="11" t="s">
        <v>26</v>
      </c>
      <c r="G2013" s="11">
        <v>2577</v>
      </c>
      <c r="H2013" s="12" t="s">
        <v>162</v>
      </c>
      <c r="I2013" s="12" t="s">
        <v>55</v>
      </c>
      <c r="J2013" s="12" t="s">
        <v>55</v>
      </c>
      <c r="K2013" s="12" t="s">
        <v>56</v>
      </c>
      <c r="L2013" s="13">
        <v>40.06</v>
      </c>
      <c r="M2013" s="13">
        <v>25</v>
      </c>
      <c r="N2013" s="13">
        <v>1.6024</v>
      </c>
      <c r="O2013" s="13" t="s">
        <v>30</v>
      </c>
      <c r="P2013" s="13">
        <v>22</v>
      </c>
      <c r="Q2013" s="13">
        <v>0</v>
      </c>
      <c r="R2013" s="69">
        <f>M2013*P2013</f>
        <v>550</v>
      </c>
      <c r="S2013" s="69">
        <v>0</v>
      </c>
      <c r="T2013" s="69">
        <f>M2013*S2013</f>
        <v>0</v>
      </c>
      <c r="U2013" s="69">
        <f t="shared" ref="U2013" si="1992">R2013-T2013</f>
        <v>550</v>
      </c>
      <c r="V2013" s="69">
        <f>U2013*0</f>
        <v>0</v>
      </c>
      <c r="W2013" s="69">
        <f t="shared" ref="W2013" si="1993">U2013-V2013</f>
        <v>550</v>
      </c>
      <c r="X2013" s="69">
        <v>0</v>
      </c>
      <c r="Y2013" s="14">
        <f t="shared" si="1983"/>
        <v>0</v>
      </c>
      <c r="Z2013" s="66" t="s">
        <v>26</v>
      </c>
      <c r="AA2013" s="12" t="s">
        <v>31</v>
      </c>
    </row>
    <row r="2014" spans="1:27" x14ac:dyDescent="0.25">
      <c r="A2014" s="10">
        <v>45687</v>
      </c>
      <c r="B2014" s="11" t="s">
        <v>4175</v>
      </c>
      <c r="C2014" s="11" t="s">
        <v>4176</v>
      </c>
      <c r="D2014" s="11" t="s">
        <v>26</v>
      </c>
      <c r="E2014" s="11" t="s">
        <v>53</v>
      </c>
      <c r="F2014" s="11" t="s">
        <v>26</v>
      </c>
      <c r="G2014" s="11">
        <v>3780</v>
      </c>
      <c r="H2014" s="12" t="s">
        <v>41</v>
      </c>
      <c r="I2014" s="12" t="s">
        <v>55</v>
      </c>
      <c r="J2014" s="12" t="s">
        <v>55</v>
      </c>
      <c r="K2014" s="12" t="s">
        <v>56</v>
      </c>
      <c r="L2014" s="13">
        <v>41.26</v>
      </c>
      <c r="M2014" s="13">
        <v>25</v>
      </c>
      <c r="N2014" s="13">
        <v>1.6504000000000001</v>
      </c>
      <c r="O2014" s="13" t="s">
        <v>30</v>
      </c>
      <c r="P2014" s="13">
        <v>24</v>
      </c>
      <c r="Q2014" s="13">
        <v>0</v>
      </c>
      <c r="R2014" s="69">
        <f>+M2014*P2014</f>
        <v>600</v>
      </c>
      <c r="S2014" s="69">
        <v>0</v>
      </c>
      <c r="T2014" s="69">
        <f>+M2014*S2014</f>
        <v>0</v>
      </c>
      <c r="U2014" s="69">
        <f>+R2014-T2014</f>
        <v>600</v>
      </c>
      <c r="V2014" s="69">
        <f>+U2014*0</f>
        <v>0</v>
      </c>
      <c r="W2014" s="69">
        <f>+U2014-V2014</f>
        <v>600</v>
      </c>
      <c r="X2014" s="69">
        <v>0</v>
      </c>
      <c r="Y2014" s="14">
        <f t="shared" si="1983"/>
        <v>0</v>
      </c>
      <c r="Z2014" s="66" t="s">
        <v>26</v>
      </c>
      <c r="AA2014" s="12" t="s">
        <v>31</v>
      </c>
    </row>
    <row r="2015" spans="1:27" x14ac:dyDescent="0.25">
      <c r="A2015" s="10">
        <v>45687</v>
      </c>
      <c r="B2015" s="11" t="s">
        <v>668</v>
      </c>
      <c r="C2015" s="11" t="s">
        <v>4177</v>
      </c>
      <c r="D2015" s="11" t="s">
        <v>26</v>
      </c>
      <c r="E2015" s="11" t="s">
        <v>50</v>
      </c>
      <c r="F2015" s="11" t="s">
        <v>26</v>
      </c>
      <c r="G2015" s="11">
        <v>924</v>
      </c>
      <c r="H2015" s="12" t="s">
        <v>162</v>
      </c>
      <c r="I2015" s="12" t="s">
        <v>27</v>
      </c>
      <c r="J2015" s="12" t="s">
        <v>42</v>
      </c>
      <c r="K2015" s="12" t="s">
        <v>43</v>
      </c>
      <c r="L2015" s="13">
        <v>38.06</v>
      </c>
      <c r="M2015" s="13">
        <v>25</v>
      </c>
      <c r="N2015" s="13">
        <v>1.5224</v>
      </c>
      <c r="O2015" s="13" t="s">
        <v>30</v>
      </c>
      <c r="P2015" s="13">
        <v>56</v>
      </c>
      <c r="Q2015" s="13">
        <v>0</v>
      </c>
      <c r="R2015" s="69">
        <f>M2015*P2015</f>
        <v>1400</v>
      </c>
      <c r="S2015" s="69">
        <v>0</v>
      </c>
      <c r="T2015" s="69">
        <f>M2015*S2015</f>
        <v>0</v>
      </c>
      <c r="U2015" s="69">
        <f t="shared" ref="U2015:U2016" si="1994">R2015-T2015</f>
        <v>1400</v>
      </c>
      <c r="V2015" s="69">
        <f>U2015*0</f>
        <v>0</v>
      </c>
      <c r="W2015" s="69">
        <f t="shared" ref="W2015:W2016" si="1995">U2015-V2015</f>
        <v>1400</v>
      </c>
      <c r="X2015" s="69">
        <v>0</v>
      </c>
      <c r="Y2015" s="14">
        <f t="shared" si="1983"/>
        <v>0</v>
      </c>
      <c r="Z2015" s="66" t="s">
        <v>26</v>
      </c>
      <c r="AA2015" s="12" t="s">
        <v>31</v>
      </c>
    </row>
    <row r="2016" spans="1:27" x14ac:dyDescent="0.25">
      <c r="A2016" s="10">
        <v>45687</v>
      </c>
      <c r="B2016" s="11" t="s">
        <v>4178</v>
      </c>
      <c r="C2016" s="11" t="s">
        <v>4179</v>
      </c>
      <c r="D2016" s="11" t="s">
        <v>26</v>
      </c>
      <c r="E2016" s="11" t="s">
        <v>528</v>
      </c>
      <c r="F2016" s="11" t="s">
        <v>26</v>
      </c>
      <c r="G2016" s="11">
        <v>2578</v>
      </c>
      <c r="H2016" s="12" t="s">
        <v>162</v>
      </c>
      <c r="I2016" s="12" t="s">
        <v>27</v>
      </c>
      <c r="J2016" s="12" t="s">
        <v>42</v>
      </c>
      <c r="K2016" s="12" t="s">
        <v>43</v>
      </c>
      <c r="L2016" s="13">
        <v>39.78</v>
      </c>
      <c r="M2016" s="13">
        <v>25</v>
      </c>
      <c r="N2016" s="13">
        <v>1.5911999999999999</v>
      </c>
      <c r="O2016" s="13" t="s">
        <v>30</v>
      </c>
      <c r="P2016" s="13">
        <v>56</v>
      </c>
      <c r="Q2016" s="13">
        <v>0</v>
      </c>
      <c r="R2016" s="69">
        <f>M2016*P2016</f>
        <v>1400</v>
      </c>
      <c r="S2016" s="69">
        <v>0</v>
      </c>
      <c r="T2016" s="69">
        <f>M2016*S2016</f>
        <v>0</v>
      </c>
      <c r="U2016" s="69">
        <f t="shared" si="1994"/>
        <v>1400</v>
      </c>
      <c r="V2016" s="69">
        <f>U2016*0</f>
        <v>0</v>
      </c>
      <c r="W2016" s="69">
        <f t="shared" si="1995"/>
        <v>1400</v>
      </c>
      <c r="X2016" s="69">
        <v>0</v>
      </c>
      <c r="Y2016" s="14">
        <f t="shared" si="1983"/>
        <v>0</v>
      </c>
      <c r="Z2016" s="66" t="s">
        <v>26</v>
      </c>
      <c r="AA2016" s="12" t="s">
        <v>31</v>
      </c>
    </row>
    <row r="2017" spans="1:27" x14ac:dyDescent="0.25">
      <c r="A2017" s="10">
        <v>45687</v>
      </c>
      <c r="B2017" s="11" t="s">
        <v>4180</v>
      </c>
      <c r="C2017" s="11" t="s">
        <v>4181</v>
      </c>
      <c r="D2017" s="11" t="s">
        <v>26</v>
      </c>
      <c r="E2017" s="11" t="s">
        <v>44</v>
      </c>
      <c r="F2017" s="11" t="s">
        <v>26</v>
      </c>
      <c r="G2017" s="11">
        <v>1585</v>
      </c>
      <c r="H2017" s="12" t="s">
        <v>45</v>
      </c>
      <c r="I2017" s="12" t="s">
        <v>27</v>
      </c>
      <c r="J2017" s="12" t="s">
        <v>28</v>
      </c>
      <c r="K2017" s="12" t="s">
        <v>29</v>
      </c>
      <c r="L2017" s="13">
        <v>37.299999999999997</v>
      </c>
      <c r="M2017" s="13">
        <v>25</v>
      </c>
      <c r="N2017" s="13">
        <v>1.492</v>
      </c>
      <c r="O2017" s="13" t="s">
        <v>30</v>
      </c>
      <c r="P2017" s="13">
        <v>40</v>
      </c>
      <c r="Q2017" s="13">
        <v>0</v>
      </c>
      <c r="R2017" s="69">
        <f>M2017*P2017</f>
        <v>1000</v>
      </c>
      <c r="S2017" s="69">
        <v>0</v>
      </c>
      <c r="T2017" s="69">
        <f>M2017*S2017</f>
        <v>0</v>
      </c>
      <c r="U2017" s="69">
        <f>R2017-T2017</f>
        <v>1000</v>
      </c>
      <c r="V2017" s="69">
        <f t="shared" ref="V2017" si="1996">U2017*0</f>
        <v>0</v>
      </c>
      <c r="W2017" s="69">
        <f>U2017-V2017</f>
        <v>1000</v>
      </c>
      <c r="X2017" s="69">
        <v>0</v>
      </c>
      <c r="Y2017" s="14">
        <f t="shared" si="1983"/>
        <v>0</v>
      </c>
      <c r="Z2017" s="66" t="s">
        <v>26</v>
      </c>
      <c r="AA2017" s="12" t="s">
        <v>31</v>
      </c>
    </row>
    <row r="2018" spans="1:27" x14ac:dyDescent="0.25">
      <c r="A2018" s="10">
        <v>45687</v>
      </c>
      <c r="B2018" s="11" t="s">
        <v>4182</v>
      </c>
      <c r="C2018" s="11" t="s">
        <v>4183</v>
      </c>
      <c r="D2018" s="11" t="s">
        <v>26</v>
      </c>
      <c r="E2018" s="11" t="s">
        <v>417</v>
      </c>
      <c r="F2018" s="11" t="s">
        <v>26</v>
      </c>
      <c r="G2018" s="11">
        <v>2580</v>
      </c>
      <c r="H2018" s="12" t="s">
        <v>162</v>
      </c>
      <c r="I2018" s="12" t="s">
        <v>27</v>
      </c>
      <c r="J2018" s="12" t="s">
        <v>42</v>
      </c>
      <c r="K2018" s="12" t="s">
        <v>43</v>
      </c>
      <c r="L2018" s="13">
        <v>39.82</v>
      </c>
      <c r="M2018" s="13">
        <v>25</v>
      </c>
      <c r="N2018" s="13">
        <v>1.5928</v>
      </c>
      <c r="O2018" s="13" t="s">
        <v>30</v>
      </c>
      <c r="P2018" s="13">
        <v>56</v>
      </c>
      <c r="Q2018" s="13">
        <v>0</v>
      </c>
      <c r="R2018" s="69">
        <f>M2018*P2018</f>
        <v>1400</v>
      </c>
      <c r="S2018" s="69">
        <v>0</v>
      </c>
      <c r="T2018" s="69">
        <f>M2018*S2018</f>
        <v>0</v>
      </c>
      <c r="U2018" s="69">
        <f t="shared" ref="U2018" si="1997">R2018-T2018</f>
        <v>1400</v>
      </c>
      <c r="V2018" s="69">
        <f>U2018*0</f>
        <v>0</v>
      </c>
      <c r="W2018" s="69">
        <f t="shared" ref="W2018" si="1998">U2018-V2018</f>
        <v>1400</v>
      </c>
      <c r="X2018" s="69">
        <v>0</v>
      </c>
      <c r="Y2018" s="14">
        <f t="shared" si="1983"/>
        <v>0</v>
      </c>
      <c r="Z2018" s="66" t="s">
        <v>26</v>
      </c>
      <c r="AA2018" s="12" t="s">
        <v>31</v>
      </c>
    </row>
    <row r="2019" spans="1:27" x14ac:dyDescent="0.25">
      <c r="A2019" s="10">
        <v>45687</v>
      </c>
      <c r="B2019" s="11" t="s">
        <v>298</v>
      </c>
      <c r="C2019" s="11" t="s">
        <v>4184</v>
      </c>
      <c r="D2019" s="11" t="s">
        <v>26</v>
      </c>
      <c r="E2019" s="11" t="s">
        <v>538</v>
      </c>
      <c r="F2019" s="11" t="s">
        <v>26</v>
      </c>
      <c r="G2019" s="11">
        <v>3838</v>
      </c>
      <c r="H2019" s="12" t="s">
        <v>41</v>
      </c>
      <c r="I2019" s="12" t="s">
        <v>55</v>
      </c>
      <c r="J2019" s="12" t="s">
        <v>55</v>
      </c>
      <c r="K2019" s="12" t="s">
        <v>56</v>
      </c>
      <c r="L2019" s="13">
        <v>37.86</v>
      </c>
      <c r="M2019" s="13">
        <v>25</v>
      </c>
      <c r="N2019" s="13">
        <v>1.5144</v>
      </c>
      <c r="O2019" s="13" t="s">
        <v>30</v>
      </c>
      <c r="P2019" s="13">
        <v>24</v>
      </c>
      <c r="Q2019" s="13">
        <v>0</v>
      </c>
      <c r="R2019" s="69">
        <f>+M2019*P2019</f>
        <v>600</v>
      </c>
      <c r="S2019" s="69">
        <v>0</v>
      </c>
      <c r="T2019" s="69">
        <f>+M2019*S2019</f>
        <v>0</v>
      </c>
      <c r="U2019" s="69">
        <f>+R2019-T2019</f>
        <v>600</v>
      </c>
      <c r="V2019" s="69">
        <f>+U2019*0</f>
        <v>0</v>
      </c>
      <c r="W2019" s="69">
        <f>+U2019-V2019</f>
        <v>600</v>
      </c>
      <c r="X2019" s="69">
        <v>0</v>
      </c>
      <c r="Y2019" s="14">
        <f t="shared" si="1983"/>
        <v>0</v>
      </c>
      <c r="Z2019" s="66" t="s">
        <v>26</v>
      </c>
      <c r="AA2019" s="12" t="s">
        <v>31</v>
      </c>
    </row>
    <row r="2020" spans="1:27" x14ac:dyDescent="0.25">
      <c r="A2020" s="10">
        <v>45687</v>
      </c>
      <c r="B2020" s="11" t="s">
        <v>4185</v>
      </c>
      <c r="C2020" s="11" t="s">
        <v>4186</v>
      </c>
      <c r="D2020" s="11" t="s">
        <v>26</v>
      </c>
      <c r="E2020" s="11" t="s">
        <v>60</v>
      </c>
      <c r="F2020" s="11" t="s">
        <v>26</v>
      </c>
      <c r="G2020" s="11" t="s">
        <v>35</v>
      </c>
      <c r="H2020" s="12" t="s">
        <v>36</v>
      </c>
      <c r="I2020" s="12" t="s">
        <v>27</v>
      </c>
      <c r="J2020" s="12" t="s">
        <v>42</v>
      </c>
      <c r="K2020" s="12" t="s">
        <v>43</v>
      </c>
      <c r="L2020" s="13">
        <v>5.74</v>
      </c>
      <c r="M2020" s="13">
        <v>4</v>
      </c>
      <c r="N2020" s="13">
        <v>1.4350000000000001</v>
      </c>
      <c r="O2020" s="13">
        <v>45</v>
      </c>
      <c r="P2020" s="13" t="s">
        <v>30</v>
      </c>
      <c r="Q2020" s="13">
        <v>0</v>
      </c>
      <c r="R2020" s="69">
        <f>(L2020*O2020)-Q2020</f>
        <v>258.3</v>
      </c>
      <c r="S2020" s="69">
        <v>0</v>
      </c>
      <c r="T2020" s="69">
        <f t="shared" ref="T2020" si="1999">+L2020*S2020</f>
        <v>0</v>
      </c>
      <c r="U2020" s="69">
        <f t="shared" ref="U2020" si="2000">+R2020-T2020</f>
        <v>258.3</v>
      </c>
      <c r="V2020" s="69">
        <f t="shared" ref="V2020" si="2001">+U2020*0</f>
        <v>0</v>
      </c>
      <c r="W2020" s="69">
        <f t="shared" ref="W2020" si="2002">+U2020-V2020</f>
        <v>258.3</v>
      </c>
      <c r="X2020" s="69">
        <v>0</v>
      </c>
      <c r="Y2020" s="14">
        <f t="shared" si="1983"/>
        <v>0</v>
      </c>
      <c r="Z2020" s="66" t="s">
        <v>26</v>
      </c>
      <c r="AA2020" s="12" t="s">
        <v>31</v>
      </c>
    </row>
    <row r="2021" spans="1:27" x14ac:dyDescent="0.25">
      <c r="A2021" s="10">
        <v>45687</v>
      </c>
      <c r="B2021" s="11" t="s">
        <v>2763</v>
      </c>
      <c r="C2021" s="11" t="s">
        <v>4187</v>
      </c>
      <c r="D2021" s="11" t="s">
        <v>26</v>
      </c>
      <c r="E2021" s="11" t="s">
        <v>533</v>
      </c>
      <c r="F2021" s="11" t="s">
        <v>26</v>
      </c>
      <c r="G2021" s="11">
        <v>2579</v>
      </c>
      <c r="H2021" s="12" t="s">
        <v>162</v>
      </c>
      <c r="I2021" s="12" t="s">
        <v>27</v>
      </c>
      <c r="J2021" s="12" t="s">
        <v>42</v>
      </c>
      <c r="K2021" s="12" t="s">
        <v>43</v>
      </c>
      <c r="L2021" s="13">
        <v>37.58</v>
      </c>
      <c r="M2021" s="13">
        <v>25</v>
      </c>
      <c r="N2021" s="13">
        <v>1.5032000000000001</v>
      </c>
      <c r="O2021" s="13" t="s">
        <v>30</v>
      </c>
      <c r="P2021" s="13">
        <v>56</v>
      </c>
      <c r="Q2021" s="13">
        <v>0</v>
      </c>
      <c r="R2021" s="69">
        <f>M2021*P2021</f>
        <v>1400</v>
      </c>
      <c r="S2021" s="69">
        <v>0</v>
      </c>
      <c r="T2021" s="69">
        <f>M2021*S2021</f>
        <v>0</v>
      </c>
      <c r="U2021" s="69">
        <f t="shared" ref="U2021" si="2003">R2021-T2021</f>
        <v>1400</v>
      </c>
      <c r="V2021" s="69">
        <f>U2021*0</f>
        <v>0</v>
      </c>
      <c r="W2021" s="69">
        <f t="shared" ref="W2021" si="2004">U2021-V2021</f>
        <v>1400</v>
      </c>
      <c r="X2021" s="69">
        <v>0</v>
      </c>
      <c r="Y2021" s="14">
        <f t="shared" si="1983"/>
        <v>0</v>
      </c>
      <c r="Z2021" s="66" t="s">
        <v>26</v>
      </c>
      <c r="AA2021" s="12" t="s">
        <v>31</v>
      </c>
    </row>
    <row r="2022" spans="1:27" x14ac:dyDescent="0.25">
      <c r="A2022" s="10">
        <v>45687</v>
      </c>
      <c r="B2022" s="11" t="s">
        <v>4188</v>
      </c>
      <c r="C2022" s="11" t="s">
        <v>4189</v>
      </c>
      <c r="D2022" s="11" t="s">
        <v>26</v>
      </c>
      <c r="E2022" s="11" t="s">
        <v>57</v>
      </c>
      <c r="F2022" s="11" t="s">
        <v>26</v>
      </c>
      <c r="G2022" s="11">
        <v>3670</v>
      </c>
      <c r="H2022" s="12" t="s">
        <v>41</v>
      </c>
      <c r="I2022" s="12" t="s">
        <v>55</v>
      </c>
      <c r="J2022" s="12" t="s">
        <v>55</v>
      </c>
      <c r="K2022" s="12" t="s">
        <v>56</v>
      </c>
      <c r="L2022" s="13">
        <v>35.479999999999997</v>
      </c>
      <c r="M2022" s="13">
        <v>25</v>
      </c>
      <c r="N2022" s="13">
        <v>1.4192</v>
      </c>
      <c r="O2022" s="13" t="s">
        <v>30</v>
      </c>
      <c r="P2022" s="13">
        <v>24</v>
      </c>
      <c r="Q2022" s="13">
        <v>0</v>
      </c>
      <c r="R2022" s="69">
        <f>+M2022*P2022</f>
        <v>600</v>
      </c>
      <c r="S2022" s="69">
        <v>0</v>
      </c>
      <c r="T2022" s="69">
        <f>+M2022*S2022</f>
        <v>0</v>
      </c>
      <c r="U2022" s="69">
        <f>+R2022-T2022</f>
        <v>600</v>
      </c>
      <c r="V2022" s="69">
        <f>+U2022*0</f>
        <v>0</v>
      </c>
      <c r="W2022" s="69">
        <f>+U2022-V2022</f>
        <v>600</v>
      </c>
      <c r="X2022" s="69">
        <v>0</v>
      </c>
      <c r="Y2022" s="14">
        <f t="shared" si="1983"/>
        <v>0</v>
      </c>
      <c r="Z2022" s="66" t="s">
        <v>26</v>
      </c>
      <c r="AA2022" s="12" t="s">
        <v>31</v>
      </c>
    </row>
    <row r="2023" spans="1:27" x14ac:dyDescent="0.25">
      <c r="A2023" s="10">
        <v>45687</v>
      </c>
      <c r="B2023" s="11" t="s">
        <v>402</v>
      </c>
      <c r="C2023" s="11" t="s">
        <v>4190</v>
      </c>
      <c r="D2023" s="11" t="s">
        <v>26</v>
      </c>
      <c r="E2023" s="11" t="s">
        <v>40</v>
      </c>
      <c r="F2023" s="11" t="s">
        <v>26</v>
      </c>
      <c r="G2023" s="11">
        <v>3725</v>
      </c>
      <c r="H2023" s="12" t="s">
        <v>41</v>
      </c>
      <c r="I2023" s="12" t="s">
        <v>55</v>
      </c>
      <c r="J2023" s="12" t="s">
        <v>55</v>
      </c>
      <c r="K2023" s="12" t="s">
        <v>56</v>
      </c>
      <c r="L2023" s="13">
        <v>37.159999999999997</v>
      </c>
      <c r="M2023" s="13">
        <v>25</v>
      </c>
      <c r="N2023" s="13">
        <v>1.4863999999999999</v>
      </c>
      <c r="O2023" s="13" t="s">
        <v>30</v>
      </c>
      <c r="P2023" s="13">
        <v>24</v>
      </c>
      <c r="Q2023" s="13">
        <v>0</v>
      </c>
      <c r="R2023" s="69">
        <f>+M2023*P2023</f>
        <v>600</v>
      </c>
      <c r="S2023" s="69">
        <v>0</v>
      </c>
      <c r="T2023" s="69">
        <f>+M2023*S2023</f>
        <v>0</v>
      </c>
      <c r="U2023" s="69">
        <f>+R2023-T2023</f>
        <v>600</v>
      </c>
      <c r="V2023" s="69">
        <f>+U2023*0</f>
        <v>0</v>
      </c>
      <c r="W2023" s="69">
        <f>+U2023-V2023</f>
        <v>600</v>
      </c>
      <c r="X2023" s="69">
        <v>0</v>
      </c>
      <c r="Y2023" s="14">
        <f t="shared" si="1983"/>
        <v>0</v>
      </c>
      <c r="Z2023" s="66" t="s">
        <v>26</v>
      </c>
      <c r="AA2023" s="12" t="s">
        <v>31</v>
      </c>
    </row>
    <row r="2024" spans="1:27" x14ac:dyDescent="0.25">
      <c r="A2024" s="10">
        <v>45687</v>
      </c>
      <c r="B2024" s="11" t="s">
        <v>3501</v>
      </c>
      <c r="C2024" s="11" t="s">
        <v>4191</v>
      </c>
      <c r="D2024" s="11" t="s">
        <v>26</v>
      </c>
      <c r="E2024" s="11" t="s">
        <v>245</v>
      </c>
      <c r="F2024" s="11" t="s">
        <v>26</v>
      </c>
      <c r="G2024" s="11">
        <v>2979</v>
      </c>
      <c r="H2024" s="12" t="s">
        <v>41</v>
      </c>
      <c r="I2024" s="12" t="s">
        <v>55</v>
      </c>
      <c r="J2024" s="12" t="s">
        <v>55</v>
      </c>
      <c r="K2024" s="12" t="s">
        <v>56</v>
      </c>
      <c r="L2024" s="13">
        <v>37.26</v>
      </c>
      <c r="M2024" s="13">
        <v>25</v>
      </c>
      <c r="N2024" s="13">
        <v>1.4903999999999999</v>
      </c>
      <c r="O2024" s="13" t="s">
        <v>30</v>
      </c>
      <c r="P2024" s="13">
        <v>24</v>
      </c>
      <c r="Q2024" s="13">
        <v>0</v>
      </c>
      <c r="R2024" s="69">
        <f>+M2024*P2024</f>
        <v>600</v>
      </c>
      <c r="S2024" s="69">
        <v>0</v>
      </c>
      <c r="T2024" s="69">
        <f>+M2024*S2024</f>
        <v>0</v>
      </c>
      <c r="U2024" s="69">
        <f>+R2024-T2024</f>
        <v>600</v>
      </c>
      <c r="V2024" s="69">
        <f>+U2024*0</f>
        <v>0</v>
      </c>
      <c r="W2024" s="69">
        <f>+U2024-V2024</f>
        <v>600</v>
      </c>
      <c r="X2024" s="69">
        <v>0</v>
      </c>
      <c r="Y2024" s="14">
        <f t="shared" si="1983"/>
        <v>0</v>
      </c>
      <c r="Z2024" s="66" t="s">
        <v>26</v>
      </c>
      <c r="AA2024" s="12" t="s">
        <v>31</v>
      </c>
    </row>
    <row r="2025" spans="1:27" x14ac:dyDescent="0.25">
      <c r="A2025" s="10">
        <v>45687</v>
      </c>
      <c r="B2025" s="11" t="s">
        <v>195</v>
      </c>
      <c r="C2025" s="11" t="s">
        <v>4192</v>
      </c>
      <c r="D2025" s="11" t="s">
        <v>26</v>
      </c>
      <c r="E2025" s="11" t="s">
        <v>524</v>
      </c>
      <c r="F2025" s="11" t="s">
        <v>26</v>
      </c>
      <c r="G2025" s="11">
        <v>26334</v>
      </c>
      <c r="H2025" s="12" t="s">
        <v>4447</v>
      </c>
      <c r="I2025" s="12" t="s">
        <v>27</v>
      </c>
      <c r="J2025" s="12" t="s">
        <v>42</v>
      </c>
      <c r="K2025" s="12" t="s">
        <v>43</v>
      </c>
      <c r="L2025" s="13">
        <v>44.62</v>
      </c>
      <c r="M2025" s="13">
        <v>25</v>
      </c>
      <c r="N2025" s="13">
        <v>1.7847999999999999</v>
      </c>
      <c r="O2025" s="13">
        <v>42.5</v>
      </c>
      <c r="P2025" s="13" t="s">
        <v>30</v>
      </c>
      <c r="Q2025" s="13">
        <v>0</v>
      </c>
      <c r="R2025" s="69">
        <f>+L2025*O2025</f>
        <v>1896.35</v>
      </c>
      <c r="S2025" s="69">
        <v>0</v>
      </c>
      <c r="T2025" s="69">
        <f>+L2025*S2025</f>
        <v>0</v>
      </c>
      <c r="U2025" s="69">
        <f>+R2025-T2025</f>
        <v>1896.35</v>
      </c>
      <c r="V2025" s="69">
        <f>+U2025*0.75</f>
        <v>1422.2624999999998</v>
      </c>
      <c r="W2025" s="69">
        <f>+U2025-V2025</f>
        <v>474.08750000000009</v>
      </c>
      <c r="X2025" s="69">
        <v>0</v>
      </c>
      <c r="Y2025" s="14">
        <f t="shared" si="1983"/>
        <v>0</v>
      </c>
      <c r="Z2025" s="66" t="s">
        <v>26</v>
      </c>
      <c r="AA2025" s="12" t="s">
        <v>31</v>
      </c>
    </row>
    <row r="2026" spans="1:27" x14ac:dyDescent="0.25">
      <c r="A2026" s="10">
        <v>45687</v>
      </c>
      <c r="B2026" s="11" t="s">
        <v>4193</v>
      </c>
      <c r="C2026" s="11" t="s">
        <v>4194</v>
      </c>
      <c r="D2026" s="11" t="s">
        <v>26</v>
      </c>
      <c r="E2026" s="11" t="s">
        <v>49</v>
      </c>
      <c r="F2026" s="11" t="s">
        <v>26</v>
      </c>
      <c r="G2026" s="11">
        <v>1584</v>
      </c>
      <c r="H2026" s="12" t="s">
        <v>45</v>
      </c>
      <c r="I2026" s="12" t="s">
        <v>27</v>
      </c>
      <c r="J2026" s="12" t="s">
        <v>33</v>
      </c>
      <c r="K2026" s="12" t="s">
        <v>34</v>
      </c>
      <c r="L2026" s="13">
        <v>36.700000000000003</v>
      </c>
      <c r="M2026" s="13">
        <v>25</v>
      </c>
      <c r="N2026" s="13">
        <v>1.468</v>
      </c>
      <c r="O2026" s="13" t="s">
        <v>30</v>
      </c>
      <c r="P2026" s="13">
        <v>58</v>
      </c>
      <c r="Q2026" s="13">
        <v>0</v>
      </c>
      <c r="R2026" s="69">
        <f>M2026*P2026</f>
        <v>1450</v>
      </c>
      <c r="S2026" s="69">
        <v>0</v>
      </c>
      <c r="T2026" s="69">
        <f>M2026*S2026</f>
        <v>0</v>
      </c>
      <c r="U2026" s="69">
        <f t="shared" ref="U2026" si="2005">R2026-T2026</f>
        <v>1450</v>
      </c>
      <c r="V2026" s="69">
        <f>U2026*0</f>
        <v>0</v>
      </c>
      <c r="W2026" s="69">
        <f t="shared" ref="W2026" si="2006">U2026-V2026</f>
        <v>1450</v>
      </c>
      <c r="X2026" s="69">
        <v>0</v>
      </c>
      <c r="Y2026" s="14">
        <f t="shared" si="1983"/>
        <v>0</v>
      </c>
      <c r="Z2026" s="66" t="s">
        <v>26</v>
      </c>
      <c r="AA2026" s="12" t="s">
        <v>31</v>
      </c>
    </row>
    <row r="2027" spans="1:27" x14ac:dyDescent="0.25">
      <c r="A2027" s="10">
        <v>45687</v>
      </c>
      <c r="B2027" s="11" t="s">
        <v>248</v>
      </c>
      <c r="C2027" s="11" t="s">
        <v>4195</v>
      </c>
      <c r="D2027" s="11" t="s">
        <v>26</v>
      </c>
      <c r="E2027" s="11" t="s">
        <v>98</v>
      </c>
      <c r="F2027" s="11" t="s">
        <v>26</v>
      </c>
      <c r="G2027" s="11">
        <v>10704</v>
      </c>
      <c r="H2027" s="12" t="s">
        <v>140</v>
      </c>
      <c r="I2027" s="12" t="s">
        <v>27</v>
      </c>
      <c r="J2027" s="12" t="s">
        <v>42</v>
      </c>
      <c r="K2027" s="12" t="s">
        <v>43</v>
      </c>
      <c r="L2027" s="13">
        <v>39.78</v>
      </c>
      <c r="M2027" s="13">
        <v>25</v>
      </c>
      <c r="N2027" s="13">
        <v>1.5911999999999999</v>
      </c>
      <c r="O2027" s="13">
        <v>35</v>
      </c>
      <c r="P2027" s="13"/>
      <c r="Q2027" s="13">
        <v>0</v>
      </c>
      <c r="R2027" s="69">
        <f>+L2027*O2027</f>
        <v>1392.3</v>
      </c>
      <c r="S2027" s="69">
        <v>0</v>
      </c>
      <c r="T2027" s="69">
        <f>+L2027*S2027</f>
        <v>0</v>
      </c>
      <c r="U2027" s="69">
        <f>+R2027-T2027</f>
        <v>1392.3</v>
      </c>
      <c r="V2027" s="69">
        <f>+U2027*0</f>
        <v>0</v>
      </c>
      <c r="W2027" s="69">
        <f>+U2027-V2027</f>
        <v>1392.3</v>
      </c>
      <c r="X2027" s="69">
        <v>0</v>
      </c>
      <c r="Y2027" s="14">
        <f t="shared" si="1983"/>
        <v>0</v>
      </c>
      <c r="Z2027" s="66" t="s">
        <v>26</v>
      </c>
      <c r="AA2027" s="12" t="s">
        <v>31</v>
      </c>
    </row>
    <row r="2028" spans="1:27" x14ac:dyDescent="0.25">
      <c r="A2028" s="10">
        <v>45687</v>
      </c>
      <c r="B2028" s="11" t="s">
        <v>350</v>
      </c>
      <c r="C2028" s="11" t="s">
        <v>4196</v>
      </c>
      <c r="D2028" s="11" t="s">
        <v>26</v>
      </c>
      <c r="E2028" s="11" t="s">
        <v>223</v>
      </c>
      <c r="F2028" s="11" t="s">
        <v>26</v>
      </c>
      <c r="G2028" s="11">
        <v>55340</v>
      </c>
      <c r="H2028" s="12" t="s">
        <v>4422</v>
      </c>
      <c r="I2028" s="12" t="s">
        <v>27</v>
      </c>
      <c r="J2028" s="12" t="s">
        <v>42</v>
      </c>
      <c r="K2028" s="12" t="s">
        <v>43</v>
      </c>
      <c r="L2028" s="13">
        <v>37.1</v>
      </c>
      <c r="M2028" s="13">
        <v>25</v>
      </c>
      <c r="N2028" s="13">
        <v>1.484</v>
      </c>
      <c r="O2028" s="13">
        <v>42</v>
      </c>
      <c r="P2028" s="13" t="s">
        <v>30</v>
      </c>
      <c r="Q2028" s="13">
        <v>0</v>
      </c>
      <c r="R2028" s="69">
        <f t="shared" ref="R2028" si="2007">+L2028*O2028</f>
        <v>1558.2</v>
      </c>
      <c r="S2028" s="69">
        <v>0</v>
      </c>
      <c r="T2028" s="69">
        <f t="shared" ref="T2028" si="2008">+L2028*S2028</f>
        <v>0</v>
      </c>
      <c r="U2028" s="69">
        <f t="shared" ref="U2028" si="2009">+R2028-T2028</f>
        <v>1558.2</v>
      </c>
      <c r="V2028" s="69">
        <f>+U2028*1</f>
        <v>1558.2</v>
      </c>
      <c r="W2028" s="69">
        <f t="shared" ref="W2028" si="2010">+U2028-V2028</f>
        <v>0</v>
      </c>
      <c r="X2028" s="69">
        <v>0</v>
      </c>
      <c r="Y2028" s="14">
        <f t="shared" si="1983"/>
        <v>0</v>
      </c>
      <c r="Z2028" s="66" t="s">
        <v>26</v>
      </c>
      <c r="AA2028" s="12" t="s">
        <v>31</v>
      </c>
    </row>
    <row r="2029" spans="1:27" x14ac:dyDescent="0.25">
      <c r="A2029" s="10">
        <v>45687</v>
      </c>
      <c r="B2029" s="11" t="s">
        <v>647</v>
      </c>
      <c r="C2029" s="11" t="s">
        <v>4197</v>
      </c>
      <c r="D2029" s="11" t="s">
        <v>26</v>
      </c>
      <c r="E2029" s="11" t="s">
        <v>100</v>
      </c>
      <c r="F2029" s="11" t="s">
        <v>26</v>
      </c>
      <c r="G2029" s="11">
        <v>21736</v>
      </c>
      <c r="H2029" s="12" t="s">
        <v>4447</v>
      </c>
      <c r="I2029" s="12" t="s">
        <v>27</v>
      </c>
      <c r="J2029" s="12" t="s">
        <v>42</v>
      </c>
      <c r="K2029" s="12" t="s">
        <v>43</v>
      </c>
      <c r="L2029" s="13">
        <v>40.64</v>
      </c>
      <c r="M2029" s="13">
        <v>25</v>
      </c>
      <c r="N2029" s="13">
        <v>1.6255999999999999</v>
      </c>
      <c r="O2029" s="13">
        <v>42.5</v>
      </c>
      <c r="P2029" s="13" t="s">
        <v>30</v>
      </c>
      <c r="Q2029" s="13">
        <v>0</v>
      </c>
      <c r="R2029" s="69">
        <f>+L2029*O2029</f>
        <v>1727.2</v>
      </c>
      <c r="S2029" s="69">
        <v>0</v>
      </c>
      <c r="T2029" s="69">
        <f>+L2029*S2029</f>
        <v>0</v>
      </c>
      <c r="U2029" s="69">
        <f>+R2029-T2029</f>
        <v>1727.2</v>
      </c>
      <c r="V2029" s="69">
        <f>+U2029*0.75</f>
        <v>1295.4000000000001</v>
      </c>
      <c r="W2029" s="69">
        <f>+U2029-V2029</f>
        <v>431.79999999999995</v>
      </c>
      <c r="X2029" s="69">
        <v>0</v>
      </c>
      <c r="Y2029" s="14">
        <f t="shared" si="1983"/>
        <v>0</v>
      </c>
      <c r="Z2029" s="66" t="s">
        <v>26</v>
      </c>
      <c r="AA2029" s="12" t="s">
        <v>31</v>
      </c>
    </row>
    <row r="2030" spans="1:27" x14ac:dyDescent="0.25">
      <c r="A2030" s="10">
        <v>45687</v>
      </c>
      <c r="B2030" s="11" t="s">
        <v>732</v>
      </c>
      <c r="C2030" s="11" t="s">
        <v>4198</v>
      </c>
      <c r="D2030" s="11" t="s">
        <v>26</v>
      </c>
      <c r="E2030" s="11" t="s">
        <v>596</v>
      </c>
      <c r="F2030" s="11" t="s">
        <v>26</v>
      </c>
      <c r="G2030" s="11">
        <v>2577</v>
      </c>
      <c r="H2030" s="12" t="s">
        <v>41</v>
      </c>
      <c r="I2030" s="12" t="s">
        <v>55</v>
      </c>
      <c r="J2030" s="12" t="s">
        <v>55</v>
      </c>
      <c r="K2030" s="12" t="s">
        <v>56</v>
      </c>
      <c r="L2030" s="13">
        <v>33.78</v>
      </c>
      <c r="M2030" s="13">
        <v>20</v>
      </c>
      <c r="N2030" s="13">
        <v>1.6890000000000001</v>
      </c>
      <c r="O2030" s="13" t="s">
        <v>30</v>
      </c>
      <c r="P2030" s="13">
        <v>24</v>
      </c>
      <c r="Q2030" s="13">
        <v>0</v>
      </c>
      <c r="R2030" s="69">
        <f>+M2030*P2030</f>
        <v>480</v>
      </c>
      <c r="S2030" s="69">
        <v>0</v>
      </c>
      <c r="T2030" s="69">
        <f>+M2030*S2030</f>
        <v>0</v>
      </c>
      <c r="U2030" s="69">
        <f>+R2030-T2030</f>
        <v>480</v>
      </c>
      <c r="V2030" s="69">
        <f>+U2030*0</f>
        <v>0</v>
      </c>
      <c r="W2030" s="69">
        <f>+U2030-V2030</f>
        <v>480</v>
      </c>
      <c r="X2030" s="69">
        <v>0</v>
      </c>
      <c r="Y2030" s="14">
        <f t="shared" si="1983"/>
        <v>0</v>
      </c>
      <c r="Z2030" s="66" t="s">
        <v>26</v>
      </c>
      <c r="AA2030" s="12" t="s">
        <v>31</v>
      </c>
    </row>
    <row r="2031" spans="1:27" x14ac:dyDescent="0.25">
      <c r="A2031" s="10">
        <v>45687</v>
      </c>
      <c r="B2031" s="11" t="s">
        <v>4199</v>
      </c>
      <c r="C2031" s="11" t="s">
        <v>4200</v>
      </c>
      <c r="D2031" s="11" t="s">
        <v>26</v>
      </c>
      <c r="E2031" s="11" t="s">
        <v>89</v>
      </c>
      <c r="F2031" s="11" t="s">
        <v>26</v>
      </c>
      <c r="G2031" s="11">
        <v>60469</v>
      </c>
      <c r="H2031" s="12" t="s">
        <v>4422</v>
      </c>
      <c r="I2031" s="12" t="s">
        <v>27</v>
      </c>
      <c r="J2031" s="12" t="s">
        <v>42</v>
      </c>
      <c r="K2031" s="12" t="s">
        <v>43</v>
      </c>
      <c r="L2031" s="13">
        <v>37.42</v>
      </c>
      <c r="M2031" s="13">
        <v>25</v>
      </c>
      <c r="N2031" s="13">
        <v>1.4967999999999999</v>
      </c>
      <c r="O2031" s="13">
        <v>42</v>
      </c>
      <c r="P2031" s="13" t="s">
        <v>30</v>
      </c>
      <c r="Q2031" s="13">
        <v>0</v>
      </c>
      <c r="R2031" s="69">
        <f t="shared" ref="R2031" si="2011">+L2031*O2031</f>
        <v>1571.64</v>
      </c>
      <c r="S2031" s="69">
        <v>0</v>
      </c>
      <c r="T2031" s="69">
        <f t="shared" ref="T2031" si="2012">+L2031*S2031</f>
        <v>0</v>
      </c>
      <c r="U2031" s="69">
        <f t="shared" ref="U2031" si="2013">+R2031-T2031</f>
        <v>1571.64</v>
      </c>
      <c r="V2031" s="69">
        <f>+U2031*1</f>
        <v>1571.64</v>
      </c>
      <c r="W2031" s="69">
        <f t="shared" ref="W2031" si="2014">+U2031-V2031</f>
        <v>0</v>
      </c>
      <c r="X2031" s="69">
        <v>0</v>
      </c>
      <c r="Y2031" s="14">
        <f t="shared" si="1983"/>
        <v>0</v>
      </c>
      <c r="Z2031" s="66" t="s">
        <v>26</v>
      </c>
      <c r="AA2031" s="12" t="s">
        <v>31</v>
      </c>
    </row>
    <row r="2032" spans="1:27" x14ac:dyDescent="0.25">
      <c r="A2032" s="10">
        <v>45687</v>
      </c>
      <c r="B2032" s="11" t="s">
        <v>1663</v>
      </c>
      <c r="C2032" s="11" t="s">
        <v>4201</v>
      </c>
      <c r="D2032" s="11" t="s">
        <v>26</v>
      </c>
      <c r="E2032" s="11" t="s">
        <v>558</v>
      </c>
      <c r="F2032" s="11" t="s">
        <v>26</v>
      </c>
      <c r="G2032" s="11">
        <v>2578</v>
      </c>
      <c r="H2032" s="12" t="s">
        <v>41</v>
      </c>
      <c r="I2032" s="12" t="s">
        <v>55</v>
      </c>
      <c r="J2032" s="12" t="s">
        <v>55</v>
      </c>
      <c r="K2032" s="12" t="s">
        <v>56</v>
      </c>
      <c r="L2032" s="13">
        <v>34.06</v>
      </c>
      <c r="M2032" s="13">
        <v>20</v>
      </c>
      <c r="N2032" s="13">
        <v>1.7030000000000001</v>
      </c>
      <c r="O2032" s="13" t="s">
        <v>30</v>
      </c>
      <c r="P2032" s="13">
        <v>24</v>
      </c>
      <c r="Q2032" s="13">
        <v>0</v>
      </c>
      <c r="R2032" s="69">
        <f>+M2032*P2032</f>
        <v>480</v>
      </c>
      <c r="S2032" s="69">
        <v>0</v>
      </c>
      <c r="T2032" s="69">
        <f>+M2032*S2032</f>
        <v>0</v>
      </c>
      <c r="U2032" s="69">
        <f>+R2032-T2032</f>
        <v>480</v>
      </c>
      <c r="V2032" s="69">
        <f>+U2032*0</f>
        <v>0</v>
      </c>
      <c r="W2032" s="69">
        <f>+U2032-V2032</f>
        <v>480</v>
      </c>
      <c r="X2032" s="69">
        <v>0</v>
      </c>
      <c r="Y2032" s="14">
        <f t="shared" si="1983"/>
        <v>0</v>
      </c>
      <c r="Z2032" s="66" t="s">
        <v>26</v>
      </c>
      <c r="AA2032" s="12" t="s">
        <v>31</v>
      </c>
    </row>
    <row r="2033" spans="1:27" x14ac:dyDescent="0.25">
      <c r="A2033" s="10">
        <v>45687</v>
      </c>
      <c r="B2033" s="11" t="s">
        <v>626</v>
      </c>
      <c r="C2033" s="11" t="s">
        <v>4202</v>
      </c>
      <c r="D2033" s="11" t="s">
        <v>26</v>
      </c>
      <c r="E2033" s="11" t="s">
        <v>65</v>
      </c>
      <c r="F2033" s="11" t="s">
        <v>26</v>
      </c>
      <c r="G2033" s="11">
        <v>1598</v>
      </c>
      <c r="H2033" s="12" t="s">
        <v>66</v>
      </c>
      <c r="I2033" s="12" t="s">
        <v>37</v>
      </c>
      <c r="J2033" s="12" t="s">
        <v>1908</v>
      </c>
      <c r="K2033" s="12" t="s">
        <v>82</v>
      </c>
      <c r="L2033" s="13">
        <v>39.24</v>
      </c>
      <c r="M2033" s="13">
        <v>25</v>
      </c>
      <c r="N2033" s="13">
        <v>1.5696000000000001</v>
      </c>
      <c r="O2033" s="13" t="s">
        <v>30</v>
      </c>
      <c r="P2033" s="13">
        <v>54</v>
      </c>
      <c r="Q2033" s="13">
        <v>0</v>
      </c>
      <c r="R2033" s="69">
        <f>M2033*P2033</f>
        <v>1350</v>
      </c>
      <c r="S2033" s="69">
        <v>0</v>
      </c>
      <c r="T2033" s="69">
        <f>M2033*S2033</f>
        <v>0</v>
      </c>
      <c r="U2033" s="69">
        <f t="shared" ref="U2033" si="2015">R2033-T2033</f>
        <v>1350</v>
      </c>
      <c r="V2033" s="69">
        <f t="shared" ref="V2033" si="2016">U2033*1</f>
        <v>1350</v>
      </c>
      <c r="W2033" s="69">
        <f t="shared" ref="W2033" si="2017">U2033-V2033</f>
        <v>0</v>
      </c>
      <c r="X2033" s="69">
        <v>0</v>
      </c>
      <c r="Y2033" s="14">
        <f t="shared" si="1983"/>
        <v>0</v>
      </c>
      <c r="Z2033" s="66" t="s">
        <v>26</v>
      </c>
      <c r="AA2033" s="12" t="s">
        <v>31</v>
      </c>
    </row>
    <row r="2034" spans="1:27" x14ac:dyDescent="0.25">
      <c r="A2034" s="10">
        <v>45687</v>
      </c>
      <c r="B2034" s="11" t="s">
        <v>4203</v>
      </c>
      <c r="C2034" s="11" t="s">
        <v>4204</v>
      </c>
      <c r="D2034" s="11" t="s">
        <v>26</v>
      </c>
      <c r="E2034" s="11" t="s">
        <v>80</v>
      </c>
      <c r="F2034" s="11" t="s">
        <v>26</v>
      </c>
      <c r="G2034" s="11">
        <v>10666</v>
      </c>
      <c r="H2034" s="12" t="s">
        <v>140</v>
      </c>
      <c r="I2034" s="12" t="s">
        <v>27</v>
      </c>
      <c r="J2034" s="12" t="s">
        <v>47</v>
      </c>
      <c r="K2034" s="12" t="s">
        <v>48</v>
      </c>
      <c r="L2034" s="13">
        <v>44.46</v>
      </c>
      <c r="M2034" s="13">
        <v>30</v>
      </c>
      <c r="N2034" s="13">
        <v>1.482</v>
      </c>
      <c r="O2034" s="13">
        <v>40</v>
      </c>
      <c r="P2034" s="13"/>
      <c r="Q2034" s="13">
        <v>0</v>
      </c>
      <c r="R2034" s="69">
        <f>+L2034*O2034</f>
        <v>1778.4</v>
      </c>
      <c r="S2034" s="69">
        <v>0</v>
      </c>
      <c r="T2034" s="69">
        <f>+L2034*S2034</f>
        <v>0</v>
      </c>
      <c r="U2034" s="69">
        <f>+R2034-T2034</f>
        <v>1778.4</v>
      </c>
      <c r="V2034" s="69">
        <f>+U2034*0</f>
        <v>0</v>
      </c>
      <c r="W2034" s="69">
        <f>+U2034-V2034</f>
        <v>1778.4</v>
      </c>
      <c r="X2034" s="69">
        <v>0</v>
      </c>
      <c r="Y2034" s="14">
        <f t="shared" si="1983"/>
        <v>0</v>
      </c>
      <c r="Z2034" s="66" t="s">
        <v>26</v>
      </c>
      <c r="AA2034" s="12" t="s">
        <v>31</v>
      </c>
    </row>
    <row r="2035" spans="1:27" x14ac:dyDescent="0.25">
      <c r="A2035" s="10">
        <v>45687</v>
      </c>
      <c r="B2035" s="11" t="s">
        <v>401</v>
      </c>
      <c r="C2035" s="11" t="s">
        <v>4205</v>
      </c>
      <c r="D2035" s="11" t="s">
        <v>26</v>
      </c>
      <c r="E2035" s="11" t="s">
        <v>239</v>
      </c>
      <c r="F2035" s="11" t="s">
        <v>26</v>
      </c>
      <c r="G2035" s="11">
        <v>2950</v>
      </c>
      <c r="H2035" s="12" t="s">
        <v>41</v>
      </c>
      <c r="I2035" s="12" t="s">
        <v>27</v>
      </c>
      <c r="J2035" s="12" t="s">
        <v>33</v>
      </c>
      <c r="K2035" s="12" t="s">
        <v>34</v>
      </c>
      <c r="L2035" s="13">
        <v>37.36</v>
      </c>
      <c r="M2035" s="13">
        <v>25</v>
      </c>
      <c r="N2035" s="13">
        <v>1.4944</v>
      </c>
      <c r="O2035" s="13" t="s">
        <v>30</v>
      </c>
      <c r="P2035" s="13">
        <v>60</v>
      </c>
      <c r="Q2035" s="13">
        <v>0</v>
      </c>
      <c r="R2035" s="69">
        <f>M2035*P2035</f>
        <v>1500</v>
      </c>
      <c r="S2035" s="69">
        <v>0</v>
      </c>
      <c r="T2035" s="69">
        <f>M2035*S2035</f>
        <v>0</v>
      </c>
      <c r="U2035" s="69">
        <f t="shared" ref="U2035" si="2018">+R2035-T2035</f>
        <v>1500</v>
      </c>
      <c r="V2035" s="69">
        <f t="shared" ref="V2035" si="2019">+U2035*0</f>
        <v>0</v>
      </c>
      <c r="W2035" s="69">
        <f t="shared" ref="W2035" si="2020">+U2035-V2035</f>
        <v>1500</v>
      </c>
      <c r="X2035" s="69">
        <v>0</v>
      </c>
      <c r="Y2035" s="14">
        <f t="shared" si="1983"/>
        <v>0</v>
      </c>
      <c r="Z2035" s="66" t="s">
        <v>26</v>
      </c>
      <c r="AA2035" s="12" t="s">
        <v>31</v>
      </c>
    </row>
    <row r="2036" spans="1:27" x14ac:dyDescent="0.25">
      <c r="A2036" s="10">
        <v>45687</v>
      </c>
      <c r="B2036" s="11" t="s">
        <v>1359</v>
      </c>
      <c r="C2036" s="11" t="s">
        <v>4206</v>
      </c>
      <c r="D2036" s="11" t="s">
        <v>26</v>
      </c>
      <c r="E2036" s="11" t="s">
        <v>67</v>
      </c>
      <c r="F2036" s="11" t="s">
        <v>26</v>
      </c>
      <c r="G2036" s="11">
        <v>1625</v>
      </c>
      <c r="H2036" s="12" t="s">
        <v>66</v>
      </c>
      <c r="I2036" s="12" t="s">
        <v>37</v>
      </c>
      <c r="J2036" s="12" t="s">
        <v>1908</v>
      </c>
      <c r="K2036" s="12" t="s">
        <v>82</v>
      </c>
      <c r="L2036" s="13">
        <v>38.46</v>
      </c>
      <c r="M2036" s="13">
        <v>25</v>
      </c>
      <c r="N2036" s="13">
        <v>1.5384</v>
      </c>
      <c r="O2036" s="13" t="s">
        <v>30</v>
      </c>
      <c r="P2036" s="13">
        <v>54</v>
      </c>
      <c r="Q2036" s="13">
        <v>0</v>
      </c>
      <c r="R2036" s="69">
        <f>M2036*P2036</f>
        <v>1350</v>
      </c>
      <c r="S2036" s="69">
        <v>0</v>
      </c>
      <c r="T2036" s="69">
        <f>M2036*S2036</f>
        <v>0</v>
      </c>
      <c r="U2036" s="69">
        <f t="shared" ref="U2036" si="2021">R2036-T2036</f>
        <v>1350</v>
      </c>
      <c r="V2036" s="69">
        <f t="shared" ref="V2036" si="2022">U2036*1</f>
        <v>1350</v>
      </c>
      <c r="W2036" s="69">
        <f t="shared" ref="W2036" si="2023">U2036-V2036</f>
        <v>0</v>
      </c>
      <c r="X2036" s="69">
        <v>0</v>
      </c>
      <c r="Y2036" s="14">
        <f t="shared" si="1983"/>
        <v>0</v>
      </c>
      <c r="Z2036" s="66" t="s">
        <v>26</v>
      </c>
      <c r="AA2036" s="12" t="s">
        <v>31</v>
      </c>
    </row>
    <row r="2037" spans="1:27" x14ac:dyDescent="0.25">
      <c r="A2037" s="10">
        <v>45687</v>
      </c>
      <c r="B2037" s="11" t="s">
        <v>4207</v>
      </c>
      <c r="C2037" s="11" t="s">
        <v>4208</v>
      </c>
      <c r="D2037" s="11" t="s">
        <v>26</v>
      </c>
      <c r="E2037" s="11" t="s">
        <v>569</v>
      </c>
      <c r="F2037" s="11" t="s">
        <v>26</v>
      </c>
      <c r="G2037" s="11">
        <v>10340</v>
      </c>
      <c r="H2037" s="12" t="s">
        <v>140</v>
      </c>
      <c r="I2037" s="12" t="s">
        <v>27</v>
      </c>
      <c r="J2037" s="12" t="s">
        <v>42</v>
      </c>
      <c r="K2037" s="12" t="s">
        <v>43</v>
      </c>
      <c r="L2037" s="13">
        <v>43.16</v>
      </c>
      <c r="M2037" s="13">
        <v>25</v>
      </c>
      <c r="N2037" s="13">
        <v>1.7263999999999999</v>
      </c>
      <c r="O2037" s="13">
        <v>35</v>
      </c>
      <c r="P2037" s="13"/>
      <c r="Q2037" s="13">
        <v>0</v>
      </c>
      <c r="R2037" s="69">
        <f>+L2037*O2037</f>
        <v>1510.6</v>
      </c>
      <c r="S2037" s="69">
        <v>0</v>
      </c>
      <c r="T2037" s="69">
        <f>+L2037*S2037</f>
        <v>0</v>
      </c>
      <c r="U2037" s="69">
        <f>+R2037-T2037</f>
        <v>1510.6</v>
      </c>
      <c r="V2037" s="69">
        <f>+U2037*0</f>
        <v>0</v>
      </c>
      <c r="W2037" s="69">
        <f>+U2037-V2037</f>
        <v>1510.6</v>
      </c>
      <c r="X2037" s="69">
        <v>0</v>
      </c>
      <c r="Y2037" s="14">
        <f t="shared" si="1983"/>
        <v>0</v>
      </c>
      <c r="Z2037" s="66" t="s">
        <v>26</v>
      </c>
      <c r="AA2037" s="12" t="s">
        <v>31</v>
      </c>
    </row>
    <row r="2038" spans="1:27" x14ac:dyDescent="0.25">
      <c r="A2038" s="10">
        <v>45687</v>
      </c>
      <c r="B2038" s="11" t="s">
        <v>1852</v>
      </c>
      <c r="C2038" s="11" t="s">
        <v>4209</v>
      </c>
      <c r="D2038" s="11" t="s">
        <v>26</v>
      </c>
      <c r="E2038" s="11" t="s">
        <v>60</v>
      </c>
      <c r="F2038" s="11" t="s">
        <v>26</v>
      </c>
      <c r="G2038" s="11" t="s">
        <v>35</v>
      </c>
      <c r="H2038" s="12" t="s">
        <v>36</v>
      </c>
      <c r="I2038" s="12" t="s">
        <v>27</v>
      </c>
      <c r="J2038" s="12" t="s">
        <v>42</v>
      </c>
      <c r="K2038" s="12" t="s">
        <v>43</v>
      </c>
      <c r="L2038" s="13">
        <v>9.34</v>
      </c>
      <c r="M2038" s="13">
        <v>6</v>
      </c>
      <c r="N2038" s="13">
        <v>1.5566666666666671</v>
      </c>
      <c r="O2038" s="13">
        <v>45</v>
      </c>
      <c r="P2038" s="13" t="s">
        <v>30</v>
      </c>
      <c r="Q2038" s="13">
        <v>0</v>
      </c>
      <c r="R2038" s="69">
        <f>(L2038*O2038)-Q2038</f>
        <v>420.3</v>
      </c>
      <c r="S2038" s="69">
        <v>0</v>
      </c>
      <c r="T2038" s="69">
        <f t="shared" ref="T2038" si="2024">+L2038*S2038</f>
        <v>0</v>
      </c>
      <c r="U2038" s="69">
        <f t="shared" ref="U2038" si="2025">+R2038-T2038</f>
        <v>420.3</v>
      </c>
      <c r="V2038" s="69">
        <f t="shared" ref="V2038" si="2026">+U2038*0</f>
        <v>0</v>
      </c>
      <c r="W2038" s="69">
        <f t="shared" ref="W2038" si="2027">+U2038-V2038</f>
        <v>420.3</v>
      </c>
      <c r="X2038" s="69">
        <v>0</v>
      </c>
      <c r="Y2038" s="14">
        <f t="shared" si="1983"/>
        <v>0</v>
      </c>
      <c r="Z2038" s="66" t="s">
        <v>26</v>
      </c>
      <c r="AA2038" s="12" t="s">
        <v>31</v>
      </c>
    </row>
    <row r="2039" spans="1:27" x14ac:dyDescent="0.25">
      <c r="A2039" s="10">
        <v>45687</v>
      </c>
      <c r="B2039" s="11" t="s">
        <v>4210</v>
      </c>
      <c r="C2039" s="11" t="s">
        <v>4211</v>
      </c>
      <c r="D2039" s="11" t="s">
        <v>26</v>
      </c>
      <c r="E2039" s="11" t="s">
        <v>75</v>
      </c>
      <c r="F2039" s="11" t="s">
        <v>26</v>
      </c>
      <c r="G2039" s="11">
        <v>42038</v>
      </c>
      <c r="H2039" s="12" t="s">
        <v>564</v>
      </c>
      <c r="I2039" s="12" t="s">
        <v>27</v>
      </c>
      <c r="J2039" s="12" t="s">
        <v>33</v>
      </c>
      <c r="K2039" s="12" t="s">
        <v>34</v>
      </c>
      <c r="L2039" s="13">
        <v>41.9</v>
      </c>
      <c r="M2039" s="13">
        <v>28</v>
      </c>
      <c r="N2039" s="13">
        <v>1.496428571428571</v>
      </c>
      <c r="O2039" s="13"/>
      <c r="P2039" s="13">
        <v>60</v>
      </c>
      <c r="Q2039" s="13">
        <v>0</v>
      </c>
      <c r="R2039" s="69">
        <f>M2039*P2039</f>
        <v>1680</v>
      </c>
      <c r="S2039" s="69">
        <v>0</v>
      </c>
      <c r="T2039" s="69">
        <f>M2039*S2039</f>
        <v>0</v>
      </c>
      <c r="U2039" s="69">
        <f>R2039-T2039</f>
        <v>1680</v>
      </c>
      <c r="V2039" s="69">
        <f>U2039*0</f>
        <v>0</v>
      </c>
      <c r="W2039" s="69">
        <f>+U2039-V2039</f>
        <v>1680</v>
      </c>
      <c r="X2039" s="69">
        <v>0</v>
      </c>
      <c r="Y2039" s="14">
        <f t="shared" si="1983"/>
        <v>0</v>
      </c>
      <c r="Z2039" s="66" t="s">
        <v>26</v>
      </c>
      <c r="AA2039" s="12" t="s">
        <v>31</v>
      </c>
    </row>
    <row r="2040" spans="1:27" x14ac:dyDescent="0.25">
      <c r="A2040" s="10">
        <v>45687</v>
      </c>
      <c r="B2040" s="11" t="s">
        <v>422</v>
      </c>
      <c r="C2040" s="11" t="s">
        <v>4212</v>
      </c>
      <c r="D2040" s="11" t="s">
        <v>26</v>
      </c>
      <c r="E2040" s="11" t="s">
        <v>69</v>
      </c>
      <c r="F2040" s="11" t="s">
        <v>26</v>
      </c>
      <c r="G2040" s="11">
        <v>2105</v>
      </c>
      <c r="H2040" s="12" t="s">
        <v>70</v>
      </c>
      <c r="I2040" s="12" t="s">
        <v>27</v>
      </c>
      <c r="J2040" s="12" t="s">
        <v>42</v>
      </c>
      <c r="K2040" s="12" t="s">
        <v>43</v>
      </c>
      <c r="L2040" s="13">
        <v>39.1</v>
      </c>
      <c r="M2040" s="13">
        <v>25</v>
      </c>
      <c r="N2040" s="13">
        <v>1.5640000000000001</v>
      </c>
      <c r="O2040" s="13" t="s">
        <v>30</v>
      </c>
      <c r="P2040" s="13">
        <v>64</v>
      </c>
      <c r="Q2040" s="13">
        <v>0</v>
      </c>
      <c r="R2040" s="69">
        <f>+M2040*P2040</f>
        <v>1600</v>
      </c>
      <c r="S2040" s="69">
        <v>0</v>
      </c>
      <c r="T2040" s="69">
        <f>+M2040*S2040</f>
        <v>0</v>
      </c>
      <c r="U2040" s="69">
        <f t="shared" ref="U2040:U2041" si="2028">+R2040-T2040</f>
        <v>1600</v>
      </c>
      <c r="V2040" s="69">
        <f>+U2040*0</f>
        <v>0</v>
      </c>
      <c r="W2040" s="69">
        <f t="shared" ref="W2040:W2041" si="2029">+U2040-V2040</f>
        <v>1600</v>
      </c>
      <c r="X2040" s="69">
        <v>0</v>
      </c>
      <c r="Y2040" s="14">
        <f t="shared" si="1983"/>
        <v>0</v>
      </c>
      <c r="Z2040" s="66" t="s">
        <v>26</v>
      </c>
      <c r="AA2040" s="12" t="s">
        <v>31</v>
      </c>
    </row>
    <row r="2041" spans="1:27" x14ac:dyDescent="0.25">
      <c r="A2041" s="10">
        <v>45687</v>
      </c>
      <c r="B2041" s="11" t="s">
        <v>121</v>
      </c>
      <c r="C2041" s="11" t="s">
        <v>4213</v>
      </c>
      <c r="D2041" s="11" t="s">
        <v>26</v>
      </c>
      <c r="E2041" s="11" t="s">
        <v>551</v>
      </c>
      <c r="F2041" s="11" t="s">
        <v>26</v>
      </c>
      <c r="G2041" s="11">
        <v>69140</v>
      </c>
      <c r="H2041" s="12" t="s">
        <v>4422</v>
      </c>
      <c r="I2041" s="12" t="s">
        <v>27</v>
      </c>
      <c r="J2041" s="12" t="s">
        <v>42</v>
      </c>
      <c r="K2041" s="12" t="s">
        <v>43</v>
      </c>
      <c r="L2041" s="13">
        <v>35.26</v>
      </c>
      <c r="M2041" s="13">
        <v>25</v>
      </c>
      <c r="N2041" s="13">
        <v>1.4104000000000001</v>
      </c>
      <c r="O2041" s="13">
        <v>42</v>
      </c>
      <c r="P2041" s="13" t="s">
        <v>30</v>
      </c>
      <c r="Q2041" s="13">
        <v>0</v>
      </c>
      <c r="R2041" s="69">
        <f t="shared" ref="R2041" si="2030">+L2041*O2041</f>
        <v>1480.9199999999998</v>
      </c>
      <c r="S2041" s="69">
        <v>0</v>
      </c>
      <c r="T2041" s="69">
        <f t="shared" ref="T2041" si="2031">+L2041*S2041</f>
        <v>0</v>
      </c>
      <c r="U2041" s="69">
        <f t="shared" si="2028"/>
        <v>1480.9199999999998</v>
      </c>
      <c r="V2041" s="69">
        <f>+U2041*1</f>
        <v>1480.9199999999998</v>
      </c>
      <c r="W2041" s="69">
        <f t="shared" si="2029"/>
        <v>0</v>
      </c>
      <c r="X2041" s="69">
        <v>0</v>
      </c>
      <c r="Y2041" s="14">
        <f t="shared" si="1983"/>
        <v>0</v>
      </c>
      <c r="Z2041" s="66" t="s">
        <v>26</v>
      </c>
      <c r="AA2041" s="12" t="s">
        <v>31</v>
      </c>
    </row>
    <row r="2042" spans="1:27" x14ac:dyDescent="0.25">
      <c r="A2042" s="10">
        <v>45687</v>
      </c>
      <c r="B2042" s="11" t="s">
        <v>189</v>
      </c>
      <c r="C2042" s="11" t="s">
        <v>4214</v>
      </c>
      <c r="D2042" s="11" t="s">
        <v>26</v>
      </c>
      <c r="E2042" s="11" t="s">
        <v>505</v>
      </c>
      <c r="F2042" s="11" t="s">
        <v>26</v>
      </c>
      <c r="G2042" s="11">
        <v>1545</v>
      </c>
      <c r="H2042" s="12" t="s">
        <v>45</v>
      </c>
      <c r="I2042" s="12" t="s">
        <v>27</v>
      </c>
      <c r="J2042" s="12" t="s">
        <v>33</v>
      </c>
      <c r="K2042" s="12" t="s">
        <v>34</v>
      </c>
      <c r="L2042" s="13">
        <v>38.42</v>
      </c>
      <c r="M2042" s="13">
        <v>25</v>
      </c>
      <c r="N2042" s="13">
        <v>1.5367999999999999</v>
      </c>
      <c r="O2042" s="13" t="s">
        <v>30</v>
      </c>
      <c r="P2042" s="13">
        <v>58</v>
      </c>
      <c r="Q2042" s="13">
        <v>0</v>
      </c>
      <c r="R2042" s="69">
        <f>M2042*P2042</f>
        <v>1450</v>
      </c>
      <c r="S2042" s="69">
        <v>0</v>
      </c>
      <c r="T2042" s="69">
        <f>M2042*S2042</f>
        <v>0</v>
      </c>
      <c r="U2042" s="69">
        <f t="shared" ref="U2042" si="2032">R2042-T2042</f>
        <v>1450</v>
      </c>
      <c r="V2042" s="69">
        <f>U2042*0</f>
        <v>0</v>
      </c>
      <c r="W2042" s="69">
        <f t="shared" ref="W2042" si="2033">U2042-V2042</f>
        <v>1450</v>
      </c>
      <c r="X2042" s="69">
        <v>0</v>
      </c>
      <c r="Y2042" s="14">
        <f t="shared" si="1983"/>
        <v>0</v>
      </c>
      <c r="Z2042" s="66" t="s">
        <v>26</v>
      </c>
      <c r="AA2042" s="12" t="s">
        <v>31</v>
      </c>
    </row>
    <row r="2043" spans="1:27" x14ac:dyDescent="0.25">
      <c r="A2043" s="10">
        <v>45687</v>
      </c>
      <c r="B2043" s="11" t="s">
        <v>379</v>
      </c>
      <c r="C2043" s="11" t="s">
        <v>4215</v>
      </c>
      <c r="D2043" s="11" t="s">
        <v>26</v>
      </c>
      <c r="E2043" s="11" t="s">
        <v>588</v>
      </c>
      <c r="F2043" s="11" t="s">
        <v>26</v>
      </c>
      <c r="G2043" s="11">
        <v>52649</v>
      </c>
      <c r="H2043" s="12" t="s">
        <v>4422</v>
      </c>
      <c r="I2043" s="12" t="s">
        <v>27</v>
      </c>
      <c r="J2043" s="12" t="s">
        <v>42</v>
      </c>
      <c r="K2043" s="12" t="s">
        <v>43</v>
      </c>
      <c r="L2043" s="13">
        <v>36.1</v>
      </c>
      <c r="M2043" s="13">
        <v>25</v>
      </c>
      <c r="N2043" s="13">
        <v>1.444</v>
      </c>
      <c r="O2043" s="13">
        <v>42</v>
      </c>
      <c r="P2043" s="13" t="s">
        <v>30</v>
      </c>
      <c r="Q2043" s="13">
        <v>0</v>
      </c>
      <c r="R2043" s="69">
        <f t="shared" ref="R2043" si="2034">+L2043*O2043</f>
        <v>1516.2</v>
      </c>
      <c r="S2043" s="69">
        <v>0</v>
      </c>
      <c r="T2043" s="69">
        <f t="shared" ref="T2043" si="2035">+L2043*S2043</f>
        <v>0</v>
      </c>
      <c r="U2043" s="69">
        <f t="shared" ref="U2043:U2044" si="2036">+R2043-T2043</f>
        <v>1516.2</v>
      </c>
      <c r="V2043" s="69">
        <f>+U2043*1</f>
        <v>1516.2</v>
      </c>
      <c r="W2043" s="69">
        <f t="shared" ref="W2043:W2044" si="2037">+U2043-V2043</f>
        <v>0</v>
      </c>
      <c r="X2043" s="69">
        <v>0</v>
      </c>
      <c r="Y2043" s="14">
        <f t="shared" si="1983"/>
        <v>0</v>
      </c>
      <c r="Z2043" s="66" t="s">
        <v>26</v>
      </c>
      <c r="AA2043" s="12" t="s">
        <v>31</v>
      </c>
    </row>
    <row r="2044" spans="1:27" x14ac:dyDescent="0.25">
      <c r="A2044" s="10">
        <v>45687</v>
      </c>
      <c r="B2044" s="11" t="s">
        <v>4216</v>
      </c>
      <c r="C2044" s="11" t="s">
        <v>4217</v>
      </c>
      <c r="D2044" s="11" t="s">
        <v>26</v>
      </c>
      <c r="E2044" s="11" t="s">
        <v>592</v>
      </c>
      <c r="F2044" s="11" t="s">
        <v>26</v>
      </c>
      <c r="G2044" s="11">
        <v>44312</v>
      </c>
      <c r="H2044" s="12" t="s">
        <v>4422</v>
      </c>
      <c r="I2044" s="12" t="s">
        <v>27</v>
      </c>
      <c r="J2044" s="12" t="s">
        <v>33</v>
      </c>
      <c r="K2044" s="12" t="s">
        <v>34</v>
      </c>
      <c r="L2044" s="13">
        <v>33.4</v>
      </c>
      <c r="M2044" s="13">
        <v>25</v>
      </c>
      <c r="N2044" s="13">
        <v>1.3360000000000001</v>
      </c>
      <c r="O2044" s="13">
        <v>45</v>
      </c>
      <c r="P2044" s="13" t="s">
        <v>30</v>
      </c>
      <c r="Q2044" s="13">
        <v>0</v>
      </c>
      <c r="R2044" s="69">
        <f>+L2044*O2044</f>
        <v>1503</v>
      </c>
      <c r="S2044" s="69">
        <v>0</v>
      </c>
      <c r="T2044" s="69">
        <f>+L2044*S2044</f>
        <v>0</v>
      </c>
      <c r="U2044" s="69">
        <f t="shared" si="2036"/>
        <v>1503</v>
      </c>
      <c r="V2044" s="69">
        <f>+U2044*1</f>
        <v>1503</v>
      </c>
      <c r="W2044" s="69">
        <f t="shared" si="2037"/>
        <v>0</v>
      </c>
      <c r="X2044" s="69">
        <v>0</v>
      </c>
      <c r="Y2044" s="14">
        <f t="shared" si="1983"/>
        <v>0</v>
      </c>
      <c r="Z2044" s="66" t="s">
        <v>26</v>
      </c>
      <c r="AA2044" s="12" t="s">
        <v>31</v>
      </c>
    </row>
    <row r="2045" spans="1:27" x14ac:dyDescent="0.25">
      <c r="A2045" s="10">
        <v>45687</v>
      </c>
      <c r="B2045" s="11" t="s">
        <v>4218</v>
      </c>
      <c r="C2045" s="11" t="s">
        <v>4219</v>
      </c>
      <c r="D2045" s="11" t="s">
        <v>26</v>
      </c>
      <c r="E2045" s="11" t="s">
        <v>482</v>
      </c>
      <c r="F2045" s="11" t="s">
        <v>26</v>
      </c>
      <c r="G2045" s="11" t="s">
        <v>26</v>
      </c>
      <c r="H2045" s="12" t="s">
        <v>145</v>
      </c>
      <c r="I2045" s="12" t="s">
        <v>27</v>
      </c>
      <c r="J2045" s="12" t="s">
        <v>47</v>
      </c>
      <c r="K2045" s="12" t="s">
        <v>48</v>
      </c>
      <c r="L2045" s="13">
        <v>42.34</v>
      </c>
      <c r="M2045" s="13">
        <v>28</v>
      </c>
      <c r="N2045" s="13">
        <v>1.512142857142857</v>
      </c>
      <c r="O2045" s="13">
        <v>91</v>
      </c>
      <c r="P2045" s="13" t="s">
        <v>30</v>
      </c>
      <c r="Q2045" s="13">
        <v>0</v>
      </c>
      <c r="R2045" s="69">
        <f>+L2045*O2045</f>
        <v>3852.9400000000005</v>
      </c>
      <c r="S2045" s="69">
        <v>40</v>
      </c>
      <c r="T2045" s="69">
        <f>L2045*S2045</f>
        <v>1693.6000000000001</v>
      </c>
      <c r="U2045" s="69">
        <f t="shared" ref="U2045" si="2038">R2045-T2045</f>
        <v>2159.34</v>
      </c>
      <c r="V2045" s="69">
        <f t="shared" ref="V2045" si="2039">U2045*1</f>
        <v>2159.34</v>
      </c>
      <c r="W2045" s="69">
        <f t="shared" ref="W2045" si="2040">U2045-V2045</f>
        <v>0</v>
      </c>
      <c r="X2045" s="69">
        <f>L2045*37</f>
        <v>1566.5800000000002</v>
      </c>
      <c r="Y2045" s="70">
        <f>+T2045-X2045</f>
        <v>127.01999999999998</v>
      </c>
      <c r="Z2045" s="66" t="s">
        <v>41</v>
      </c>
      <c r="AA2045" s="12" t="s">
        <v>79</v>
      </c>
    </row>
    <row r="2046" spans="1:27" x14ac:dyDescent="0.25">
      <c r="A2046" s="10">
        <v>45687</v>
      </c>
      <c r="B2046" s="11" t="s">
        <v>3578</v>
      </c>
      <c r="C2046" s="11" t="s">
        <v>4220</v>
      </c>
      <c r="D2046" s="11" t="s">
        <v>26</v>
      </c>
      <c r="E2046" s="11" t="s">
        <v>3937</v>
      </c>
      <c r="F2046" s="11" t="s">
        <v>26</v>
      </c>
      <c r="G2046" s="11" t="s">
        <v>35</v>
      </c>
      <c r="H2046" s="12" t="s">
        <v>36</v>
      </c>
      <c r="I2046" s="12" t="s">
        <v>55</v>
      </c>
      <c r="J2046" s="12" t="s">
        <v>55</v>
      </c>
      <c r="K2046" s="12" t="s">
        <v>56</v>
      </c>
      <c r="L2046" s="13">
        <v>9.08</v>
      </c>
      <c r="M2046" s="13">
        <v>6</v>
      </c>
      <c r="N2046" s="13">
        <v>1.513333333333333</v>
      </c>
      <c r="O2046" s="13">
        <v>20</v>
      </c>
      <c r="P2046" s="13" t="s">
        <v>30</v>
      </c>
      <c r="Q2046" s="13">
        <v>0</v>
      </c>
      <c r="R2046" s="69">
        <f>(L2046*O2046)-Q2046</f>
        <v>181.6</v>
      </c>
      <c r="S2046" s="69">
        <v>0</v>
      </c>
      <c r="T2046" s="69">
        <f t="shared" ref="T2046" si="2041">+L2046*S2046</f>
        <v>0</v>
      </c>
      <c r="U2046" s="69">
        <f t="shared" ref="U2046" si="2042">+R2046-T2046</f>
        <v>181.6</v>
      </c>
      <c r="V2046" s="69">
        <f>+U2046*0</f>
        <v>0</v>
      </c>
      <c r="W2046" s="69">
        <f t="shared" ref="W2046" si="2043">+U2046-V2046</f>
        <v>181.6</v>
      </c>
      <c r="X2046" s="69">
        <v>0</v>
      </c>
      <c r="Y2046" s="14">
        <f t="shared" ref="Y2046:Y2059" si="2044">T2046-X2046</f>
        <v>0</v>
      </c>
      <c r="Z2046" s="66" t="s">
        <v>26</v>
      </c>
      <c r="AA2046" s="12" t="s">
        <v>31</v>
      </c>
    </row>
    <row r="2047" spans="1:27" x14ac:dyDescent="0.25">
      <c r="A2047" s="10">
        <v>45687</v>
      </c>
      <c r="B2047" s="11" t="s">
        <v>4221</v>
      </c>
      <c r="C2047" s="11" t="s">
        <v>4222</v>
      </c>
      <c r="D2047" s="11" t="s">
        <v>26</v>
      </c>
      <c r="E2047" s="11" t="s">
        <v>560</v>
      </c>
      <c r="F2047" s="11" t="s">
        <v>26</v>
      </c>
      <c r="G2047" s="11">
        <v>2851</v>
      </c>
      <c r="H2047" s="12" t="s">
        <v>41</v>
      </c>
      <c r="I2047" s="12" t="s">
        <v>55</v>
      </c>
      <c r="J2047" s="12" t="s">
        <v>55</v>
      </c>
      <c r="K2047" s="12" t="s">
        <v>56</v>
      </c>
      <c r="L2047" s="13">
        <v>35.1</v>
      </c>
      <c r="M2047" s="13">
        <v>25</v>
      </c>
      <c r="N2047" s="13">
        <v>1.4039999999999999</v>
      </c>
      <c r="O2047" s="13" t="s">
        <v>30</v>
      </c>
      <c r="P2047" s="13">
        <v>24</v>
      </c>
      <c r="Q2047" s="13">
        <v>0</v>
      </c>
      <c r="R2047" s="69">
        <f>+M2047*P2047</f>
        <v>600</v>
      </c>
      <c r="S2047" s="69">
        <v>0</v>
      </c>
      <c r="T2047" s="69">
        <f>+M2047*S2047</f>
        <v>0</v>
      </c>
      <c r="U2047" s="69">
        <f>+R2047-T2047</f>
        <v>600</v>
      </c>
      <c r="V2047" s="69">
        <f>+U2047*0</f>
        <v>0</v>
      </c>
      <c r="W2047" s="69">
        <f>+U2047-V2047</f>
        <v>600</v>
      </c>
      <c r="X2047" s="69">
        <v>0</v>
      </c>
      <c r="Y2047" s="14">
        <f t="shared" si="2044"/>
        <v>0</v>
      </c>
      <c r="Z2047" s="66" t="s">
        <v>26</v>
      </c>
      <c r="AA2047" s="12" t="s">
        <v>31</v>
      </c>
    </row>
    <row r="2048" spans="1:27" x14ac:dyDescent="0.25">
      <c r="A2048" s="10">
        <v>45687</v>
      </c>
      <c r="B2048" s="11" t="s">
        <v>4223</v>
      </c>
      <c r="C2048" s="11" t="s">
        <v>4224</v>
      </c>
      <c r="D2048" s="11" t="s">
        <v>26</v>
      </c>
      <c r="E2048" s="11" t="s">
        <v>1199</v>
      </c>
      <c r="F2048" s="11" t="s">
        <v>26</v>
      </c>
      <c r="G2048" s="11">
        <v>2581</v>
      </c>
      <c r="H2048" s="12" t="s">
        <v>162</v>
      </c>
      <c r="I2048" s="12" t="s">
        <v>27</v>
      </c>
      <c r="J2048" s="12" t="s">
        <v>42</v>
      </c>
      <c r="K2048" s="12" t="s">
        <v>43</v>
      </c>
      <c r="L2048" s="13">
        <v>44.88</v>
      </c>
      <c r="M2048" s="13">
        <v>25</v>
      </c>
      <c r="N2048" s="13">
        <v>1.7951999999999999</v>
      </c>
      <c r="O2048" s="13" t="s">
        <v>30</v>
      </c>
      <c r="P2048" s="13">
        <v>56</v>
      </c>
      <c r="Q2048" s="13">
        <v>0</v>
      </c>
      <c r="R2048" s="69">
        <f>M2048*P2048</f>
        <v>1400</v>
      </c>
      <c r="S2048" s="69">
        <v>0</v>
      </c>
      <c r="T2048" s="69">
        <f>M2048*S2048</f>
        <v>0</v>
      </c>
      <c r="U2048" s="69">
        <f t="shared" ref="U2048" si="2045">R2048-T2048</f>
        <v>1400</v>
      </c>
      <c r="V2048" s="69">
        <f>U2048*0</f>
        <v>0</v>
      </c>
      <c r="W2048" s="69">
        <f t="shared" ref="W2048" si="2046">U2048-V2048</f>
        <v>1400</v>
      </c>
      <c r="X2048" s="69">
        <v>0</v>
      </c>
      <c r="Y2048" s="14">
        <f t="shared" si="2044"/>
        <v>0</v>
      </c>
      <c r="Z2048" s="66" t="s">
        <v>26</v>
      </c>
      <c r="AA2048" s="12" t="s">
        <v>31</v>
      </c>
    </row>
    <row r="2049" spans="1:27" x14ac:dyDescent="0.25">
      <c r="A2049" s="10">
        <v>45687</v>
      </c>
      <c r="B2049" s="11" t="s">
        <v>4225</v>
      </c>
      <c r="C2049" s="11" t="s">
        <v>4226</v>
      </c>
      <c r="D2049" s="11" t="s">
        <v>26</v>
      </c>
      <c r="E2049" s="11" t="s">
        <v>434</v>
      </c>
      <c r="F2049" s="11" t="s">
        <v>26</v>
      </c>
      <c r="G2049" s="11">
        <v>3534</v>
      </c>
      <c r="H2049" s="12" t="s">
        <v>41</v>
      </c>
      <c r="I2049" s="12" t="s">
        <v>27</v>
      </c>
      <c r="J2049" s="12" t="s">
        <v>33</v>
      </c>
      <c r="K2049" s="12" t="s">
        <v>34</v>
      </c>
      <c r="L2049" s="13">
        <v>38.880000000000003</v>
      </c>
      <c r="M2049" s="13">
        <v>25</v>
      </c>
      <c r="N2049" s="13">
        <v>1.5551999999999999</v>
      </c>
      <c r="O2049" s="13" t="s">
        <v>30</v>
      </c>
      <c r="P2049" s="13">
        <v>60</v>
      </c>
      <c r="Q2049" s="13">
        <v>0</v>
      </c>
      <c r="R2049" s="69">
        <f>M2049*P2049</f>
        <v>1500</v>
      </c>
      <c r="S2049" s="69">
        <v>0</v>
      </c>
      <c r="T2049" s="69">
        <f>M2049*S2049</f>
        <v>0</v>
      </c>
      <c r="U2049" s="69">
        <f t="shared" ref="U2049" si="2047">+R2049-T2049</f>
        <v>1500</v>
      </c>
      <c r="V2049" s="69">
        <f t="shared" ref="V2049" si="2048">+U2049*0</f>
        <v>0</v>
      </c>
      <c r="W2049" s="69">
        <f t="shared" ref="W2049" si="2049">+U2049-V2049</f>
        <v>1500</v>
      </c>
      <c r="X2049" s="69">
        <v>0</v>
      </c>
      <c r="Y2049" s="14">
        <f t="shared" si="2044"/>
        <v>0</v>
      </c>
      <c r="Z2049" s="66" t="s">
        <v>26</v>
      </c>
      <c r="AA2049" s="12" t="s">
        <v>31</v>
      </c>
    </row>
    <row r="2050" spans="1:27" x14ac:dyDescent="0.25">
      <c r="A2050" s="10">
        <v>45687</v>
      </c>
      <c r="B2050" s="11" t="s">
        <v>259</v>
      </c>
      <c r="C2050" s="11" t="s">
        <v>4227</v>
      </c>
      <c r="D2050" s="11" t="s">
        <v>26</v>
      </c>
      <c r="E2050" s="11" t="s">
        <v>528</v>
      </c>
      <c r="F2050" s="11" t="s">
        <v>26</v>
      </c>
      <c r="G2050" s="11">
        <v>2583</v>
      </c>
      <c r="H2050" s="12" t="s">
        <v>162</v>
      </c>
      <c r="I2050" s="12" t="s">
        <v>27</v>
      </c>
      <c r="J2050" s="12" t="s">
        <v>42</v>
      </c>
      <c r="K2050" s="12" t="s">
        <v>43</v>
      </c>
      <c r="L2050" s="13">
        <v>40.76</v>
      </c>
      <c r="M2050" s="13">
        <v>25</v>
      </c>
      <c r="N2050" s="13">
        <v>1.6304000000000001</v>
      </c>
      <c r="O2050" s="13" t="s">
        <v>30</v>
      </c>
      <c r="P2050" s="13">
        <v>56</v>
      </c>
      <c r="Q2050" s="13">
        <v>0</v>
      </c>
      <c r="R2050" s="69">
        <f>M2050*P2050</f>
        <v>1400</v>
      </c>
      <c r="S2050" s="69">
        <v>0</v>
      </c>
      <c r="T2050" s="69">
        <f>M2050*S2050</f>
        <v>0</v>
      </c>
      <c r="U2050" s="69">
        <f t="shared" ref="U2050" si="2050">R2050-T2050</f>
        <v>1400</v>
      </c>
      <c r="V2050" s="69">
        <f>U2050*0</f>
        <v>0</v>
      </c>
      <c r="W2050" s="69">
        <f t="shared" ref="W2050" si="2051">U2050-V2050</f>
        <v>1400</v>
      </c>
      <c r="X2050" s="69">
        <v>0</v>
      </c>
      <c r="Y2050" s="14">
        <f t="shared" si="2044"/>
        <v>0</v>
      </c>
      <c r="Z2050" s="66" t="s">
        <v>26</v>
      </c>
      <c r="AA2050" s="12" t="s">
        <v>31</v>
      </c>
    </row>
    <row r="2051" spans="1:27" x14ac:dyDescent="0.25">
      <c r="A2051" s="10">
        <v>45687</v>
      </c>
      <c r="B2051" s="11" t="s">
        <v>408</v>
      </c>
      <c r="C2051" s="11" t="s">
        <v>4228</v>
      </c>
      <c r="D2051" s="11" t="s">
        <v>26</v>
      </c>
      <c r="E2051" s="11" t="s">
        <v>245</v>
      </c>
      <c r="F2051" s="11" t="s">
        <v>26</v>
      </c>
      <c r="G2051" s="11">
        <v>2981</v>
      </c>
      <c r="H2051" s="12" t="s">
        <v>41</v>
      </c>
      <c r="I2051" s="12" t="s">
        <v>55</v>
      </c>
      <c r="J2051" s="12" t="s">
        <v>565</v>
      </c>
      <c r="K2051" s="12" t="s">
        <v>549</v>
      </c>
      <c r="L2051" s="13">
        <v>35.08</v>
      </c>
      <c r="M2051" s="13">
        <v>22</v>
      </c>
      <c r="N2051" s="13">
        <v>1.594545454545454</v>
      </c>
      <c r="O2051" s="13">
        <v>25</v>
      </c>
      <c r="P2051" s="13"/>
      <c r="Q2051" s="13">
        <v>0</v>
      </c>
      <c r="R2051" s="69">
        <f>L2051*O2051</f>
        <v>877</v>
      </c>
      <c r="S2051" s="69">
        <v>0</v>
      </c>
      <c r="T2051" s="69">
        <f>L2051*S2051</f>
        <v>0</v>
      </c>
      <c r="U2051" s="69">
        <f>R2051-T2051</f>
        <v>877</v>
      </c>
      <c r="V2051" s="69">
        <f>U2051*0</f>
        <v>0</v>
      </c>
      <c r="W2051" s="69">
        <f>U2051-V2051</f>
        <v>877</v>
      </c>
      <c r="X2051" s="69">
        <v>0</v>
      </c>
      <c r="Y2051" s="14">
        <f t="shared" si="2044"/>
        <v>0</v>
      </c>
      <c r="Z2051" s="66" t="s">
        <v>26</v>
      </c>
      <c r="AA2051" s="12" t="s">
        <v>31</v>
      </c>
    </row>
    <row r="2052" spans="1:27" x14ac:dyDescent="0.25">
      <c r="A2052" s="10">
        <v>45687</v>
      </c>
      <c r="B2052" s="11" t="s">
        <v>2534</v>
      </c>
      <c r="C2052" s="11" t="s">
        <v>4229</v>
      </c>
      <c r="D2052" s="11" t="s">
        <v>26</v>
      </c>
      <c r="E2052" s="11" t="s">
        <v>3937</v>
      </c>
      <c r="F2052" s="11" t="s">
        <v>26</v>
      </c>
      <c r="G2052" s="11" t="s">
        <v>35</v>
      </c>
      <c r="H2052" s="12" t="s">
        <v>36</v>
      </c>
      <c r="I2052" s="12" t="s">
        <v>55</v>
      </c>
      <c r="J2052" s="12" t="s">
        <v>55</v>
      </c>
      <c r="K2052" s="12" t="s">
        <v>56</v>
      </c>
      <c r="L2052" s="13">
        <v>10.14</v>
      </c>
      <c r="M2052" s="13">
        <v>7</v>
      </c>
      <c r="N2052" s="13">
        <v>1.4485714285714291</v>
      </c>
      <c r="O2052" s="13">
        <v>20</v>
      </c>
      <c r="P2052" s="13" t="s">
        <v>30</v>
      </c>
      <c r="Q2052" s="13">
        <v>0</v>
      </c>
      <c r="R2052" s="69">
        <f>(L2052*O2052)-Q2052</f>
        <v>202.8</v>
      </c>
      <c r="S2052" s="69">
        <v>0</v>
      </c>
      <c r="T2052" s="69">
        <f t="shared" ref="T2052" si="2052">+L2052*S2052</f>
        <v>0</v>
      </c>
      <c r="U2052" s="69">
        <f t="shared" ref="U2052" si="2053">+R2052-T2052</f>
        <v>202.8</v>
      </c>
      <c r="V2052" s="69">
        <f>+U2052*0</f>
        <v>0</v>
      </c>
      <c r="W2052" s="69">
        <f t="shared" ref="W2052" si="2054">+U2052-V2052</f>
        <v>202.8</v>
      </c>
      <c r="X2052" s="69">
        <v>0</v>
      </c>
      <c r="Y2052" s="14">
        <f t="shared" si="2044"/>
        <v>0</v>
      </c>
      <c r="Z2052" s="66" t="s">
        <v>26</v>
      </c>
      <c r="AA2052" s="12" t="s">
        <v>31</v>
      </c>
    </row>
    <row r="2053" spans="1:27" x14ac:dyDescent="0.25">
      <c r="A2053" s="10">
        <v>45687</v>
      </c>
      <c r="B2053" s="11" t="s">
        <v>4230</v>
      </c>
      <c r="C2053" s="11" t="s">
        <v>4231</v>
      </c>
      <c r="D2053" s="11" t="s">
        <v>26</v>
      </c>
      <c r="E2053" s="11" t="s">
        <v>229</v>
      </c>
      <c r="F2053" s="11" t="s">
        <v>26</v>
      </c>
      <c r="G2053" s="11">
        <v>23149</v>
      </c>
      <c r="H2053" s="12" t="s">
        <v>564</v>
      </c>
      <c r="I2053" s="12" t="s">
        <v>27</v>
      </c>
      <c r="J2053" s="12" t="s">
        <v>33</v>
      </c>
      <c r="K2053" s="12" t="s">
        <v>34</v>
      </c>
      <c r="L2053" s="13">
        <v>43.5</v>
      </c>
      <c r="M2053" s="13">
        <v>29</v>
      </c>
      <c r="N2053" s="13">
        <v>1.5</v>
      </c>
      <c r="O2053" s="13"/>
      <c r="P2053" s="13">
        <v>60</v>
      </c>
      <c r="Q2053" s="13">
        <v>0</v>
      </c>
      <c r="R2053" s="69">
        <f>M2053*P2053</f>
        <v>1740</v>
      </c>
      <c r="S2053" s="69">
        <v>0</v>
      </c>
      <c r="T2053" s="69">
        <f>M2053*S2053</f>
        <v>0</v>
      </c>
      <c r="U2053" s="69">
        <f>R2053-T2053</f>
        <v>1740</v>
      </c>
      <c r="V2053" s="69">
        <f>U2053*0</f>
        <v>0</v>
      </c>
      <c r="W2053" s="69">
        <f>+U2053-V2053</f>
        <v>1740</v>
      </c>
      <c r="X2053" s="69">
        <v>0</v>
      </c>
      <c r="Y2053" s="14">
        <f t="shared" si="2044"/>
        <v>0</v>
      </c>
      <c r="Z2053" s="66" t="s">
        <v>26</v>
      </c>
      <c r="AA2053" s="12" t="s">
        <v>31</v>
      </c>
    </row>
    <row r="2054" spans="1:27" x14ac:dyDescent="0.25">
      <c r="A2054" s="10">
        <v>45687</v>
      </c>
      <c r="B2054" s="11" t="s">
        <v>1955</v>
      </c>
      <c r="C2054" s="11" t="s">
        <v>4232</v>
      </c>
      <c r="D2054" s="11" t="s">
        <v>26</v>
      </c>
      <c r="E2054" s="11" t="s">
        <v>69</v>
      </c>
      <c r="F2054" s="11" t="s">
        <v>26</v>
      </c>
      <c r="G2054" s="11">
        <v>2106</v>
      </c>
      <c r="H2054" s="12" t="s">
        <v>70</v>
      </c>
      <c r="I2054" s="12" t="s">
        <v>27</v>
      </c>
      <c r="J2054" s="12" t="s">
        <v>42</v>
      </c>
      <c r="K2054" s="12" t="s">
        <v>43</v>
      </c>
      <c r="L2054" s="13">
        <v>44.12</v>
      </c>
      <c r="M2054" s="13">
        <v>25</v>
      </c>
      <c r="N2054" s="13">
        <v>1.7647999999999999</v>
      </c>
      <c r="O2054" s="13" t="s">
        <v>30</v>
      </c>
      <c r="P2054" s="13">
        <v>64</v>
      </c>
      <c r="Q2054" s="13">
        <v>0</v>
      </c>
      <c r="R2054" s="69">
        <f>+M2054*P2054</f>
        <v>1600</v>
      </c>
      <c r="S2054" s="69">
        <v>0</v>
      </c>
      <c r="T2054" s="69">
        <f>+M2054*S2054</f>
        <v>0</v>
      </c>
      <c r="U2054" s="69">
        <f t="shared" ref="U2054" si="2055">+R2054-T2054</f>
        <v>1600</v>
      </c>
      <c r="V2054" s="69">
        <f>+U2054*0</f>
        <v>0</v>
      </c>
      <c r="W2054" s="69">
        <f t="shared" ref="W2054" si="2056">+U2054-V2054</f>
        <v>1600</v>
      </c>
      <c r="X2054" s="69">
        <v>0</v>
      </c>
      <c r="Y2054" s="14">
        <f t="shared" si="2044"/>
        <v>0</v>
      </c>
      <c r="Z2054" s="66" t="s">
        <v>26</v>
      </c>
      <c r="AA2054" s="12" t="s">
        <v>31</v>
      </c>
    </row>
    <row r="2055" spans="1:27" x14ac:dyDescent="0.25">
      <c r="A2055" s="10">
        <v>45687</v>
      </c>
      <c r="B2055" s="11" t="s">
        <v>256</v>
      </c>
      <c r="C2055" s="11" t="s">
        <v>4233</v>
      </c>
      <c r="D2055" s="11" t="s">
        <v>26</v>
      </c>
      <c r="E2055" s="11" t="s">
        <v>98</v>
      </c>
      <c r="F2055" s="11" t="s">
        <v>26</v>
      </c>
      <c r="G2055" s="11">
        <v>10705</v>
      </c>
      <c r="H2055" s="12" t="s">
        <v>140</v>
      </c>
      <c r="I2055" s="12" t="s">
        <v>27</v>
      </c>
      <c r="J2055" s="12" t="s">
        <v>42</v>
      </c>
      <c r="K2055" s="12" t="s">
        <v>43</v>
      </c>
      <c r="L2055" s="13">
        <v>42.2</v>
      </c>
      <c r="M2055" s="13">
        <v>25</v>
      </c>
      <c r="N2055" s="13">
        <v>1.6879999999999999</v>
      </c>
      <c r="O2055" s="13">
        <v>35</v>
      </c>
      <c r="P2055" s="13"/>
      <c r="Q2055" s="13">
        <v>0</v>
      </c>
      <c r="R2055" s="69">
        <f>+L2055*O2055</f>
        <v>1477</v>
      </c>
      <c r="S2055" s="69">
        <v>0</v>
      </c>
      <c r="T2055" s="69">
        <f>+L2055*S2055</f>
        <v>0</v>
      </c>
      <c r="U2055" s="69">
        <f>+R2055-T2055</f>
        <v>1477</v>
      </c>
      <c r="V2055" s="69">
        <f>+U2055*0</f>
        <v>0</v>
      </c>
      <c r="W2055" s="69">
        <f>+U2055-V2055</f>
        <v>1477</v>
      </c>
      <c r="X2055" s="69">
        <v>0</v>
      </c>
      <c r="Y2055" s="14">
        <f t="shared" si="2044"/>
        <v>0</v>
      </c>
      <c r="Z2055" s="66" t="s">
        <v>26</v>
      </c>
      <c r="AA2055" s="12" t="s">
        <v>31</v>
      </c>
    </row>
    <row r="2056" spans="1:27" x14ac:dyDescent="0.25">
      <c r="A2056" s="10">
        <v>45687</v>
      </c>
      <c r="B2056" s="11" t="s">
        <v>4234</v>
      </c>
      <c r="C2056" s="11" t="s">
        <v>4235</v>
      </c>
      <c r="D2056" s="11" t="s">
        <v>26</v>
      </c>
      <c r="E2056" s="11" t="s">
        <v>533</v>
      </c>
      <c r="F2056" s="11" t="s">
        <v>26</v>
      </c>
      <c r="G2056" s="11">
        <v>2584</v>
      </c>
      <c r="H2056" s="12" t="s">
        <v>162</v>
      </c>
      <c r="I2056" s="12" t="s">
        <v>27</v>
      </c>
      <c r="J2056" s="12" t="s">
        <v>33</v>
      </c>
      <c r="K2056" s="12" t="s">
        <v>34</v>
      </c>
      <c r="L2056" s="13">
        <v>37.76</v>
      </c>
      <c r="M2056" s="13">
        <v>25</v>
      </c>
      <c r="N2056" s="13">
        <v>1.5104</v>
      </c>
      <c r="O2056" s="13" t="s">
        <v>30</v>
      </c>
      <c r="P2056" s="13">
        <v>58</v>
      </c>
      <c r="Q2056" s="13">
        <v>0</v>
      </c>
      <c r="R2056" s="69">
        <f>M2056*P2056</f>
        <v>1450</v>
      </c>
      <c r="S2056" s="69">
        <v>0</v>
      </c>
      <c r="T2056" s="69">
        <f>M2056*S2056</f>
        <v>0</v>
      </c>
      <c r="U2056" s="69">
        <f>R2056-T2056</f>
        <v>1450</v>
      </c>
      <c r="V2056" s="69">
        <f>U2056*0</f>
        <v>0</v>
      </c>
      <c r="W2056" s="69">
        <f>U2056-V2056</f>
        <v>1450</v>
      </c>
      <c r="X2056" s="69">
        <v>0</v>
      </c>
      <c r="Y2056" s="14">
        <f t="shared" si="2044"/>
        <v>0</v>
      </c>
      <c r="Z2056" s="66" t="s">
        <v>26</v>
      </c>
      <c r="AA2056" s="12" t="s">
        <v>31</v>
      </c>
    </row>
    <row r="2057" spans="1:27" x14ac:dyDescent="0.25">
      <c r="A2057" s="10">
        <v>45687</v>
      </c>
      <c r="B2057" s="11" t="s">
        <v>3027</v>
      </c>
      <c r="C2057" s="11" t="s">
        <v>4236</v>
      </c>
      <c r="D2057" s="11" t="s">
        <v>26</v>
      </c>
      <c r="E2057" s="11" t="s">
        <v>65</v>
      </c>
      <c r="F2057" s="11" t="s">
        <v>26</v>
      </c>
      <c r="G2057" s="11">
        <v>1599</v>
      </c>
      <c r="H2057" s="12" t="s">
        <v>66</v>
      </c>
      <c r="I2057" s="12" t="s">
        <v>37</v>
      </c>
      <c r="J2057" s="12" t="s">
        <v>1908</v>
      </c>
      <c r="K2057" s="12" t="s">
        <v>82</v>
      </c>
      <c r="L2057" s="13">
        <v>38.619999999999997</v>
      </c>
      <c r="M2057" s="13">
        <v>25</v>
      </c>
      <c r="N2057" s="13">
        <v>1.5448</v>
      </c>
      <c r="O2057" s="13" t="s">
        <v>30</v>
      </c>
      <c r="P2057" s="13">
        <v>54</v>
      </c>
      <c r="Q2057" s="13">
        <v>0</v>
      </c>
      <c r="R2057" s="69">
        <f>M2057*P2057</f>
        <v>1350</v>
      </c>
      <c r="S2057" s="69">
        <v>0</v>
      </c>
      <c r="T2057" s="69">
        <f>M2057*S2057</f>
        <v>0</v>
      </c>
      <c r="U2057" s="69">
        <f t="shared" ref="U2057" si="2057">R2057-T2057</f>
        <v>1350</v>
      </c>
      <c r="V2057" s="69">
        <f t="shared" ref="V2057" si="2058">U2057*1</f>
        <v>1350</v>
      </c>
      <c r="W2057" s="69">
        <f t="shared" ref="W2057" si="2059">U2057-V2057</f>
        <v>0</v>
      </c>
      <c r="X2057" s="69">
        <v>0</v>
      </c>
      <c r="Y2057" s="14">
        <f t="shared" si="2044"/>
        <v>0</v>
      </c>
      <c r="Z2057" s="66" t="s">
        <v>26</v>
      </c>
      <c r="AA2057" s="12" t="s">
        <v>31</v>
      </c>
    </row>
    <row r="2058" spans="1:27" x14ac:dyDescent="0.25">
      <c r="A2058" s="10">
        <v>45687</v>
      </c>
      <c r="B2058" s="11" t="s">
        <v>4237</v>
      </c>
      <c r="C2058" s="11" t="s">
        <v>4238</v>
      </c>
      <c r="D2058" s="11" t="s">
        <v>26</v>
      </c>
      <c r="E2058" s="11" t="s">
        <v>3937</v>
      </c>
      <c r="F2058" s="11" t="s">
        <v>26</v>
      </c>
      <c r="G2058" s="11" t="s">
        <v>35</v>
      </c>
      <c r="H2058" s="12" t="s">
        <v>36</v>
      </c>
      <c r="I2058" s="12" t="s">
        <v>55</v>
      </c>
      <c r="J2058" s="12" t="s">
        <v>55</v>
      </c>
      <c r="K2058" s="12" t="s">
        <v>56</v>
      </c>
      <c r="L2058" s="13">
        <v>10.58</v>
      </c>
      <c r="M2058" s="13">
        <v>7</v>
      </c>
      <c r="N2058" s="13">
        <v>1.5114285714285709</v>
      </c>
      <c r="O2058" s="13">
        <v>20</v>
      </c>
      <c r="P2058" s="13" t="s">
        <v>30</v>
      </c>
      <c r="Q2058" s="13">
        <v>0</v>
      </c>
      <c r="R2058" s="69">
        <f>(L2058*O2058)-Q2058</f>
        <v>211.6</v>
      </c>
      <c r="S2058" s="69">
        <v>0</v>
      </c>
      <c r="T2058" s="69">
        <f t="shared" ref="T2058" si="2060">+L2058*S2058</f>
        <v>0</v>
      </c>
      <c r="U2058" s="69">
        <f t="shared" ref="U2058" si="2061">+R2058-T2058</f>
        <v>211.6</v>
      </c>
      <c r="V2058" s="69">
        <f>+U2058*0</f>
        <v>0</v>
      </c>
      <c r="W2058" s="69">
        <f t="shared" ref="W2058" si="2062">+U2058-V2058</f>
        <v>211.6</v>
      </c>
      <c r="X2058" s="69">
        <v>0</v>
      </c>
      <c r="Y2058" s="14">
        <f t="shared" si="2044"/>
        <v>0</v>
      </c>
      <c r="Z2058" s="66" t="s">
        <v>26</v>
      </c>
      <c r="AA2058" s="12" t="s">
        <v>31</v>
      </c>
    </row>
    <row r="2059" spans="1:27" x14ac:dyDescent="0.25">
      <c r="A2059" s="10">
        <v>45687</v>
      </c>
      <c r="B2059" s="11" t="s">
        <v>4239</v>
      </c>
      <c r="C2059" s="11" t="s">
        <v>4240</v>
      </c>
      <c r="D2059" s="11" t="s">
        <v>26</v>
      </c>
      <c r="E2059" s="11" t="s">
        <v>526</v>
      </c>
      <c r="F2059" s="11" t="s">
        <v>26</v>
      </c>
      <c r="G2059" s="11">
        <v>2585</v>
      </c>
      <c r="H2059" s="12" t="s">
        <v>162</v>
      </c>
      <c r="I2059" s="12" t="s">
        <v>27</v>
      </c>
      <c r="J2059" s="12" t="s">
        <v>42</v>
      </c>
      <c r="K2059" s="12" t="s">
        <v>43</v>
      </c>
      <c r="L2059" s="13">
        <v>44.12</v>
      </c>
      <c r="M2059" s="13">
        <v>25</v>
      </c>
      <c r="N2059" s="13">
        <v>1.7647999999999999</v>
      </c>
      <c r="O2059" s="13" t="s">
        <v>30</v>
      </c>
      <c r="P2059" s="13">
        <v>56</v>
      </c>
      <c r="Q2059" s="13">
        <v>0</v>
      </c>
      <c r="R2059" s="69">
        <f>M2059*P2059</f>
        <v>1400</v>
      </c>
      <c r="S2059" s="69">
        <v>0</v>
      </c>
      <c r="T2059" s="69">
        <f>M2059*S2059</f>
        <v>0</v>
      </c>
      <c r="U2059" s="69">
        <f t="shared" ref="U2059:U2060" si="2063">R2059-T2059</f>
        <v>1400</v>
      </c>
      <c r="V2059" s="69">
        <f>U2059*0</f>
        <v>0</v>
      </c>
      <c r="W2059" s="69">
        <f t="shared" ref="W2059:W2060" si="2064">U2059-V2059</f>
        <v>1400</v>
      </c>
      <c r="X2059" s="69">
        <v>0</v>
      </c>
      <c r="Y2059" s="14">
        <f t="shared" si="2044"/>
        <v>0</v>
      </c>
      <c r="Z2059" s="66" t="s">
        <v>26</v>
      </c>
      <c r="AA2059" s="12" t="s">
        <v>31</v>
      </c>
    </row>
    <row r="2060" spans="1:27" x14ac:dyDescent="0.25">
      <c r="A2060" s="10">
        <v>45687</v>
      </c>
      <c r="B2060" s="11" t="s">
        <v>4241</v>
      </c>
      <c r="C2060" s="11" t="s">
        <v>4242</v>
      </c>
      <c r="D2060" s="11" t="s">
        <v>26</v>
      </c>
      <c r="E2060" s="11" t="s">
        <v>40</v>
      </c>
      <c r="F2060" s="11" t="s">
        <v>26</v>
      </c>
      <c r="G2060" s="11" t="s">
        <v>26</v>
      </c>
      <c r="H2060" s="12" t="s">
        <v>145</v>
      </c>
      <c r="I2060" s="12" t="s">
        <v>27</v>
      </c>
      <c r="J2060" s="12" t="s">
        <v>47</v>
      </c>
      <c r="K2060" s="12" t="s">
        <v>48</v>
      </c>
      <c r="L2060" s="13">
        <v>42.96</v>
      </c>
      <c r="M2060" s="13">
        <v>29</v>
      </c>
      <c r="N2060" s="13">
        <v>1.4813793103448281</v>
      </c>
      <c r="O2060" s="13">
        <v>91</v>
      </c>
      <c r="P2060" s="13" t="s">
        <v>30</v>
      </c>
      <c r="Q2060" s="13">
        <v>0</v>
      </c>
      <c r="R2060" s="69">
        <f>+L2060*O2060</f>
        <v>3909.36</v>
      </c>
      <c r="S2060" s="69">
        <v>40</v>
      </c>
      <c r="T2060" s="69">
        <f>L2060*S2060</f>
        <v>1718.4</v>
      </c>
      <c r="U2060" s="69">
        <f t="shared" si="2063"/>
        <v>2190.96</v>
      </c>
      <c r="V2060" s="69">
        <f t="shared" ref="V2060" si="2065">U2060*1</f>
        <v>2190.96</v>
      </c>
      <c r="W2060" s="69">
        <f t="shared" si="2064"/>
        <v>0</v>
      </c>
      <c r="X2060" s="69">
        <f>L2060*37</f>
        <v>1589.52</v>
      </c>
      <c r="Y2060" s="70">
        <f>+T2060-X2060</f>
        <v>128.88000000000011</v>
      </c>
      <c r="Z2060" s="66" t="s">
        <v>41</v>
      </c>
      <c r="AA2060" s="12" t="s">
        <v>79</v>
      </c>
    </row>
    <row r="2061" spans="1:27" x14ac:dyDescent="0.25">
      <c r="A2061" s="10">
        <v>45687</v>
      </c>
      <c r="B2061" s="11" t="s">
        <v>644</v>
      </c>
      <c r="C2061" s="11" t="s">
        <v>4243</v>
      </c>
      <c r="D2061" s="11" t="s">
        <v>26</v>
      </c>
      <c r="E2061" s="11" t="s">
        <v>96</v>
      </c>
      <c r="F2061" s="11" t="s">
        <v>26</v>
      </c>
      <c r="G2061" s="11">
        <v>1532</v>
      </c>
      <c r="H2061" s="12" t="s">
        <v>45</v>
      </c>
      <c r="I2061" s="12" t="s">
        <v>27</v>
      </c>
      <c r="J2061" s="12" t="s">
        <v>42</v>
      </c>
      <c r="K2061" s="12" t="s">
        <v>43</v>
      </c>
      <c r="L2061" s="13">
        <v>40.4</v>
      </c>
      <c r="M2061" s="13">
        <v>25</v>
      </c>
      <c r="N2061" s="13">
        <v>1.6160000000000001</v>
      </c>
      <c r="O2061" s="13" t="s">
        <v>30</v>
      </c>
      <c r="P2061" s="13">
        <v>62</v>
      </c>
      <c r="Q2061" s="13">
        <v>0</v>
      </c>
      <c r="R2061" s="69">
        <f>+M2061*P2061</f>
        <v>1550</v>
      </c>
      <c r="S2061" s="69">
        <v>0</v>
      </c>
      <c r="T2061" s="69">
        <f>+M2061*S2061</f>
        <v>0</v>
      </c>
      <c r="U2061" s="69">
        <f>+R2061-T2061</f>
        <v>1550</v>
      </c>
      <c r="V2061" s="69">
        <f>+U2061*0</f>
        <v>0</v>
      </c>
      <c r="W2061" s="69">
        <f>+U2061-V2061</f>
        <v>1550</v>
      </c>
      <c r="X2061" s="69">
        <v>0</v>
      </c>
      <c r="Y2061" s="14">
        <f t="shared" ref="Y2061:Y2081" si="2066">T2061-X2061</f>
        <v>0</v>
      </c>
      <c r="Z2061" s="66" t="s">
        <v>26</v>
      </c>
      <c r="AA2061" s="12" t="s">
        <v>31</v>
      </c>
    </row>
    <row r="2062" spans="1:27" x14ac:dyDescent="0.25">
      <c r="A2062" s="10">
        <v>45687</v>
      </c>
      <c r="B2062" s="11" t="s">
        <v>4244</v>
      </c>
      <c r="C2062" s="11" t="s">
        <v>4245</v>
      </c>
      <c r="D2062" s="11" t="s">
        <v>26</v>
      </c>
      <c r="E2062" s="11" t="s">
        <v>538</v>
      </c>
      <c r="F2062" s="11" t="s">
        <v>26</v>
      </c>
      <c r="G2062" s="11">
        <v>3840</v>
      </c>
      <c r="H2062" s="12" t="s">
        <v>41</v>
      </c>
      <c r="I2062" s="12" t="s">
        <v>27</v>
      </c>
      <c r="J2062" s="12" t="s">
        <v>33</v>
      </c>
      <c r="K2062" s="12" t="s">
        <v>34</v>
      </c>
      <c r="L2062" s="13">
        <v>38.44</v>
      </c>
      <c r="M2062" s="13">
        <v>25</v>
      </c>
      <c r="N2062" s="13">
        <v>1.5376000000000001</v>
      </c>
      <c r="O2062" s="13" t="s">
        <v>30</v>
      </c>
      <c r="P2062" s="13">
        <v>60</v>
      </c>
      <c r="Q2062" s="13">
        <v>0</v>
      </c>
      <c r="R2062" s="69">
        <f>M2062*P2062</f>
        <v>1500</v>
      </c>
      <c r="S2062" s="69">
        <v>0</v>
      </c>
      <c r="T2062" s="69">
        <f>M2062*S2062</f>
        <v>0</v>
      </c>
      <c r="U2062" s="69">
        <f t="shared" ref="U2062" si="2067">+R2062-T2062</f>
        <v>1500</v>
      </c>
      <c r="V2062" s="69">
        <f t="shared" ref="V2062" si="2068">+U2062*0</f>
        <v>0</v>
      </c>
      <c r="W2062" s="69">
        <f t="shared" ref="W2062" si="2069">+U2062-V2062</f>
        <v>1500</v>
      </c>
      <c r="X2062" s="69">
        <v>0</v>
      </c>
      <c r="Y2062" s="14">
        <f t="shared" si="2066"/>
        <v>0</v>
      </c>
      <c r="Z2062" s="66" t="s">
        <v>26</v>
      </c>
      <c r="AA2062" s="12" t="s">
        <v>31</v>
      </c>
    </row>
    <row r="2063" spans="1:27" x14ac:dyDescent="0.25">
      <c r="A2063" s="10">
        <v>45687</v>
      </c>
      <c r="B2063" s="11" t="s">
        <v>4246</v>
      </c>
      <c r="C2063" s="11" t="s">
        <v>4247</v>
      </c>
      <c r="D2063" s="11" t="s">
        <v>26</v>
      </c>
      <c r="E2063" s="11" t="s">
        <v>75</v>
      </c>
      <c r="F2063" s="11" t="s">
        <v>26</v>
      </c>
      <c r="G2063" s="11">
        <v>42039</v>
      </c>
      <c r="H2063" s="12" t="s">
        <v>564</v>
      </c>
      <c r="I2063" s="12" t="s">
        <v>55</v>
      </c>
      <c r="J2063" s="12" t="s">
        <v>55</v>
      </c>
      <c r="K2063" s="12" t="s">
        <v>56</v>
      </c>
      <c r="L2063" s="13">
        <v>35.78</v>
      </c>
      <c r="M2063" s="13">
        <v>25</v>
      </c>
      <c r="N2063" s="13">
        <v>1.4312</v>
      </c>
      <c r="O2063" s="13"/>
      <c r="P2063" s="13">
        <v>24</v>
      </c>
      <c r="Q2063" s="13">
        <v>0</v>
      </c>
      <c r="R2063" s="69">
        <f>M2063*P2063</f>
        <v>600</v>
      </c>
      <c r="S2063" s="69">
        <v>0</v>
      </c>
      <c r="T2063" s="69">
        <f>M2063*S2063</f>
        <v>0</v>
      </c>
      <c r="U2063" s="69">
        <f>R2063-T2063</f>
        <v>600</v>
      </c>
      <c r="V2063" s="69">
        <f>U2063*0</f>
        <v>0</v>
      </c>
      <c r="W2063" s="69">
        <f>+U2063-V2063</f>
        <v>600</v>
      </c>
      <c r="X2063" s="69">
        <v>0</v>
      </c>
      <c r="Y2063" s="14">
        <f t="shared" si="2066"/>
        <v>0</v>
      </c>
      <c r="Z2063" s="66" t="s">
        <v>26</v>
      </c>
      <c r="AA2063" s="12" t="s">
        <v>31</v>
      </c>
    </row>
    <row r="2064" spans="1:27" x14ac:dyDescent="0.25">
      <c r="A2064" s="10">
        <v>45687</v>
      </c>
      <c r="B2064" s="11" t="s">
        <v>322</v>
      </c>
      <c r="C2064" s="11" t="s">
        <v>4248</v>
      </c>
      <c r="D2064" s="11" t="s">
        <v>26</v>
      </c>
      <c r="E2064" s="11" t="s">
        <v>3937</v>
      </c>
      <c r="F2064" s="11" t="s">
        <v>26</v>
      </c>
      <c r="G2064" s="11" t="s">
        <v>35</v>
      </c>
      <c r="H2064" s="12" t="s">
        <v>36</v>
      </c>
      <c r="I2064" s="12" t="s">
        <v>55</v>
      </c>
      <c r="J2064" s="12" t="s">
        <v>55</v>
      </c>
      <c r="K2064" s="12" t="s">
        <v>56</v>
      </c>
      <c r="L2064" s="13">
        <v>10.62</v>
      </c>
      <c r="M2064" s="13">
        <v>7</v>
      </c>
      <c r="N2064" s="13">
        <v>1.5171428571428569</v>
      </c>
      <c r="O2064" s="13">
        <v>20</v>
      </c>
      <c r="P2064" s="13" t="s">
        <v>30</v>
      </c>
      <c r="Q2064" s="13">
        <v>0</v>
      </c>
      <c r="R2064" s="69">
        <f>(L2064*O2064)-Q2064</f>
        <v>212.39999999999998</v>
      </c>
      <c r="S2064" s="69">
        <v>0</v>
      </c>
      <c r="T2064" s="69">
        <f t="shared" ref="T2064" si="2070">+L2064*S2064</f>
        <v>0</v>
      </c>
      <c r="U2064" s="69">
        <f t="shared" ref="U2064" si="2071">+R2064-T2064</f>
        <v>212.39999999999998</v>
      </c>
      <c r="V2064" s="69">
        <f>+U2064*0</f>
        <v>0</v>
      </c>
      <c r="W2064" s="69">
        <f t="shared" ref="W2064" si="2072">+U2064-V2064</f>
        <v>212.39999999999998</v>
      </c>
      <c r="X2064" s="69">
        <v>0</v>
      </c>
      <c r="Y2064" s="14">
        <f t="shared" si="2066"/>
        <v>0</v>
      </c>
      <c r="Z2064" s="66" t="s">
        <v>26</v>
      </c>
      <c r="AA2064" s="12" t="s">
        <v>31</v>
      </c>
    </row>
    <row r="2065" spans="1:27" x14ac:dyDescent="0.25">
      <c r="A2065" s="10">
        <v>45687</v>
      </c>
      <c r="B2065" s="11" t="s">
        <v>4249</v>
      </c>
      <c r="C2065" s="11" t="s">
        <v>4250</v>
      </c>
      <c r="D2065" s="11" t="s">
        <v>26</v>
      </c>
      <c r="E2065" s="11" t="s">
        <v>67</v>
      </c>
      <c r="F2065" s="11" t="s">
        <v>26</v>
      </c>
      <c r="G2065" s="11">
        <v>1626</v>
      </c>
      <c r="H2065" s="12" t="s">
        <v>66</v>
      </c>
      <c r="I2065" s="12" t="s">
        <v>37</v>
      </c>
      <c r="J2065" s="12" t="s">
        <v>1908</v>
      </c>
      <c r="K2065" s="12" t="s">
        <v>82</v>
      </c>
      <c r="L2065" s="13">
        <v>38.76</v>
      </c>
      <c r="M2065" s="13">
        <v>25</v>
      </c>
      <c r="N2065" s="13">
        <v>1.5504</v>
      </c>
      <c r="O2065" s="13" t="s">
        <v>30</v>
      </c>
      <c r="P2065" s="13">
        <v>54</v>
      </c>
      <c r="Q2065" s="13">
        <v>0</v>
      </c>
      <c r="R2065" s="69">
        <f>M2065*P2065</f>
        <v>1350</v>
      </c>
      <c r="S2065" s="69">
        <v>0</v>
      </c>
      <c r="T2065" s="69">
        <f>M2065*S2065</f>
        <v>0</v>
      </c>
      <c r="U2065" s="69">
        <f t="shared" ref="U2065" si="2073">R2065-T2065</f>
        <v>1350</v>
      </c>
      <c r="V2065" s="69">
        <f t="shared" ref="V2065" si="2074">U2065*1</f>
        <v>1350</v>
      </c>
      <c r="W2065" s="69">
        <f t="shared" ref="W2065" si="2075">U2065-V2065</f>
        <v>0</v>
      </c>
      <c r="X2065" s="69">
        <v>0</v>
      </c>
      <c r="Y2065" s="14">
        <f t="shared" si="2066"/>
        <v>0</v>
      </c>
      <c r="Z2065" s="66" t="s">
        <v>26</v>
      </c>
      <c r="AA2065" s="12" t="s">
        <v>31</v>
      </c>
    </row>
    <row r="2066" spans="1:27" x14ac:dyDescent="0.25">
      <c r="A2066" s="10">
        <v>45687</v>
      </c>
      <c r="B2066" s="11" t="s">
        <v>4251</v>
      </c>
      <c r="C2066" s="11" t="s">
        <v>4252</v>
      </c>
      <c r="D2066" s="11" t="s">
        <v>26</v>
      </c>
      <c r="E2066" s="11" t="s">
        <v>223</v>
      </c>
      <c r="F2066" s="11" t="s">
        <v>26</v>
      </c>
      <c r="G2066" s="11">
        <v>55341</v>
      </c>
      <c r="H2066" s="12" t="s">
        <v>4422</v>
      </c>
      <c r="I2066" s="12" t="s">
        <v>27</v>
      </c>
      <c r="J2066" s="12" t="s">
        <v>42</v>
      </c>
      <c r="K2066" s="12" t="s">
        <v>43</v>
      </c>
      <c r="L2066" s="13">
        <v>37.56</v>
      </c>
      <c r="M2066" s="13">
        <v>25</v>
      </c>
      <c r="N2066" s="13">
        <v>1.5024</v>
      </c>
      <c r="O2066" s="13">
        <v>42</v>
      </c>
      <c r="P2066" s="13" t="s">
        <v>30</v>
      </c>
      <c r="Q2066" s="13">
        <v>0</v>
      </c>
      <c r="R2066" s="69">
        <f t="shared" ref="R2066" si="2076">+L2066*O2066</f>
        <v>1577.52</v>
      </c>
      <c r="S2066" s="69">
        <v>0</v>
      </c>
      <c r="T2066" s="69">
        <f t="shared" ref="T2066" si="2077">+L2066*S2066</f>
        <v>0</v>
      </c>
      <c r="U2066" s="69">
        <f t="shared" ref="U2066" si="2078">+R2066-T2066</f>
        <v>1577.52</v>
      </c>
      <c r="V2066" s="69">
        <f>+U2066*1</f>
        <v>1577.52</v>
      </c>
      <c r="W2066" s="69">
        <f t="shared" ref="W2066" si="2079">+U2066-V2066</f>
        <v>0</v>
      </c>
      <c r="X2066" s="69">
        <v>0</v>
      </c>
      <c r="Y2066" s="14">
        <f t="shared" si="2066"/>
        <v>0</v>
      </c>
      <c r="Z2066" s="66" t="s">
        <v>26</v>
      </c>
      <c r="AA2066" s="12" t="s">
        <v>31</v>
      </c>
    </row>
    <row r="2067" spans="1:27" x14ac:dyDescent="0.25">
      <c r="A2067" s="10">
        <v>45687</v>
      </c>
      <c r="B2067" s="11" t="s">
        <v>174</v>
      </c>
      <c r="C2067" s="11" t="s">
        <v>4253</v>
      </c>
      <c r="D2067" s="11" t="s">
        <v>26</v>
      </c>
      <c r="E2067" s="11" t="s">
        <v>57</v>
      </c>
      <c r="F2067" s="11" t="s">
        <v>26</v>
      </c>
      <c r="G2067" s="11">
        <v>3671</v>
      </c>
      <c r="H2067" s="12" t="s">
        <v>41</v>
      </c>
      <c r="I2067" s="12" t="s">
        <v>55</v>
      </c>
      <c r="J2067" s="12" t="s">
        <v>565</v>
      </c>
      <c r="K2067" s="12" t="s">
        <v>549</v>
      </c>
      <c r="L2067" s="13">
        <v>34.380000000000003</v>
      </c>
      <c r="M2067" s="13">
        <v>22</v>
      </c>
      <c r="N2067" s="13">
        <v>1.562727272727273</v>
      </c>
      <c r="O2067" s="13">
        <v>25</v>
      </c>
      <c r="P2067" s="13"/>
      <c r="Q2067" s="13">
        <v>0</v>
      </c>
      <c r="R2067" s="69">
        <f>L2067*O2067</f>
        <v>859.50000000000011</v>
      </c>
      <c r="S2067" s="69">
        <v>0</v>
      </c>
      <c r="T2067" s="69">
        <f>L2067*S2067</f>
        <v>0</v>
      </c>
      <c r="U2067" s="69">
        <f>R2067-T2067</f>
        <v>859.50000000000011</v>
      </c>
      <c r="V2067" s="69">
        <f>U2067*0</f>
        <v>0</v>
      </c>
      <c r="W2067" s="69">
        <f>U2067-V2067</f>
        <v>859.50000000000011</v>
      </c>
      <c r="X2067" s="69">
        <v>0</v>
      </c>
      <c r="Y2067" s="14">
        <f t="shared" si="2066"/>
        <v>0</v>
      </c>
      <c r="Z2067" s="66" t="s">
        <v>26</v>
      </c>
      <c r="AA2067" s="12" t="s">
        <v>31</v>
      </c>
    </row>
    <row r="2068" spans="1:27" x14ac:dyDescent="0.25">
      <c r="A2068" s="10">
        <v>45687</v>
      </c>
      <c r="B2068" s="11" t="s">
        <v>4254</v>
      </c>
      <c r="C2068" s="11" t="s">
        <v>4255</v>
      </c>
      <c r="D2068" s="11" t="s">
        <v>26</v>
      </c>
      <c r="E2068" s="11" t="s">
        <v>50</v>
      </c>
      <c r="F2068" s="11" t="s">
        <v>26</v>
      </c>
      <c r="G2068" s="11">
        <v>925</v>
      </c>
      <c r="H2068" s="12" t="s">
        <v>162</v>
      </c>
      <c r="I2068" s="12" t="s">
        <v>27</v>
      </c>
      <c r="J2068" s="12" t="s">
        <v>33</v>
      </c>
      <c r="K2068" s="12" t="s">
        <v>34</v>
      </c>
      <c r="L2068" s="13">
        <v>34.94</v>
      </c>
      <c r="M2068" s="13">
        <v>25</v>
      </c>
      <c r="N2068" s="13">
        <v>1.3976</v>
      </c>
      <c r="O2068" s="13" t="s">
        <v>30</v>
      </c>
      <c r="P2068" s="13">
        <v>58</v>
      </c>
      <c r="Q2068" s="13">
        <v>0</v>
      </c>
      <c r="R2068" s="69">
        <f>M2068*P2068</f>
        <v>1450</v>
      </c>
      <c r="S2068" s="69">
        <v>0</v>
      </c>
      <c r="T2068" s="69">
        <f>M2068*S2068</f>
        <v>0</v>
      </c>
      <c r="U2068" s="69">
        <f>R2068-T2068</f>
        <v>1450</v>
      </c>
      <c r="V2068" s="69">
        <f>U2068*0</f>
        <v>0</v>
      </c>
      <c r="W2068" s="69">
        <f>U2068-V2068</f>
        <v>1450</v>
      </c>
      <c r="X2068" s="69">
        <v>0</v>
      </c>
      <c r="Y2068" s="14">
        <f t="shared" si="2066"/>
        <v>0</v>
      </c>
      <c r="Z2068" s="66" t="s">
        <v>26</v>
      </c>
      <c r="AA2068" s="12" t="s">
        <v>31</v>
      </c>
    </row>
    <row r="2069" spans="1:27" x14ac:dyDescent="0.25">
      <c r="A2069" s="10">
        <v>45687</v>
      </c>
      <c r="B2069" s="11" t="s">
        <v>4256</v>
      </c>
      <c r="C2069" s="11" t="s">
        <v>4257</v>
      </c>
      <c r="D2069" s="11" t="s">
        <v>26</v>
      </c>
      <c r="E2069" s="11" t="s">
        <v>53</v>
      </c>
      <c r="F2069" s="11" t="s">
        <v>26</v>
      </c>
      <c r="G2069" s="11">
        <v>3782</v>
      </c>
      <c r="H2069" s="12" t="s">
        <v>41</v>
      </c>
      <c r="I2069" s="12" t="s">
        <v>27</v>
      </c>
      <c r="J2069" s="12" t="s">
        <v>47</v>
      </c>
      <c r="K2069" s="12" t="s">
        <v>48</v>
      </c>
      <c r="L2069" s="13">
        <v>35.74</v>
      </c>
      <c r="M2069" s="13">
        <v>22</v>
      </c>
      <c r="N2069" s="13">
        <v>1.624545454545455</v>
      </c>
      <c r="O2069" s="13" t="s">
        <v>30</v>
      </c>
      <c r="P2069" s="13">
        <v>60</v>
      </c>
      <c r="Q2069" s="13">
        <v>0</v>
      </c>
      <c r="R2069" s="69">
        <f>M2069*P2069</f>
        <v>1320</v>
      </c>
      <c r="S2069" s="69">
        <v>0</v>
      </c>
      <c r="T2069" s="69">
        <f>M2069*S2069</f>
        <v>0</v>
      </c>
      <c r="U2069" s="69">
        <f t="shared" ref="U2069:U2071" si="2080">+R2069-T2069</f>
        <v>1320</v>
      </c>
      <c r="V2069" s="69">
        <f t="shared" ref="V2069" si="2081">+U2069*0</f>
        <v>0</v>
      </c>
      <c r="W2069" s="69">
        <f t="shared" ref="W2069:W2071" si="2082">+U2069-V2069</f>
        <v>1320</v>
      </c>
      <c r="X2069" s="69">
        <v>0</v>
      </c>
      <c r="Y2069" s="14">
        <f t="shared" si="2066"/>
        <v>0</v>
      </c>
      <c r="Z2069" s="66" t="s">
        <v>26</v>
      </c>
      <c r="AA2069" s="12" t="s">
        <v>31</v>
      </c>
    </row>
    <row r="2070" spans="1:27" x14ac:dyDescent="0.25">
      <c r="A2070" s="10">
        <v>45687</v>
      </c>
      <c r="B2070" s="11" t="s">
        <v>4258</v>
      </c>
      <c r="C2070" s="11" t="s">
        <v>4259</v>
      </c>
      <c r="D2070" s="11" t="s">
        <v>26</v>
      </c>
      <c r="E2070" s="11" t="s">
        <v>551</v>
      </c>
      <c r="F2070" s="11" t="s">
        <v>26</v>
      </c>
      <c r="G2070" s="11">
        <v>69141</v>
      </c>
      <c r="H2070" s="12" t="s">
        <v>4422</v>
      </c>
      <c r="I2070" s="12" t="s">
        <v>27</v>
      </c>
      <c r="J2070" s="12" t="s">
        <v>42</v>
      </c>
      <c r="K2070" s="12" t="s">
        <v>43</v>
      </c>
      <c r="L2070" s="13">
        <v>35.08</v>
      </c>
      <c r="M2070" s="13">
        <v>25</v>
      </c>
      <c r="N2070" s="13">
        <v>1.4032</v>
      </c>
      <c r="O2070" s="13">
        <v>42</v>
      </c>
      <c r="P2070" s="13" t="s">
        <v>30</v>
      </c>
      <c r="Q2070" s="13">
        <v>0</v>
      </c>
      <c r="R2070" s="69">
        <f t="shared" ref="R2070" si="2083">+L2070*O2070</f>
        <v>1473.36</v>
      </c>
      <c r="S2070" s="69">
        <v>0</v>
      </c>
      <c r="T2070" s="69">
        <f t="shared" ref="T2070:T2071" si="2084">+L2070*S2070</f>
        <v>0</v>
      </c>
      <c r="U2070" s="69">
        <f t="shared" si="2080"/>
        <v>1473.36</v>
      </c>
      <c r="V2070" s="69">
        <f>+U2070*1</f>
        <v>1473.36</v>
      </c>
      <c r="W2070" s="69">
        <f t="shared" si="2082"/>
        <v>0</v>
      </c>
      <c r="X2070" s="69">
        <v>0</v>
      </c>
      <c r="Y2070" s="14">
        <f t="shared" si="2066"/>
        <v>0</v>
      </c>
      <c r="Z2070" s="66" t="s">
        <v>26</v>
      </c>
      <c r="AA2070" s="12" t="s">
        <v>31</v>
      </c>
    </row>
    <row r="2071" spans="1:27" x14ac:dyDescent="0.25">
      <c r="A2071" s="10">
        <v>45687</v>
      </c>
      <c r="B2071" s="11" t="s">
        <v>4260</v>
      </c>
      <c r="C2071" s="11" t="s">
        <v>4261</v>
      </c>
      <c r="D2071" s="11" t="s">
        <v>26</v>
      </c>
      <c r="E2071" s="11" t="s">
        <v>3636</v>
      </c>
      <c r="F2071" s="11" t="s">
        <v>26</v>
      </c>
      <c r="G2071" s="11" t="s">
        <v>35</v>
      </c>
      <c r="H2071" s="12" t="s">
        <v>36</v>
      </c>
      <c r="I2071" s="12" t="s">
        <v>27</v>
      </c>
      <c r="J2071" s="12" t="s">
        <v>33</v>
      </c>
      <c r="K2071" s="12" t="s">
        <v>34</v>
      </c>
      <c r="L2071" s="13">
        <v>8.5</v>
      </c>
      <c r="M2071" s="13">
        <v>6</v>
      </c>
      <c r="N2071" s="13">
        <v>1.416666666666667</v>
      </c>
      <c r="O2071" s="13">
        <v>50</v>
      </c>
      <c r="P2071" s="13" t="s">
        <v>30</v>
      </c>
      <c r="Q2071" s="13">
        <v>0</v>
      </c>
      <c r="R2071" s="69">
        <f>(L2071*O2071)-Q2071</f>
        <v>425</v>
      </c>
      <c r="S2071" s="69">
        <v>0</v>
      </c>
      <c r="T2071" s="69">
        <f t="shared" si="2084"/>
        <v>0</v>
      </c>
      <c r="U2071" s="69">
        <f t="shared" si="2080"/>
        <v>425</v>
      </c>
      <c r="V2071" s="69">
        <f>+U2071*0</f>
        <v>0</v>
      </c>
      <c r="W2071" s="69">
        <f t="shared" si="2082"/>
        <v>425</v>
      </c>
      <c r="X2071" s="69">
        <v>0</v>
      </c>
      <c r="Y2071" s="14">
        <f t="shared" si="2066"/>
        <v>0</v>
      </c>
      <c r="Z2071" s="66" t="s">
        <v>26</v>
      </c>
      <c r="AA2071" s="12" t="s">
        <v>31</v>
      </c>
    </row>
    <row r="2072" spans="1:27" x14ac:dyDescent="0.25">
      <c r="A2072" s="10">
        <v>45687</v>
      </c>
      <c r="B2072" s="11" t="s">
        <v>4262</v>
      </c>
      <c r="C2072" s="11" t="s">
        <v>4263</v>
      </c>
      <c r="D2072" s="11" t="s">
        <v>26</v>
      </c>
      <c r="E2072" s="11" t="s">
        <v>417</v>
      </c>
      <c r="F2072" s="11" t="s">
        <v>26</v>
      </c>
      <c r="G2072" s="11">
        <v>2586</v>
      </c>
      <c r="H2072" s="12" t="s">
        <v>162</v>
      </c>
      <c r="I2072" s="12" t="s">
        <v>27</v>
      </c>
      <c r="J2072" s="12" t="s">
        <v>33</v>
      </c>
      <c r="K2072" s="12" t="s">
        <v>34</v>
      </c>
      <c r="L2072" s="13">
        <v>36.08</v>
      </c>
      <c r="M2072" s="13">
        <v>25</v>
      </c>
      <c r="N2072" s="13">
        <v>1.4432</v>
      </c>
      <c r="O2072" s="13" t="s">
        <v>30</v>
      </c>
      <c r="P2072" s="13">
        <v>58</v>
      </c>
      <c r="Q2072" s="13">
        <v>0</v>
      </c>
      <c r="R2072" s="69">
        <f>M2072*P2072</f>
        <v>1450</v>
      </c>
      <c r="S2072" s="69">
        <v>0</v>
      </c>
      <c r="T2072" s="69">
        <f>M2072*S2072</f>
        <v>0</v>
      </c>
      <c r="U2072" s="69">
        <f>R2072-T2072</f>
        <v>1450</v>
      </c>
      <c r="V2072" s="69">
        <f>U2072*0</f>
        <v>0</v>
      </c>
      <c r="W2072" s="69">
        <f>U2072-V2072</f>
        <v>1450</v>
      </c>
      <c r="X2072" s="69">
        <v>0</v>
      </c>
      <c r="Y2072" s="14">
        <f t="shared" si="2066"/>
        <v>0</v>
      </c>
      <c r="Z2072" s="66" t="s">
        <v>26</v>
      </c>
      <c r="AA2072" s="12" t="s">
        <v>31</v>
      </c>
    </row>
    <row r="2073" spans="1:27" x14ac:dyDescent="0.25">
      <c r="A2073" s="10">
        <v>45687</v>
      </c>
      <c r="B2073" s="11" t="s">
        <v>383</v>
      </c>
      <c r="C2073" s="11" t="s">
        <v>4264</v>
      </c>
      <c r="D2073" s="11" t="s">
        <v>26</v>
      </c>
      <c r="E2073" s="11" t="s">
        <v>3937</v>
      </c>
      <c r="F2073" s="11" t="s">
        <v>26</v>
      </c>
      <c r="G2073" s="11" t="s">
        <v>35</v>
      </c>
      <c r="H2073" s="12" t="s">
        <v>36</v>
      </c>
      <c r="I2073" s="12" t="s">
        <v>55</v>
      </c>
      <c r="J2073" s="12" t="s">
        <v>55</v>
      </c>
      <c r="K2073" s="12" t="s">
        <v>56</v>
      </c>
      <c r="L2073" s="13">
        <v>10.46</v>
      </c>
      <c r="M2073" s="13">
        <v>7</v>
      </c>
      <c r="N2073" s="13">
        <v>1.494285714285714</v>
      </c>
      <c r="O2073" s="13">
        <v>20</v>
      </c>
      <c r="P2073" s="13" t="s">
        <v>30</v>
      </c>
      <c r="Q2073" s="13">
        <v>0</v>
      </c>
      <c r="R2073" s="69">
        <f>(L2073*O2073)-Q2073</f>
        <v>209.20000000000002</v>
      </c>
      <c r="S2073" s="69">
        <v>0</v>
      </c>
      <c r="T2073" s="69">
        <f t="shared" ref="T2073" si="2085">+L2073*S2073</f>
        <v>0</v>
      </c>
      <c r="U2073" s="69">
        <f t="shared" ref="U2073" si="2086">+R2073-T2073</f>
        <v>209.20000000000002</v>
      </c>
      <c r="V2073" s="69">
        <f>+U2073*0</f>
        <v>0</v>
      </c>
      <c r="W2073" s="69">
        <f t="shared" ref="W2073" si="2087">+U2073-V2073</f>
        <v>209.20000000000002</v>
      </c>
      <c r="X2073" s="69">
        <v>0</v>
      </c>
      <c r="Y2073" s="14">
        <f t="shared" si="2066"/>
        <v>0</v>
      </c>
      <c r="Z2073" s="66" t="s">
        <v>26</v>
      </c>
      <c r="AA2073" s="12" t="s">
        <v>31</v>
      </c>
    </row>
    <row r="2074" spans="1:27" x14ac:dyDescent="0.25">
      <c r="A2074" s="10">
        <v>45687</v>
      </c>
      <c r="B2074" s="11" t="s">
        <v>4265</v>
      </c>
      <c r="C2074" s="11" t="s">
        <v>4266</v>
      </c>
      <c r="D2074" s="11" t="s">
        <v>26</v>
      </c>
      <c r="E2074" s="11" t="s">
        <v>80</v>
      </c>
      <c r="F2074" s="11" t="s">
        <v>26</v>
      </c>
      <c r="G2074" s="11">
        <v>10667</v>
      </c>
      <c r="H2074" s="12" t="s">
        <v>140</v>
      </c>
      <c r="I2074" s="12" t="s">
        <v>27</v>
      </c>
      <c r="J2074" s="12" t="s">
        <v>47</v>
      </c>
      <c r="K2074" s="12" t="s">
        <v>48</v>
      </c>
      <c r="L2074" s="13">
        <v>40.22</v>
      </c>
      <c r="M2074" s="13">
        <v>28</v>
      </c>
      <c r="N2074" s="13">
        <v>1.4364285714285709</v>
      </c>
      <c r="O2074" s="13">
        <v>40</v>
      </c>
      <c r="P2074" s="13"/>
      <c r="Q2074" s="13">
        <v>0</v>
      </c>
      <c r="R2074" s="69">
        <f>+L2074*O2074</f>
        <v>1608.8</v>
      </c>
      <c r="S2074" s="69">
        <v>0</v>
      </c>
      <c r="T2074" s="69">
        <f>+L2074*S2074</f>
        <v>0</v>
      </c>
      <c r="U2074" s="69">
        <f>+R2074-T2074</f>
        <v>1608.8</v>
      </c>
      <c r="V2074" s="69">
        <f>+U2074*0</f>
        <v>0</v>
      </c>
      <c r="W2074" s="69">
        <f>+U2074-V2074</f>
        <v>1608.8</v>
      </c>
      <c r="X2074" s="69">
        <v>0</v>
      </c>
      <c r="Y2074" s="14">
        <f t="shared" si="2066"/>
        <v>0</v>
      </c>
      <c r="Z2074" s="66" t="s">
        <v>26</v>
      </c>
      <c r="AA2074" s="12" t="s">
        <v>31</v>
      </c>
    </row>
    <row r="2075" spans="1:27" x14ac:dyDescent="0.25">
      <c r="A2075" s="10">
        <v>45687</v>
      </c>
      <c r="B2075" s="11" t="s">
        <v>3775</v>
      </c>
      <c r="C2075" s="11" t="s">
        <v>4267</v>
      </c>
      <c r="D2075" s="11" t="s">
        <v>26</v>
      </c>
      <c r="E2075" s="11" t="s">
        <v>1199</v>
      </c>
      <c r="F2075" s="11" t="s">
        <v>26</v>
      </c>
      <c r="G2075" s="11">
        <v>2582</v>
      </c>
      <c r="H2075" s="12" t="s">
        <v>162</v>
      </c>
      <c r="I2075" s="12" t="s">
        <v>27</v>
      </c>
      <c r="J2075" s="12" t="s">
        <v>33</v>
      </c>
      <c r="K2075" s="12" t="s">
        <v>34</v>
      </c>
      <c r="L2075" s="13">
        <v>37.9</v>
      </c>
      <c r="M2075" s="13">
        <v>25</v>
      </c>
      <c r="N2075" s="13">
        <v>1.516</v>
      </c>
      <c r="O2075" s="13" t="s">
        <v>30</v>
      </c>
      <c r="P2075" s="13">
        <v>58</v>
      </c>
      <c r="Q2075" s="13">
        <v>0</v>
      </c>
      <c r="R2075" s="69">
        <f>M2075*P2075</f>
        <v>1450</v>
      </c>
      <c r="S2075" s="69">
        <v>0</v>
      </c>
      <c r="T2075" s="69">
        <f>M2075*S2075</f>
        <v>0</v>
      </c>
      <c r="U2075" s="69">
        <f>R2075-T2075</f>
        <v>1450</v>
      </c>
      <c r="V2075" s="69">
        <f>U2075*0</f>
        <v>0</v>
      </c>
      <c r="W2075" s="69">
        <f>U2075-V2075</f>
        <v>1450</v>
      </c>
      <c r="X2075" s="69">
        <v>0</v>
      </c>
      <c r="Y2075" s="14">
        <f t="shared" si="2066"/>
        <v>0</v>
      </c>
      <c r="Z2075" s="66" t="s">
        <v>26</v>
      </c>
      <c r="AA2075" s="12" t="s">
        <v>31</v>
      </c>
    </row>
    <row r="2076" spans="1:27" x14ac:dyDescent="0.25">
      <c r="A2076" s="10">
        <v>45687</v>
      </c>
      <c r="B2076" s="11" t="s">
        <v>3773</v>
      </c>
      <c r="C2076" s="11" t="s">
        <v>4268</v>
      </c>
      <c r="D2076" s="11" t="s">
        <v>26</v>
      </c>
      <c r="E2076" s="11" t="s">
        <v>3937</v>
      </c>
      <c r="F2076" s="11" t="s">
        <v>26</v>
      </c>
      <c r="G2076" s="11" t="s">
        <v>35</v>
      </c>
      <c r="H2076" s="12" t="s">
        <v>36</v>
      </c>
      <c r="I2076" s="12" t="s">
        <v>55</v>
      </c>
      <c r="J2076" s="12" t="s">
        <v>55</v>
      </c>
      <c r="K2076" s="12" t="s">
        <v>56</v>
      </c>
      <c r="L2076" s="13">
        <v>10.7</v>
      </c>
      <c r="M2076" s="13">
        <v>7</v>
      </c>
      <c r="N2076" s="13">
        <v>1.528571428571428</v>
      </c>
      <c r="O2076" s="13">
        <v>20</v>
      </c>
      <c r="P2076" s="13" t="s">
        <v>30</v>
      </c>
      <c r="Q2076" s="13">
        <v>0</v>
      </c>
      <c r="R2076" s="69">
        <f>(L2076*O2076)-Q2076</f>
        <v>214</v>
      </c>
      <c r="S2076" s="69">
        <v>0</v>
      </c>
      <c r="T2076" s="69">
        <f t="shared" ref="T2076" si="2088">+L2076*S2076</f>
        <v>0</v>
      </c>
      <c r="U2076" s="69">
        <f t="shared" ref="U2076" si="2089">+R2076-T2076</f>
        <v>214</v>
      </c>
      <c r="V2076" s="69">
        <f>+U2076*0</f>
        <v>0</v>
      </c>
      <c r="W2076" s="69">
        <f t="shared" ref="W2076" si="2090">+U2076-V2076</f>
        <v>214</v>
      </c>
      <c r="X2076" s="69">
        <v>0</v>
      </c>
      <c r="Y2076" s="14">
        <f t="shared" si="2066"/>
        <v>0</v>
      </c>
      <c r="Z2076" s="66" t="s">
        <v>26</v>
      </c>
      <c r="AA2076" s="12" t="s">
        <v>31</v>
      </c>
    </row>
    <row r="2077" spans="1:27" x14ac:dyDescent="0.25">
      <c r="A2077" s="10">
        <v>45688</v>
      </c>
      <c r="B2077" s="11" t="s">
        <v>4269</v>
      </c>
      <c r="C2077" s="11" t="s">
        <v>4270</v>
      </c>
      <c r="D2077" s="11" t="s">
        <v>26</v>
      </c>
      <c r="E2077" s="11" t="s">
        <v>495</v>
      </c>
      <c r="F2077" s="11" t="s">
        <v>26</v>
      </c>
      <c r="G2077" s="11">
        <v>22916</v>
      </c>
      <c r="H2077" s="12" t="s">
        <v>4447</v>
      </c>
      <c r="I2077" s="12" t="s">
        <v>27</v>
      </c>
      <c r="J2077" s="12" t="s">
        <v>47</v>
      </c>
      <c r="K2077" s="12" t="s">
        <v>48</v>
      </c>
      <c r="L2077" s="13">
        <v>38.28</v>
      </c>
      <c r="M2077" s="13">
        <v>25</v>
      </c>
      <c r="N2077" s="13">
        <v>1.5311999999999999</v>
      </c>
      <c r="O2077" s="13">
        <v>46.66</v>
      </c>
      <c r="P2077" s="13" t="s">
        <v>30</v>
      </c>
      <c r="Q2077" s="13">
        <v>0</v>
      </c>
      <c r="R2077" s="69">
        <f>+L2077*O2077</f>
        <v>1786.1448</v>
      </c>
      <c r="S2077" s="69">
        <v>0</v>
      </c>
      <c r="T2077" s="69">
        <f>+L2077*S2077</f>
        <v>0</v>
      </c>
      <c r="U2077" s="69">
        <f>+R2077-T2077</f>
        <v>1786.1448</v>
      </c>
      <c r="V2077" s="69">
        <f>+U2077*0.75</f>
        <v>1339.6086</v>
      </c>
      <c r="W2077" s="69">
        <f>+U2077-V2077</f>
        <v>446.53620000000001</v>
      </c>
      <c r="X2077" s="69">
        <v>0</v>
      </c>
      <c r="Y2077" s="14">
        <f t="shared" si="2066"/>
        <v>0</v>
      </c>
      <c r="Z2077" s="66" t="s">
        <v>26</v>
      </c>
      <c r="AA2077" s="12" t="s">
        <v>31</v>
      </c>
    </row>
    <row r="2078" spans="1:27" x14ac:dyDescent="0.25">
      <c r="A2078" s="10">
        <v>45688</v>
      </c>
      <c r="B2078" s="11" t="s">
        <v>1222</v>
      </c>
      <c r="C2078" s="11" t="s">
        <v>4271</v>
      </c>
      <c r="D2078" s="11" t="s">
        <v>26</v>
      </c>
      <c r="E2078" s="11" t="s">
        <v>100</v>
      </c>
      <c r="F2078" s="11" t="s">
        <v>26</v>
      </c>
      <c r="G2078" s="11">
        <v>21737</v>
      </c>
      <c r="H2078" s="12" t="s">
        <v>4447</v>
      </c>
      <c r="I2078" s="12" t="s">
        <v>27</v>
      </c>
      <c r="J2078" s="12" t="s">
        <v>47</v>
      </c>
      <c r="K2078" s="12" t="s">
        <v>48</v>
      </c>
      <c r="L2078" s="13">
        <v>39.36</v>
      </c>
      <c r="M2078" s="13">
        <v>27</v>
      </c>
      <c r="N2078" s="13">
        <v>1.4577777777777781</v>
      </c>
      <c r="O2078" s="13">
        <v>46.66</v>
      </c>
      <c r="P2078" s="13" t="s">
        <v>30</v>
      </c>
      <c r="Q2078" s="13">
        <v>0</v>
      </c>
      <c r="R2078" s="69">
        <f>+L2078*O2078</f>
        <v>1836.5375999999999</v>
      </c>
      <c r="S2078" s="69">
        <v>0</v>
      </c>
      <c r="T2078" s="69">
        <f>+L2078*S2078</f>
        <v>0</v>
      </c>
      <c r="U2078" s="69">
        <f>+R2078-T2078</f>
        <v>1836.5375999999999</v>
      </c>
      <c r="V2078" s="69">
        <f>+U2078*0.75</f>
        <v>1377.4032</v>
      </c>
      <c r="W2078" s="69">
        <f>+U2078-V2078</f>
        <v>459.13439999999991</v>
      </c>
      <c r="X2078" s="69">
        <v>0</v>
      </c>
      <c r="Y2078" s="14">
        <f t="shared" si="2066"/>
        <v>0</v>
      </c>
      <c r="Z2078" s="66" t="s">
        <v>26</v>
      </c>
      <c r="AA2078" s="12" t="s">
        <v>31</v>
      </c>
    </row>
    <row r="2079" spans="1:27" x14ac:dyDescent="0.25">
      <c r="A2079" s="10">
        <v>45688</v>
      </c>
      <c r="B2079" s="11" t="s">
        <v>1121</v>
      </c>
      <c r="C2079" s="11" t="s">
        <v>4272</v>
      </c>
      <c r="D2079" s="11" t="s">
        <v>26</v>
      </c>
      <c r="E2079" s="11" t="s">
        <v>552</v>
      </c>
      <c r="F2079" s="11" t="s">
        <v>26</v>
      </c>
      <c r="G2079" s="11">
        <v>4671</v>
      </c>
      <c r="H2079" s="12" t="s">
        <v>4422</v>
      </c>
      <c r="I2079" s="12" t="s">
        <v>27</v>
      </c>
      <c r="J2079" s="12" t="s">
        <v>33</v>
      </c>
      <c r="K2079" s="12" t="s">
        <v>34</v>
      </c>
      <c r="L2079" s="13">
        <v>33.82</v>
      </c>
      <c r="M2079" s="13">
        <v>25</v>
      </c>
      <c r="N2079" s="13">
        <v>1.3528</v>
      </c>
      <c r="O2079" s="13">
        <v>45</v>
      </c>
      <c r="P2079" s="13" t="s">
        <v>30</v>
      </c>
      <c r="Q2079" s="13">
        <v>0</v>
      </c>
      <c r="R2079" s="69">
        <f>+L2079*O2079</f>
        <v>1521.9</v>
      </c>
      <c r="S2079" s="69">
        <v>0</v>
      </c>
      <c r="T2079" s="69">
        <f>+L2079*S2079</f>
        <v>0</v>
      </c>
      <c r="U2079" s="69">
        <f t="shared" ref="U2079" si="2091">+R2079-T2079</f>
        <v>1521.9</v>
      </c>
      <c r="V2079" s="69">
        <f>+U2079*1</f>
        <v>1521.9</v>
      </c>
      <c r="W2079" s="69">
        <f t="shared" ref="W2079" si="2092">+U2079-V2079</f>
        <v>0</v>
      </c>
      <c r="X2079" s="69">
        <v>0</v>
      </c>
      <c r="Y2079" s="14">
        <f t="shared" si="2066"/>
        <v>0</v>
      </c>
      <c r="Z2079" s="66" t="s">
        <v>26</v>
      </c>
      <c r="AA2079" s="12" t="s">
        <v>31</v>
      </c>
    </row>
    <row r="2080" spans="1:27" x14ac:dyDescent="0.25">
      <c r="A2080" s="10">
        <v>45688</v>
      </c>
      <c r="B2080" s="11" t="s">
        <v>297</v>
      </c>
      <c r="C2080" s="11" t="s">
        <v>4273</v>
      </c>
      <c r="D2080" s="11" t="s">
        <v>26</v>
      </c>
      <c r="E2080" s="11" t="s">
        <v>50</v>
      </c>
      <c r="F2080" s="11" t="s">
        <v>26</v>
      </c>
      <c r="G2080" s="11">
        <v>926</v>
      </c>
      <c r="H2080" s="12" t="s">
        <v>162</v>
      </c>
      <c r="I2080" s="12" t="s">
        <v>27</v>
      </c>
      <c r="J2080" s="12" t="s">
        <v>33</v>
      </c>
      <c r="K2080" s="12" t="s">
        <v>34</v>
      </c>
      <c r="L2080" s="13">
        <v>38.56</v>
      </c>
      <c r="M2080" s="13">
        <v>25</v>
      </c>
      <c r="N2080" s="13">
        <v>1.5424</v>
      </c>
      <c r="O2080" s="13" t="s">
        <v>30</v>
      </c>
      <c r="P2080" s="13">
        <v>58</v>
      </c>
      <c r="Q2080" s="13">
        <v>0</v>
      </c>
      <c r="R2080" s="69">
        <f>M2080*P2080</f>
        <v>1450</v>
      </c>
      <c r="S2080" s="69">
        <v>0</v>
      </c>
      <c r="T2080" s="69">
        <f>M2080*S2080</f>
        <v>0</v>
      </c>
      <c r="U2080" s="69">
        <f>R2080-T2080</f>
        <v>1450</v>
      </c>
      <c r="V2080" s="69">
        <f>U2080*0</f>
        <v>0</v>
      </c>
      <c r="W2080" s="69">
        <f>U2080-V2080</f>
        <v>1450</v>
      </c>
      <c r="X2080" s="69">
        <v>0</v>
      </c>
      <c r="Y2080" s="14">
        <f t="shared" si="2066"/>
        <v>0</v>
      </c>
      <c r="Z2080" s="66" t="s">
        <v>26</v>
      </c>
      <c r="AA2080" s="12" t="s">
        <v>31</v>
      </c>
    </row>
    <row r="2081" spans="1:27" x14ac:dyDescent="0.25">
      <c r="A2081" s="10">
        <v>45688</v>
      </c>
      <c r="B2081" s="11" t="s">
        <v>469</v>
      </c>
      <c r="C2081" s="11" t="s">
        <v>4274</v>
      </c>
      <c r="D2081" s="11" t="s">
        <v>26</v>
      </c>
      <c r="E2081" s="11" t="s">
        <v>223</v>
      </c>
      <c r="F2081" s="11" t="s">
        <v>26</v>
      </c>
      <c r="G2081" s="11">
        <v>55342</v>
      </c>
      <c r="H2081" s="12" t="s">
        <v>4422</v>
      </c>
      <c r="I2081" s="12" t="s">
        <v>27</v>
      </c>
      <c r="J2081" s="12" t="s">
        <v>33</v>
      </c>
      <c r="K2081" s="12" t="s">
        <v>34</v>
      </c>
      <c r="L2081" s="13">
        <v>37.4</v>
      </c>
      <c r="M2081" s="13">
        <v>25</v>
      </c>
      <c r="N2081" s="13">
        <v>1.496</v>
      </c>
      <c r="O2081" s="13">
        <v>45</v>
      </c>
      <c r="P2081" s="13" t="s">
        <v>30</v>
      </c>
      <c r="Q2081" s="13">
        <v>0</v>
      </c>
      <c r="R2081" s="69">
        <f>+L2081*O2081</f>
        <v>1683</v>
      </c>
      <c r="S2081" s="69">
        <v>0</v>
      </c>
      <c r="T2081" s="69">
        <f>+L2081*S2081</f>
        <v>0</v>
      </c>
      <c r="U2081" s="69">
        <f t="shared" ref="U2081" si="2093">+R2081-T2081</f>
        <v>1683</v>
      </c>
      <c r="V2081" s="69">
        <f>+U2081*1</f>
        <v>1683</v>
      </c>
      <c r="W2081" s="69">
        <f t="shared" ref="W2081" si="2094">+U2081-V2081</f>
        <v>0</v>
      </c>
      <c r="X2081" s="69">
        <v>0</v>
      </c>
      <c r="Y2081" s="14">
        <f t="shared" si="2066"/>
        <v>0</v>
      </c>
      <c r="Z2081" s="66" t="s">
        <v>26</v>
      </c>
      <c r="AA2081" s="12" t="s">
        <v>31</v>
      </c>
    </row>
    <row r="2082" spans="1:27" x14ac:dyDescent="0.25">
      <c r="A2082" s="10">
        <v>45688</v>
      </c>
      <c r="B2082" s="11" t="s">
        <v>278</v>
      </c>
      <c r="C2082" s="11" t="s">
        <v>4275</v>
      </c>
      <c r="D2082" s="11" t="s">
        <v>26</v>
      </c>
      <c r="E2082" s="11" t="s">
        <v>53</v>
      </c>
      <c r="F2082" s="11" t="s">
        <v>26</v>
      </c>
      <c r="G2082" s="11" t="s">
        <v>26</v>
      </c>
      <c r="H2082" s="12" t="s">
        <v>145</v>
      </c>
      <c r="I2082" s="12" t="s">
        <v>27</v>
      </c>
      <c r="J2082" s="12" t="s">
        <v>47</v>
      </c>
      <c r="K2082" s="12" t="s">
        <v>48</v>
      </c>
      <c r="L2082" s="13">
        <v>45.86</v>
      </c>
      <c r="M2082" s="13">
        <v>31</v>
      </c>
      <c r="N2082" s="13">
        <v>1.4793548387096771</v>
      </c>
      <c r="O2082" s="13">
        <v>91</v>
      </c>
      <c r="P2082" s="13" t="s">
        <v>30</v>
      </c>
      <c r="Q2082" s="13">
        <v>0</v>
      </c>
      <c r="R2082" s="69">
        <f>+L2082*O2082</f>
        <v>4173.26</v>
      </c>
      <c r="S2082" s="69">
        <v>40</v>
      </c>
      <c r="T2082" s="69">
        <f>L2082*S2082</f>
        <v>1834.4</v>
      </c>
      <c r="U2082" s="69">
        <f t="shared" ref="U2082" si="2095">R2082-T2082</f>
        <v>2338.86</v>
      </c>
      <c r="V2082" s="69">
        <f t="shared" ref="V2082" si="2096">U2082*1</f>
        <v>2338.86</v>
      </c>
      <c r="W2082" s="69">
        <f t="shared" ref="W2082" si="2097">U2082-V2082</f>
        <v>0</v>
      </c>
      <c r="X2082" s="69">
        <f>L2082*37</f>
        <v>1696.82</v>
      </c>
      <c r="Y2082" s="70">
        <f>+T2082-X2082</f>
        <v>137.58000000000015</v>
      </c>
      <c r="Z2082" s="66" t="s">
        <v>41</v>
      </c>
      <c r="AA2082" s="12" t="s">
        <v>79</v>
      </c>
    </row>
    <row r="2083" spans="1:27" x14ac:dyDescent="0.25">
      <c r="A2083" s="10">
        <v>45688</v>
      </c>
      <c r="B2083" s="11" t="s">
        <v>678</v>
      </c>
      <c r="C2083" s="11" t="s">
        <v>4276</v>
      </c>
      <c r="D2083" s="11" t="s">
        <v>26</v>
      </c>
      <c r="E2083" s="11" t="s">
        <v>551</v>
      </c>
      <c r="F2083" s="11" t="s">
        <v>26</v>
      </c>
      <c r="G2083" s="11">
        <v>69142</v>
      </c>
      <c r="H2083" s="12" t="s">
        <v>4422</v>
      </c>
      <c r="I2083" s="12" t="s">
        <v>27</v>
      </c>
      <c r="J2083" s="12" t="s">
        <v>33</v>
      </c>
      <c r="K2083" s="12" t="s">
        <v>34</v>
      </c>
      <c r="L2083" s="13">
        <v>36.1</v>
      </c>
      <c r="M2083" s="13">
        <v>25</v>
      </c>
      <c r="N2083" s="13">
        <v>1.444</v>
      </c>
      <c r="O2083" s="13">
        <v>45</v>
      </c>
      <c r="P2083" s="13" t="s">
        <v>30</v>
      </c>
      <c r="Q2083" s="13">
        <v>0</v>
      </c>
      <c r="R2083" s="69">
        <f>+L2083*O2083</f>
        <v>1624.5</v>
      </c>
      <c r="S2083" s="69">
        <v>0</v>
      </c>
      <c r="T2083" s="69">
        <f>+L2083*S2083</f>
        <v>0</v>
      </c>
      <c r="U2083" s="69">
        <f t="shared" ref="U2083" si="2098">+R2083-T2083</f>
        <v>1624.5</v>
      </c>
      <c r="V2083" s="69">
        <f>+U2083*1</f>
        <v>1624.5</v>
      </c>
      <c r="W2083" s="69">
        <f t="shared" ref="W2083" si="2099">+U2083-V2083</f>
        <v>0</v>
      </c>
      <c r="X2083" s="69">
        <v>0</v>
      </c>
      <c r="Y2083" s="14">
        <f t="shared" ref="Y2083" si="2100">T2083-X2083</f>
        <v>0</v>
      </c>
      <c r="Z2083" s="66" t="s">
        <v>26</v>
      </c>
      <c r="AA2083" s="12" t="s">
        <v>31</v>
      </c>
    </row>
    <row r="2084" spans="1:27" x14ac:dyDescent="0.25">
      <c r="A2084" s="10">
        <v>45688</v>
      </c>
      <c r="B2084" s="11" t="s">
        <v>4277</v>
      </c>
      <c r="C2084" s="11" t="s">
        <v>4278</v>
      </c>
      <c r="D2084" s="11" t="s">
        <v>26</v>
      </c>
      <c r="E2084" s="11" t="s">
        <v>538</v>
      </c>
      <c r="F2084" s="11" t="s">
        <v>26</v>
      </c>
      <c r="G2084" s="11" t="s">
        <v>26</v>
      </c>
      <c r="H2084" s="12" t="s">
        <v>145</v>
      </c>
      <c r="I2084" s="12" t="s">
        <v>27</v>
      </c>
      <c r="J2084" s="12" t="s">
        <v>47</v>
      </c>
      <c r="K2084" s="12" t="s">
        <v>48</v>
      </c>
      <c r="L2084" s="13">
        <v>44.02</v>
      </c>
      <c r="M2084" s="13">
        <v>30</v>
      </c>
      <c r="N2084" s="13">
        <v>1.4673333333333329</v>
      </c>
      <c r="O2084" s="13">
        <v>91</v>
      </c>
      <c r="P2084" s="13" t="s">
        <v>30</v>
      </c>
      <c r="Q2084" s="13">
        <v>0</v>
      </c>
      <c r="R2084" s="69">
        <f>+L2084*O2084</f>
        <v>4005.82</v>
      </c>
      <c r="S2084" s="69">
        <v>40</v>
      </c>
      <c r="T2084" s="69">
        <f>L2084*S2084</f>
        <v>1760.8000000000002</v>
      </c>
      <c r="U2084" s="69">
        <f t="shared" ref="U2084" si="2101">R2084-T2084</f>
        <v>2245.02</v>
      </c>
      <c r="V2084" s="69">
        <f t="shared" ref="V2084" si="2102">U2084*1</f>
        <v>2245.02</v>
      </c>
      <c r="W2084" s="69">
        <f t="shared" ref="W2084" si="2103">U2084-V2084</f>
        <v>0</v>
      </c>
      <c r="X2084" s="69">
        <f>L2084*37</f>
        <v>1628.74</v>
      </c>
      <c r="Y2084" s="70">
        <f>+T2084-X2084</f>
        <v>132.06000000000017</v>
      </c>
      <c r="Z2084" s="66" t="s">
        <v>41</v>
      </c>
      <c r="AA2084" s="12" t="s">
        <v>79</v>
      </c>
    </row>
    <row r="2085" spans="1:27" x14ac:dyDescent="0.25">
      <c r="A2085" s="10">
        <v>45688</v>
      </c>
      <c r="B2085" s="11" t="s">
        <v>2539</v>
      </c>
      <c r="C2085" s="11" t="s">
        <v>4279</v>
      </c>
      <c r="D2085" s="11" t="s">
        <v>26</v>
      </c>
      <c r="E2085" s="11" t="s">
        <v>2108</v>
      </c>
      <c r="F2085" s="11" t="s">
        <v>26</v>
      </c>
      <c r="G2085" s="11">
        <v>10613</v>
      </c>
      <c r="H2085" s="12" t="s">
        <v>140</v>
      </c>
      <c r="I2085" s="12" t="s">
        <v>27</v>
      </c>
      <c r="J2085" s="12" t="s">
        <v>33</v>
      </c>
      <c r="K2085" s="12" t="s">
        <v>34</v>
      </c>
      <c r="L2085" s="13">
        <v>43.26</v>
      </c>
      <c r="M2085" s="13">
        <v>30</v>
      </c>
      <c r="N2085" s="13">
        <v>1.4419999999999999</v>
      </c>
      <c r="O2085" s="13">
        <v>40</v>
      </c>
      <c r="P2085" s="13"/>
      <c r="Q2085" s="13">
        <v>0</v>
      </c>
      <c r="R2085" s="69">
        <f>+L2085*O2085</f>
        <v>1730.3999999999999</v>
      </c>
      <c r="S2085" s="69">
        <v>0</v>
      </c>
      <c r="T2085" s="69">
        <f>+L2085*S2085</f>
        <v>0</v>
      </c>
      <c r="U2085" s="69">
        <f>+R2085-T2085</f>
        <v>1730.3999999999999</v>
      </c>
      <c r="V2085" s="69">
        <f>+U2085*0</f>
        <v>0</v>
      </c>
      <c r="W2085" s="69">
        <f>+U2085-V2085</f>
        <v>1730.3999999999999</v>
      </c>
      <c r="X2085" s="69">
        <v>0</v>
      </c>
      <c r="Y2085" s="14">
        <f t="shared" ref="Y2085" si="2104">T2085-X2085</f>
        <v>0</v>
      </c>
      <c r="Z2085" s="66" t="s">
        <v>26</v>
      </c>
      <c r="AA2085" s="12" t="s">
        <v>31</v>
      </c>
    </row>
    <row r="2086" spans="1:27" x14ac:dyDescent="0.25">
      <c r="A2086" s="10">
        <v>45688</v>
      </c>
      <c r="B2086" s="11" t="s">
        <v>4280</v>
      </c>
      <c r="C2086" s="11" t="s">
        <v>4281</v>
      </c>
      <c r="D2086" s="11" t="s">
        <v>26</v>
      </c>
      <c r="E2086" s="11" t="s">
        <v>57</v>
      </c>
      <c r="F2086" s="11" t="s">
        <v>26</v>
      </c>
      <c r="G2086" s="11" t="s">
        <v>26</v>
      </c>
      <c r="H2086" s="12" t="s">
        <v>4421</v>
      </c>
      <c r="I2086" s="12" t="s">
        <v>27</v>
      </c>
      <c r="J2086" s="12" t="s">
        <v>33</v>
      </c>
      <c r="K2086" s="12" t="s">
        <v>34</v>
      </c>
      <c r="L2086" s="13">
        <v>43.08</v>
      </c>
      <c r="M2086" s="13">
        <v>29</v>
      </c>
      <c r="N2086" s="13">
        <v>1.4855172413793101</v>
      </c>
      <c r="O2086" s="13">
        <v>85</v>
      </c>
      <c r="P2086" s="13" t="s">
        <v>30</v>
      </c>
      <c r="Q2086" s="13">
        <v>0</v>
      </c>
      <c r="R2086" s="69">
        <f>L2086*O2086</f>
        <v>3661.7999999999997</v>
      </c>
      <c r="S2086" s="69">
        <v>38</v>
      </c>
      <c r="T2086" s="69">
        <f>L2086*S2086</f>
        <v>1637.04</v>
      </c>
      <c r="U2086" s="69">
        <f>R2086-T2086</f>
        <v>2024.7599999999998</v>
      </c>
      <c r="V2086" s="69">
        <f t="shared" ref="V2086" si="2105">U2086*1</f>
        <v>2024.7599999999998</v>
      </c>
      <c r="W2086" s="69">
        <f>U2086-V2086</f>
        <v>0</v>
      </c>
      <c r="X2086" s="69">
        <f t="shared" ref="X2086" si="2106">L2086*37</f>
        <v>1593.96</v>
      </c>
      <c r="Y2086" s="70">
        <f>+T2086-X2086</f>
        <v>43.079999999999927</v>
      </c>
      <c r="Z2086" s="66" t="s">
        <v>41</v>
      </c>
      <c r="AA2086" s="12" t="s">
        <v>78</v>
      </c>
    </row>
    <row r="2087" spans="1:27" x14ac:dyDescent="0.25">
      <c r="A2087" s="10">
        <v>45688</v>
      </c>
      <c r="B2087" s="11" t="s">
        <v>674</v>
      </c>
      <c r="C2087" s="11" t="s">
        <v>4282</v>
      </c>
      <c r="D2087" s="11" t="s">
        <v>26</v>
      </c>
      <c r="E2087" s="11" t="s">
        <v>528</v>
      </c>
      <c r="F2087" s="11" t="s">
        <v>26</v>
      </c>
      <c r="G2087" s="11">
        <v>2587</v>
      </c>
      <c r="H2087" s="12" t="s">
        <v>162</v>
      </c>
      <c r="I2087" s="12" t="s">
        <v>27</v>
      </c>
      <c r="J2087" s="12" t="s">
        <v>42</v>
      </c>
      <c r="K2087" s="12" t="s">
        <v>43</v>
      </c>
      <c r="L2087" s="13">
        <v>40.799999999999997</v>
      </c>
      <c r="M2087" s="13">
        <v>25</v>
      </c>
      <c r="N2087" s="13">
        <v>1.6319999999999999</v>
      </c>
      <c r="O2087" s="13" t="s">
        <v>30</v>
      </c>
      <c r="P2087" s="13">
        <v>56</v>
      </c>
      <c r="Q2087" s="13">
        <v>0</v>
      </c>
      <c r="R2087" s="69">
        <f>M2087*P2087</f>
        <v>1400</v>
      </c>
      <c r="S2087" s="69">
        <v>0</v>
      </c>
      <c r="T2087" s="69">
        <f>M2087*S2087</f>
        <v>0</v>
      </c>
      <c r="U2087" s="69">
        <f t="shared" ref="U2087" si="2107">R2087-T2087</f>
        <v>1400</v>
      </c>
      <c r="V2087" s="69">
        <f>U2087*0</f>
        <v>0</v>
      </c>
      <c r="W2087" s="69">
        <f t="shared" ref="W2087" si="2108">U2087-V2087</f>
        <v>1400</v>
      </c>
      <c r="X2087" s="69">
        <v>0</v>
      </c>
      <c r="Y2087" s="14">
        <f t="shared" ref="Y2087:Y2088" si="2109">T2087-X2087</f>
        <v>0</v>
      </c>
      <c r="Z2087" s="66" t="s">
        <v>26</v>
      </c>
      <c r="AA2087" s="12" t="s">
        <v>31</v>
      </c>
    </row>
    <row r="2088" spans="1:27" x14ac:dyDescent="0.25">
      <c r="A2088" s="10">
        <v>45688</v>
      </c>
      <c r="B2088" s="11" t="s">
        <v>4182</v>
      </c>
      <c r="C2088" s="11" t="s">
        <v>4283</v>
      </c>
      <c r="D2088" s="11" t="s">
        <v>26</v>
      </c>
      <c r="E2088" s="11" t="s">
        <v>488</v>
      </c>
      <c r="F2088" s="11" t="s">
        <v>26</v>
      </c>
      <c r="G2088" s="11">
        <v>77488</v>
      </c>
      <c r="H2088" s="12" t="s">
        <v>4447</v>
      </c>
      <c r="I2088" s="12" t="s">
        <v>55</v>
      </c>
      <c r="J2088" s="12" t="s">
        <v>55</v>
      </c>
      <c r="K2088" s="12" t="s">
        <v>56</v>
      </c>
      <c r="L2088" s="13">
        <v>37.619999999999997</v>
      </c>
      <c r="M2088" s="13">
        <v>25</v>
      </c>
      <c r="N2088" s="13">
        <v>1.5047999999999999</v>
      </c>
      <c r="O2088" s="13">
        <v>15</v>
      </c>
      <c r="P2088" s="13" t="s">
        <v>30</v>
      </c>
      <c r="Q2088" s="13">
        <v>0</v>
      </c>
      <c r="R2088" s="69">
        <f>+L2088*O2088</f>
        <v>564.29999999999995</v>
      </c>
      <c r="S2088" s="69">
        <v>0</v>
      </c>
      <c r="T2088" s="69">
        <f>+L2088*S2088</f>
        <v>0</v>
      </c>
      <c r="U2088" s="69">
        <f>+R2088-T2088</f>
        <v>564.29999999999995</v>
      </c>
      <c r="V2088" s="69">
        <f>+U2088*0.75</f>
        <v>423.22499999999997</v>
      </c>
      <c r="W2088" s="69">
        <f>+U2088-V2088</f>
        <v>141.07499999999999</v>
      </c>
      <c r="X2088" s="69">
        <v>0</v>
      </c>
      <c r="Y2088" s="14">
        <f t="shared" si="2109"/>
        <v>0</v>
      </c>
      <c r="Z2088" s="66" t="s">
        <v>26</v>
      </c>
      <c r="AA2088" s="12" t="s">
        <v>31</v>
      </c>
    </row>
    <row r="2089" spans="1:27" x14ac:dyDescent="0.25">
      <c r="A2089" s="10">
        <v>45688</v>
      </c>
      <c r="B2089" s="11" t="s">
        <v>277</v>
      </c>
      <c r="C2089" s="11" t="s">
        <v>4284</v>
      </c>
      <c r="D2089" s="11" t="s">
        <v>26</v>
      </c>
      <c r="E2089" s="11" t="s">
        <v>245</v>
      </c>
      <c r="F2089" s="11" t="s">
        <v>26</v>
      </c>
      <c r="G2089" s="11" t="s">
        <v>26</v>
      </c>
      <c r="H2089" s="12" t="s">
        <v>4421</v>
      </c>
      <c r="I2089" s="12" t="s">
        <v>27</v>
      </c>
      <c r="J2089" s="12" t="s">
        <v>42</v>
      </c>
      <c r="K2089" s="12" t="s">
        <v>43</v>
      </c>
      <c r="L2089" s="13">
        <v>45.42</v>
      </c>
      <c r="M2089" s="13">
        <v>28</v>
      </c>
      <c r="N2089" s="13">
        <v>1.6221428571428571</v>
      </c>
      <c r="O2089" s="13">
        <v>83</v>
      </c>
      <c r="P2089" s="13" t="s">
        <v>30</v>
      </c>
      <c r="Q2089" s="13">
        <v>0</v>
      </c>
      <c r="R2089" s="69">
        <f>L2089*O2089</f>
        <v>3769.86</v>
      </c>
      <c r="S2089" s="69">
        <v>38</v>
      </c>
      <c r="T2089" s="69">
        <f>L2089*S2089</f>
        <v>1725.96</v>
      </c>
      <c r="U2089" s="69">
        <f t="shared" ref="U2089:U2091" si="2110">R2089-T2089</f>
        <v>2043.9</v>
      </c>
      <c r="V2089" s="69">
        <f>U2089*1</f>
        <v>2043.9</v>
      </c>
      <c r="W2089" s="69"/>
      <c r="X2089" s="69">
        <f t="shared" ref="X2089:X2090" si="2111">L2089*37</f>
        <v>1680.54</v>
      </c>
      <c r="Y2089" s="70">
        <f t="shared" ref="Y2089:Y2090" si="2112">+T2089-X2089</f>
        <v>45.420000000000073</v>
      </c>
      <c r="Z2089" s="66" t="s">
        <v>41</v>
      </c>
      <c r="AA2089" s="12" t="s">
        <v>78</v>
      </c>
    </row>
    <row r="2090" spans="1:27" x14ac:dyDescent="0.25">
      <c r="A2090" s="10">
        <v>45688</v>
      </c>
      <c r="B2090" s="11" t="s">
        <v>4285</v>
      </c>
      <c r="C2090" s="11" t="s">
        <v>4286</v>
      </c>
      <c r="D2090" s="11" t="s">
        <v>26</v>
      </c>
      <c r="E2090" s="11" t="s">
        <v>482</v>
      </c>
      <c r="F2090" s="11" t="s">
        <v>26</v>
      </c>
      <c r="G2090" s="11" t="s">
        <v>26</v>
      </c>
      <c r="H2090" s="12" t="s">
        <v>4421</v>
      </c>
      <c r="I2090" s="12" t="s">
        <v>27</v>
      </c>
      <c r="J2090" s="12" t="s">
        <v>42</v>
      </c>
      <c r="K2090" s="12" t="s">
        <v>43</v>
      </c>
      <c r="L2090" s="13">
        <v>43.52</v>
      </c>
      <c r="M2090" s="13">
        <v>25</v>
      </c>
      <c r="N2090" s="13">
        <v>1.7407999999999999</v>
      </c>
      <c r="O2090" s="13">
        <v>83</v>
      </c>
      <c r="P2090" s="13" t="s">
        <v>30</v>
      </c>
      <c r="Q2090" s="13">
        <v>0</v>
      </c>
      <c r="R2090" s="69">
        <f>L2090*O2090</f>
        <v>3612.1600000000003</v>
      </c>
      <c r="S2090" s="69">
        <v>38</v>
      </c>
      <c r="T2090" s="69">
        <f>L2090*S2090</f>
        <v>1653.7600000000002</v>
      </c>
      <c r="U2090" s="69">
        <f t="shared" si="2110"/>
        <v>1958.4</v>
      </c>
      <c r="V2090" s="69">
        <f>U2090*1</f>
        <v>1958.4</v>
      </c>
      <c r="W2090" s="69"/>
      <c r="X2090" s="69">
        <f t="shared" si="2111"/>
        <v>1610.24</v>
      </c>
      <c r="Y2090" s="70">
        <f t="shared" si="2112"/>
        <v>43.520000000000209</v>
      </c>
      <c r="Z2090" s="66" t="s">
        <v>41</v>
      </c>
      <c r="AA2090" s="12" t="s">
        <v>78</v>
      </c>
    </row>
    <row r="2091" spans="1:27" x14ac:dyDescent="0.25">
      <c r="A2091" s="10">
        <v>45688</v>
      </c>
      <c r="B2091" s="11" t="s">
        <v>4287</v>
      </c>
      <c r="C2091" s="11" t="s">
        <v>4288</v>
      </c>
      <c r="D2091" s="11" t="s">
        <v>26</v>
      </c>
      <c r="E2091" s="11" t="s">
        <v>39</v>
      </c>
      <c r="F2091" s="11" t="s">
        <v>26</v>
      </c>
      <c r="G2091" s="11">
        <v>780</v>
      </c>
      <c r="H2091" s="12" t="s">
        <v>141</v>
      </c>
      <c r="I2091" s="12" t="s">
        <v>55</v>
      </c>
      <c r="J2091" s="12" t="s">
        <v>55</v>
      </c>
      <c r="K2091" s="12" t="s">
        <v>56</v>
      </c>
      <c r="L2091" s="13">
        <v>40.119999999999997</v>
      </c>
      <c r="M2091" s="13">
        <v>25</v>
      </c>
      <c r="N2091" s="13">
        <v>1.6048</v>
      </c>
      <c r="O2091" s="13">
        <v>15</v>
      </c>
      <c r="P2091" s="13" t="s">
        <v>30</v>
      </c>
      <c r="Q2091" s="13">
        <v>0</v>
      </c>
      <c r="R2091" s="69">
        <f>L2091*O2091</f>
        <v>601.79999999999995</v>
      </c>
      <c r="S2091" s="69">
        <v>0</v>
      </c>
      <c r="T2091" s="69">
        <f>L2091*S2091</f>
        <v>0</v>
      </c>
      <c r="U2091" s="69">
        <f t="shared" si="2110"/>
        <v>601.79999999999995</v>
      </c>
      <c r="V2091" s="69">
        <f>U2091*0</f>
        <v>0</v>
      </c>
      <c r="W2091" s="69">
        <f t="shared" ref="W2091" si="2113">U2091-V2091</f>
        <v>601.79999999999995</v>
      </c>
      <c r="X2091" s="69">
        <v>0</v>
      </c>
      <c r="Y2091" s="14">
        <f t="shared" ref="Y2091:Y2092" si="2114">T2091-X2091</f>
        <v>0</v>
      </c>
      <c r="Z2091" s="66" t="s">
        <v>26</v>
      </c>
      <c r="AA2091" s="12" t="s">
        <v>31</v>
      </c>
    </row>
    <row r="2092" spans="1:27" x14ac:dyDescent="0.25">
      <c r="A2092" s="10">
        <v>45688</v>
      </c>
      <c r="B2092" s="11" t="s">
        <v>4289</v>
      </c>
      <c r="C2092" s="11" t="s">
        <v>4290</v>
      </c>
      <c r="D2092" s="11" t="s">
        <v>26</v>
      </c>
      <c r="E2092" s="11" t="s">
        <v>1724</v>
      </c>
      <c r="F2092" s="11" t="s">
        <v>26</v>
      </c>
      <c r="G2092" s="11">
        <v>3295</v>
      </c>
      <c r="H2092" s="12" t="s">
        <v>4447</v>
      </c>
      <c r="I2092" s="12" t="s">
        <v>55</v>
      </c>
      <c r="J2092" s="12" t="s">
        <v>55</v>
      </c>
      <c r="K2092" s="12" t="s">
        <v>56</v>
      </c>
      <c r="L2092" s="13">
        <v>39.700000000000003</v>
      </c>
      <c r="M2092" s="13">
        <v>25</v>
      </c>
      <c r="N2092" s="13">
        <v>1.5880000000000001</v>
      </c>
      <c r="O2092" s="13">
        <v>15</v>
      </c>
      <c r="P2092" s="13" t="s">
        <v>30</v>
      </c>
      <c r="Q2092" s="13">
        <v>0</v>
      </c>
      <c r="R2092" s="69">
        <f>+L2092*O2092</f>
        <v>595.5</v>
      </c>
      <c r="S2092" s="69">
        <v>0</v>
      </c>
      <c r="T2092" s="69">
        <f>+L2092*S2092</f>
        <v>0</v>
      </c>
      <c r="U2092" s="69">
        <f>+R2092-T2092</f>
        <v>595.5</v>
      </c>
      <c r="V2092" s="69">
        <f>+U2092*0.75</f>
        <v>446.625</v>
      </c>
      <c r="W2092" s="69">
        <f>+U2092-V2092</f>
        <v>148.875</v>
      </c>
      <c r="X2092" s="69">
        <v>0</v>
      </c>
      <c r="Y2092" s="14">
        <f t="shared" si="2114"/>
        <v>0</v>
      </c>
      <c r="Z2092" s="66" t="s">
        <v>26</v>
      </c>
      <c r="AA2092" s="12" t="s">
        <v>31</v>
      </c>
    </row>
    <row r="2093" spans="1:27" x14ac:dyDescent="0.25">
      <c r="A2093" s="10">
        <v>45688</v>
      </c>
      <c r="B2093" s="11" t="s">
        <v>4291</v>
      </c>
      <c r="C2093" s="11" t="s">
        <v>4292</v>
      </c>
      <c r="D2093" s="11" t="s">
        <v>26</v>
      </c>
      <c r="E2093" s="11" t="s">
        <v>239</v>
      </c>
      <c r="F2093" s="11" t="s">
        <v>26</v>
      </c>
      <c r="G2093" s="11" t="s">
        <v>26</v>
      </c>
      <c r="H2093" s="12" t="s">
        <v>4421</v>
      </c>
      <c r="I2093" s="12" t="s">
        <v>27</v>
      </c>
      <c r="J2093" s="12" t="s">
        <v>42</v>
      </c>
      <c r="K2093" s="12" t="s">
        <v>43</v>
      </c>
      <c r="L2093" s="13">
        <v>41.58</v>
      </c>
      <c r="M2093" s="13">
        <v>25</v>
      </c>
      <c r="N2093" s="13">
        <v>1.6632</v>
      </c>
      <c r="O2093" s="13">
        <v>83</v>
      </c>
      <c r="P2093" s="13" t="s">
        <v>30</v>
      </c>
      <c r="Q2093" s="13">
        <v>0</v>
      </c>
      <c r="R2093" s="69">
        <f>L2093*O2093</f>
        <v>3451.14</v>
      </c>
      <c r="S2093" s="69">
        <v>38</v>
      </c>
      <c r="T2093" s="69">
        <f>L2093*S2093</f>
        <v>1580.04</v>
      </c>
      <c r="U2093" s="69">
        <f t="shared" ref="U2093:U2094" si="2115">R2093-T2093</f>
        <v>1871.1</v>
      </c>
      <c r="V2093" s="69">
        <f>U2093*1</f>
        <v>1871.1</v>
      </c>
      <c r="W2093" s="69"/>
      <c r="X2093" s="69">
        <f t="shared" ref="X2093" si="2116">L2093*37</f>
        <v>1538.46</v>
      </c>
      <c r="Y2093" s="70">
        <f>+T2093-X2093</f>
        <v>41.579999999999927</v>
      </c>
      <c r="Z2093" s="66" t="s">
        <v>41</v>
      </c>
      <c r="AA2093" s="12" t="s">
        <v>78</v>
      </c>
    </row>
    <row r="2094" spans="1:27" x14ac:dyDescent="0.25">
      <c r="A2094" s="10">
        <v>45688</v>
      </c>
      <c r="B2094" s="11" t="s">
        <v>4293</v>
      </c>
      <c r="C2094" s="11" t="s">
        <v>4294</v>
      </c>
      <c r="D2094" s="11" t="s">
        <v>26</v>
      </c>
      <c r="E2094" s="11" t="s">
        <v>52</v>
      </c>
      <c r="F2094" s="11" t="s">
        <v>26</v>
      </c>
      <c r="G2094" s="11">
        <v>781</v>
      </c>
      <c r="H2094" s="12" t="s">
        <v>141</v>
      </c>
      <c r="I2094" s="12" t="s">
        <v>55</v>
      </c>
      <c r="J2094" s="12" t="s">
        <v>55</v>
      </c>
      <c r="K2094" s="12" t="s">
        <v>56</v>
      </c>
      <c r="L2094" s="13">
        <v>39.44</v>
      </c>
      <c r="M2094" s="13">
        <v>25</v>
      </c>
      <c r="N2094" s="13">
        <v>1.5775999999999999</v>
      </c>
      <c r="O2094" s="13">
        <v>15</v>
      </c>
      <c r="P2094" s="13" t="s">
        <v>30</v>
      </c>
      <c r="Q2094" s="13">
        <v>0</v>
      </c>
      <c r="R2094" s="69">
        <f>L2094*O2094</f>
        <v>591.59999999999991</v>
      </c>
      <c r="S2094" s="69">
        <v>0</v>
      </c>
      <c r="T2094" s="69">
        <f>L2094*S2094</f>
        <v>0</v>
      </c>
      <c r="U2094" s="69">
        <f t="shared" si="2115"/>
        <v>591.59999999999991</v>
      </c>
      <c r="V2094" s="69">
        <f>U2094*0</f>
        <v>0</v>
      </c>
      <c r="W2094" s="69">
        <f t="shared" ref="W2094" si="2117">U2094-V2094</f>
        <v>591.59999999999991</v>
      </c>
      <c r="X2094" s="69">
        <v>0</v>
      </c>
      <c r="Y2094" s="14">
        <f t="shared" ref="Y2094:Y2109" si="2118">T2094-X2094</f>
        <v>0</v>
      </c>
      <c r="Z2094" s="66" t="s">
        <v>26</v>
      </c>
      <c r="AA2094" s="12" t="s">
        <v>31</v>
      </c>
    </row>
    <row r="2095" spans="1:27" x14ac:dyDescent="0.25">
      <c r="A2095" s="10">
        <v>45688</v>
      </c>
      <c r="B2095" s="11" t="s">
        <v>4295</v>
      </c>
      <c r="C2095" s="11" t="s">
        <v>4296</v>
      </c>
      <c r="D2095" s="11" t="s">
        <v>26</v>
      </c>
      <c r="E2095" s="11" t="s">
        <v>98</v>
      </c>
      <c r="F2095" s="11" t="s">
        <v>26</v>
      </c>
      <c r="G2095" s="11">
        <v>10706</v>
      </c>
      <c r="H2095" s="12" t="s">
        <v>140</v>
      </c>
      <c r="I2095" s="12" t="s">
        <v>27</v>
      </c>
      <c r="J2095" s="12" t="s">
        <v>42</v>
      </c>
      <c r="K2095" s="12" t="s">
        <v>43</v>
      </c>
      <c r="L2095" s="13">
        <v>42.6</v>
      </c>
      <c r="M2095" s="13">
        <v>25</v>
      </c>
      <c r="N2095" s="13">
        <v>1.704</v>
      </c>
      <c r="O2095" s="13">
        <v>35</v>
      </c>
      <c r="P2095" s="13"/>
      <c r="Q2095" s="13">
        <v>0</v>
      </c>
      <c r="R2095" s="69">
        <f>+L2095*O2095</f>
        <v>1491</v>
      </c>
      <c r="S2095" s="69">
        <v>0</v>
      </c>
      <c r="T2095" s="69">
        <f>+L2095*S2095</f>
        <v>0</v>
      </c>
      <c r="U2095" s="69">
        <f>+R2095-T2095</f>
        <v>1491</v>
      </c>
      <c r="V2095" s="69">
        <f>+U2095*0</f>
        <v>0</v>
      </c>
      <c r="W2095" s="69">
        <f>+U2095-V2095</f>
        <v>1491</v>
      </c>
      <c r="X2095" s="69">
        <v>0</v>
      </c>
      <c r="Y2095" s="14">
        <f t="shared" si="2118"/>
        <v>0</v>
      </c>
      <c r="Z2095" s="66" t="s">
        <v>26</v>
      </c>
      <c r="AA2095" s="12" t="s">
        <v>31</v>
      </c>
    </row>
    <row r="2096" spans="1:27" x14ac:dyDescent="0.25">
      <c r="A2096" s="10">
        <v>45688</v>
      </c>
      <c r="B2096" s="11" t="s">
        <v>4297</v>
      </c>
      <c r="C2096" s="11" t="s">
        <v>4298</v>
      </c>
      <c r="D2096" s="11" t="s">
        <v>26</v>
      </c>
      <c r="E2096" s="11" t="s">
        <v>40</v>
      </c>
      <c r="F2096" s="11" t="s">
        <v>26</v>
      </c>
      <c r="G2096" s="11">
        <v>3727</v>
      </c>
      <c r="H2096" s="12" t="s">
        <v>41</v>
      </c>
      <c r="I2096" s="12" t="s">
        <v>55</v>
      </c>
      <c r="J2096" s="12" t="s">
        <v>55</v>
      </c>
      <c r="K2096" s="12" t="s">
        <v>56</v>
      </c>
      <c r="L2096" s="13">
        <v>38.299999999999997</v>
      </c>
      <c r="M2096" s="13">
        <v>25</v>
      </c>
      <c r="N2096" s="13">
        <v>1.532</v>
      </c>
      <c r="O2096" s="13" t="s">
        <v>30</v>
      </c>
      <c r="P2096" s="13">
        <v>24</v>
      </c>
      <c r="Q2096" s="13">
        <v>0</v>
      </c>
      <c r="R2096" s="69">
        <f>+M2096*P2096</f>
        <v>600</v>
      </c>
      <c r="S2096" s="69">
        <v>0</v>
      </c>
      <c r="T2096" s="69">
        <f>+M2096*S2096</f>
        <v>0</v>
      </c>
      <c r="U2096" s="69">
        <f>+R2096-T2096</f>
        <v>600</v>
      </c>
      <c r="V2096" s="69">
        <f>+U2096*0</f>
        <v>0</v>
      </c>
      <c r="W2096" s="69">
        <f>+U2096-V2096</f>
        <v>600</v>
      </c>
      <c r="X2096" s="69">
        <v>0</v>
      </c>
      <c r="Y2096" s="14">
        <f t="shared" si="2118"/>
        <v>0</v>
      </c>
      <c r="Z2096" s="66" t="s">
        <v>26</v>
      </c>
      <c r="AA2096" s="12" t="s">
        <v>31</v>
      </c>
    </row>
    <row r="2097" spans="1:27" x14ac:dyDescent="0.25">
      <c r="A2097" s="10">
        <v>45688</v>
      </c>
      <c r="B2097" s="11" t="s">
        <v>1149</v>
      </c>
      <c r="C2097" s="11" t="s">
        <v>4299</v>
      </c>
      <c r="D2097" s="11" t="s">
        <v>26</v>
      </c>
      <c r="E2097" s="11" t="s">
        <v>176</v>
      </c>
      <c r="F2097" s="11" t="s">
        <v>26</v>
      </c>
      <c r="G2097" s="11">
        <v>782</v>
      </c>
      <c r="H2097" s="12" t="s">
        <v>141</v>
      </c>
      <c r="I2097" s="12" t="s">
        <v>55</v>
      </c>
      <c r="J2097" s="12" t="s">
        <v>55</v>
      </c>
      <c r="K2097" s="12" t="s">
        <v>56</v>
      </c>
      <c r="L2097" s="13">
        <v>39.28</v>
      </c>
      <c r="M2097" s="13">
        <v>25</v>
      </c>
      <c r="N2097" s="13">
        <v>1.5711999999999999</v>
      </c>
      <c r="O2097" s="13">
        <v>15</v>
      </c>
      <c r="P2097" s="13" t="s">
        <v>30</v>
      </c>
      <c r="Q2097" s="13">
        <v>0</v>
      </c>
      <c r="R2097" s="69">
        <f>L2097*O2097</f>
        <v>589.20000000000005</v>
      </c>
      <c r="S2097" s="69">
        <v>0</v>
      </c>
      <c r="T2097" s="69">
        <f>L2097*S2097</f>
        <v>0</v>
      </c>
      <c r="U2097" s="69">
        <f t="shared" ref="U2097" si="2119">R2097-T2097</f>
        <v>589.20000000000005</v>
      </c>
      <c r="V2097" s="69">
        <f>U2097*0</f>
        <v>0</v>
      </c>
      <c r="W2097" s="69">
        <f t="shared" ref="W2097" si="2120">U2097-V2097</f>
        <v>589.20000000000005</v>
      </c>
      <c r="X2097" s="69">
        <v>0</v>
      </c>
      <c r="Y2097" s="14">
        <f t="shared" si="2118"/>
        <v>0</v>
      </c>
      <c r="Z2097" s="66" t="s">
        <v>26</v>
      </c>
      <c r="AA2097" s="12" t="s">
        <v>31</v>
      </c>
    </row>
    <row r="2098" spans="1:27" x14ac:dyDescent="0.25">
      <c r="A2098" s="10">
        <v>45688</v>
      </c>
      <c r="B2098" s="11" t="s">
        <v>4300</v>
      </c>
      <c r="C2098" s="11" t="s">
        <v>4301</v>
      </c>
      <c r="D2098" s="11" t="s">
        <v>26</v>
      </c>
      <c r="E2098" s="11" t="s">
        <v>588</v>
      </c>
      <c r="F2098" s="11" t="s">
        <v>26</v>
      </c>
      <c r="G2098" s="11">
        <v>52650</v>
      </c>
      <c r="H2098" s="12" t="s">
        <v>4422</v>
      </c>
      <c r="I2098" s="12" t="s">
        <v>27</v>
      </c>
      <c r="J2098" s="12" t="s">
        <v>33</v>
      </c>
      <c r="K2098" s="12" t="s">
        <v>34</v>
      </c>
      <c r="L2098" s="13">
        <v>36.82</v>
      </c>
      <c r="M2098" s="13">
        <v>25</v>
      </c>
      <c r="N2098" s="13">
        <v>1.4728000000000001</v>
      </c>
      <c r="O2098" s="13">
        <v>45</v>
      </c>
      <c r="P2098" s="13" t="s">
        <v>30</v>
      </c>
      <c r="Q2098" s="13">
        <v>0</v>
      </c>
      <c r="R2098" s="69">
        <f>+L2098*O2098</f>
        <v>1656.9</v>
      </c>
      <c r="S2098" s="69">
        <v>0</v>
      </c>
      <c r="T2098" s="69">
        <f>+L2098*S2098</f>
        <v>0</v>
      </c>
      <c r="U2098" s="69">
        <f t="shared" ref="U2098" si="2121">+R2098-T2098</f>
        <v>1656.9</v>
      </c>
      <c r="V2098" s="69">
        <f>+U2098*1</f>
        <v>1656.9</v>
      </c>
      <c r="W2098" s="69">
        <f t="shared" ref="W2098" si="2122">+U2098-V2098</f>
        <v>0</v>
      </c>
      <c r="X2098" s="69">
        <v>0</v>
      </c>
      <c r="Y2098" s="14">
        <f t="shared" si="2118"/>
        <v>0</v>
      </c>
      <c r="Z2098" s="66" t="s">
        <v>26</v>
      </c>
      <c r="AA2098" s="12" t="s">
        <v>31</v>
      </c>
    </row>
    <row r="2099" spans="1:27" x14ac:dyDescent="0.25">
      <c r="A2099" s="10">
        <v>45688</v>
      </c>
      <c r="B2099" s="11" t="s">
        <v>4302</v>
      </c>
      <c r="C2099" s="11" t="s">
        <v>4303</v>
      </c>
      <c r="D2099" s="11" t="s">
        <v>26</v>
      </c>
      <c r="E2099" s="11" t="s">
        <v>64</v>
      </c>
      <c r="F2099" s="11" t="s">
        <v>26</v>
      </c>
      <c r="G2099" s="11">
        <v>783</v>
      </c>
      <c r="H2099" s="12" t="s">
        <v>141</v>
      </c>
      <c r="I2099" s="12" t="s">
        <v>55</v>
      </c>
      <c r="J2099" s="12" t="s">
        <v>55</v>
      </c>
      <c r="K2099" s="12" t="s">
        <v>56</v>
      </c>
      <c r="L2099" s="13">
        <v>38.9</v>
      </c>
      <c r="M2099" s="13">
        <v>25</v>
      </c>
      <c r="N2099" s="13">
        <v>1.556</v>
      </c>
      <c r="O2099" s="13">
        <v>15</v>
      </c>
      <c r="P2099" s="13" t="s">
        <v>30</v>
      </c>
      <c r="Q2099" s="13">
        <v>0</v>
      </c>
      <c r="R2099" s="69">
        <f>L2099*O2099</f>
        <v>583.5</v>
      </c>
      <c r="S2099" s="69">
        <v>0</v>
      </c>
      <c r="T2099" s="69">
        <f>L2099*S2099</f>
        <v>0</v>
      </c>
      <c r="U2099" s="69">
        <f t="shared" ref="U2099" si="2123">R2099-T2099</f>
        <v>583.5</v>
      </c>
      <c r="V2099" s="69">
        <f>U2099*0</f>
        <v>0</v>
      </c>
      <c r="W2099" s="69">
        <f t="shared" ref="W2099" si="2124">U2099-V2099</f>
        <v>583.5</v>
      </c>
      <c r="X2099" s="69">
        <v>0</v>
      </c>
      <c r="Y2099" s="14">
        <f t="shared" si="2118"/>
        <v>0</v>
      </c>
      <c r="Z2099" s="66" t="s">
        <v>26</v>
      </c>
      <c r="AA2099" s="12" t="s">
        <v>31</v>
      </c>
    </row>
    <row r="2100" spans="1:27" x14ac:dyDescent="0.25">
      <c r="A2100" s="10">
        <v>45688</v>
      </c>
      <c r="B2100" s="11" t="s">
        <v>624</v>
      </c>
      <c r="C2100" s="11" t="s">
        <v>4304</v>
      </c>
      <c r="D2100" s="11" t="s">
        <v>26</v>
      </c>
      <c r="E2100" s="11" t="s">
        <v>592</v>
      </c>
      <c r="F2100" s="11" t="s">
        <v>26</v>
      </c>
      <c r="G2100" s="11">
        <v>44313</v>
      </c>
      <c r="H2100" s="12" t="s">
        <v>4422</v>
      </c>
      <c r="I2100" s="12" t="s">
        <v>27</v>
      </c>
      <c r="J2100" s="12" t="s">
        <v>33</v>
      </c>
      <c r="K2100" s="12" t="s">
        <v>34</v>
      </c>
      <c r="L2100" s="13">
        <v>36.700000000000003</v>
      </c>
      <c r="M2100" s="13">
        <v>25</v>
      </c>
      <c r="N2100" s="13">
        <v>1.468</v>
      </c>
      <c r="O2100" s="13">
        <v>45</v>
      </c>
      <c r="P2100" s="13" t="s">
        <v>30</v>
      </c>
      <c r="Q2100" s="13">
        <v>0</v>
      </c>
      <c r="R2100" s="69">
        <f>+L2100*O2100</f>
        <v>1651.5000000000002</v>
      </c>
      <c r="S2100" s="69">
        <v>0</v>
      </c>
      <c r="T2100" s="69">
        <f>+L2100*S2100</f>
        <v>0</v>
      </c>
      <c r="U2100" s="69">
        <f t="shared" ref="U2100" si="2125">+R2100-T2100</f>
        <v>1651.5000000000002</v>
      </c>
      <c r="V2100" s="69">
        <f>+U2100*1</f>
        <v>1651.5000000000002</v>
      </c>
      <c r="W2100" s="69">
        <f t="shared" ref="W2100" si="2126">+U2100-V2100</f>
        <v>0</v>
      </c>
      <c r="X2100" s="69">
        <v>0</v>
      </c>
      <c r="Y2100" s="14">
        <f t="shared" si="2118"/>
        <v>0</v>
      </c>
      <c r="Z2100" s="66" t="s">
        <v>26</v>
      </c>
      <c r="AA2100" s="12" t="s">
        <v>31</v>
      </c>
    </row>
    <row r="2101" spans="1:27" x14ac:dyDescent="0.25">
      <c r="A2101" s="10">
        <v>45688</v>
      </c>
      <c r="B2101" s="11" t="s">
        <v>4305</v>
      </c>
      <c r="C2101" s="11" t="s">
        <v>4306</v>
      </c>
      <c r="D2101" s="11" t="s">
        <v>26</v>
      </c>
      <c r="E2101" s="11" t="s">
        <v>67</v>
      </c>
      <c r="F2101" s="11" t="s">
        <v>26</v>
      </c>
      <c r="G2101" s="11">
        <v>1627</v>
      </c>
      <c r="H2101" s="12" t="s">
        <v>66</v>
      </c>
      <c r="I2101" s="12" t="s">
        <v>37</v>
      </c>
      <c r="J2101" s="12" t="s">
        <v>1908</v>
      </c>
      <c r="K2101" s="12" t="s">
        <v>82</v>
      </c>
      <c r="L2101" s="13">
        <v>38.58</v>
      </c>
      <c r="M2101" s="13">
        <v>25</v>
      </c>
      <c r="N2101" s="13">
        <v>1.5431999999999999</v>
      </c>
      <c r="O2101" s="13" t="s">
        <v>30</v>
      </c>
      <c r="P2101" s="13">
        <v>54</v>
      </c>
      <c r="Q2101" s="13">
        <v>0</v>
      </c>
      <c r="R2101" s="69">
        <f>M2101*P2101</f>
        <v>1350</v>
      </c>
      <c r="S2101" s="69">
        <v>0</v>
      </c>
      <c r="T2101" s="69">
        <f>M2101*S2101</f>
        <v>0</v>
      </c>
      <c r="U2101" s="69">
        <f t="shared" ref="U2101" si="2127">R2101-T2101</f>
        <v>1350</v>
      </c>
      <c r="V2101" s="69">
        <f t="shared" ref="V2101" si="2128">U2101*1</f>
        <v>1350</v>
      </c>
      <c r="W2101" s="69">
        <f t="shared" ref="W2101" si="2129">U2101-V2101</f>
        <v>0</v>
      </c>
      <c r="X2101" s="69">
        <v>0</v>
      </c>
      <c r="Y2101" s="14">
        <f t="shared" si="2118"/>
        <v>0</v>
      </c>
      <c r="Z2101" s="66" t="s">
        <v>26</v>
      </c>
      <c r="AA2101" s="12" t="s">
        <v>31</v>
      </c>
    </row>
    <row r="2102" spans="1:27" x14ac:dyDescent="0.25">
      <c r="A2102" s="10">
        <v>45688</v>
      </c>
      <c r="B2102" s="11" t="s">
        <v>4307</v>
      </c>
      <c r="C2102" s="11" t="s">
        <v>4308</v>
      </c>
      <c r="D2102" s="11" t="s">
        <v>26</v>
      </c>
      <c r="E2102" s="11" t="s">
        <v>99</v>
      </c>
      <c r="F2102" s="11" t="s">
        <v>26</v>
      </c>
      <c r="G2102" s="11">
        <v>3119</v>
      </c>
      <c r="H2102" s="12" t="s">
        <v>4422</v>
      </c>
      <c r="I2102" s="12" t="s">
        <v>27</v>
      </c>
      <c r="J2102" s="12" t="s">
        <v>42</v>
      </c>
      <c r="K2102" s="12" t="s">
        <v>43</v>
      </c>
      <c r="L2102" s="13">
        <v>38.22</v>
      </c>
      <c r="M2102" s="13">
        <v>25</v>
      </c>
      <c r="N2102" s="13">
        <v>1.5287999999999999</v>
      </c>
      <c r="O2102" s="13">
        <v>42</v>
      </c>
      <c r="P2102" s="13" t="s">
        <v>30</v>
      </c>
      <c r="Q2102" s="13">
        <v>0</v>
      </c>
      <c r="R2102" s="69">
        <f t="shared" ref="R2102" si="2130">+L2102*O2102</f>
        <v>1605.24</v>
      </c>
      <c r="S2102" s="69">
        <v>0</v>
      </c>
      <c r="T2102" s="69">
        <f t="shared" ref="T2102" si="2131">+L2102*S2102</f>
        <v>0</v>
      </c>
      <c r="U2102" s="69">
        <f t="shared" ref="U2102" si="2132">+R2102-T2102</f>
        <v>1605.24</v>
      </c>
      <c r="V2102" s="69">
        <f>+U2102*1</f>
        <v>1605.24</v>
      </c>
      <c r="W2102" s="69">
        <f t="shared" ref="W2102" si="2133">+U2102-V2102</f>
        <v>0</v>
      </c>
      <c r="X2102" s="69">
        <v>0</v>
      </c>
      <c r="Y2102" s="14">
        <f t="shared" si="2118"/>
        <v>0</v>
      </c>
      <c r="Z2102" s="66" t="s">
        <v>26</v>
      </c>
      <c r="AA2102" s="12" t="s">
        <v>31</v>
      </c>
    </row>
    <row r="2103" spans="1:27" x14ac:dyDescent="0.25">
      <c r="A2103" s="10">
        <v>45688</v>
      </c>
      <c r="B2103" s="11" t="s">
        <v>4309</v>
      </c>
      <c r="C2103" s="11" t="s">
        <v>4310</v>
      </c>
      <c r="D2103" s="11" t="s">
        <v>26</v>
      </c>
      <c r="E2103" s="11" t="s">
        <v>65</v>
      </c>
      <c r="F2103" s="11" t="s">
        <v>26</v>
      </c>
      <c r="G2103" s="11">
        <v>1600</v>
      </c>
      <c r="H2103" s="12" t="s">
        <v>66</v>
      </c>
      <c r="I2103" s="12" t="s">
        <v>37</v>
      </c>
      <c r="J2103" s="12" t="s">
        <v>1908</v>
      </c>
      <c r="K2103" s="12" t="s">
        <v>82</v>
      </c>
      <c r="L2103" s="13">
        <v>39.1</v>
      </c>
      <c r="M2103" s="13">
        <v>25</v>
      </c>
      <c r="N2103" s="13">
        <v>1.5640000000000001</v>
      </c>
      <c r="O2103" s="13" t="s">
        <v>30</v>
      </c>
      <c r="P2103" s="13">
        <v>54</v>
      </c>
      <c r="Q2103" s="13">
        <v>0</v>
      </c>
      <c r="R2103" s="69">
        <f>M2103*P2103</f>
        <v>1350</v>
      </c>
      <c r="S2103" s="69">
        <v>0</v>
      </c>
      <c r="T2103" s="69">
        <f>M2103*S2103</f>
        <v>0</v>
      </c>
      <c r="U2103" s="69">
        <f t="shared" ref="U2103" si="2134">R2103-T2103</f>
        <v>1350</v>
      </c>
      <c r="V2103" s="69">
        <f t="shared" ref="V2103" si="2135">U2103*1</f>
        <v>1350</v>
      </c>
      <c r="W2103" s="69">
        <f t="shared" ref="W2103" si="2136">U2103-V2103</f>
        <v>0</v>
      </c>
      <c r="X2103" s="69">
        <v>0</v>
      </c>
      <c r="Y2103" s="14">
        <f t="shared" si="2118"/>
        <v>0</v>
      </c>
      <c r="Z2103" s="66" t="s">
        <v>26</v>
      </c>
      <c r="AA2103" s="12" t="s">
        <v>31</v>
      </c>
    </row>
    <row r="2104" spans="1:27" x14ac:dyDescent="0.25">
      <c r="A2104" s="10">
        <v>45688</v>
      </c>
      <c r="B2104" s="11" t="s">
        <v>109</v>
      </c>
      <c r="C2104" s="11" t="s">
        <v>4311</v>
      </c>
      <c r="D2104" s="11" t="s">
        <v>26</v>
      </c>
      <c r="E2104" s="11" t="s">
        <v>63</v>
      </c>
      <c r="F2104" s="11" t="s">
        <v>26</v>
      </c>
      <c r="G2104" s="11">
        <v>10175</v>
      </c>
      <c r="H2104" s="12" t="s">
        <v>140</v>
      </c>
      <c r="I2104" s="12" t="s">
        <v>27</v>
      </c>
      <c r="J2104" s="12" t="s">
        <v>42</v>
      </c>
      <c r="K2104" s="12" t="s">
        <v>43</v>
      </c>
      <c r="L2104" s="13">
        <v>41.72</v>
      </c>
      <c r="M2104" s="13">
        <v>25</v>
      </c>
      <c r="N2104" s="13">
        <v>1.6688000000000001</v>
      </c>
      <c r="O2104" s="13">
        <v>35</v>
      </c>
      <c r="P2104" s="13"/>
      <c r="Q2104" s="13">
        <v>0</v>
      </c>
      <c r="R2104" s="69">
        <f>+L2104*O2104</f>
        <v>1460.2</v>
      </c>
      <c r="S2104" s="69">
        <v>0</v>
      </c>
      <c r="T2104" s="69">
        <f>+L2104*S2104</f>
        <v>0</v>
      </c>
      <c r="U2104" s="69">
        <f>+R2104-T2104</f>
        <v>1460.2</v>
      </c>
      <c r="V2104" s="69">
        <f>+U2104*0</f>
        <v>0</v>
      </c>
      <c r="W2104" s="69">
        <f>+U2104-V2104</f>
        <v>1460.2</v>
      </c>
      <c r="X2104" s="69">
        <v>0</v>
      </c>
      <c r="Y2104" s="14">
        <f t="shared" si="2118"/>
        <v>0</v>
      </c>
      <c r="Z2104" s="66" t="s">
        <v>26</v>
      </c>
      <c r="AA2104" s="12" t="s">
        <v>31</v>
      </c>
    </row>
    <row r="2105" spans="1:27" x14ac:dyDescent="0.25">
      <c r="A2105" s="10">
        <v>45688</v>
      </c>
      <c r="B2105" s="11" t="s">
        <v>4312</v>
      </c>
      <c r="C2105" s="11" t="s">
        <v>4313</v>
      </c>
      <c r="D2105" s="11" t="s">
        <v>26</v>
      </c>
      <c r="E2105" s="11" t="s">
        <v>68</v>
      </c>
      <c r="F2105" s="11" t="s">
        <v>26</v>
      </c>
      <c r="G2105" s="11">
        <v>76362</v>
      </c>
      <c r="H2105" s="12" t="s">
        <v>4447</v>
      </c>
      <c r="I2105" s="12" t="s">
        <v>55</v>
      </c>
      <c r="J2105" s="12" t="s">
        <v>55</v>
      </c>
      <c r="K2105" s="12" t="s">
        <v>56</v>
      </c>
      <c r="L2105" s="13">
        <v>39.4</v>
      </c>
      <c r="M2105" s="13">
        <v>25</v>
      </c>
      <c r="N2105" s="13">
        <v>1.5760000000000001</v>
      </c>
      <c r="O2105" s="13">
        <v>15</v>
      </c>
      <c r="P2105" s="13" t="s">
        <v>30</v>
      </c>
      <c r="Q2105" s="13">
        <v>0</v>
      </c>
      <c r="R2105" s="69">
        <f>+L2105*O2105</f>
        <v>591</v>
      </c>
      <c r="S2105" s="69">
        <v>0</v>
      </c>
      <c r="T2105" s="69">
        <f>+L2105*S2105</f>
        <v>0</v>
      </c>
      <c r="U2105" s="69">
        <f>+R2105-T2105</f>
        <v>591</v>
      </c>
      <c r="V2105" s="69">
        <f>+U2105*0.75</f>
        <v>443.25</v>
      </c>
      <c r="W2105" s="69">
        <f>+U2105-V2105</f>
        <v>147.75</v>
      </c>
      <c r="X2105" s="69">
        <v>0</v>
      </c>
      <c r="Y2105" s="14">
        <f t="shared" si="2118"/>
        <v>0</v>
      </c>
      <c r="Z2105" s="66" t="s">
        <v>26</v>
      </c>
      <c r="AA2105" s="12" t="s">
        <v>31</v>
      </c>
    </row>
    <row r="2106" spans="1:27" x14ac:dyDescent="0.25">
      <c r="A2106" s="10">
        <v>45688</v>
      </c>
      <c r="B2106" s="11" t="s">
        <v>347</v>
      </c>
      <c r="C2106" s="11" t="s">
        <v>4314</v>
      </c>
      <c r="D2106" s="11" t="s">
        <v>26</v>
      </c>
      <c r="E2106" s="11" t="s">
        <v>519</v>
      </c>
      <c r="F2106" s="11" t="s">
        <v>26</v>
      </c>
      <c r="G2106" s="11">
        <v>4383</v>
      </c>
      <c r="H2106" s="12" t="s">
        <v>140</v>
      </c>
      <c r="I2106" s="12" t="s">
        <v>27</v>
      </c>
      <c r="J2106" s="12" t="s">
        <v>42</v>
      </c>
      <c r="K2106" s="12" t="s">
        <v>43</v>
      </c>
      <c r="L2106" s="13">
        <v>41.4</v>
      </c>
      <c r="M2106" s="13">
        <v>25</v>
      </c>
      <c r="N2106" s="13">
        <v>1.6559999999999999</v>
      </c>
      <c r="O2106" s="13">
        <v>35</v>
      </c>
      <c r="P2106" s="13"/>
      <c r="Q2106" s="13">
        <v>0</v>
      </c>
      <c r="R2106" s="69">
        <f>+L2106*O2106</f>
        <v>1449</v>
      </c>
      <c r="S2106" s="69">
        <v>0</v>
      </c>
      <c r="T2106" s="69">
        <f>+L2106*S2106</f>
        <v>0</v>
      </c>
      <c r="U2106" s="69">
        <f>+R2106-T2106</f>
        <v>1449</v>
      </c>
      <c r="V2106" s="69">
        <f>+U2106*0</f>
        <v>0</v>
      </c>
      <c r="W2106" s="69">
        <f>+U2106-V2106</f>
        <v>1449</v>
      </c>
      <c r="X2106" s="69">
        <v>0</v>
      </c>
      <c r="Y2106" s="14">
        <f t="shared" si="2118"/>
        <v>0</v>
      </c>
      <c r="Z2106" s="66" t="s">
        <v>26</v>
      </c>
      <c r="AA2106" s="12" t="s">
        <v>31</v>
      </c>
    </row>
    <row r="2107" spans="1:27" x14ac:dyDescent="0.25">
      <c r="A2107" s="10">
        <v>45688</v>
      </c>
      <c r="B2107" s="11" t="s">
        <v>4315</v>
      </c>
      <c r="C2107" s="11" t="s">
        <v>4316</v>
      </c>
      <c r="D2107" s="11" t="s">
        <v>26</v>
      </c>
      <c r="E2107" s="11" t="s">
        <v>417</v>
      </c>
      <c r="F2107" s="11" t="s">
        <v>26</v>
      </c>
      <c r="G2107" s="11">
        <v>2588</v>
      </c>
      <c r="H2107" s="12" t="s">
        <v>162</v>
      </c>
      <c r="I2107" s="12" t="s">
        <v>27</v>
      </c>
      <c r="J2107" s="12" t="s">
        <v>42</v>
      </c>
      <c r="K2107" s="12" t="s">
        <v>43</v>
      </c>
      <c r="L2107" s="13">
        <v>41.08</v>
      </c>
      <c r="M2107" s="13">
        <v>25</v>
      </c>
      <c r="N2107" s="13">
        <v>1.6432</v>
      </c>
      <c r="O2107" s="13" t="s">
        <v>30</v>
      </c>
      <c r="P2107" s="13">
        <v>56</v>
      </c>
      <c r="Q2107" s="13">
        <v>0</v>
      </c>
      <c r="R2107" s="69">
        <f>M2107*P2107</f>
        <v>1400</v>
      </c>
      <c r="S2107" s="69">
        <v>0</v>
      </c>
      <c r="T2107" s="69">
        <f>M2107*S2107</f>
        <v>0</v>
      </c>
      <c r="U2107" s="69">
        <f t="shared" ref="U2107:U2108" si="2137">R2107-T2107</f>
        <v>1400</v>
      </c>
      <c r="V2107" s="69">
        <f>U2107*0</f>
        <v>0</v>
      </c>
      <c r="W2107" s="69">
        <f t="shared" ref="W2107:W2108" si="2138">U2107-V2107</f>
        <v>1400</v>
      </c>
      <c r="X2107" s="69">
        <v>0</v>
      </c>
      <c r="Y2107" s="14">
        <f t="shared" si="2118"/>
        <v>0</v>
      </c>
      <c r="Z2107" s="66" t="s">
        <v>26</v>
      </c>
      <c r="AA2107" s="12" t="s">
        <v>31</v>
      </c>
    </row>
    <row r="2108" spans="1:27" x14ac:dyDescent="0.25">
      <c r="A2108" s="10">
        <v>45688</v>
      </c>
      <c r="B2108" s="11" t="s">
        <v>4317</v>
      </c>
      <c r="C2108" s="11" t="s">
        <v>4318</v>
      </c>
      <c r="D2108" s="11" t="s">
        <v>26</v>
      </c>
      <c r="E2108" s="11" t="s">
        <v>533</v>
      </c>
      <c r="F2108" s="11" t="s">
        <v>26</v>
      </c>
      <c r="G2108" s="11">
        <v>2589</v>
      </c>
      <c r="H2108" s="12" t="s">
        <v>162</v>
      </c>
      <c r="I2108" s="12" t="s">
        <v>27</v>
      </c>
      <c r="J2108" s="12" t="s">
        <v>42</v>
      </c>
      <c r="K2108" s="12" t="s">
        <v>43</v>
      </c>
      <c r="L2108" s="13">
        <v>41.1</v>
      </c>
      <c r="M2108" s="13">
        <v>25</v>
      </c>
      <c r="N2108" s="13">
        <v>1.6439999999999999</v>
      </c>
      <c r="O2108" s="13" t="s">
        <v>30</v>
      </c>
      <c r="P2108" s="13">
        <v>56</v>
      </c>
      <c r="Q2108" s="13">
        <v>0</v>
      </c>
      <c r="R2108" s="69">
        <f>M2108*P2108</f>
        <v>1400</v>
      </c>
      <c r="S2108" s="69">
        <v>0</v>
      </c>
      <c r="T2108" s="69">
        <f>M2108*S2108</f>
        <v>0</v>
      </c>
      <c r="U2108" s="69">
        <f t="shared" si="2137"/>
        <v>1400</v>
      </c>
      <c r="V2108" s="69">
        <f>U2108*0</f>
        <v>0</v>
      </c>
      <c r="W2108" s="69">
        <f t="shared" si="2138"/>
        <v>1400</v>
      </c>
      <c r="X2108" s="69">
        <v>0</v>
      </c>
      <c r="Y2108" s="14">
        <f t="shared" si="2118"/>
        <v>0</v>
      </c>
      <c r="Z2108" s="66" t="s">
        <v>26</v>
      </c>
      <c r="AA2108" s="12" t="s">
        <v>31</v>
      </c>
    </row>
    <row r="2109" spans="1:27" x14ac:dyDescent="0.25">
      <c r="A2109" s="10">
        <v>45688</v>
      </c>
      <c r="B2109" s="11" t="s">
        <v>195</v>
      </c>
      <c r="C2109" s="11" t="s">
        <v>4319</v>
      </c>
      <c r="D2109" s="11" t="s">
        <v>26</v>
      </c>
      <c r="E2109" s="11" t="s">
        <v>479</v>
      </c>
      <c r="F2109" s="11" t="s">
        <v>26</v>
      </c>
      <c r="G2109" s="11">
        <v>70405</v>
      </c>
      <c r="H2109" s="12" t="s">
        <v>4447</v>
      </c>
      <c r="I2109" s="12" t="s">
        <v>27</v>
      </c>
      <c r="J2109" s="12" t="s">
        <v>42</v>
      </c>
      <c r="K2109" s="12" t="s">
        <v>43</v>
      </c>
      <c r="L2109" s="13">
        <v>43.8</v>
      </c>
      <c r="M2109" s="13">
        <v>25</v>
      </c>
      <c r="N2109" s="13">
        <v>1.752</v>
      </c>
      <c r="O2109" s="13">
        <v>42.5</v>
      </c>
      <c r="P2109" s="13" t="s">
        <v>30</v>
      </c>
      <c r="Q2109" s="13">
        <v>0</v>
      </c>
      <c r="R2109" s="69">
        <f>+L2109*O2109</f>
        <v>1861.4999999999998</v>
      </c>
      <c r="S2109" s="69">
        <v>0</v>
      </c>
      <c r="T2109" s="69">
        <f>+L2109*S2109</f>
        <v>0</v>
      </c>
      <c r="U2109" s="69">
        <f>+R2109-T2109</f>
        <v>1861.4999999999998</v>
      </c>
      <c r="V2109" s="69">
        <f>+U2109*0.75</f>
        <v>1396.1249999999998</v>
      </c>
      <c r="W2109" s="69">
        <f>+U2109-V2109</f>
        <v>465.375</v>
      </c>
      <c r="X2109" s="69">
        <v>0</v>
      </c>
      <c r="Y2109" s="14">
        <f t="shared" si="2118"/>
        <v>0</v>
      </c>
      <c r="Z2109" s="66" t="s">
        <v>26</v>
      </c>
      <c r="AA2109" s="12" t="s">
        <v>31</v>
      </c>
    </row>
    <row r="2110" spans="1:27" x14ac:dyDescent="0.25">
      <c r="A2110" s="10">
        <v>45688</v>
      </c>
      <c r="B2110" s="11" t="s">
        <v>721</v>
      </c>
      <c r="C2110" s="11" t="s">
        <v>4320</v>
      </c>
      <c r="D2110" s="11" t="s">
        <v>26</v>
      </c>
      <c r="E2110" s="11" t="s">
        <v>69</v>
      </c>
      <c r="F2110" s="11" t="s">
        <v>26</v>
      </c>
      <c r="G2110" s="11" t="s">
        <v>26</v>
      </c>
      <c r="H2110" s="12" t="s">
        <v>4421</v>
      </c>
      <c r="I2110" s="12" t="s">
        <v>27</v>
      </c>
      <c r="J2110" s="12" t="s">
        <v>33</v>
      </c>
      <c r="K2110" s="12" t="s">
        <v>34</v>
      </c>
      <c r="L2110" s="13">
        <v>44.54</v>
      </c>
      <c r="M2110" s="13">
        <v>30</v>
      </c>
      <c r="N2110" s="13">
        <v>1.484666666666667</v>
      </c>
      <c r="O2110" s="13">
        <v>85</v>
      </c>
      <c r="P2110" s="13" t="s">
        <v>30</v>
      </c>
      <c r="Q2110" s="13">
        <v>0</v>
      </c>
      <c r="R2110" s="69">
        <f>L2110*O2110</f>
        <v>3785.9</v>
      </c>
      <c r="S2110" s="69">
        <v>38</v>
      </c>
      <c r="T2110" s="69">
        <f>L2110*S2110</f>
        <v>1692.52</v>
      </c>
      <c r="U2110" s="69">
        <f>R2110-T2110</f>
        <v>2093.38</v>
      </c>
      <c r="V2110" s="69">
        <f t="shared" ref="V2110" si="2139">U2110*1</f>
        <v>2093.38</v>
      </c>
      <c r="W2110" s="69">
        <f>U2110-V2110</f>
        <v>0</v>
      </c>
      <c r="X2110" s="69">
        <f>L2110*36</f>
        <v>1603.44</v>
      </c>
      <c r="Y2110" s="70">
        <f>+T2110-X2110</f>
        <v>89.079999999999927</v>
      </c>
      <c r="Z2110" s="66" t="s">
        <v>70</v>
      </c>
      <c r="AA2110" s="12" t="s">
        <v>78</v>
      </c>
    </row>
    <row r="2111" spans="1:27" x14ac:dyDescent="0.25">
      <c r="A2111" s="10">
        <v>45688</v>
      </c>
      <c r="B2111" s="11" t="s">
        <v>401</v>
      </c>
      <c r="C2111" s="11" t="s">
        <v>4321</v>
      </c>
      <c r="D2111" s="11" t="s">
        <v>26</v>
      </c>
      <c r="E2111" s="11" t="s">
        <v>4322</v>
      </c>
      <c r="F2111" s="11" t="s">
        <v>26</v>
      </c>
      <c r="G2111" s="11">
        <v>2955</v>
      </c>
      <c r="H2111" s="12" t="s">
        <v>4441</v>
      </c>
      <c r="I2111" s="12" t="s">
        <v>27</v>
      </c>
      <c r="J2111" s="12" t="s">
        <v>42</v>
      </c>
      <c r="K2111" s="12" t="s">
        <v>43</v>
      </c>
      <c r="L2111" s="13">
        <v>40.520000000000003</v>
      </c>
      <c r="M2111" s="13">
        <v>25</v>
      </c>
      <c r="N2111" s="13">
        <v>1.6208</v>
      </c>
      <c r="O2111" s="13">
        <v>41</v>
      </c>
      <c r="P2111" s="13" t="s">
        <v>30</v>
      </c>
      <c r="Q2111" s="13">
        <v>0</v>
      </c>
      <c r="R2111" s="69">
        <f>L2111*O2111</f>
        <v>1661.3200000000002</v>
      </c>
      <c r="S2111" s="69">
        <v>0</v>
      </c>
      <c r="T2111" s="69">
        <f>L2111*S2111</f>
        <v>0</v>
      </c>
      <c r="U2111" s="69">
        <f>R2111-T2111</f>
        <v>1661.3200000000002</v>
      </c>
      <c r="V2111" s="69">
        <f>U2111*1</f>
        <v>1661.3200000000002</v>
      </c>
      <c r="W2111" s="69">
        <f>U2111-V2111</f>
        <v>0</v>
      </c>
      <c r="X2111" s="12"/>
      <c r="Y2111" s="12"/>
      <c r="Z2111" s="66" t="s">
        <v>26</v>
      </c>
      <c r="AA2111" s="12" t="s">
        <v>31</v>
      </c>
    </row>
    <row r="2112" spans="1:27" x14ac:dyDescent="0.25">
      <c r="A2112" s="10">
        <v>45688</v>
      </c>
      <c r="B2112" s="11" t="s">
        <v>270</v>
      </c>
      <c r="C2112" s="11" t="s">
        <v>4323</v>
      </c>
      <c r="D2112" s="11" t="s">
        <v>26</v>
      </c>
      <c r="E2112" s="11" t="s">
        <v>57</v>
      </c>
      <c r="F2112" s="11" t="s">
        <v>26</v>
      </c>
      <c r="G2112" s="11">
        <v>3672</v>
      </c>
      <c r="H2112" s="12" t="s">
        <v>41</v>
      </c>
      <c r="I2112" s="12" t="s">
        <v>55</v>
      </c>
      <c r="J2112" s="12" t="s">
        <v>565</v>
      </c>
      <c r="K2112" s="12" t="s">
        <v>549</v>
      </c>
      <c r="L2112" s="13">
        <v>40.72</v>
      </c>
      <c r="M2112" s="13">
        <v>25</v>
      </c>
      <c r="N2112" s="13">
        <v>1.6288</v>
      </c>
      <c r="O2112" s="13">
        <v>25</v>
      </c>
      <c r="P2112" s="13"/>
      <c r="Q2112" s="13">
        <v>0</v>
      </c>
      <c r="R2112" s="69">
        <f>L2112*O2112</f>
        <v>1018</v>
      </c>
      <c r="S2112" s="69">
        <v>0</v>
      </c>
      <c r="T2112" s="69">
        <f>L2112*S2112</f>
        <v>0</v>
      </c>
      <c r="U2112" s="69">
        <f>R2112-T2112</f>
        <v>1018</v>
      </c>
      <c r="V2112" s="69">
        <f>U2112*0</f>
        <v>0</v>
      </c>
      <c r="W2112" s="69">
        <f>U2112-V2112</f>
        <v>1018</v>
      </c>
      <c r="X2112" s="69">
        <v>0</v>
      </c>
      <c r="Y2112" s="14">
        <f t="shared" ref="Y2112:Y2124" si="2140">T2112-X2112</f>
        <v>0</v>
      </c>
      <c r="Z2112" s="66" t="s">
        <v>26</v>
      </c>
      <c r="AA2112" s="12" t="s">
        <v>31</v>
      </c>
    </row>
    <row r="2113" spans="1:27" x14ac:dyDescent="0.25">
      <c r="A2113" s="10">
        <v>45688</v>
      </c>
      <c r="B2113" s="11" t="s">
        <v>4324</v>
      </c>
      <c r="C2113" s="11" t="s">
        <v>4325</v>
      </c>
      <c r="D2113" s="11" t="s">
        <v>26</v>
      </c>
      <c r="E2113" s="11" t="s">
        <v>569</v>
      </c>
      <c r="F2113" s="11" t="s">
        <v>26</v>
      </c>
      <c r="G2113" s="11">
        <v>10341</v>
      </c>
      <c r="H2113" s="12" t="s">
        <v>140</v>
      </c>
      <c r="I2113" s="12" t="s">
        <v>27</v>
      </c>
      <c r="J2113" s="12" t="s">
        <v>47</v>
      </c>
      <c r="K2113" s="12" t="s">
        <v>48</v>
      </c>
      <c r="L2113" s="13">
        <v>43.94</v>
      </c>
      <c r="M2113" s="13">
        <v>30</v>
      </c>
      <c r="N2113" s="13">
        <v>1.464666666666667</v>
      </c>
      <c r="O2113" s="13">
        <v>40</v>
      </c>
      <c r="P2113" s="13"/>
      <c r="Q2113" s="13">
        <v>0</v>
      </c>
      <c r="R2113" s="69">
        <f>+L2113*O2113</f>
        <v>1757.6</v>
      </c>
      <c r="S2113" s="69">
        <v>0</v>
      </c>
      <c r="T2113" s="69">
        <f>+L2113*S2113</f>
        <v>0</v>
      </c>
      <c r="U2113" s="69">
        <f>+R2113-T2113</f>
        <v>1757.6</v>
      </c>
      <c r="V2113" s="69">
        <f>+U2113*0</f>
        <v>0</v>
      </c>
      <c r="W2113" s="69">
        <f>+U2113-V2113</f>
        <v>1757.6</v>
      </c>
      <c r="X2113" s="69">
        <v>0</v>
      </c>
      <c r="Y2113" s="14">
        <f t="shared" si="2140"/>
        <v>0</v>
      </c>
      <c r="Z2113" s="66" t="s">
        <v>26</v>
      </c>
      <c r="AA2113" s="12" t="s">
        <v>31</v>
      </c>
    </row>
    <row r="2114" spans="1:27" x14ac:dyDescent="0.25">
      <c r="A2114" s="10">
        <v>45688</v>
      </c>
      <c r="B2114" s="11" t="s">
        <v>637</v>
      </c>
      <c r="C2114" s="11" t="s">
        <v>4326</v>
      </c>
      <c r="D2114" s="11" t="s">
        <v>26</v>
      </c>
      <c r="E2114" s="11" t="s">
        <v>482</v>
      </c>
      <c r="F2114" s="11" t="s">
        <v>26</v>
      </c>
      <c r="G2114" s="11">
        <v>3565</v>
      </c>
      <c r="H2114" s="12" t="s">
        <v>41</v>
      </c>
      <c r="I2114" s="12" t="s">
        <v>55</v>
      </c>
      <c r="J2114" s="12" t="s">
        <v>565</v>
      </c>
      <c r="K2114" s="12" t="s">
        <v>549</v>
      </c>
      <c r="L2114" s="13">
        <v>42.26</v>
      </c>
      <c r="M2114" s="13">
        <v>25</v>
      </c>
      <c r="N2114" s="13">
        <v>1.6903999999999999</v>
      </c>
      <c r="O2114" s="13">
        <v>25</v>
      </c>
      <c r="P2114" s="13"/>
      <c r="Q2114" s="13">
        <v>0</v>
      </c>
      <c r="R2114" s="69">
        <f>L2114*O2114</f>
        <v>1056.5</v>
      </c>
      <c r="S2114" s="69">
        <v>0</v>
      </c>
      <c r="T2114" s="69">
        <f>L2114*S2114</f>
        <v>0</v>
      </c>
      <c r="U2114" s="69">
        <f>R2114-T2114</f>
        <v>1056.5</v>
      </c>
      <c r="V2114" s="69">
        <f>U2114*0</f>
        <v>0</v>
      </c>
      <c r="W2114" s="69">
        <f>U2114-V2114</f>
        <v>1056.5</v>
      </c>
      <c r="X2114" s="69">
        <v>0</v>
      </c>
      <c r="Y2114" s="14">
        <f t="shared" si="2140"/>
        <v>0</v>
      </c>
      <c r="Z2114" s="66" t="s">
        <v>26</v>
      </c>
      <c r="AA2114" s="12" t="s">
        <v>31</v>
      </c>
    </row>
    <row r="2115" spans="1:27" x14ac:dyDescent="0.25">
      <c r="A2115" s="10">
        <v>45688</v>
      </c>
      <c r="B2115" s="11" t="s">
        <v>4327</v>
      </c>
      <c r="C2115" s="11" t="s">
        <v>4328</v>
      </c>
      <c r="D2115" s="11" t="s">
        <v>26</v>
      </c>
      <c r="E2115" s="11" t="s">
        <v>552</v>
      </c>
      <c r="F2115" s="11" t="s">
        <v>26</v>
      </c>
      <c r="G2115" s="11">
        <v>4672</v>
      </c>
      <c r="H2115" s="12" t="s">
        <v>4422</v>
      </c>
      <c r="I2115" s="12" t="s">
        <v>27</v>
      </c>
      <c r="J2115" s="12" t="s">
        <v>33</v>
      </c>
      <c r="K2115" s="12" t="s">
        <v>34</v>
      </c>
      <c r="L2115" s="13">
        <v>33.92</v>
      </c>
      <c r="M2115" s="13">
        <v>25</v>
      </c>
      <c r="N2115" s="13">
        <v>1.3568</v>
      </c>
      <c r="O2115" s="13">
        <v>45</v>
      </c>
      <c r="P2115" s="13" t="s">
        <v>30</v>
      </c>
      <c r="Q2115" s="13">
        <v>0</v>
      </c>
      <c r="R2115" s="69">
        <f>+L2115*O2115</f>
        <v>1526.4</v>
      </c>
      <c r="S2115" s="69">
        <v>0</v>
      </c>
      <c r="T2115" s="69">
        <f>+L2115*S2115</f>
        <v>0</v>
      </c>
      <c r="U2115" s="69">
        <f t="shared" ref="U2115:U2116" si="2141">+R2115-T2115</f>
        <v>1526.4</v>
      </c>
      <c r="V2115" s="69">
        <f>+U2115*1</f>
        <v>1526.4</v>
      </c>
      <c r="W2115" s="69">
        <f t="shared" ref="W2115:W2116" si="2142">+U2115-V2115</f>
        <v>0</v>
      </c>
      <c r="X2115" s="69">
        <v>0</v>
      </c>
      <c r="Y2115" s="14">
        <f t="shared" si="2140"/>
        <v>0</v>
      </c>
      <c r="Z2115" s="66" t="s">
        <v>26</v>
      </c>
      <c r="AA2115" s="12" t="s">
        <v>31</v>
      </c>
    </row>
    <row r="2116" spans="1:27" x14ac:dyDescent="0.25">
      <c r="A2116" s="10">
        <v>45688</v>
      </c>
      <c r="B2116" s="11" t="s">
        <v>233</v>
      </c>
      <c r="C2116" s="11" t="s">
        <v>4329</v>
      </c>
      <c r="D2116" s="11" t="s">
        <v>26</v>
      </c>
      <c r="E2116" s="11" t="s">
        <v>551</v>
      </c>
      <c r="F2116" s="11" t="s">
        <v>26</v>
      </c>
      <c r="G2116" s="11">
        <v>69143</v>
      </c>
      <c r="H2116" s="12" t="s">
        <v>4422</v>
      </c>
      <c r="I2116" s="12" t="s">
        <v>27</v>
      </c>
      <c r="J2116" s="12" t="s">
        <v>33</v>
      </c>
      <c r="K2116" s="12" t="s">
        <v>34</v>
      </c>
      <c r="L2116" s="13">
        <v>35.06</v>
      </c>
      <c r="M2116" s="13">
        <v>25</v>
      </c>
      <c r="N2116" s="13">
        <v>1.4024000000000001</v>
      </c>
      <c r="O2116" s="13">
        <v>45</v>
      </c>
      <c r="P2116" s="13" t="s">
        <v>30</v>
      </c>
      <c r="Q2116" s="13">
        <v>0</v>
      </c>
      <c r="R2116" s="69">
        <f>+L2116*O2116</f>
        <v>1577.7</v>
      </c>
      <c r="S2116" s="69">
        <v>0</v>
      </c>
      <c r="T2116" s="69">
        <f>+L2116*S2116</f>
        <v>0</v>
      </c>
      <c r="U2116" s="69">
        <f t="shared" si="2141"/>
        <v>1577.7</v>
      </c>
      <c r="V2116" s="69">
        <f>+U2116*1</f>
        <v>1577.7</v>
      </c>
      <c r="W2116" s="69">
        <f t="shared" si="2142"/>
        <v>0</v>
      </c>
      <c r="X2116" s="69">
        <v>0</v>
      </c>
      <c r="Y2116" s="14">
        <f t="shared" si="2140"/>
        <v>0</v>
      </c>
      <c r="Z2116" s="66" t="s">
        <v>26</v>
      </c>
      <c r="AA2116" s="12" t="s">
        <v>31</v>
      </c>
    </row>
    <row r="2117" spans="1:27" x14ac:dyDescent="0.25">
      <c r="A2117" s="10">
        <v>45688</v>
      </c>
      <c r="B2117" s="11" t="s">
        <v>1864</v>
      </c>
      <c r="C2117" s="11" t="s">
        <v>4330</v>
      </c>
      <c r="D2117" s="11" t="s">
        <v>26</v>
      </c>
      <c r="E2117" s="11" t="s">
        <v>239</v>
      </c>
      <c r="F2117" s="11" t="s">
        <v>26</v>
      </c>
      <c r="G2117" s="11">
        <v>2853</v>
      </c>
      <c r="H2117" s="12" t="s">
        <v>41</v>
      </c>
      <c r="I2117" s="12" t="s">
        <v>55</v>
      </c>
      <c r="J2117" s="12" t="s">
        <v>55</v>
      </c>
      <c r="K2117" s="12" t="s">
        <v>56</v>
      </c>
      <c r="L2117" s="13">
        <v>39.020000000000003</v>
      </c>
      <c r="M2117" s="13">
        <v>25</v>
      </c>
      <c r="N2117" s="13">
        <v>1.5608</v>
      </c>
      <c r="O2117" s="13" t="s">
        <v>30</v>
      </c>
      <c r="P2117" s="13">
        <v>24</v>
      </c>
      <c r="Q2117" s="13">
        <v>0</v>
      </c>
      <c r="R2117" s="69">
        <f>+M2117*P2117</f>
        <v>600</v>
      </c>
      <c r="S2117" s="69">
        <v>0</v>
      </c>
      <c r="T2117" s="69">
        <f>+M2117*S2117</f>
        <v>0</v>
      </c>
      <c r="U2117" s="69">
        <f>+R2117-T2117</f>
        <v>600</v>
      </c>
      <c r="V2117" s="69">
        <f>+U2117*0</f>
        <v>0</v>
      </c>
      <c r="W2117" s="69">
        <f>+U2117-V2117</f>
        <v>600</v>
      </c>
      <c r="X2117" s="69">
        <v>0</v>
      </c>
      <c r="Y2117" s="14">
        <f t="shared" si="2140"/>
        <v>0</v>
      </c>
      <c r="Z2117" s="66" t="s">
        <v>26</v>
      </c>
      <c r="AA2117" s="12" t="s">
        <v>31</v>
      </c>
    </row>
    <row r="2118" spans="1:27" x14ac:dyDescent="0.25">
      <c r="A2118" s="10">
        <v>45688</v>
      </c>
      <c r="B2118" s="11" t="s">
        <v>2709</v>
      </c>
      <c r="C2118" s="11" t="s">
        <v>4331</v>
      </c>
      <c r="D2118" s="11" t="s">
        <v>26</v>
      </c>
      <c r="E2118" s="11" t="s">
        <v>50</v>
      </c>
      <c r="F2118" s="11" t="s">
        <v>26</v>
      </c>
      <c r="G2118" s="11">
        <v>927</v>
      </c>
      <c r="H2118" s="12" t="s">
        <v>162</v>
      </c>
      <c r="I2118" s="12" t="s">
        <v>55</v>
      </c>
      <c r="J2118" s="12" t="s">
        <v>55</v>
      </c>
      <c r="K2118" s="12" t="s">
        <v>56</v>
      </c>
      <c r="L2118" s="13">
        <v>40.159999999999997</v>
      </c>
      <c r="M2118" s="13">
        <v>25</v>
      </c>
      <c r="N2118" s="13">
        <v>1.6064000000000001</v>
      </c>
      <c r="O2118" s="13" t="s">
        <v>30</v>
      </c>
      <c r="P2118" s="13">
        <v>22</v>
      </c>
      <c r="Q2118" s="13">
        <v>0</v>
      </c>
      <c r="R2118" s="69">
        <f>M2118*P2118</f>
        <v>550</v>
      </c>
      <c r="S2118" s="69">
        <v>0</v>
      </c>
      <c r="T2118" s="69">
        <f>M2118*S2118</f>
        <v>0</v>
      </c>
      <c r="U2118" s="69">
        <f t="shared" ref="U2118" si="2143">R2118-T2118</f>
        <v>550</v>
      </c>
      <c r="V2118" s="69">
        <f>U2118*0</f>
        <v>0</v>
      </c>
      <c r="W2118" s="69">
        <f t="shared" ref="W2118" si="2144">U2118-V2118</f>
        <v>550</v>
      </c>
      <c r="X2118" s="69">
        <v>0</v>
      </c>
      <c r="Y2118" s="14">
        <f t="shared" si="2140"/>
        <v>0</v>
      </c>
      <c r="Z2118" s="66" t="s">
        <v>26</v>
      </c>
      <c r="AA2118" s="12" t="s">
        <v>31</v>
      </c>
    </row>
    <row r="2119" spans="1:27" x14ac:dyDescent="0.25">
      <c r="A2119" s="10">
        <v>45688</v>
      </c>
      <c r="B2119" s="11" t="s">
        <v>4080</v>
      </c>
      <c r="C2119" s="11" t="s">
        <v>4332</v>
      </c>
      <c r="D2119" s="11" t="s">
        <v>26</v>
      </c>
      <c r="E2119" s="11" t="s">
        <v>80</v>
      </c>
      <c r="F2119" s="11" t="s">
        <v>26</v>
      </c>
      <c r="G2119" s="11">
        <v>10668</v>
      </c>
      <c r="H2119" s="12" t="s">
        <v>140</v>
      </c>
      <c r="I2119" s="12" t="s">
        <v>27</v>
      </c>
      <c r="J2119" s="12" t="s">
        <v>33</v>
      </c>
      <c r="K2119" s="12" t="s">
        <v>34</v>
      </c>
      <c r="L2119" s="13">
        <v>42.48</v>
      </c>
      <c r="M2119" s="13">
        <v>29</v>
      </c>
      <c r="N2119" s="13">
        <v>1.464827586206896</v>
      </c>
      <c r="O2119" s="13">
        <v>40</v>
      </c>
      <c r="P2119" s="13"/>
      <c r="Q2119" s="13">
        <v>0</v>
      </c>
      <c r="R2119" s="69">
        <f>+L2119*O2119</f>
        <v>1699.1999999999998</v>
      </c>
      <c r="S2119" s="69">
        <v>0</v>
      </c>
      <c r="T2119" s="69">
        <f>+L2119*S2119</f>
        <v>0</v>
      </c>
      <c r="U2119" s="69">
        <f>+R2119-T2119</f>
        <v>1699.1999999999998</v>
      </c>
      <c r="V2119" s="69">
        <f>+U2119*0</f>
        <v>0</v>
      </c>
      <c r="W2119" s="69">
        <f>+U2119-V2119</f>
        <v>1699.1999999999998</v>
      </c>
      <c r="X2119" s="69">
        <v>0</v>
      </c>
      <c r="Y2119" s="14">
        <f t="shared" si="2140"/>
        <v>0</v>
      </c>
      <c r="Z2119" s="66" t="s">
        <v>26</v>
      </c>
      <c r="AA2119" s="12" t="s">
        <v>31</v>
      </c>
    </row>
    <row r="2120" spans="1:27" x14ac:dyDescent="0.25">
      <c r="A2120" s="10">
        <v>45688</v>
      </c>
      <c r="B2120" s="11" t="s">
        <v>4333</v>
      </c>
      <c r="C2120" s="11" t="s">
        <v>4334</v>
      </c>
      <c r="D2120" s="11" t="s">
        <v>26</v>
      </c>
      <c r="E2120" s="11" t="s">
        <v>40</v>
      </c>
      <c r="F2120" s="11" t="s">
        <v>26</v>
      </c>
      <c r="G2120" s="11">
        <v>3729</v>
      </c>
      <c r="H2120" s="12" t="s">
        <v>41</v>
      </c>
      <c r="I2120" s="12" t="s">
        <v>55</v>
      </c>
      <c r="J2120" s="12" t="s">
        <v>55</v>
      </c>
      <c r="K2120" s="12" t="s">
        <v>56</v>
      </c>
      <c r="L2120" s="13">
        <v>41.48</v>
      </c>
      <c r="M2120" s="13">
        <v>25</v>
      </c>
      <c r="N2120" s="13">
        <v>1.6592</v>
      </c>
      <c r="O2120" s="13" t="s">
        <v>30</v>
      </c>
      <c r="P2120" s="13">
        <v>24</v>
      </c>
      <c r="Q2120" s="13">
        <v>0</v>
      </c>
      <c r="R2120" s="69">
        <f>+M2120*P2120</f>
        <v>600</v>
      </c>
      <c r="S2120" s="69">
        <v>0</v>
      </c>
      <c r="T2120" s="69">
        <f>+M2120*S2120</f>
        <v>0</v>
      </c>
      <c r="U2120" s="69">
        <f>+R2120-T2120</f>
        <v>600</v>
      </c>
      <c r="V2120" s="69">
        <f>+U2120*0</f>
        <v>0</v>
      </c>
      <c r="W2120" s="69">
        <f>+U2120-V2120</f>
        <v>600</v>
      </c>
      <c r="X2120" s="69">
        <v>0</v>
      </c>
      <c r="Y2120" s="14">
        <f t="shared" si="2140"/>
        <v>0</v>
      </c>
      <c r="Z2120" s="66" t="s">
        <v>26</v>
      </c>
      <c r="AA2120" s="12" t="s">
        <v>31</v>
      </c>
    </row>
    <row r="2121" spans="1:27" x14ac:dyDescent="0.25">
      <c r="A2121" s="10">
        <v>45688</v>
      </c>
      <c r="B2121" s="11" t="s">
        <v>4335</v>
      </c>
      <c r="C2121" s="11" t="s">
        <v>4336</v>
      </c>
      <c r="D2121" s="11" t="s">
        <v>26</v>
      </c>
      <c r="E2121" s="11" t="s">
        <v>99</v>
      </c>
      <c r="F2121" s="11" t="s">
        <v>26</v>
      </c>
      <c r="G2121" s="11">
        <v>3116</v>
      </c>
      <c r="H2121" s="12" t="s">
        <v>4422</v>
      </c>
      <c r="I2121" s="12" t="s">
        <v>37</v>
      </c>
      <c r="J2121" s="12" t="s">
        <v>598</v>
      </c>
      <c r="K2121" s="12" t="s">
        <v>82</v>
      </c>
      <c r="L2121" s="13">
        <v>34.979999999999997</v>
      </c>
      <c r="M2121" s="13">
        <v>25</v>
      </c>
      <c r="N2121" s="13">
        <v>1.3992</v>
      </c>
      <c r="O2121" s="13">
        <v>34</v>
      </c>
      <c r="P2121" s="13" t="s">
        <v>30</v>
      </c>
      <c r="Q2121" s="13">
        <v>0</v>
      </c>
      <c r="R2121" s="69">
        <f>+L2121*O2121</f>
        <v>1189.32</v>
      </c>
      <c r="S2121" s="69">
        <v>0</v>
      </c>
      <c r="T2121" s="69">
        <f>+L2121*S2121</f>
        <v>0</v>
      </c>
      <c r="U2121" s="69">
        <f t="shared" ref="U2121" si="2145">+R2121-T2121</f>
        <v>1189.32</v>
      </c>
      <c r="V2121" s="69">
        <f>+U2121*1</f>
        <v>1189.32</v>
      </c>
      <c r="W2121" s="69">
        <f t="shared" ref="W2121" si="2146">+U2121-V2121</f>
        <v>0</v>
      </c>
      <c r="X2121" s="69">
        <v>0</v>
      </c>
      <c r="Y2121" s="14">
        <f t="shared" si="2140"/>
        <v>0</v>
      </c>
      <c r="Z2121" s="66" t="s">
        <v>26</v>
      </c>
      <c r="AA2121" s="12" t="s">
        <v>31</v>
      </c>
    </row>
    <row r="2122" spans="1:27" x14ac:dyDescent="0.25">
      <c r="A2122" s="10">
        <v>45688</v>
      </c>
      <c r="B2122" s="11" t="s">
        <v>4337</v>
      </c>
      <c r="C2122" s="11" t="s">
        <v>4338</v>
      </c>
      <c r="D2122" s="11" t="s">
        <v>26</v>
      </c>
      <c r="E2122" s="11" t="s">
        <v>98</v>
      </c>
      <c r="F2122" s="11" t="s">
        <v>26</v>
      </c>
      <c r="G2122" s="11">
        <v>10707</v>
      </c>
      <c r="H2122" s="12" t="s">
        <v>140</v>
      </c>
      <c r="I2122" s="12" t="s">
        <v>27</v>
      </c>
      <c r="J2122" s="12" t="s">
        <v>33</v>
      </c>
      <c r="K2122" s="12" t="s">
        <v>34</v>
      </c>
      <c r="L2122" s="13">
        <v>42.66</v>
      </c>
      <c r="M2122" s="13">
        <v>29</v>
      </c>
      <c r="N2122" s="13">
        <v>1.471034482758621</v>
      </c>
      <c r="O2122" s="13">
        <v>40</v>
      </c>
      <c r="P2122" s="13"/>
      <c r="Q2122" s="13">
        <v>0</v>
      </c>
      <c r="R2122" s="69">
        <f>+L2122*O2122</f>
        <v>1706.3999999999999</v>
      </c>
      <c r="S2122" s="69">
        <v>0</v>
      </c>
      <c r="T2122" s="69">
        <f>+L2122*S2122</f>
        <v>0</v>
      </c>
      <c r="U2122" s="69">
        <f>+R2122-T2122</f>
        <v>1706.3999999999999</v>
      </c>
      <c r="V2122" s="69">
        <f>+U2122*0</f>
        <v>0</v>
      </c>
      <c r="W2122" s="69">
        <f>+U2122-V2122</f>
        <v>1706.3999999999999</v>
      </c>
      <c r="X2122" s="69">
        <v>0</v>
      </c>
      <c r="Y2122" s="14">
        <f t="shared" si="2140"/>
        <v>0</v>
      </c>
      <c r="Z2122" s="66" t="s">
        <v>26</v>
      </c>
      <c r="AA2122" s="12" t="s">
        <v>31</v>
      </c>
    </row>
    <row r="2123" spans="1:27" x14ac:dyDescent="0.25">
      <c r="A2123" s="10">
        <v>45688</v>
      </c>
      <c r="B2123" s="11" t="s">
        <v>1704</v>
      </c>
      <c r="C2123" s="11" t="s">
        <v>4339</v>
      </c>
      <c r="D2123" s="11" t="s">
        <v>26</v>
      </c>
      <c r="E2123" s="11" t="s">
        <v>519</v>
      </c>
      <c r="F2123" s="11" t="s">
        <v>26</v>
      </c>
      <c r="G2123" s="11">
        <v>4384</v>
      </c>
      <c r="H2123" s="12" t="s">
        <v>140</v>
      </c>
      <c r="I2123" s="12" t="s">
        <v>27</v>
      </c>
      <c r="J2123" s="12" t="s">
        <v>42</v>
      </c>
      <c r="K2123" s="12" t="s">
        <v>43</v>
      </c>
      <c r="L2123" s="13">
        <v>45.28</v>
      </c>
      <c r="M2123" s="13">
        <v>28</v>
      </c>
      <c r="N2123" s="13">
        <v>1.617142857142857</v>
      </c>
      <c r="O2123" s="13">
        <v>35</v>
      </c>
      <c r="P2123" s="13"/>
      <c r="Q2123" s="13">
        <v>0</v>
      </c>
      <c r="R2123" s="69">
        <f>+L2123*O2123</f>
        <v>1584.8</v>
      </c>
      <c r="S2123" s="69">
        <v>0</v>
      </c>
      <c r="T2123" s="69">
        <f>+L2123*S2123</f>
        <v>0</v>
      </c>
      <c r="U2123" s="69">
        <f>+R2123-T2123</f>
        <v>1584.8</v>
      </c>
      <c r="V2123" s="69">
        <f>+U2123*0</f>
        <v>0</v>
      </c>
      <c r="W2123" s="69">
        <f>+U2123-V2123</f>
        <v>1584.8</v>
      </c>
      <c r="X2123" s="69">
        <v>0</v>
      </c>
      <c r="Y2123" s="14">
        <f t="shared" si="2140"/>
        <v>0</v>
      </c>
      <c r="Z2123" s="66" t="s">
        <v>26</v>
      </c>
      <c r="AA2123" s="12" t="s">
        <v>31</v>
      </c>
    </row>
    <row r="2124" spans="1:27" x14ac:dyDescent="0.25">
      <c r="A2124" s="10">
        <v>45688</v>
      </c>
      <c r="B2124" s="11" t="s">
        <v>723</v>
      </c>
      <c r="C2124" s="11" t="s">
        <v>4340</v>
      </c>
      <c r="D2124" s="11" t="s">
        <v>26</v>
      </c>
      <c r="E2124" s="11" t="s">
        <v>65</v>
      </c>
      <c r="F2124" s="11" t="s">
        <v>26</v>
      </c>
      <c r="G2124" s="11">
        <v>1701</v>
      </c>
      <c r="H2124" s="12" t="s">
        <v>66</v>
      </c>
      <c r="I2124" s="12" t="s">
        <v>37</v>
      </c>
      <c r="J2124" s="12" t="s">
        <v>1908</v>
      </c>
      <c r="K2124" s="12" t="s">
        <v>82</v>
      </c>
      <c r="L2124" s="13">
        <v>38.700000000000003</v>
      </c>
      <c r="M2124" s="13">
        <v>25</v>
      </c>
      <c r="N2124" s="13">
        <v>1.548</v>
      </c>
      <c r="O2124" s="13" t="s">
        <v>30</v>
      </c>
      <c r="P2124" s="13">
        <v>54</v>
      </c>
      <c r="Q2124" s="13">
        <v>0</v>
      </c>
      <c r="R2124" s="69">
        <f>M2124*P2124</f>
        <v>1350</v>
      </c>
      <c r="S2124" s="69">
        <v>0</v>
      </c>
      <c r="T2124" s="69">
        <f>M2124*S2124</f>
        <v>0</v>
      </c>
      <c r="U2124" s="69">
        <f t="shared" ref="U2124" si="2147">R2124-T2124</f>
        <v>1350</v>
      </c>
      <c r="V2124" s="69">
        <f t="shared" ref="V2124" si="2148">U2124*1</f>
        <v>1350</v>
      </c>
      <c r="W2124" s="69">
        <f t="shared" ref="W2124" si="2149">U2124-V2124</f>
        <v>0</v>
      </c>
      <c r="X2124" s="69">
        <v>0</v>
      </c>
      <c r="Y2124" s="14">
        <f t="shared" si="2140"/>
        <v>0</v>
      </c>
      <c r="Z2124" s="66" t="s">
        <v>26</v>
      </c>
      <c r="AA2124" s="12" t="s">
        <v>31</v>
      </c>
    </row>
    <row r="2125" spans="1:27" x14ac:dyDescent="0.25">
      <c r="A2125" s="10">
        <v>45688</v>
      </c>
      <c r="B2125" s="11" t="s">
        <v>4341</v>
      </c>
      <c r="C2125" s="11" t="s">
        <v>4342</v>
      </c>
      <c r="D2125" s="11" t="s">
        <v>26</v>
      </c>
      <c r="E2125" s="11" t="s">
        <v>53</v>
      </c>
      <c r="F2125" s="11" t="s">
        <v>26</v>
      </c>
      <c r="G2125" s="11" t="s">
        <v>26</v>
      </c>
      <c r="H2125" s="12" t="s">
        <v>4421</v>
      </c>
      <c r="I2125" s="12" t="s">
        <v>27</v>
      </c>
      <c r="J2125" s="12" t="s">
        <v>47</v>
      </c>
      <c r="K2125" s="12" t="s">
        <v>48</v>
      </c>
      <c r="L2125" s="13">
        <v>45.34</v>
      </c>
      <c r="M2125" s="13">
        <v>31</v>
      </c>
      <c r="N2125" s="13">
        <v>1.4625806451612899</v>
      </c>
      <c r="O2125" s="13">
        <v>87</v>
      </c>
      <c r="P2125" s="13" t="s">
        <v>30</v>
      </c>
      <c r="Q2125" s="13">
        <v>0</v>
      </c>
      <c r="R2125" s="69">
        <f>L2125*O2125</f>
        <v>3944.5800000000004</v>
      </c>
      <c r="S2125" s="69">
        <v>38</v>
      </c>
      <c r="T2125" s="69">
        <f>L2125*S2125</f>
        <v>1722.92</v>
      </c>
      <c r="U2125" s="69">
        <f>R2125-T2125</f>
        <v>2221.6600000000003</v>
      </c>
      <c r="V2125" s="69">
        <f>U2125*1</f>
        <v>2221.6600000000003</v>
      </c>
      <c r="W2125" s="69"/>
      <c r="X2125" s="69">
        <f t="shared" ref="X2125" si="2150">L2125*37</f>
        <v>1677.5800000000002</v>
      </c>
      <c r="Y2125" s="70">
        <f>+T2125-X2125</f>
        <v>45.339999999999918</v>
      </c>
      <c r="Z2125" s="66" t="s">
        <v>41</v>
      </c>
      <c r="AA2125" s="12" t="s">
        <v>78</v>
      </c>
    </row>
    <row r="2126" spans="1:27" x14ac:dyDescent="0.25">
      <c r="A2126" s="10">
        <v>45688</v>
      </c>
      <c r="B2126" s="11" t="s">
        <v>4343</v>
      </c>
      <c r="C2126" s="11" t="s">
        <v>4344</v>
      </c>
      <c r="D2126" s="11" t="s">
        <v>26</v>
      </c>
      <c r="E2126" s="11" t="s">
        <v>588</v>
      </c>
      <c r="F2126" s="11" t="s">
        <v>26</v>
      </c>
      <c r="G2126" s="11">
        <v>56901</v>
      </c>
      <c r="H2126" s="12" t="s">
        <v>4422</v>
      </c>
      <c r="I2126" s="12" t="s">
        <v>27</v>
      </c>
      <c r="J2126" s="12" t="s">
        <v>42</v>
      </c>
      <c r="K2126" s="12" t="s">
        <v>43</v>
      </c>
      <c r="L2126" s="13">
        <v>35.1</v>
      </c>
      <c r="M2126" s="13">
        <v>25</v>
      </c>
      <c r="N2126" s="13">
        <v>1.4039999999999999</v>
      </c>
      <c r="O2126" s="13">
        <v>42</v>
      </c>
      <c r="P2126" s="13" t="s">
        <v>30</v>
      </c>
      <c r="Q2126" s="13">
        <v>0</v>
      </c>
      <c r="R2126" s="69">
        <f t="shared" ref="R2126" si="2151">+L2126*O2126</f>
        <v>1474.2</v>
      </c>
      <c r="S2126" s="69">
        <v>0</v>
      </c>
      <c r="T2126" s="69">
        <f t="shared" ref="T2126" si="2152">+L2126*S2126</f>
        <v>0</v>
      </c>
      <c r="U2126" s="69">
        <f t="shared" ref="U2126" si="2153">+R2126-T2126</f>
        <v>1474.2</v>
      </c>
      <c r="V2126" s="69">
        <f>+U2126*1</f>
        <v>1474.2</v>
      </c>
      <c r="W2126" s="69">
        <f t="shared" ref="W2126" si="2154">+U2126-V2126</f>
        <v>0</v>
      </c>
      <c r="X2126" s="69">
        <v>0</v>
      </c>
      <c r="Y2126" s="14">
        <f t="shared" ref="Y2126:Y2141" si="2155">T2126-X2126</f>
        <v>0</v>
      </c>
      <c r="Z2126" s="66" t="s">
        <v>26</v>
      </c>
      <c r="AA2126" s="12" t="s">
        <v>31</v>
      </c>
    </row>
    <row r="2127" spans="1:27" x14ac:dyDescent="0.25">
      <c r="A2127" s="10">
        <v>45688</v>
      </c>
      <c r="B2127" s="11" t="s">
        <v>246</v>
      </c>
      <c r="C2127" s="11" t="s">
        <v>4345</v>
      </c>
      <c r="D2127" s="11" t="s">
        <v>26</v>
      </c>
      <c r="E2127" s="11" t="s">
        <v>67</v>
      </c>
      <c r="F2127" s="11" t="s">
        <v>26</v>
      </c>
      <c r="G2127" s="11">
        <v>1628</v>
      </c>
      <c r="H2127" s="12" t="s">
        <v>66</v>
      </c>
      <c r="I2127" s="12" t="s">
        <v>37</v>
      </c>
      <c r="J2127" s="12" t="s">
        <v>1908</v>
      </c>
      <c r="K2127" s="12" t="s">
        <v>82</v>
      </c>
      <c r="L2127" s="13">
        <v>39.24</v>
      </c>
      <c r="M2127" s="13">
        <v>25</v>
      </c>
      <c r="N2127" s="13">
        <v>1.5696000000000001</v>
      </c>
      <c r="O2127" s="13" t="s">
        <v>30</v>
      </c>
      <c r="P2127" s="13">
        <v>54</v>
      </c>
      <c r="Q2127" s="13">
        <v>0</v>
      </c>
      <c r="R2127" s="69">
        <f>M2127*P2127</f>
        <v>1350</v>
      </c>
      <c r="S2127" s="69">
        <v>0</v>
      </c>
      <c r="T2127" s="69">
        <f>M2127*S2127</f>
        <v>0</v>
      </c>
      <c r="U2127" s="69">
        <f t="shared" ref="U2127" si="2156">R2127-T2127</f>
        <v>1350</v>
      </c>
      <c r="V2127" s="69">
        <f t="shared" ref="V2127" si="2157">U2127*1</f>
        <v>1350</v>
      </c>
      <c r="W2127" s="69">
        <f t="shared" ref="W2127" si="2158">U2127-V2127</f>
        <v>0</v>
      </c>
      <c r="X2127" s="69">
        <v>0</v>
      </c>
      <c r="Y2127" s="14">
        <f t="shared" si="2155"/>
        <v>0</v>
      </c>
      <c r="Z2127" s="66" t="s">
        <v>26</v>
      </c>
      <c r="AA2127" s="12" t="s">
        <v>31</v>
      </c>
    </row>
    <row r="2128" spans="1:27" x14ac:dyDescent="0.25">
      <c r="A2128" s="10">
        <v>45688</v>
      </c>
      <c r="B2128" s="11" t="s">
        <v>4346</v>
      </c>
      <c r="C2128" s="11" t="s">
        <v>4347</v>
      </c>
      <c r="D2128" s="11" t="s">
        <v>26</v>
      </c>
      <c r="E2128" s="11" t="s">
        <v>1199</v>
      </c>
      <c r="F2128" s="11" t="s">
        <v>26</v>
      </c>
      <c r="G2128" s="11">
        <v>2593</v>
      </c>
      <c r="H2128" s="12" t="s">
        <v>162</v>
      </c>
      <c r="I2128" s="12" t="s">
        <v>27</v>
      </c>
      <c r="J2128" s="12" t="s">
        <v>33</v>
      </c>
      <c r="K2128" s="12" t="s">
        <v>34</v>
      </c>
      <c r="L2128" s="13">
        <v>39.28</v>
      </c>
      <c r="M2128" s="13">
        <v>25</v>
      </c>
      <c r="N2128" s="13">
        <v>1.5711999999999999</v>
      </c>
      <c r="O2128" s="13" t="s">
        <v>30</v>
      </c>
      <c r="P2128" s="13">
        <v>58</v>
      </c>
      <c r="Q2128" s="13">
        <v>0</v>
      </c>
      <c r="R2128" s="69">
        <f>M2128*P2128</f>
        <v>1450</v>
      </c>
      <c r="S2128" s="69">
        <v>0</v>
      </c>
      <c r="T2128" s="69">
        <f>M2128*S2128</f>
        <v>0</v>
      </c>
      <c r="U2128" s="69">
        <f>R2128-T2128</f>
        <v>1450</v>
      </c>
      <c r="V2128" s="69">
        <f>U2128*0</f>
        <v>0</v>
      </c>
      <c r="W2128" s="69">
        <f>U2128-V2128</f>
        <v>1450</v>
      </c>
      <c r="X2128" s="69">
        <v>0</v>
      </c>
      <c r="Y2128" s="14">
        <f t="shared" si="2155"/>
        <v>0</v>
      </c>
      <c r="Z2128" s="66" t="s">
        <v>26</v>
      </c>
      <c r="AA2128" s="12" t="s">
        <v>31</v>
      </c>
    </row>
    <row r="2129" spans="1:27" x14ac:dyDescent="0.25">
      <c r="A2129" s="10">
        <v>45688</v>
      </c>
      <c r="B2129" s="11" t="s">
        <v>451</v>
      </c>
      <c r="C2129" s="11" t="s">
        <v>4348</v>
      </c>
      <c r="D2129" s="11" t="s">
        <v>26</v>
      </c>
      <c r="E2129" s="11" t="s">
        <v>182</v>
      </c>
      <c r="F2129" s="11" t="s">
        <v>26</v>
      </c>
      <c r="G2129" s="11">
        <v>4685</v>
      </c>
      <c r="H2129" s="12" t="s">
        <v>41</v>
      </c>
      <c r="I2129" s="12" t="s">
        <v>55</v>
      </c>
      <c r="J2129" s="12" t="s">
        <v>55</v>
      </c>
      <c r="K2129" s="12" t="s">
        <v>56</v>
      </c>
      <c r="L2129" s="13">
        <v>31.06</v>
      </c>
      <c r="M2129" s="13">
        <v>20</v>
      </c>
      <c r="N2129" s="13">
        <v>1.5529999999999999</v>
      </c>
      <c r="O2129" s="13" t="s">
        <v>30</v>
      </c>
      <c r="P2129" s="13">
        <v>24</v>
      </c>
      <c r="Q2129" s="13">
        <v>0</v>
      </c>
      <c r="R2129" s="69">
        <f>+M2129*P2129</f>
        <v>480</v>
      </c>
      <c r="S2129" s="69">
        <v>0</v>
      </c>
      <c r="T2129" s="69">
        <f>+M2129*S2129</f>
        <v>0</v>
      </c>
      <c r="U2129" s="69">
        <f>+R2129-T2129</f>
        <v>480</v>
      </c>
      <c r="V2129" s="69">
        <f>+U2129*0</f>
        <v>0</v>
      </c>
      <c r="W2129" s="69">
        <f>+U2129-V2129</f>
        <v>480</v>
      </c>
      <c r="X2129" s="69">
        <v>0</v>
      </c>
      <c r="Y2129" s="14">
        <f t="shared" si="2155"/>
        <v>0</v>
      </c>
      <c r="Z2129" s="66" t="s">
        <v>26</v>
      </c>
      <c r="AA2129" s="12" t="s">
        <v>31</v>
      </c>
    </row>
    <row r="2130" spans="1:27" x14ac:dyDescent="0.25">
      <c r="A2130" s="10">
        <v>45688</v>
      </c>
      <c r="B2130" s="11" t="s">
        <v>4349</v>
      </c>
      <c r="C2130" s="11" t="s">
        <v>4350</v>
      </c>
      <c r="D2130" s="11" t="s">
        <v>26</v>
      </c>
      <c r="E2130" s="11" t="s">
        <v>505</v>
      </c>
      <c r="F2130" s="11" t="s">
        <v>26</v>
      </c>
      <c r="G2130" s="11">
        <v>1543</v>
      </c>
      <c r="H2130" s="12" t="s">
        <v>45</v>
      </c>
      <c r="I2130" s="12" t="s">
        <v>27</v>
      </c>
      <c r="J2130" s="12" t="s">
        <v>33</v>
      </c>
      <c r="K2130" s="12" t="s">
        <v>34</v>
      </c>
      <c r="L2130" s="13">
        <v>38.200000000000003</v>
      </c>
      <c r="M2130" s="13">
        <v>25</v>
      </c>
      <c r="N2130" s="13">
        <v>1.528</v>
      </c>
      <c r="O2130" s="13" t="s">
        <v>30</v>
      </c>
      <c r="P2130" s="13">
        <v>58</v>
      </c>
      <c r="Q2130" s="13">
        <v>0</v>
      </c>
      <c r="R2130" s="69">
        <f>M2130*P2130</f>
        <v>1450</v>
      </c>
      <c r="S2130" s="69">
        <v>0</v>
      </c>
      <c r="T2130" s="69">
        <f>M2130*S2130</f>
        <v>0</v>
      </c>
      <c r="U2130" s="69">
        <f t="shared" ref="U2130:U2131" si="2159">R2130-T2130</f>
        <v>1450</v>
      </c>
      <c r="V2130" s="69">
        <f>U2130*0</f>
        <v>0</v>
      </c>
      <c r="W2130" s="69">
        <f t="shared" ref="W2130:W2131" si="2160">U2130-V2130</f>
        <v>1450</v>
      </c>
      <c r="X2130" s="69">
        <v>0</v>
      </c>
      <c r="Y2130" s="14">
        <f t="shared" si="2155"/>
        <v>0</v>
      </c>
      <c r="Z2130" s="66" t="s">
        <v>26</v>
      </c>
      <c r="AA2130" s="12" t="s">
        <v>31</v>
      </c>
    </row>
    <row r="2131" spans="1:27" x14ac:dyDescent="0.25">
      <c r="A2131" s="10">
        <v>45688</v>
      </c>
      <c r="B2131" s="11" t="s">
        <v>4349</v>
      </c>
      <c r="C2131" s="11" t="s">
        <v>4351</v>
      </c>
      <c r="D2131" s="11" t="s">
        <v>26</v>
      </c>
      <c r="E2131" s="11" t="s">
        <v>235</v>
      </c>
      <c r="F2131" s="11" t="s">
        <v>26</v>
      </c>
      <c r="G2131" s="11">
        <v>1533</v>
      </c>
      <c r="H2131" s="12" t="s">
        <v>45</v>
      </c>
      <c r="I2131" s="12" t="s">
        <v>27</v>
      </c>
      <c r="J2131" s="12" t="s">
        <v>47</v>
      </c>
      <c r="K2131" s="12" t="s">
        <v>48</v>
      </c>
      <c r="L2131" s="13">
        <v>38.18</v>
      </c>
      <c r="M2131" s="13">
        <v>25</v>
      </c>
      <c r="N2131" s="13">
        <v>1.5271999999999999</v>
      </c>
      <c r="O2131" s="13" t="s">
        <v>30</v>
      </c>
      <c r="P2131" s="13">
        <v>58</v>
      </c>
      <c r="Q2131" s="13">
        <v>0</v>
      </c>
      <c r="R2131" s="69">
        <f>M2131*P2131</f>
        <v>1450</v>
      </c>
      <c r="S2131" s="69">
        <v>0</v>
      </c>
      <c r="T2131" s="69">
        <f>M2131*S2131</f>
        <v>0</v>
      </c>
      <c r="U2131" s="69">
        <f t="shared" si="2159"/>
        <v>1450</v>
      </c>
      <c r="V2131" s="69">
        <f>U2131*0</f>
        <v>0</v>
      </c>
      <c r="W2131" s="69">
        <f t="shared" si="2160"/>
        <v>1450</v>
      </c>
      <c r="X2131" s="69">
        <v>0</v>
      </c>
      <c r="Y2131" s="14">
        <f t="shared" si="2155"/>
        <v>0</v>
      </c>
      <c r="Z2131" s="66" t="s">
        <v>26</v>
      </c>
      <c r="AA2131" s="12" t="s">
        <v>31</v>
      </c>
    </row>
    <row r="2132" spans="1:27" x14ac:dyDescent="0.25">
      <c r="A2132" s="10">
        <v>45688</v>
      </c>
      <c r="B2132" s="11" t="s">
        <v>1762</v>
      </c>
      <c r="C2132" s="11" t="s">
        <v>4352</v>
      </c>
      <c r="D2132" s="11" t="s">
        <v>26</v>
      </c>
      <c r="E2132" s="11" t="s">
        <v>4160</v>
      </c>
      <c r="F2132" s="11" t="s">
        <v>26</v>
      </c>
      <c r="G2132" s="11">
        <v>2616</v>
      </c>
      <c r="H2132" s="12" t="s">
        <v>41</v>
      </c>
      <c r="I2132" s="12" t="s">
        <v>55</v>
      </c>
      <c r="J2132" s="12" t="s">
        <v>55</v>
      </c>
      <c r="K2132" s="12" t="s">
        <v>56</v>
      </c>
      <c r="L2132" s="13">
        <v>31.28</v>
      </c>
      <c r="M2132" s="13">
        <v>20</v>
      </c>
      <c r="N2132" s="13">
        <v>1.5640000000000001</v>
      </c>
      <c r="O2132" s="13" t="s">
        <v>30</v>
      </c>
      <c r="P2132" s="13">
        <v>24</v>
      </c>
      <c r="Q2132" s="13">
        <v>0</v>
      </c>
      <c r="R2132" s="69">
        <f>+M2132*P2132</f>
        <v>480</v>
      </c>
      <c r="S2132" s="69">
        <v>0</v>
      </c>
      <c r="T2132" s="69">
        <f>+M2132*S2132</f>
        <v>0</v>
      </c>
      <c r="U2132" s="69">
        <f>+R2132-T2132</f>
        <v>480</v>
      </c>
      <c r="V2132" s="69">
        <f>+U2132*0</f>
        <v>0</v>
      </c>
      <c r="W2132" s="69">
        <f>+U2132-V2132</f>
        <v>480</v>
      </c>
      <c r="X2132" s="69">
        <v>0</v>
      </c>
      <c r="Y2132" s="14">
        <f t="shared" si="2155"/>
        <v>0</v>
      </c>
      <c r="Z2132" s="66" t="s">
        <v>26</v>
      </c>
      <c r="AA2132" s="12" t="s">
        <v>31</v>
      </c>
    </row>
    <row r="2133" spans="1:27" x14ac:dyDescent="0.25">
      <c r="A2133" s="10">
        <v>45688</v>
      </c>
      <c r="B2133" s="11" t="s">
        <v>4353</v>
      </c>
      <c r="C2133" s="11" t="s">
        <v>4354</v>
      </c>
      <c r="D2133" s="11" t="s">
        <v>26</v>
      </c>
      <c r="E2133" s="11" t="s">
        <v>63</v>
      </c>
      <c r="F2133" s="11" t="s">
        <v>26</v>
      </c>
      <c r="G2133" s="11">
        <v>10176</v>
      </c>
      <c r="H2133" s="12" t="s">
        <v>140</v>
      </c>
      <c r="I2133" s="12" t="s">
        <v>27</v>
      </c>
      <c r="J2133" s="12" t="s">
        <v>33</v>
      </c>
      <c r="K2133" s="12" t="s">
        <v>34</v>
      </c>
      <c r="L2133" s="13">
        <v>42.24</v>
      </c>
      <c r="M2133" s="13">
        <v>29</v>
      </c>
      <c r="N2133" s="13">
        <v>1.4565517241379311</v>
      </c>
      <c r="O2133" s="13">
        <v>40</v>
      </c>
      <c r="P2133" s="13"/>
      <c r="Q2133" s="13">
        <v>0</v>
      </c>
      <c r="R2133" s="69">
        <f>+L2133*O2133</f>
        <v>1689.6000000000001</v>
      </c>
      <c r="S2133" s="69">
        <v>0</v>
      </c>
      <c r="T2133" s="69">
        <f>+L2133*S2133</f>
        <v>0</v>
      </c>
      <c r="U2133" s="69">
        <f>+R2133-T2133</f>
        <v>1689.6000000000001</v>
      </c>
      <c r="V2133" s="69">
        <f>+U2133*0</f>
        <v>0</v>
      </c>
      <c r="W2133" s="69">
        <f>+U2133-V2133</f>
        <v>1689.6000000000001</v>
      </c>
      <c r="X2133" s="69">
        <v>0</v>
      </c>
      <c r="Y2133" s="14">
        <f t="shared" si="2155"/>
        <v>0</v>
      </c>
      <c r="Z2133" s="66" t="s">
        <v>26</v>
      </c>
      <c r="AA2133" s="12" t="s">
        <v>31</v>
      </c>
    </row>
    <row r="2134" spans="1:27" x14ac:dyDescent="0.25">
      <c r="A2134" s="10">
        <v>45688</v>
      </c>
      <c r="B2134" s="11" t="s">
        <v>4355</v>
      </c>
      <c r="C2134" s="11" t="s">
        <v>4356</v>
      </c>
      <c r="D2134" s="11" t="s">
        <v>26</v>
      </c>
      <c r="E2134" s="11" t="s">
        <v>91</v>
      </c>
      <c r="F2134" s="11" t="s">
        <v>26</v>
      </c>
      <c r="G2134" s="11">
        <v>2468</v>
      </c>
      <c r="H2134" s="12" t="s">
        <v>41</v>
      </c>
      <c r="I2134" s="12" t="s">
        <v>55</v>
      </c>
      <c r="J2134" s="12" t="s">
        <v>55</v>
      </c>
      <c r="K2134" s="12" t="s">
        <v>56</v>
      </c>
      <c r="L2134" s="13">
        <v>33.04</v>
      </c>
      <c r="M2134" s="13">
        <v>20</v>
      </c>
      <c r="N2134" s="13">
        <v>1.6519999999999999</v>
      </c>
      <c r="O2134" s="13" t="s">
        <v>30</v>
      </c>
      <c r="P2134" s="13">
        <v>24</v>
      </c>
      <c r="Q2134" s="13">
        <v>0</v>
      </c>
      <c r="R2134" s="69">
        <f>+M2134*P2134</f>
        <v>480</v>
      </c>
      <c r="S2134" s="69">
        <v>0</v>
      </c>
      <c r="T2134" s="69">
        <f>+M2134*S2134</f>
        <v>0</v>
      </c>
      <c r="U2134" s="69">
        <f>+R2134-T2134</f>
        <v>480</v>
      </c>
      <c r="V2134" s="69">
        <f>+U2134*0</f>
        <v>0</v>
      </c>
      <c r="W2134" s="69">
        <f>+U2134-V2134</f>
        <v>480</v>
      </c>
      <c r="X2134" s="69">
        <v>0</v>
      </c>
      <c r="Y2134" s="14">
        <f t="shared" si="2155"/>
        <v>0</v>
      </c>
      <c r="Z2134" s="66" t="s">
        <v>26</v>
      </c>
      <c r="AA2134" s="12" t="s">
        <v>31</v>
      </c>
    </row>
    <row r="2135" spans="1:27" x14ac:dyDescent="0.25">
      <c r="A2135" s="10">
        <v>45688</v>
      </c>
      <c r="B2135" s="11" t="s">
        <v>348</v>
      </c>
      <c r="C2135" s="11" t="s">
        <v>4357</v>
      </c>
      <c r="D2135" s="11" t="s">
        <v>26</v>
      </c>
      <c r="E2135" s="11" t="s">
        <v>533</v>
      </c>
      <c r="F2135" s="11" t="s">
        <v>26</v>
      </c>
      <c r="G2135" s="11">
        <v>2592</v>
      </c>
      <c r="H2135" s="12" t="s">
        <v>162</v>
      </c>
      <c r="I2135" s="12" t="s">
        <v>27</v>
      </c>
      <c r="J2135" s="12" t="s">
        <v>42</v>
      </c>
      <c r="K2135" s="12" t="s">
        <v>43</v>
      </c>
      <c r="L2135" s="13">
        <v>40.56</v>
      </c>
      <c r="M2135" s="13">
        <v>25</v>
      </c>
      <c r="N2135" s="13">
        <v>1.6224000000000001</v>
      </c>
      <c r="O2135" s="13" t="s">
        <v>30</v>
      </c>
      <c r="P2135" s="13">
        <v>56</v>
      </c>
      <c r="Q2135" s="13">
        <v>0</v>
      </c>
      <c r="R2135" s="69">
        <f>M2135*P2135</f>
        <v>1400</v>
      </c>
      <c r="S2135" s="69">
        <v>0</v>
      </c>
      <c r="T2135" s="69">
        <f>M2135*S2135</f>
        <v>0</v>
      </c>
      <c r="U2135" s="69">
        <f t="shared" ref="U2135" si="2161">R2135-T2135</f>
        <v>1400</v>
      </c>
      <c r="V2135" s="69">
        <f>U2135*0</f>
        <v>0</v>
      </c>
      <c r="W2135" s="69">
        <f t="shared" ref="W2135" si="2162">U2135-V2135</f>
        <v>1400</v>
      </c>
      <c r="X2135" s="69">
        <v>0</v>
      </c>
      <c r="Y2135" s="14">
        <f t="shared" si="2155"/>
        <v>0</v>
      </c>
      <c r="Z2135" s="66" t="s">
        <v>26</v>
      </c>
      <c r="AA2135" s="12" t="s">
        <v>31</v>
      </c>
    </row>
    <row r="2136" spans="1:27" x14ac:dyDescent="0.25">
      <c r="A2136" s="10">
        <v>45688</v>
      </c>
      <c r="B2136" s="11" t="s">
        <v>4358</v>
      </c>
      <c r="C2136" s="11" t="s">
        <v>4359</v>
      </c>
      <c r="D2136" s="11" t="s">
        <v>26</v>
      </c>
      <c r="E2136" s="11" t="s">
        <v>493</v>
      </c>
      <c r="F2136" s="11" t="s">
        <v>26</v>
      </c>
      <c r="G2136" s="11" t="s">
        <v>35</v>
      </c>
      <c r="H2136" s="12" t="s">
        <v>36</v>
      </c>
      <c r="I2136" s="12" t="s">
        <v>55</v>
      </c>
      <c r="J2136" s="12" t="s">
        <v>55</v>
      </c>
      <c r="K2136" s="12" t="s">
        <v>56</v>
      </c>
      <c r="L2136" s="13">
        <v>39.06</v>
      </c>
      <c r="M2136" s="13">
        <v>25</v>
      </c>
      <c r="N2136" s="13">
        <v>1.5624</v>
      </c>
      <c r="O2136" s="13">
        <v>20</v>
      </c>
      <c r="P2136" s="13" t="s">
        <v>30</v>
      </c>
      <c r="Q2136" s="13">
        <v>0</v>
      </c>
      <c r="R2136" s="69">
        <f>(L2136*O2136)-Q2136</f>
        <v>781.2</v>
      </c>
      <c r="S2136" s="69">
        <v>0</v>
      </c>
      <c r="T2136" s="69">
        <f t="shared" ref="T2136" si="2163">+L2136*S2136</f>
        <v>0</v>
      </c>
      <c r="U2136" s="69">
        <f t="shared" ref="U2136" si="2164">+R2136-T2136</f>
        <v>781.2</v>
      </c>
      <c r="V2136" s="69">
        <f>+U2136*0</f>
        <v>0</v>
      </c>
      <c r="W2136" s="69">
        <f t="shared" ref="W2136" si="2165">+U2136-V2136</f>
        <v>781.2</v>
      </c>
      <c r="X2136" s="69">
        <v>0</v>
      </c>
      <c r="Y2136" s="14">
        <f t="shared" si="2155"/>
        <v>0</v>
      </c>
      <c r="Z2136" s="66" t="s">
        <v>26</v>
      </c>
      <c r="AA2136" s="12" t="s">
        <v>31</v>
      </c>
    </row>
    <row r="2137" spans="1:27" x14ac:dyDescent="0.25">
      <c r="A2137" s="10">
        <v>45688</v>
      </c>
      <c r="B2137" s="11" t="s">
        <v>114</v>
      </c>
      <c r="C2137" s="11" t="s">
        <v>4360</v>
      </c>
      <c r="D2137" s="11" t="s">
        <v>26</v>
      </c>
      <c r="E2137" s="11" t="s">
        <v>417</v>
      </c>
      <c r="F2137" s="11" t="s">
        <v>26</v>
      </c>
      <c r="G2137" s="11">
        <v>2591</v>
      </c>
      <c r="H2137" s="12" t="s">
        <v>162</v>
      </c>
      <c r="I2137" s="12" t="s">
        <v>27</v>
      </c>
      <c r="J2137" s="12" t="s">
        <v>42</v>
      </c>
      <c r="K2137" s="12" t="s">
        <v>43</v>
      </c>
      <c r="L2137" s="13">
        <v>40.28</v>
      </c>
      <c r="M2137" s="13">
        <v>25</v>
      </c>
      <c r="N2137" s="13">
        <v>1.6112</v>
      </c>
      <c r="O2137" s="13" t="s">
        <v>30</v>
      </c>
      <c r="P2137" s="13">
        <v>56</v>
      </c>
      <c r="Q2137" s="13">
        <v>0</v>
      </c>
      <c r="R2137" s="69">
        <f>M2137*P2137</f>
        <v>1400</v>
      </c>
      <c r="S2137" s="69">
        <v>0</v>
      </c>
      <c r="T2137" s="69">
        <f>M2137*S2137</f>
        <v>0</v>
      </c>
      <c r="U2137" s="69">
        <f t="shared" ref="U2137" si="2166">R2137-T2137</f>
        <v>1400</v>
      </c>
      <c r="V2137" s="69">
        <f>U2137*0</f>
        <v>0</v>
      </c>
      <c r="W2137" s="69">
        <f t="shared" ref="W2137" si="2167">U2137-V2137</f>
        <v>1400</v>
      </c>
      <c r="X2137" s="69">
        <v>0</v>
      </c>
      <c r="Y2137" s="14">
        <f t="shared" si="2155"/>
        <v>0</v>
      </c>
      <c r="Z2137" s="66" t="s">
        <v>26</v>
      </c>
      <c r="AA2137" s="12" t="s">
        <v>31</v>
      </c>
    </row>
    <row r="2138" spans="1:27" x14ac:dyDescent="0.25">
      <c r="A2138" s="10">
        <v>45688</v>
      </c>
      <c r="B2138" s="11" t="s">
        <v>4361</v>
      </c>
      <c r="C2138" s="11" t="s">
        <v>4362</v>
      </c>
      <c r="D2138" s="11" t="s">
        <v>26</v>
      </c>
      <c r="E2138" s="11" t="s">
        <v>592</v>
      </c>
      <c r="F2138" s="11" t="s">
        <v>26</v>
      </c>
      <c r="G2138" s="11">
        <v>44314</v>
      </c>
      <c r="H2138" s="12" t="s">
        <v>4422</v>
      </c>
      <c r="I2138" s="12" t="s">
        <v>27</v>
      </c>
      <c r="J2138" s="12" t="s">
        <v>47</v>
      </c>
      <c r="K2138" s="12" t="s">
        <v>48</v>
      </c>
      <c r="L2138" s="13">
        <v>34.86</v>
      </c>
      <c r="M2138" s="13">
        <v>25</v>
      </c>
      <c r="N2138" s="13">
        <v>1.3944000000000001</v>
      </c>
      <c r="O2138" s="13">
        <v>46</v>
      </c>
      <c r="P2138" s="13" t="s">
        <v>30</v>
      </c>
      <c r="Q2138" s="13">
        <v>0</v>
      </c>
      <c r="R2138" s="69">
        <f t="shared" ref="R2138" si="2168">+L2138*O2138</f>
        <v>1603.56</v>
      </c>
      <c r="S2138" s="69">
        <v>0</v>
      </c>
      <c r="T2138" s="69">
        <f t="shared" ref="T2138" si="2169">+L2138*S2138</f>
        <v>0</v>
      </c>
      <c r="U2138" s="69">
        <f t="shared" ref="U2138" si="2170">+R2138-T2138</f>
        <v>1603.56</v>
      </c>
      <c r="V2138" s="69">
        <f>+U2138*1</f>
        <v>1603.56</v>
      </c>
      <c r="W2138" s="69">
        <f t="shared" ref="W2138" si="2171">+U2138-V2138</f>
        <v>0</v>
      </c>
      <c r="X2138" s="69">
        <v>0</v>
      </c>
      <c r="Y2138" s="14">
        <f t="shared" si="2155"/>
        <v>0</v>
      </c>
      <c r="Z2138" s="66" t="s">
        <v>26</v>
      </c>
      <c r="AA2138" s="12" t="s">
        <v>31</v>
      </c>
    </row>
    <row r="2139" spans="1:27" x14ac:dyDescent="0.25">
      <c r="A2139" s="10">
        <v>45688</v>
      </c>
      <c r="B2139" s="11" t="s">
        <v>687</v>
      </c>
      <c r="C2139" s="11" t="s">
        <v>4363</v>
      </c>
      <c r="D2139" s="11" t="s">
        <v>26</v>
      </c>
      <c r="E2139" s="11" t="s">
        <v>528</v>
      </c>
      <c r="F2139" s="11" t="s">
        <v>26</v>
      </c>
      <c r="G2139" s="11">
        <v>2590</v>
      </c>
      <c r="H2139" s="12" t="s">
        <v>162</v>
      </c>
      <c r="I2139" s="12" t="s">
        <v>27</v>
      </c>
      <c r="J2139" s="12" t="s">
        <v>42</v>
      </c>
      <c r="K2139" s="12" t="s">
        <v>43</v>
      </c>
      <c r="L2139" s="13">
        <v>40.6</v>
      </c>
      <c r="M2139" s="13">
        <v>25</v>
      </c>
      <c r="N2139" s="13">
        <v>1.6240000000000001</v>
      </c>
      <c r="O2139" s="13" t="s">
        <v>30</v>
      </c>
      <c r="P2139" s="13">
        <v>56</v>
      </c>
      <c r="Q2139" s="13">
        <v>0</v>
      </c>
      <c r="R2139" s="69">
        <f>M2139*P2139</f>
        <v>1400</v>
      </c>
      <c r="S2139" s="69">
        <v>0</v>
      </c>
      <c r="T2139" s="69">
        <f>M2139*S2139</f>
        <v>0</v>
      </c>
      <c r="U2139" s="69">
        <f t="shared" ref="U2139" si="2172">R2139-T2139</f>
        <v>1400</v>
      </c>
      <c r="V2139" s="69">
        <f>U2139*0</f>
        <v>0</v>
      </c>
      <c r="W2139" s="69">
        <f t="shared" ref="W2139" si="2173">U2139-V2139</f>
        <v>1400</v>
      </c>
      <c r="X2139" s="69">
        <v>0</v>
      </c>
      <c r="Y2139" s="14">
        <f t="shared" si="2155"/>
        <v>0</v>
      </c>
      <c r="Z2139" s="66" t="s">
        <v>26</v>
      </c>
      <c r="AA2139" s="12" t="s">
        <v>31</v>
      </c>
    </row>
    <row r="2140" spans="1:27" x14ac:dyDescent="0.25">
      <c r="A2140" s="10">
        <v>45688</v>
      </c>
      <c r="B2140" s="11" t="s">
        <v>279</v>
      </c>
      <c r="C2140" s="11" t="s">
        <v>4364</v>
      </c>
      <c r="D2140" s="11" t="s">
        <v>26</v>
      </c>
      <c r="E2140" s="11" t="s">
        <v>569</v>
      </c>
      <c r="F2140" s="11" t="s">
        <v>26</v>
      </c>
      <c r="G2140" s="11">
        <v>10342</v>
      </c>
      <c r="H2140" s="12" t="s">
        <v>140</v>
      </c>
      <c r="I2140" s="12" t="s">
        <v>27</v>
      </c>
      <c r="J2140" s="12" t="s">
        <v>33</v>
      </c>
      <c r="K2140" s="12" t="s">
        <v>34</v>
      </c>
      <c r="L2140" s="13">
        <v>43.08</v>
      </c>
      <c r="M2140" s="13">
        <v>29</v>
      </c>
      <c r="N2140" s="13">
        <v>1.4855172413793101</v>
      </c>
      <c r="O2140" s="13">
        <v>40</v>
      </c>
      <c r="P2140" s="13"/>
      <c r="Q2140" s="13">
        <v>0</v>
      </c>
      <c r="R2140" s="69">
        <f>+L2140*O2140</f>
        <v>1723.1999999999998</v>
      </c>
      <c r="S2140" s="69">
        <v>0</v>
      </c>
      <c r="T2140" s="69">
        <f>+L2140*S2140</f>
        <v>0</v>
      </c>
      <c r="U2140" s="69">
        <f>+R2140-T2140</f>
        <v>1723.1999999999998</v>
      </c>
      <c r="V2140" s="69">
        <f>+U2140*0</f>
        <v>0</v>
      </c>
      <c r="W2140" s="69">
        <f>+U2140-V2140</f>
        <v>1723.1999999999998</v>
      </c>
      <c r="X2140" s="69">
        <v>0</v>
      </c>
      <c r="Y2140" s="14">
        <f t="shared" si="2155"/>
        <v>0</v>
      </c>
      <c r="Z2140" s="66" t="s">
        <v>26</v>
      </c>
      <c r="AA2140" s="12" t="s">
        <v>31</v>
      </c>
    </row>
    <row r="2141" spans="1:27" x14ac:dyDescent="0.25">
      <c r="A2141" s="10">
        <v>45688</v>
      </c>
      <c r="B2141" s="11" t="s">
        <v>4365</v>
      </c>
      <c r="C2141" s="11" t="s">
        <v>4366</v>
      </c>
      <c r="D2141" s="11" t="s">
        <v>26</v>
      </c>
      <c r="E2141" s="11" t="s">
        <v>57</v>
      </c>
      <c r="F2141" s="11" t="s">
        <v>26</v>
      </c>
      <c r="G2141" s="11">
        <v>3673</v>
      </c>
      <c r="H2141" s="12" t="s">
        <v>41</v>
      </c>
      <c r="I2141" s="12" t="s">
        <v>55</v>
      </c>
      <c r="J2141" s="12" t="s">
        <v>55</v>
      </c>
      <c r="K2141" s="12" t="s">
        <v>56</v>
      </c>
      <c r="L2141" s="13">
        <v>40.32</v>
      </c>
      <c r="M2141" s="13">
        <v>25</v>
      </c>
      <c r="N2141" s="13">
        <v>1.6128</v>
      </c>
      <c r="O2141" s="13" t="s">
        <v>30</v>
      </c>
      <c r="P2141" s="13">
        <v>24</v>
      </c>
      <c r="Q2141" s="13">
        <v>0</v>
      </c>
      <c r="R2141" s="69">
        <f>+M2141*P2141</f>
        <v>600</v>
      </c>
      <c r="S2141" s="69">
        <v>0</v>
      </c>
      <c r="T2141" s="69">
        <f>+M2141*S2141</f>
        <v>0</v>
      </c>
      <c r="U2141" s="69">
        <f>+R2141-T2141</f>
        <v>600</v>
      </c>
      <c r="V2141" s="69">
        <f>+U2141*0</f>
        <v>0</v>
      </c>
      <c r="W2141" s="69">
        <f>+U2141-V2141</f>
        <v>600</v>
      </c>
      <c r="X2141" s="69">
        <v>0</v>
      </c>
      <c r="Y2141" s="14">
        <f t="shared" si="2155"/>
        <v>0</v>
      </c>
      <c r="Z2141" s="66" t="s">
        <v>26</v>
      </c>
      <c r="AA2141" s="12" t="s">
        <v>31</v>
      </c>
    </row>
    <row r="2142" spans="1:27" x14ac:dyDescent="0.25">
      <c r="A2142" s="10">
        <v>45688</v>
      </c>
      <c r="B2142" s="11" t="s">
        <v>4367</v>
      </c>
      <c r="C2142" s="11" t="s">
        <v>4368</v>
      </c>
      <c r="D2142" s="11" t="s">
        <v>26</v>
      </c>
      <c r="E2142" s="11" t="s">
        <v>69</v>
      </c>
      <c r="F2142" s="11" t="s">
        <v>26</v>
      </c>
      <c r="G2142" s="11" t="s">
        <v>26</v>
      </c>
      <c r="H2142" s="12" t="s">
        <v>4421</v>
      </c>
      <c r="I2142" s="12" t="s">
        <v>27</v>
      </c>
      <c r="J2142" s="12" t="s">
        <v>47</v>
      </c>
      <c r="K2142" s="12" t="s">
        <v>48</v>
      </c>
      <c r="L2142" s="13">
        <v>42.12</v>
      </c>
      <c r="M2142" s="13">
        <v>29</v>
      </c>
      <c r="N2142" s="13">
        <v>1.452413793103448</v>
      </c>
      <c r="O2142" s="13">
        <v>87</v>
      </c>
      <c r="P2142" s="13" t="s">
        <v>30</v>
      </c>
      <c r="Q2142" s="13">
        <v>0</v>
      </c>
      <c r="R2142" s="69">
        <f>L2142*O2142</f>
        <v>3664.4399999999996</v>
      </c>
      <c r="S2142" s="69">
        <v>38</v>
      </c>
      <c r="T2142" s="69">
        <f>L2142*S2142</f>
        <v>1600.56</v>
      </c>
      <c r="U2142" s="69">
        <f>R2142-T2142</f>
        <v>2063.8799999999997</v>
      </c>
      <c r="V2142" s="69">
        <f>U2142*1</f>
        <v>2063.8799999999997</v>
      </c>
      <c r="W2142" s="69"/>
      <c r="X2142" s="69">
        <f>L2142*36</f>
        <v>1516.32</v>
      </c>
      <c r="Y2142" s="70">
        <f>+T2142-X2142</f>
        <v>84.240000000000009</v>
      </c>
      <c r="Z2142" s="66" t="s">
        <v>70</v>
      </c>
      <c r="AA2142" s="12" t="s">
        <v>78</v>
      </c>
    </row>
    <row r="2143" spans="1:27" x14ac:dyDescent="0.25">
      <c r="A2143" s="10">
        <v>45688</v>
      </c>
      <c r="B2143" s="11" t="s">
        <v>1461</v>
      </c>
      <c r="C2143" s="11" t="s">
        <v>4369</v>
      </c>
      <c r="D2143" s="11" t="s">
        <v>26</v>
      </c>
      <c r="E2143" s="11" t="s">
        <v>239</v>
      </c>
      <c r="F2143" s="11" t="s">
        <v>26</v>
      </c>
      <c r="G2143" s="11">
        <v>2854</v>
      </c>
      <c r="H2143" s="12" t="s">
        <v>41</v>
      </c>
      <c r="I2143" s="12" t="s">
        <v>55</v>
      </c>
      <c r="J2143" s="12" t="s">
        <v>565</v>
      </c>
      <c r="K2143" s="12" t="s">
        <v>549</v>
      </c>
      <c r="L2143" s="13">
        <v>40.159999999999997</v>
      </c>
      <c r="M2143" s="13">
        <v>25</v>
      </c>
      <c r="N2143" s="13">
        <v>1.6064000000000001</v>
      </c>
      <c r="O2143" s="13">
        <v>25</v>
      </c>
      <c r="P2143" s="13"/>
      <c r="Q2143" s="13">
        <v>0</v>
      </c>
      <c r="R2143" s="69">
        <f>L2143*O2143</f>
        <v>1003.9999999999999</v>
      </c>
      <c r="S2143" s="69">
        <v>0</v>
      </c>
      <c r="T2143" s="69">
        <f>L2143*S2143</f>
        <v>0</v>
      </c>
      <c r="U2143" s="69">
        <f>R2143-T2143</f>
        <v>1003.9999999999999</v>
      </c>
      <c r="V2143" s="69">
        <f>U2143*0</f>
        <v>0</v>
      </c>
      <c r="W2143" s="69">
        <f>U2143-V2143</f>
        <v>1003.9999999999999</v>
      </c>
      <c r="X2143" s="69">
        <v>0</v>
      </c>
      <c r="Y2143" s="14">
        <f t="shared" ref="Y2143:Y2148" si="2174">T2143-X2143</f>
        <v>0</v>
      </c>
      <c r="Z2143" s="66" t="s">
        <v>26</v>
      </c>
      <c r="AA2143" s="12" t="s">
        <v>31</v>
      </c>
    </row>
    <row r="2144" spans="1:27" x14ac:dyDescent="0.25">
      <c r="A2144" s="10">
        <v>45688</v>
      </c>
      <c r="B2144" s="11" t="s">
        <v>4370</v>
      </c>
      <c r="C2144" s="11" t="s">
        <v>4371</v>
      </c>
      <c r="D2144" s="11" t="s">
        <v>26</v>
      </c>
      <c r="E2144" s="11" t="s">
        <v>53</v>
      </c>
      <c r="F2144" s="11" t="s">
        <v>26</v>
      </c>
      <c r="G2144" s="11">
        <v>3784</v>
      </c>
      <c r="H2144" s="12" t="s">
        <v>41</v>
      </c>
      <c r="I2144" s="12" t="s">
        <v>55</v>
      </c>
      <c r="J2144" s="12" t="s">
        <v>565</v>
      </c>
      <c r="K2144" s="12" t="s">
        <v>549</v>
      </c>
      <c r="L2144" s="13">
        <v>40.72</v>
      </c>
      <c r="M2144" s="13">
        <v>25</v>
      </c>
      <c r="N2144" s="13">
        <v>1.6288</v>
      </c>
      <c r="O2144" s="13">
        <v>25</v>
      </c>
      <c r="P2144" s="13"/>
      <c r="Q2144" s="13">
        <v>0</v>
      </c>
      <c r="R2144" s="69">
        <f>L2144*O2144</f>
        <v>1018</v>
      </c>
      <c r="S2144" s="69">
        <v>0</v>
      </c>
      <c r="T2144" s="69">
        <f>L2144*S2144</f>
        <v>0</v>
      </c>
      <c r="U2144" s="69">
        <f>R2144-T2144</f>
        <v>1018</v>
      </c>
      <c r="V2144" s="69">
        <f>U2144*0</f>
        <v>0</v>
      </c>
      <c r="W2144" s="69">
        <f>U2144-V2144</f>
        <v>1018</v>
      </c>
      <c r="X2144" s="69">
        <v>0</v>
      </c>
      <c r="Y2144" s="14">
        <f t="shared" si="2174"/>
        <v>0</v>
      </c>
      <c r="Z2144" s="66" t="s">
        <v>26</v>
      </c>
      <c r="AA2144" s="12" t="s">
        <v>31</v>
      </c>
    </row>
    <row r="2145" spans="1:27" x14ac:dyDescent="0.25">
      <c r="A2145" s="10">
        <v>45688</v>
      </c>
      <c r="B2145" s="11" t="s">
        <v>4372</v>
      </c>
      <c r="C2145" s="11" t="s">
        <v>4373</v>
      </c>
      <c r="D2145" s="11" t="s">
        <v>26</v>
      </c>
      <c r="E2145" s="11" t="s">
        <v>80</v>
      </c>
      <c r="F2145" s="11" t="s">
        <v>26</v>
      </c>
      <c r="G2145" s="11">
        <v>10669</v>
      </c>
      <c r="H2145" s="12" t="s">
        <v>140</v>
      </c>
      <c r="I2145" s="12" t="s">
        <v>27</v>
      </c>
      <c r="J2145" s="12" t="s">
        <v>33</v>
      </c>
      <c r="K2145" s="12" t="s">
        <v>34</v>
      </c>
      <c r="L2145" s="13">
        <v>41.84</v>
      </c>
      <c r="M2145" s="13">
        <v>28</v>
      </c>
      <c r="N2145" s="13">
        <v>1.494285714285714</v>
      </c>
      <c r="O2145" s="13">
        <v>40</v>
      </c>
      <c r="P2145" s="13"/>
      <c r="Q2145" s="13">
        <v>0</v>
      </c>
      <c r="R2145" s="69">
        <f>+L2145*O2145</f>
        <v>1673.6000000000001</v>
      </c>
      <c r="S2145" s="69">
        <v>0</v>
      </c>
      <c r="T2145" s="69">
        <f>+L2145*S2145</f>
        <v>0</v>
      </c>
      <c r="U2145" s="69">
        <f>+R2145-T2145</f>
        <v>1673.6000000000001</v>
      </c>
      <c r="V2145" s="69">
        <f>+U2145*0</f>
        <v>0</v>
      </c>
      <c r="W2145" s="69">
        <f>+U2145-V2145</f>
        <v>1673.6000000000001</v>
      </c>
      <c r="X2145" s="69">
        <v>0</v>
      </c>
      <c r="Y2145" s="14">
        <f t="shared" si="2174"/>
        <v>0</v>
      </c>
      <c r="Z2145" s="66" t="s">
        <v>26</v>
      </c>
      <c r="AA2145" s="12" t="s">
        <v>31</v>
      </c>
    </row>
    <row r="2146" spans="1:27" x14ac:dyDescent="0.25">
      <c r="A2146" s="10">
        <v>45688</v>
      </c>
      <c r="B2146" s="11" t="s">
        <v>294</v>
      </c>
      <c r="C2146" s="11" t="s">
        <v>4374</v>
      </c>
      <c r="D2146" s="11" t="s">
        <v>26</v>
      </c>
      <c r="E2146" s="11" t="s">
        <v>529</v>
      </c>
      <c r="F2146" s="11" t="s">
        <v>26</v>
      </c>
      <c r="G2146" s="11">
        <v>2594</v>
      </c>
      <c r="H2146" s="12" t="s">
        <v>162</v>
      </c>
      <c r="I2146" s="12" t="s">
        <v>27</v>
      </c>
      <c r="J2146" s="12" t="s">
        <v>42</v>
      </c>
      <c r="K2146" s="12" t="s">
        <v>43</v>
      </c>
      <c r="L2146" s="13">
        <v>43.64</v>
      </c>
      <c r="M2146" s="13">
        <v>25</v>
      </c>
      <c r="N2146" s="13">
        <v>1.7456</v>
      </c>
      <c r="O2146" s="13" t="s">
        <v>30</v>
      </c>
      <c r="P2146" s="13">
        <v>56</v>
      </c>
      <c r="Q2146" s="13">
        <v>0</v>
      </c>
      <c r="R2146" s="69">
        <f>M2146*P2146</f>
        <v>1400</v>
      </c>
      <c r="S2146" s="69">
        <v>0</v>
      </c>
      <c r="T2146" s="69">
        <f>M2146*S2146</f>
        <v>0</v>
      </c>
      <c r="U2146" s="69">
        <f t="shared" ref="U2146" si="2175">R2146-T2146</f>
        <v>1400</v>
      </c>
      <c r="V2146" s="69">
        <f>U2146*0</f>
        <v>0</v>
      </c>
      <c r="W2146" s="69">
        <f t="shared" ref="W2146" si="2176">U2146-V2146</f>
        <v>1400</v>
      </c>
      <c r="X2146" s="69">
        <v>0</v>
      </c>
      <c r="Y2146" s="14">
        <f t="shared" si="2174"/>
        <v>0</v>
      </c>
      <c r="Z2146" s="66" t="s">
        <v>26</v>
      </c>
      <c r="AA2146" s="12" t="s">
        <v>31</v>
      </c>
    </row>
    <row r="2147" spans="1:27" x14ac:dyDescent="0.25">
      <c r="A2147" s="10">
        <v>45688</v>
      </c>
      <c r="B2147" s="11" t="s">
        <v>645</v>
      </c>
      <c r="C2147" s="11" t="s">
        <v>4375</v>
      </c>
      <c r="D2147" s="11" t="s">
        <v>26</v>
      </c>
      <c r="E2147" s="11" t="s">
        <v>519</v>
      </c>
      <c r="F2147" s="11" t="s">
        <v>26</v>
      </c>
      <c r="G2147" s="11">
        <v>4385</v>
      </c>
      <c r="H2147" s="12" t="s">
        <v>140</v>
      </c>
      <c r="I2147" s="12" t="s">
        <v>27</v>
      </c>
      <c r="J2147" s="12" t="s">
        <v>33</v>
      </c>
      <c r="K2147" s="12" t="s">
        <v>34</v>
      </c>
      <c r="L2147" s="13">
        <v>43.04</v>
      </c>
      <c r="M2147" s="13">
        <v>29</v>
      </c>
      <c r="N2147" s="13">
        <v>1.4841379310344831</v>
      </c>
      <c r="O2147" s="13">
        <v>40</v>
      </c>
      <c r="P2147" s="13"/>
      <c r="Q2147" s="13">
        <v>0</v>
      </c>
      <c r="R2147" s="69">
        <f>+L2147*O2147</f>
        <v>1721.6</v>
      </c>
      <c r="S2147" s="69">
        <v>0</v>
      </c>
      <c r="T2147" s="69">
        <f>+L2147*S2147</f>
        <v>0</v>
      </c>
      <c r="U2147" s="69">
        <f>+R2147-T2147</f>
        <v>1721.6</v>
      </c>
      <c r="V2147" s="69">
        <f>+U2147*0</f>
        <v>0</v>
      </c>
      <c r="W2147" s="69">
        <f>+U2147-V2147</f>
        <v>1721.6</v>
      </c>
      <c r="X2147" s="69">
        <v>0</v>
      </c>
      <c r="Y2147" s="14">
        <f t="shared" si="2174"/>
        <v>0</v>
      </c>
      <c r="Z2147" s="66" t="s">
        <v>26</v>
      </c>
      <c r="AA2147" s="12" t="s">
        <v>31</v>
      </c>
    </row>
    <row r="2148" spans="1:27" x14ac:dyDescent="0.25">
      <c r="A2148" s="10">
        <v>45688</v>
      </c>
      <c r="B2148" s="11" t="s">
        <v>3617</v>
      </c>
      <c r="C2148" s="11" t="s">
        <v>4376</v>
      </c>
      <c r="D2148" s="11" t="s">
        <v>26</v>
      </c>
      <c r="E2148" s="11" t="s">
        <v>98</v>
      </c>
      <c r="F2148" s="11" t="s">
        <v>26</v>
      </c>
      <c r="G2148" s="11">
        <v>10708</v>
      </c>
      <c r="H2148" s="12" t="s">
        <v>140</v>
      </c>
      <c r="I2148" s="12" t="s">
        <v>27</v>
      </c>
      <c r="J2148" s="12" t="s">
        <v>33</v>
      </c>
      <c r="K2148" s="12" t="s">
        <v>34</v>
      </c>
      <c r="L2148" s="13">
        <v>42.66</v>
      </c>
      <c r="M2148" s="13">
        <v>29</v>
      </c>
      <c r="N2148" s="13">
        <v>1.471034482758621</v>
      </c>
      <c r="O2148" s="13">
        <v>40</v>
      </c>
      <c r="P2148" s="13"/>
      <c r="Q2148" s="13">
        <v>0</v>
      </c>
      <c r="R2148" s="69">
        <f>+L2148*O2148</f>
        <v>1706.3999999999999</v>
      </c>
      <c r="S2148" s="69">
        <v>0</v>
      </c>
      <c r="T2148" s="69">
        <f>+L2148*S2148</f>
        <v>0</v>
      </c>
      <c r="U2148" s="69">
        <f>+R2148-T2148</f>
        <v>1706.3999999999999</v>
      </c>
      <c r="V2148" s="69">
        <f>+U2148*0</f>
        <v>0</v>
      </c>
      <c r="W2148" s="69">
        <f>+U2148-V2148</f>
        <v>1706.3999999999999</v>
      </c>
      <c r="X2148" s="69">
        <v>0</v>
      </c>
      <c r="Y2148" s="14">
        <f t="shared" si="2174"/>
        <v>0</v>
      </c>
      <c r="Z2148" s="66" t="s">
        <v>26</v>
      </c>
      <c r="AA2148" s="12" t="s">
        <v>31</v>
      </c>
    </row>
    <row r="2149" spans="1:27" x14ac:dyDescent="0.25">
      <c r="A2149" s="10">
        <v>45688</v>
      </c>
      <c r="B2149" s="11" t="s">
        <v>405</v>
      </c>
      <c r="C2149" s="11" t="s">
        <v>4377</v>
      </c>
      <c r="D2149" s="11" t="s">
        <v>26</v>
      </c>
      <c r="E2149" s="11" t="s">
        <v>4322</v>
      </c>
      <c r="F2149" s="11" t="s">
        <v>26</v>
      </c>
      <c r="G2149" s="11">
        <v>2956</v>
      </c>
      <c r="H2149" s="12" t="s">
        <v>4441</v>
      </c>
      <c r="I2149" s="12" t="s">
        <v>27</v>
      </c>
      <c r="J2149" s="12" t="s">
        <v>556</v>
      </c>
      <c r="K2149" s="12" t="s">
        <v>557</v>
      </c>
      <c r="L2149" s="13">
        <v>37</v>
      </c>
      <c r="M2149" s="13">
        <v>25</v>
      </c>
      <c r="N2149" s="13">
        <v>1.48</v>
      </c>
      <c r="O2149" s="13">
        <v>45</v>
      </c>
      <c r="P2149" s="13" t="s">
        <v>30</v>
      </c>
      <c r="Q2149" s="13">
        <v>0</v>
      </c>
      <c r="R2149" s="69">
        <f>L2149*O2149</f>
        <v>1665</v>
      </c>
      <c r="S2149" s="69">
        <v>0</v>
      </c>
      <c r="T2149" s="69">
        <f>L2149*S2149</f>
        <v>0</v>
      </c>
      <c r="U2149" s="69">
        <f>R2149-T2149</f>
        <v>1665</v>
      </c>
      <c r="V2149" s="69">
        <f>U2149*1</f>
        <v>1665</v>
      </c>
      <c r="W2149" s="69">
        <f>U2149-V2149</f>
        <v>0</v>
      </c>
      <c r="X2149" s="12"/>
      <c r="Y2149" s="12"/>
      <c r="Z2149" s="66" t="s">
        <v>26</v>
      </c>
      <c r="AA2149" s="12" t="s">
        <v>31</v>
      </c>
    </row>
    <row r="2150" spans="1:27" x14ac:dyDescent="0.25">
      <c r="A2150" s="10">
        <v>45688</v>
      </c>
      <c r="B2150" s="11" t="s">
        <v>269</v>
      </c>
      <c r="C2150" s="11" t="s">
        <v>4378</v>
      </c>
      <c r="D2150" s="11" t="s">
        <v>26</v>
      </c>
      <c r="E2150" s="11" t="s">
        <v>40</v>
      </c>
      <c r="F2150" s="11" t="s">
        <v>26</v>
      </c>
      <c r="G2150" s="11">
        <v>3731</v>
      </c>
      <c r="H2150" s="12" t="s">
        <v>41</v>
      </c>
      <c r="I2150" s="12" t="s">
        <v>27</v>
      </c>
      <c r="J2150" s="12" t="s">
        <v>42</v>
      </c>
      <c r="K2150" s="12" t="s">
        <v>43</v>
      </c>
      <c r="L2150" s="13">
        <v>41.52</v>
      </c>
      <c r="M2150" s="13">
        <v>25</v>
      </c>
      <c r="N2150" s="13">
        <v>1.6608000000000001</v>
      </c>
      <c r="O2150" s="13" t="s">
        <v>30</v>
      </c>
      <c r="P2150" s="13">
        <v>64</v>
      </c>
      <c r="Q2150" s="13">
        <v>0</v>
      </c>
      <c r="R2150" s="69">
        <f>M2150*P2150</f>
        <v>1600</v>
      </c>
      <c r="S2150" s="69">
        <v>0</v>
      </c>
      <c r="T2150" s="69">
        <f>M2150*S2150</f>
        <v>0</v>
      </c>
      <c r="U2150" s="69">
        <f t="shared" ref="U2150" si="2177">+R2150-T2150</f>
        <v>1600</v>
      </c>
      <c r="V2150" s="69">
        <f>+U2150*0</f>
        <v>0</v>
      </c>
      <c r="W2150" s="69">
        <f t="shared" ref="W2150" si="2178">+U2150-V2150</f>
        <v>1600</v>
      </c>
      <c r="X2150" s="69">
        <v>0</v>
      </c>
      <c r="Y2150" s="14">
        <f t="shared" ref="Y2150:Y2168" si="2179">T2150-X2150</f>
        <v>0</v>
      </c>
      <c r="Z2150" s="66" t="s">
        <v>26</v>
      </c>
      <c r="AA2150" s="12" t="s">
        <v>31</v>
      </c>
    </row>
    <row r="2151" spans="1:27" x14ac:dyDescent="0.25">
      <c r="A2151" s="10">
        <v>45688</v>
      </c>
      <c r="B2151" s="11" t="s">
        <v>419</v>
      </c>
      <c r="C2151" s="11" t="s">
        <v>4379</v>
      </c>
      <c r="D2151" s="11" t="s">
        <v>26</v>
      </c>
      <c r="E2151" s="11" t="s">
        <v>526</v>
      </c>
      <c r="F2151" s="11" t="s">
        <v>26</v>
      </c>
      <c r="G2151" s="11">
        <v>2595</v>
      </c>
      <c r="H2151" s="12" t="s">
        <v>162</v>
      </c>
      <c r="I2151" s="12" t="s">
        <v>27</v>
      </c>
      <c r="J2151" s="12" t="s">
        <v>42</v>
      </c>
      <c r="K2151" s="12" t="s">
        <v>43</v>
      </c>
      <c r="L2151" s="13">
        <v>43.22</v>
      </c>
      <c r="M2151" s="13">
        <v>25</v>
      </c>
      <c r="N2151" s="13">
        <v>1.7287999999999999</v>
      </c>
      <c r="O2151" s="13" t="s">
        <v>30</v>
      </c>
      <c r="P2151" s="13">
        <v>56</v>
      </c>
      <c r="Q2151" s="13">
        <v>0</v>
      </c>
      <c r="R2151" s="69">
        <f>M2151*P2151</f>
        <v>1400</v>
      </c>
      <c r="S2151" s="69">
        <v>0</v>
      </c>
      <c r="T2151" s="69">
        <f>M2151*S2151</f>
        <v>0</v>
      </c>
      <c r="U2151" s="69">
        <f t="shared" ref="U2151" si="2180">R2151-T2151</f>
        <v>1400</v>
      </c>
      <c r="V2151" s="69">
        <f>U2151*0</f>
        <v>0</v>
      </c>
      <c r="W2151" s="69">
        <f t="shared" ref="W2151" si="2181">U2151-V2151</f>
        <v>1400</v>
      </c>
      <c r="X2151" s="69">
        <v>0</v>
      </c>
      <c r="Y2151" s="14">
        <f t="shared" si="2179"/>
        <v>0</v>
      </c>
      <c r="Z2151" s="66" t="s">
        <v>26</v>
      </c>
      <c r="AA2151" s="12" t="s">
        <v>31</v>
      </c>
    </row>
    <row r="2152" spans="1:27" x14ac:dyDescent="0.25">
      <c r="A2152" s="10">
        <v>45688</v>
      </c>
      <c r="B2152" s="11" t="s">
        <v>126</v>
      </c>
      <c r="C2152" s="11" t="s">
        <v>4380</v>
      </c>
      <c r="D2152" s="11" t="s">
        <v>26</v>
      </c>
      <c r="E2152" s="11" t="s">
        <v>588</v>
      </c>
      <c r="F2152" s="11" t="s">
        <v>26</v>
      </c>
      <c r="G2152" s="11">
        <v>56902</v>
      </c>
      <c r="H2152" s="12" t="s">
        <v>4422</v>
      </c>
      <c r="I2152" s="12" t="s">
        <v>27</v>
      </c>
      <c r="J2152" s="12" t="s">
        <v>33</v>
      </c>
      <c r="K2152" s="12" t="s">
        <v>34</v>
      </c>
      <c r="L2152" s="13">
        <v>34.880000000000003</v>
      </c>
      <c r="M2152" s="13">
        <v>25</v>
      </c>
      <c r="N2152" s="13">
        <v>1.3952</v>
      </c>
      <c r="O2152" s="13">
        <v>45</v>
      </c>
      <c r="P2152" s="13" t="s">
        <v>30</v>
      </c>
      <c r="Q2152" s="13">
        <v>0</v>
      </c>
      <c r="R2152" s="69">
        <f>+L2152*O2152</f>
        <v>1569.6000000000001</v>
      </c>
      <c r="S2152" s="69">
        <v>0</v>
      </c>
      <c r="T2152" s="69">
        <f>+L2152*S2152</f>
        <v>0</v>
      </c>
      <c r="U2152" s="69">
        <f t="shared" ref="U2152" si="2182">+R2152-T2152</f>
        <v>1569.6000000000001</v>
      </c>
      <c r="V2152" s="69">
        <f>+U2152*1</f>
        <v>1569.6000000000001</v>
      </c>
      <c r="W2152" s="69">
        <f t="shared" ref="W2152" si="2183">+U2152-V2152</f>
        <v>0</v>
      </c>
      <c r="X2152" s="69">
        <v>0</v>
      </c>
      <c r="Y2152" s="14">
        <f t="shared" si="2179"/>
        <v>0</v>
      </c>
      <c r="Z2152" s="66" t="s">
        <v>26</v>
      </c>
      <c r="AA2152" s="12" t="s">
        <v>31</v>
      </c>
    </row>
    <row r="2153" spans="1:27" x14ac:dyDescent="0.25">
      <c r="A2153" s="10">
        <v>45688</v>
      </c>
      <c r="B2153" s="11" t="s">
        <v>4381</v>
      </c>
      <c r="C2153" s="11" t="s">
        <v>4382</v>
      </c>
      <c r="D2153" s="11" t="s">
        <v>26</v>
      </c>
      <c r="E2153" s="11" t="s">
        <v>50</v>
      </c>
      <c r="F2153" s="11" t="s">
        <v>26</v>
      </c>
      <c r="G2153" s="11">
        <v>928</v>
      </c>
      <c r="H2153" s="12" t="s">
        <v>162</v>
      </c>
      <c r="I2153" s="12" t="s">
        <v>27</v>
      </c>
      <c r="J2153" s="12" t="s">
        <v>47</v>
      </c>
      <c r="K2153" s="12" t="s">
        <v>48</v>
      </c>
      <c r="L2153" s="13">
        <v>38.96</v>
      </c>
      <c r="M2153" s="13">
        <v>25</v>
      </c>
      <c r="N2153" s="13">
        <v>1.5584</v>
      </c>
      <c r="O2153" s="13" t="s">
        <v>30</v>
      </c>
      <c r="P2153" s="13">
        <v>58</v>
      </c>
      <c r="Q2153" s="13">
        <v>0</v>
      </c>
      <c r="R2153" s="69">
        <f>M2153*P2153</f>
        <v>1450</v>
      </c>
      <c r="S2153" s="69">
        <v>0</v>
      </c>
      <c r="T2153" s="69">
        <f>M2153*S2153</f>
        <v>0</v>
      </c>
      <c r="U2153" s="69">
        <f>R2153-T2153</f>
        <v>1450</v>
      </c>
      <c r="V2153" s="69">
        <f>U2153*0</f>
        <v>0</v>
      </c>
      <c r="W2153" s="69">
        <f>U2153-V2153</f>
        <v>1450</v>
      </c>
      <c r="X2153" s="69">
        <v>0</v>
      </c>
      <c r="Y2153" s="14">
        <f t="shared" si="2179"/>
        <v>0</v>
      </c>
      <c r="Z2153" s="66" t="s">
        <v>26</v>
      </c>
      <c r="AA2153" s="12" t="s">
        <v>31</v>
      </c>
    </row>
    <row r="2154" spans="1:27" x14ac:dyDescent="0.25">
      <c r="A2154" s="10">
        <v>45688</v>
      </c>
      <c r="B2154" s="11" t="s">
        <v>313</v>
      </c>
      <c r="C2154" s="11" t="s">
        <v>4383</v>
      </c>
      <c r="D2154" s="11" t="s">
        <v>26</v>
      </c>
      <c r="E2154" s="11" t="s">
        <v>65</v>
      </c>
      <c r="F2154" s="11" t="s">
        <v>26</v>
      </c>
      <c r="G2154" s="11">
        <v>1702</v>
      </c>
      <c r="H2154" s="12" t="s">
        <v>66</v>
      </c>
      <c r="I2154" s="12" t="s">
        <v>37</v>
      </c>
      <c r="J2154" s="12" t="s">
        <v>1908</v>
      </c>
      <c r="K2154" s="12" t="s">
        <v>82</v>
      </c>
      <c r="L2154" s="13">
        <v>41.28</v>
      </c>
      <c r="M2154" s="13">
        <v>25</v>
      </c>
      <c r="N2154" s="13">
        <v>1.6512</v>
      </c>
      <c r="O2154" s="13" t="s">
        <v>30</v>
      </c>
      <c r="P2154" s="13">
        <v>54</v>
      </c>
      <c r="Q2154" s="13">
        <v>0</v>
      </c>
      <c r="R2154" s="69">
        <f>M2154*P2154</f>
        <v>1350</v>
      </c>
      <c r="S2154" s="69">
        <v>0</v>
      </c>
      <c r="T2154" s="69">
        <f>M2154*S2154</f>
        <v>0</v>
      </c>
      <c r="U2154" s="69">
        <f t="shared" ref="U2154:U2155" si="2184">R2154-T2154</f>
        <v>1350</v>
      </c>
      <c r="V2154" s="69">
        <f t="shared" ref="V2154:V2155" si="2185">U2154*1</f>
        <v>1350</v>
      </c>
      <c r="W2154" s="69">
        <f t="shared" ref="W2154:W2155" si="2186">U2154-V2154</f>
        <v>0</v>
      </c>
      <c r="X2154" s="69">
        <v>0</v>
      </c>
      <c r="Y2154" s="14">
        <f t="shared" si="2179"/>
        <v>0</v>
      </c>
      <c r="Z2154" s="66" t="s">
        <v>26</v>
      </c>
      <c r="AA2154" s="12" t="s">
        <v>31</v>
      </c>
    </row>
    <row r="2155" spans="1:27" x14ac:dyDescent="0.25">
      <c r="A2155" s="10">
        <v>45688</v>
      </c>
      <c r="B2155" s="11" t="s">
        <v>4384</v>
      </c>
      <c r="C2155" s="11" t="s">
        <v>4385</v>
      </c>
      <c r="D2155" s="11" t="s">
        <v>26</v>
      </c>
      <c r="E2155" s="11" t="s">
        <v>67</v>
      </c>
      <c r="F2155" s="11" t="s">
        <v>26</v>
      </c>
      <c r="G2155" s="11">
        <v>1629</v>
      </c>
      <c r="H2155" s="12" t="s">
        <v>66</v>
      </c>
      <c r="I2155" s="12" t="s">
        <v>37</v>
      </c>
      <c r="J2155" s="12" t="s">
        <v>1908</v>
      </c>
      <c r="K2155" s="12" t="s">
        <v>82</v>
      </c>
      <c r="L2155" s="13">
        <v>39.46</v>
      </c>
      <c r="M2155" s="13">
        <v>25</v>
      </c>
      <c r="N2155" s="13">
        <v>1.5784</v>
      </c>
      <c r="O2155" s="13" t="s">
        <v>30</v>
      </c>
      <c r="P2155" s="13">
        <v>54</v>
      </c>
      <c r="Q2155" s="13">
        <v>0</v>
      </c>
      <c r="R2155" s="69">
        <f>M2155*P2155</f>
        <v>1350</v>
      </c>
      <c r="S2155" s="69">
        <v>0</v>
      </c>
      <c r="T2155" s="69">
        <f>M2155*S2155</f>
        <v>0</v>
      </c>
      <c r="U2155" s="69">
        <f t="shared" si="2184"/>
        <v>1350</v>
      </c>
      <c r="V2155" s="69">
        <f t="shared" si="2185"/>
        <v>1350</v>
      </c>
      <c r="W2155" s="69">
        <f t="shared" si="2186"/>
        <v>0</v>
      </c>
      <c r="X2155" s="69">
        <v>0</v>
      </c>
      <c r="Y2155" s="14">
        <f t="shared" si="2179"/>
        <v>0</v>
      </c>
      <c r="Z2155" s="66" t="s">
        <v>26</v>
      </c>
      <c r="AA2155" s="12" t="s">
        <v>31</v>
      </c>
    </row>
    <row r="2156" spans="1:27" x14ac:dyDescent="0.25">
      <c r="A2156" s="10">
        <v>45688</v>
      </c>
      <c r="B2156" s="11" t="s">
        <v>3411</v>
      </c>
      <c r="C2156" s="11" t="s">
        <v>4386</v>
      </c>
      <c r="D2156" s="11" t="s">
        <v>26</v>
      </c>
      <c r="E2156" s="11" t="s">
        <v>63</v>
      </c>
      <c r="F2156" s="11" t="s">
        <v>26</v>
      </c>
      <c r="G2156" s="11">
        <v>10177</v>
      </c>
      <c r="H2156" s="12" t="s">
        <v>140</v>
      </c>
      <c r="I2156" s="12" t="s">
        <v>27</v>
      </c>
      <c r="J2156" s="12" t="s">
        <v>33</v>
      </c>
      <c r="K2156" s="12" t="s">
        <v>34</v>
      </c>
      <c r="L2156" s="13">
        <v>38.36</v>
      </c>
      <c r="M2156" s="13">
        <v>25</v>
      </c>
      <c r="N2156" s="13">
        <v>1.5344</v>
      </c>
      <c r="O2156" s="13">
        <v>40</v>
      </c>
      <c r="P2156" s="13"/>
      <c r="Q2156" s="13">
        <v>0</v>
      </c>
      <c r="R2156" s="69">
        <f>+L2156*O2156</f>
        <v>1534.4</v>
      </c>
      <c r="S2156" s="69">
        <v>0</v>
      </c>
      <c r="T2156" s="69">
        <f>+L2156*S2156</f>
        <v>0</v>
      </c>
      <c r="U2156" s="69">
        <f>+R2156-T2156</f>
        <v>1534.4</v>
      </c>
      <c r="V2156" s="69">
        <f>+U2156*0</f>
        <v>0</v>
      </c>
      <c r="W2156" s="69">
        <f>+U2156-V2156</f>
        <v>1534.4</v>
      </c>
      <c r="X2156" s="69">
        <v>0</v>
      </c>
      <c r="Y2156" s="14">
        <f t="shared" si="2179"/>
        <v>0</v>
      </c>
      <c r="Z2156" s="66" t="s">
        <v>26</v>
      </c>
      <c r="AA2156" s="12" t="s">
        <v>31</v>
      </c>
    </row>
    <row r="2157" spans="1:27" x14ac:dyDescent="0.25">
      <c r="A2157" s="10">
        <v>45688</v>
      </c>
      <c r="B2157" s="11" t="s">
        <v>4387</v>
      </c>
      <c r="C2157" s="11" t="s">
        <v>4388</v>
      </c>
      <c r="D2157" s="11" t="s">
        <v>26</v>
      </c>
      <c r="E2157" s="11" t="s">
        <v>223</v>
      </c>
      <c r="F2157" s="11" t="s">
        <v>26</v>
      </c>
      <c r="G2157" s="11">
        <v>55344</v>
      </c>
      <c r="H2157" s="12" t="s">
        <v>4422</v>
      </c>
      <c r="I2157" s="12" t="s">
        <v>27</v>
      </c>
      <c r="J2157" s="12" t="s">
        <v>33</v>
      </c>
      <c r="K2157" s="12" t="s">
        <v>34</v>
      </c>
      <c r="L2157" s="13">
        <v>34.840000000000003</v>
      </c>
      <c r="M2157" s="13">
        <v>25</v>
      </c>
      <c r="N2157" s="13">
        <v>1.3935999999999999</v>
      </c>
      <c r="O2157" s="13">
        <v>45</v>
      </c>
      <c r="P2157" s="13" t="s">
        <v>30</v>
      </c>
      <c r="Q2157" s="13">
        <v>0</v>
      </c>
      <c r="R2157" s="69">
        <f>+L2157*O2157</f>
        <v>1567.8000000000002</v>
      </c>
      <c r="S2157" s="69">
        <v>0</v>
      </c>
      <c r="T2157" s="69">
        <f>+L2157*S2157</f>
        <v>0</v>
      </c>
      <c r="U2157" s="69">
        <f t="shared" ref="U2157" si="2187">+R2157-T2157</f>
        <v>1567.8000000000002</v>
      </c>
      <c r="V2157" s="69">
        <f>+U2157*1</f>
        <v>1567.8000000000002</v>
      </c>
      <c r="W2157" s="69">
        <f t="shared" ref="W2157" si="2188">+U2157-V2157</f>
        <v>0</v>
      </c>
      <c r="X2157" s="69">
        <v>0</v>
      </c>
      <c r="Y2157" s="14">
        <f t="shared" si="2179"/>
        <v>0</v>
      </c>
      <c r="Z2157" s="66" t="s">
        <v>26</v>
      </c>
      <c r="AA2157" s="12" t="s">
        <v>31</v>
      </c>
    </row>
    <row r="2158" spans="1:27" x14ac:dyDescent="0.25">
      <c r="A2158" s="10">
        <v>45688</v>
      </c>
      <c r="B2158" s="11" t="s">
        <v>2891</v>
      </c>
      <c r="C2158" s="11" t="s">
        <v>4389</v>
      </c>
      <c r="D2158" s="11" t="s">
        <v>26</v>
      </c>
      <c r="E2158" s="11" t="s">
        <v>182</v>
      </c>
      <c r="F2158" s="11" t="s">
        <v>26</v>
      </c>
      <c r="G2158" s="11">
        <v>4686</v>
      </c>
      <c r="H2158" s="12" t="s">
        <v>41</v>
      </c>
      <c r="I2158" s="12" t="s">
        <v>55</v>
      </c>
      <c r="J2158" s="12" t="s">
        <v>55</v>
      </c>
      <c r="K2158" s="12" t="s">
        <v>56</v>
      </c>
      <c r="L2158" s="13">
        <v>30.92</v>
      </c>
      <c r="M2158" s="13">
        <v>20</v>
      </c>
      <c r="N2158" s="13">
        <v>1.546</v>
      </c>
      <c r="O2158" s="13" t="s">
        <v>30</v>
      </c>
      <c r="P2158" s="13">
        <v>24</v>
      </c>
      <c r="Q2158" s="13">
        <v>0</v>
      </c>
      <c r="R2158" s="69">
        <f>+M2158*P2158</f>
        <v>480</v>
      </c>
      <c r="S2158" s="69">
        <v>0</v>
      </c>
      <c r="T2158" s="69">
        <f>+M2158*S2158</f>
        <v>0</v>
      </c>
      <c r="U2158" s="69">
        <f>+R2158-T2158</f>
        <v>480</v>
      </c>
      <c r="V2158" s="69">
        <f>+U2158*0</f>
        <v>0</v>
      </c>
      <c r="W2158" s="69">
        <f>+U2158-V2158</f>
        <v>480</v>
      </c>
      <c r="X2158" s="69">
        <v>0</v>
      </c>
      <c r="Y2158" s="14">
        <f t="shared" si="2179"/>
        <v>0</v>
      </c>
      <c r="Z2158" s="66" t="s">
        <v>26</v>
      </c>
      <c r="AA2158" s="12" t="s">
        <v>31</v>
      </c>
    </row>
    <row r="2159" spans="1:27" x14ac:dyDescent="0.25">
      <c r="A2159" s="10">
        <v>45688</v>
      </c>
      <c r="B2159" s="11" t="s">
        <v>3967</v>
      </c>
      <c r="C2159" s="11" t="s">
        <v>4390</v>
      </c>
      <c r="D2159" s="11" t="s">
        <v>26</v>
      </c>
      <c r="E2159" s="11" t="s">
        <v>1199</v>
      </c>
      <c r="F2159" s="11" t="s">
        <v>26</v>
      </c>
      <c r="G2159" s="11">
        <v>2596</v>
      </c>
      <c r="H2159" s="12" t="s">
        <v>162</v>
      </c>
      <c r="I2159" s="12" t="s">
        <v>27</v>
      </c>
      <c r="J2159" s="12" t="s">
        <v>47</v>
      </c>
      <c r="K2159" s="12" t="s">
        <v>48</v>
      </c>
      <c r="L2159" s="13">
        <v>38.82</v>
      </c>
      <c r="M2159" s="13">
        <v>25</v>
      </c>
      <c r="N2159" s="13">
        <v>1.5528</v>
      </c>
      <c r="O2159" s="13" t="s">
        <v>30</v>
      </c>
      <c r="P2159" s="13">
        <v>58</v>
      </c>
      <c r="Q2159" s="13">
        <v>0</v>
      </c>
      <c r="R2159" s="69">
        <f>M2159*P2159</f>
        <v>1450</v>
      </c>
      <c r="S2159" s="69">
        <v>0</v>
      </c>
      <c r="T2159" s="69">
        <f>M2159*S2159</f>
        <v>0</v>
      </c>
      <c r="U2159" s="69">
        <f>R2159-T2159</f>
        <v>1450</v>
      </c>
      <c r="V2159" s="69">
        <f>U2159*0</f>
        <v>0</v>
      </c>
      <c r="W2159" s="69">
        <f>U2159-V2159</f>
        <v>1450</v>
      </c>
      <c r="X2159" s="69">
        <v>0</v>
      </c>
      <c r="Y2159" s="14">
        <f t="shared" si="2179"/>
        <v>0</v>
      </c>
      <c r="Z2159" s="66" t="s">
        <v>26</v>
      </c>
      <c r="AA2159" s="12" t="s">
        <v>31</v>
      </c>
    </row>
    <row r="2160" spans="1:27" x14ac:dyDescent="0.25">
      <c r="A2160" s="10">
        <v>45688</v>
      </c>
      <c r="B2160" s="11" t="s">
        <v>726</v>
      </c>
      <c r="C2160" s="11" t="s">
        <v>4391</v>
      </c>
      <c r="D2160" s="11" t="s">
        <v>26</v>
      </c>
      <c r="E2160" s="11" t="s">
        <v>4160</v>
      </c>
      <c r="F2160" s="11" t="s">
        <v>26</v>
      </c>
      <c r="G2160" s="11">
        <v>2617</v>
      </c>
      <c r="H2160" s="12" t="s">
        <v>41</v>
      </c>
      <c r="I2160" s="12" t="s">
        <v>55</v>
      </c>
      <c r="J2160" s="12" t="s">
        <v>55</v>
      </c>
      <c r="K2160" s="12" t="s">
        <v>56</v>
      </c>
      <c r="L2160" s="13">
        <v>33.799999999999997</v>
      </c>
      <c r="M2160" s="13">
        <v>20</v>
      </c>
      <c r="N2160" s="13">
        <v>1.69</v>
      </c>
      <c r="O2160" s="13" t="s">
        <v>30</v>
      </c>
      <c r="P2160" s="13">
        <v>24</v>
      </c>
      <c r="Q2160" s="13">
        <v>0</v>
      </c>
      <c r="R2160" s="69">
        <f>+M2160*P2160</f>
        <v>480</v>
      </c>
      <c r="S2160" s="69">
        <v>0</v>
      </c>
      <c r="T2160" s="69">
        <f>+M2160*S2160</f>
        <v>0</v>
      </c>
      <c r="U2160" s="69">
        <f>+R2160-T2160</f>
        <v>480</v>
      </c>
      <c r="V2160" s="69">
        <f>+U2160*0</f>
        <v>0</v>
      </c>
      <c r="W2160" s="69">
        <f>+U2160-V2160</f>
        <v>480</v>
      </c>
      <c r="X2160" s="69">
        <v>0</v>
      </c>
      <c r="Y2160" s="14">
        <f t="shared" si="2179"/>
        <v>0</v>
      </c>
      <c r="Z2160" s="66" t="s">
        <v>26</v>
      </c>
      <c r="AA2160" s="12" t="s">
        <v>31</v>
      </c>
    </row>
    <row r="2161" spans="1:27" x14ac:dyDescent="0.25">
      <c r="A2161" s="10">
        <v>45688</v>
      </c>
      <c r="B2161" s="11" t="s">
        <v>365</v>
      </c>
      <c r="C2161" s="11" t="s">
        <v>4392</v>
      </c>
      <c r="D2161" s="11" t="s">
        <v>26</v>
      </c>
      <c r="E2161" s="11" t="s">
        <v>91</v>
      </c>
      <c r="F2161" s="11" t="s">
        <v>26</v>
      </c>
      <c r="G2161" s="11">
        <v>2469</v>
      </c>
      <c r="H2161" s="12" t="s">
        <v>41</v>
      </c>
      <c r="I2161" s="12" t="s">
        <v>55</v>
      </c>
      <c r="J2161" s="12" t="s">
        <v>55</v>
      </c>
      <c r="K2161" s="12" t="s">
        <v>56</v>
      </c>
      <c r="L2161" s="13">
        <v>33.4</v>
      </c>
      <c r="M2161" s="13">
        <v>20</v>
      </c>
      <c r="N2161" s="13">
        <v>1.67</v>
      </c>
      <c r="O2161" s="13" t="s">
        <v>30</v>
      </c>
      <c r="P2161" s="13">
        <v>24</v>
      </c>
      <c r="Q2161" s="13">
        <v>0</v>
      </c>
      <c r="R2161" s="69">
        <f>+M2161*P2161</f>
        <v>480</v>
      </c>
      <c r="S2161" s="69">
        <v>0</v>
      </c>
      <c r="T2161" s="69">
        <f>+M2161*S2161</f>
        <v>0</v>
      </c>
      <c r="U2161" s="69">
        <f>+R2161-T2161</f>
        <v>480</v>
      </c>
      <c r="V2161" s="69">
        <f>+U2161*0</f>
        <v>0</v>
      </c>
      <c r="W2161" s="69">
        <f>+U2161-V2161</f>
        <v>480</v>
      </c>
      <c r="X2161" s="69">
        <v>0</v>
      </c>
      <c r="Y2161" s="14">
        <f t="shared" si="2179"/>
        <v>0</v>
      </c>
      <c r="Z2161" s="66" t="s">
        <v>26</v>
      </c>
      <c r="AA2161" s="12" t="s">
        <v>31</v>
      </c>
    </row>
    <row r="2162" spans="1:27" x14ac:dyDescent="0.25">
      <c r="A2162" s="10">
        <v>45688</v>
      </c>
      <c r="B2162" s="11" t="s">
        <v>4393</v>
      </c>
      <c r="C2162" s="11" t="s">
        <v>4394</v>
      </c>
      <c r="D2162" s="11" t="s">
        <v>26</v>
      </c>
      <c r="E2162" s="11" t="s">
        <v>596</v>
      </c>
      <c r="F2162" s="11" t="s">
        <v>26</v>
      </c>
      <c r="G2162" s="11">
        <v>2581</v>
      </c>
      <c r="H2162" s="12" t="s">
        <v>41</v>
      </c>
      <c r="I2162" s="12" t="s">
        <v>55</v>
      </c>
      <c r="J2162" s="12" t="s">
        <v>55</v>
      </c>
      <c r="K2162" s="12" t="s">
        <v>56</v>
      </c>
      <c r="L2162" s="13">
        <v>32.06</v>
      </c>
      <c r="M2162" s="13">
        <v>20</v>
      </c>
      <c r="N2162" s="13">
        <v>1.603</v>
      </c>
      <c r="O2162" s="13" t="s">
        <v>30</v>
      </c>
      <c r="P2162" s="13">
        <v>24</v>
      </c>
      <c r="Q2162" s="13">
        <v>0</v>
      </c>
      <c r="R2162" s="69">
        <f>+M2162*P2162</f>
        <v>480</v>
      </c>
      <c r="S2162" s="69">
        <v>0</v>
      </c>
      <c r="T2162" s="69">
        <f>+M2162*S2162</f>
        <v>0</v>
      </c>
      <c r="U2162" s="69">
        <f>+R2162-T2162</f>
        <v>480</v>
      </c>
      <c r="V2162" s="69">
        <f>+U2162*0</f>
        <v>0</v>
      </c>
      <c r="W2162" s="69">
        <f>+U2162-V2162</f>
        <v>480</v>
      </c>
      <c r="X2162" s="69">
        <v>0</v>
      </c>
      <c r="Y2162" s="14">
        <f t="shared" si="2179"/>
        <v>0</v>
      </c>
      <c r="Z2162" s="66" t="s">
        <v>26</v>
      </c>
      <c r="AA2162" s="12" t="s">
        <v>31</v>
      </c>
    </row>
    <row r="2163" spans="1:27" x14ac:dyDescent="0.25">
      <c r="A2163" s="10">
        <v>45688</v>
      </c>
      <c r="B2163" s="11" t="s">
        <v>373</v>
      </c>
      <c r="C2163" s="11" t="s">
        <v>4395</v>
      </c>
      <c r="D2163" s="11" t="s">
        <v>26</v>
      </c>
      <c r="E2163" s="11" t="s">
        <v>558</v>
      </c>
      <c r="F2163" s="11" t="s">
        <v>26</v>
      </c>
      <c r="G2163" s="11">
        <v>2582</v>
      </c>
      <c r="H2163" s="12" t="s">
        <v>41</v>
      </c>
      <c r="I2163" s="12" t="s">
        <v>55</v>
      </c>
      <c r="J2163" s="12" t="s">
        <v>55</v>
      </c>
      <c r="K2163" s="12" t="s">
        <v>56</v>
      </c>
      <c r="L2163" s="13">
        <v>33.44</v>
      </c>
      <c r="M2163" s="13">
        <v>20</v>
      </c>
      <c r="N2163" s="13">
        <v>1.6719999999999999</v>
      </c>
      <c r="O2163" s="13" t="s">
        <v>30</v>
      </c>
      <c r="P2163" s="13">
        <v>24</v>
      </c>
      <c r="Q2163" s="13">
        <v>0</v>
      </c>
      <c r="R2163" s="69">
        <f>+M2163*P2163</f>
        <v>480</v>
      </c>
      <c r="S2163" s="69">
        <v>0</v>
      </c>
      <c r="T2163" s="69">
        <f>+M2163*S2163</f>
        <v>0</v>
      </c>
      <c r="U2163" s="69">
        <f>+R2163-T2163</f>
        <v>480</v>
      </c>
      <c r="V2163" s="69">
        <f>+U2163*0</f>
        <v>0</v>
      </c>
      <c r="W2163" s="69">
        <f>+U2163-V2163</f>
        <v>480</v>
      </c>
      <c r="X2163" s="69">
        <v>0</v>
      </c>
      <c r="Y2163" s="14">
        <f t="shared" si="2179"/>
        <v>0</v>
      </c>
      <c r="Z2163" s="66" t="s">
        <v>26</v>
      </c>
      <c r="AA2163" s="12" t="s">
        <v>31</v>
      </c>
    </row>
    <row r="2164" spans="1:27" x14ac:dyDescent="0.25">
      <c r="A2164" s="10">
        <v>45688</v>
      </c>
      <c r="B2164" s="11" t="s">
        <v>4396</v>
      </c>
      <c r="C2164" s="11" t="s">
        <v>4397</v>
      </c>
      <c r="D2164" s="11" t="s">
        <v>26</v>
      </c>
      <c r="E2164" s="11" t="s">
        <v>69</v>
      </c>
      <c r="F2164" s="11" t="s">
        <v>26</v>
      </c>
      <c r="G2164" s="11">
        <v>2107</v>
      </c>
      <c r="H2164" s="12" t="s">
        <v>70</v>
      </c>
      <c r="I2164" s="12" t="s">
        <v>27</v>
      </c>
      <c r="J2164" s="12" t="s">
        <v>33</v>
      </c>
      <c r="K2164" s="12" t="s">
        <v>34</v>
      </c>
      <c r="L2164" s="13">
        <v>38.520000000000003</v>
      </c>
      <c r="M2164" s="13">
        <v>25</v>
      </c>
      <c r="N2164" s="13">
        <v>1.5407999999999999</v>
      </c>
      <c r="O2164" s="13" t="s">
        <v>30</v>
      </c>
      <c r="P2164" s="13">
        <v>60</v>
      </c>
      <c r="Q2164" s="13">
        <v>0</v>
      </c>
      <c r="R2164" s="69">
        <f>+M2164*P2164</f>
        <v>1500</v>
      </c>
      <c r="S2164" s="69">
        <v>0</v>
      </c>
      <c r="T2164" s="69">
        <f>+M2164*S2164</f>
        <v>0</v>
      </c>
      <c r="U2164" s="69">
        <f t="shared" ref="U2164" si="2189">+R2164-T2164</f>
        <v>1500</v>
      </c>
      <c r="V2164" s="69">
        <f t="shared" ref="V2164" si="2190">+U2164*0</f>
        <v>0</v>
      </c>
      <c r="W2164" s="69">
        <f t="shared" ref="W2164" si="2191">+U2164-V2164</f>
        <v>1500</v>
      </c>
      <c r="X2164" s="69">
        <v>0</v>
      </c>
      <c r="Y2164" s="14">
        <f t="shared" si="2179"/>
        <v>0</v>
      </c>
      <c r="Z2164" s="66" t="s">
        <v>26</v>
      </c>
      <c r="AA2164" s="12" t="s">
        <v>31</v>
      </c>
    </row>
    <row r="2165" spans="1:27" x14ac:dyDescent="0.25">
      <c r="A2165" s="10">
        <v>45689</v>
      </c>
      <c r="B2165" s="68">
        <v>9.0624999999999734E-3</v>
      </c>
      <c r="C2165" s="11" t="s">
        <v>4526</v>
      </c>
      <c r="D2165" s="11" t="s">
        <v>26</v>
      </c>
      <c r="E2165" s="11" t="s">
        <v>100</v>
      </c>
      <c r="F2165" s="11" t="s">
        <v>26</v>
      </c>
      <c r="G2165" s="11">
        <v>21738</v>
      </c>
      <c r="H2165" s="12" t="s">
        <v>4447</v>
      </c>
      <c r="I2165" s="12" t="s">
        <v>27</v>
      </c>
      <c r="J2165" s="12" t="s">
        <v>42</v>
      </c>
      <c r="K2165" s="12" t="s">
        <v>43</v>
      </c>
      <c r="L2165" s="13">
        <v>43.48</v>
      </c>
      <c r="M2165" s="13">
        <v>25</v>
      </c>
      <c r="N2165" s="13">
        <f>L2165/M2165</f>
        <v>1.7391999999999999</v>
      </c>
      <c r="O2165" s="13">
        <v>42.5</v>
      </c>
      <c r="P2165" s="13"/>
      <c r="Q2165" s="13">
        <v>0</v>
      </c>
      <c r="R2165" s="69">
        <f>+L2165*O2165</f>
        <v>1847.8999999999999</v>
      </c>
      <c r="S2165" s="69">
        <v>0</v>
      </c>
      <c r="T2165" s="69">
        <f>+L2165*S2165</f>
        <v>0</v>
      </c>
      <c r="U2165" s="69">
        <f>+R2165-T2165</f>
        <v>1847.8999999999999</v>
      </c>
      <c r="V2165" s="69">
        <f>+U2165*0.75</f>
        <v>1385.925</v>
      </c>
      <c r="W2165" s="69">
        <f>+U2165-V2165</f>
        <v>461.97499999999991</v>
      </c>
      <c r="X2165" s="69">
        <v>0</v>
      </c>
      <c r="Y2165" s="14">
        <f t="shared" si="2179"/>
        <v>0</v>
      </c>
      <c r="Z2165" s="11" t="s">
        <v>26</v>
      </c>
      <c r="AA2165" s="12" t="s">
        <v>31</v>
      </c>
    </row>
    <row r="2166" spans="1:27" x14ac:dyDescent="0.25">
      <c r="A2166" s="10">
        <v>45689</v>
      </c>
      <c r="B2166" s="68">
        <v>1.4733796296296287E-2</v>
      </c>
      <c r="C2166" s="11" t="s">
        <v>4527</v>
      </c>
      <c r="D2166" s="11" t="s">
        <v>26</v>
      </c>
      <c r="E2166" s="11" t="s">
        <v>50</v>
      </c>
      <c r="F2166" s="11" t="s">
        <v>26</v>
      </c>
      <c r="G2166" s="11">
        <v>929</v>
      </c>
      <c r="H2166" s="12" t="s">
        <v>162</v>
      </c>
      <c r="I2166" s="12" t="s">
        <v>27</v>
      </c>
      <c r="J2166" s="12" t="s">
        <v>33</v>
      </c>
      <c r="K2166" s="12" t="s">
        <v>34</v>
      </c>
      <c r="L2166" s="13">
        <v>37.479999999999997</v>
      </c>
      <c r="M2166" s="13">
        <v>25</v>
      </c>
      <c r="N2166" s="13">
        <f t="shared" ref="N2166:N2229" si="2192">L2166/M2166</f>
        <v>1.4991999999999999</v>
      </c>
      <c r="O2166" s="13" t="s">
        <v>30</v>
      </c>
      <c r="P2166" s="13">
        <v>58</v>
      </c>
      <c r="Q2166" s="13">
        <v>0</v>
      </c>
      <c r="R2166" s="69">
        <f>M2166*P2166</f>
        <v>1450</v>
      </c>
      <c r="S2166" s="69">
        <v>0</v>
      </c>
      <c r="T2166" s="69">
        <f>M2166*S2166</f>
        <v>0</v>
      </c>
      <c r="U2166" s="69">
        <f>R2166-T2166</f>
        <v>1450</v>
      </c>
      <c r="V2166" s="69">
        <f>U2166*0</f>
        <v>0</v>
      </c>
      <c r="W2166" s="69">
        <f>U2166-V2166</f>
        <v>1450</v>
      </c>
      <c r="X2166" s="69">
        <v>0</v>
      </c>
      <c r="Y2166" s="14">
        <f t="shared" si="2179"/>
        <v>0</v>
      </c>
      <c r="Z2166" s="11" t="s">
        <v>26</v>
      </c>
      <c r="AA2166" s="12" t="s">
        <v>31</v>
      </c>
    </row>
    <row r="2167" spans="1:27" x14ac:dyDescent="0.25">
      <c r="A2167" s="10">
        <v>45689</v>
      </c>
      <c r="B2167" s="68">
        <v>1.807870370370368E-2</v>
      </c>
      <c r="C2167" s="11" t="s">
        <v>4528</v>
      </c>
      <c r="D2167" s="11" t="s">
        <v>26</v>
      </c>
      <c r="E2167" s="11" t="s">
        <v>321</v>
      </c>
      <c r="F2167" s="11" t="s">
        <v>26</v>
      </c>
      <c r="G2167" s="11">
        <v>112392</v>
      </c>
      <c r="H2167" s="12" t="s">
        <v>4445</v>
      </c>
      <c r="I2167" s="12" t="s">
        <v>27</v>
      </c>
      <c r="J2167" s="12" t="s">
        <v>33</v>
      </c>
      <c r="K2167" s="12" t="s">
        <v>34</v>
      </c>
      <c r="L2167" s="13">
        <v>36.520000000000003</v>
      </c>
      <c r="M2167" s="13">
        <v>25</v>
      </c>
      <c r="N2167" s="13">
        <f t="shared" si="2192"/>
        <v>1.4608000000000001</v>
      </c>
      <c r="O2167" s="13">
        <v>44</v>
      </c>
      <c r="P2167" s="13" t="s">
        <v>30</v>
      </c>
      <c r="Q2167" s="13">
        <v>0</v>
      </c>
      <c r="R2167" s="69">
        <f t="shared" ref="R2167" si="2193">+L2167*O2167</f>
        <v>1606.88</v>
      </c>
      <c r="S2167" s="69">
        <v>0</v>
      </c>
      <c r="T2167" s="69">
        <f>+L2167*S2167</f>
        <v>0</v>
      </c>
      <c r="U2167" s="69">
        <f>+R2167-T2167</f>
        <v>1606.88</v>
      </c>
      <c r="V2167" s="69">
        <f>+U2167*1</f>
        <v>1606.88</v>
      </c>
      <c r="W2167" s="69">
        <f>+U2167-V2167</f>
        <v>0</v>
      </c>
      <c r="X2167" s="69">
        <v>0</v>
      </c>
      <c r="Y2167" s="14">
        <f t="shared" si="2179"/>
        <v>0</v>
      </c>
      <c r="Z2167" s="11" t="s">
        <v>26</v>
      </c>
      <c r="AA2167" s="12" t="s">
        <v>31</v>
      </c>
    </row>
    <row r="2168" spans="1:27" x14ac:dyDescent="0.25">
      <c r="A2168" s="10">
        <v>45689</v>
      </c>
      <c r="B2168" s="68">
        <v>1.8888888888888899E-2</v>
      </c>
      <c r="C2168" s="11" t="s">
        <v>4529</v>
      </c>
      <c r="D2168" s="11" t="s">
        <v>26</v>
      </c>
      <c r="E2168" s="11" t="s">
        <v>495</v>
      </c>
      <c r="F2168" s="11" t="s">
        <v>26</v>
      </c>
      <c r="G2168" s="11">
        <v>22917</v>
      </c>
      <c r="H2168" s="12" t="s">
        <v>4447</v>
      </c>
      <c r="I2168" s="12" t="s">
        <v>27</v>
      </c>
      <c r="J2168" s="12" t="s">
        <v>33</v>
      </c>
      <c r="K2168" s="12" t="s">
        <v>34</v>
      </c>
      <c r="L2168" s="13">
        <v>38.44</v>
      </c>
      <c r="M2168" s="13">
        <v>25</v>
      </c>
      <c r="N2168" s="13">
        <f t="shared" si="2192"/>
        <v>1.5375999999999999</v>
      </c>
      <c r="O2168" s="13">
        <v>45.33</v>
      </c>
      <c r="P2168" s="13" t="s">
        <v>30</v>
      </c>
      <c r="Q2168" s="13">
        <v>0</v>
      </c>
      <c r="R2168" s="69">
        <f>+L2168*O2168</f>
        <v>1742.4851999999998</v>
      </c>
      <c r="S2168" s="69">
        <v>0</v>
      </c>
      <c r="T2168" s="69">
        <f>+L2168*S2168</f>
        <v>0</v>
      </c>
      <c r="U2168" s="69">
        <f>+R2168-T2168</f>
        <v>1742.4851999999998</v>
      </c>
      <c r="V2168" s="69">
        <f>+U2168*0.75</f>
        <v>1306.8638999999998</v>
      </c>
      <c r="W2168" s="69">
        <f>+U2168-V2168</f>
        <v>435.62130000000002</v>
      </c>
      <c r="X2168" s="69">
        <v>0</v>
      </c>
      <c r="Y2168" s="14">
        <f t="shared" si="2179"/>
        <v>0</v>
      </c>
      <c r="Z2168" s="11" t="s">
        <v>26</v>
      </c>
      <c r="AA2168" s="12" t="s">
        <v>31</v>
      </c>
    </row>
    <row r="2169" spans="1:27" x14ac:dyDescent="0.25">
      <c r="A2169" s="10">
        <v>45689</v>
      </c>
      <c r="B2169" s="68">
        <v>1.6805555555555518E-2</v>
      </c>
      <c r="C2169" s="11" t="s">
        <v>4530</v>
      </c>
      <c r="D2169" s="11" t="s">
        <v>26</v>
      </c>
      <c r="E2169" s="11" t="s">
        <v>53</v>
      </c>
      <c r="F2169" s="11" t="s">
        <v>26</v>
      </c>
      <c r="G2169" s="11" t="s">
        <v>26</v>
      </c>
      <c r="H2169" s="12" t="s">
        <v>4421</v>
      </c>
      <c r="I2169" s="12" t="s">
        <v>27</v>
      </c>
      <c r="J2169" s="12" t="s">
        <v>47</v>
      </c>
      <c r="K2169" s="12" t="s">
        <v>48</v>
      </c>
      <c r="L2169" s="13">
        <v>46.78</v>
      </c>
      <c r="M2169" s="13">
        <v>32</v>
      </c>
      <c r="N2169" s="13">
        <f t="shared" si="2192"/>
        <v>1.461875</v>
      </c>
      <c r="O2169" s="13">
        <v>87</v>
      </c>
      <c r="P2169" s="13" t="s">
        <v>30</v>
      </c>
      <c r="Q2169" s="13">
        <v>0</v>
      </c>
      <c r="R2169" s="69">
        <f>L2169*O2169</f>
        <v>4069.86</v>
      </c>
      <c r="S2169" s="69">
        <v>38</v>
      </c>
      <c r="T2169" s="69">
        <f>L2169*S2169</f>
        <v>1777.64</v>
      </c>
      <c r="U2169" s="69">
        <f>R2169-T2169</f>
        <v>2292.2200000000003</v>
      </c>
      <c r="V2169" s="69">
        <f>U2169*1</f>
        <v>2292.2200000000003</v>
      </c>
      <c r="W2169" s="69">
        <f>U2169-V2169</f>
        <v>0</v>
      </c>
      <c r="X2169" s="69">
        <f>L2169*37</f>
        <v>1730.8600000000001</v>
      </c>
      <c r="Y2169" s="70">
        <f t="shared" ref="Y2169" si="2194">+T2169-X2169</f>
        <v>46.779999999999973</v>
      </c>
      <c r="Z2169" s="12" t="s">
        <v>41</v>
      </c>
      <c r="AA2169" s="12" t="s">
        <v>78</v>
      </c>
    </row>
    <row r="2170" spans="1:27" x14ac:dyDescent="0.25">
      <c r="A2170" s="10">
        <v>45689</v>
      </c>
      <c r="B2170" s="68">
        <v>2.692129629629636E-2</v>
      </c>
      <c r="C2170" s="11" t="s">
        <v>4531</v>
      </c>
      <c r="D2170" s="11" t="s">
        <v>26</v>
      </c>
      <c r="E2170" s="11" t="s">
        <v>552</v>
      </c>
      <c r="F2170" s="11" t="s">
        <v>26</v>
      </c>
      <c r="G2170" s="11">
        <v>4674</v>
      </c>
      <c r="H2170" s="12" t="s">
        <v>4422</v>
      </c>
      <c r="I2170" s="12" t="s">
        <v>27</v>
      </c>
      <c r="J2170" s="12" t="s">
        <v>33</v>
      </c>
      <c r="K2170" s="12" t="s">
        <v>34</v>
      </c>
      <c r="L2170" s="13">
        <v>35.28</v>
      </c>
      <c r="M2170" s="13">
        <v>25</v>
      </c>
      <c r="N2170" s="13">
        <f t="shared" si="2192"/>
        <v>1.4112</v>
      </c>
      <c r="O2170" s="13">
        <v>45</v>
      </c>
      <c r="P2170" s="13" t="s">
        <v>30</v>
      </c>
      <c r="Q2170" s="13">
        <v>0</v>
      </c>
      <c r="R2170" s="69">
        <f>+L2170*O2170</f>
        <v>1587.6000000000001</v>
      </c>
      <c r="S2170" s="69">
        <v>0</v>
      </c>
      <c r="T2170" s="69">
        <f>+L2170*S2170</f>
        <v>0</v>
      </c>
      <c r="U2170" s="69">
        <f t="shared" ref="U2170" si="2195">+R2170-T2170</f>
        <v>1587.6000000000001</v>
      </c>
      <c r="V2170" s="69">
        <f>+U2170*1</f>
        <v>1587.6000000000001</v>
      </c>
      <c r="W2170" s="69">
        <f t="shared" ref="W2170" si="2196">+U2170-V2170</f>
        <v>0</v>
      </c>
      <c r="X2170" s="69">
        <v>0</v>
      </c>
      <c r="Y2170" s="14">
        <f t="shared" ref="Y2170:Y2171" si="2197">T2170-X2170</f>
        <v>0</v>
      </c>
      <c r="Z2170" s="11" t="s">
        <v>26</v>
      </c>
      <c r="AA2170" s="12" t="s">
        <v>31</v>
      </c>
    </row>
    <row r="2171" spans="1:27" x14ac:dyDescent="0.25">
      <c r="A2171" s="10">
        <v>45689</v>
      </c>
      <c r="B2171" s="68">
        <v>2.7534722222222197E-2</v>
      </c>
      <c r="C2171" s="11" t="s">
        <v>4532</v>
      </c>
      <c r="D2171" s="11" t="s">
        <v>26</v>
      </c>
      <c r="E2171" s="11" t="s">
        <v>39</v>
      </c>
      <c r="F2171" s="11" t="s">
        <v>26</v>
      </c>
      <c r="G2171" s="11">
        <v>784</v>
      </c>
      <c r="H2171" s="12" t="s">
        <v>141</v>
      </c>
      <c r="I2171" s="12" t="s">
        <v>55</v>
      </c>
      <c r="J2171" s="12" t="s">
        <v>55</v>
      </c>
      <c r="K2171" s="12" t="s">
        <v>56</v>
      </c>
      <c r="L2171" s="13">
        <v>37.799999999999997</v>
      </c>
      <c r="M2171" s="13">
        <v>25</v>
      </c>
      <c r="N2171" s="13">
        <f t="shared" si="2192"/>
        <v>1.5119999999999998</v>
      </c>
      <c r="O2171" s="13">
        <v>15</v>
      </c>
      <c r="P2171" s="13" t="s">
        <v>30</v>
      </c>
      <c r="Q2171" s="13">
        <v>0</v>
      </c>
      <c r="R2171" s="69">
        <f>L2171*O2171</f>
        <v>567</v>
      </c>
      <c r="S2171" s="69">
        <v>0</v>
      </c>
      <c r="T2171" s="69">
        <f>L2171*S2171</f>
        <v>0</v>
      </c>
      <c r="U2171" s="69">
        <f>R2171-T2171</f>
        <v>567</v>
      </c>
      <c r="V2171" s="69">
        <f>U2171*0</f>
        <v>0</v>
      </c>
      <c r="W2171" s="69">
        <f>U2171-V2171</f>
        <v>567</v>
      </c>
      <c r="X2171" s="69">
        <v>0</v>
      </c>
      <c r="Y2171" s="14">
        <f t="shared" si="2197"/>
        <v>0</v>
      </c>
      <c r="Z2171" s="11" t="s">
        <v>26</v>
      </c>
      <c r="AA2171" s="12" t="s">
        <v>31</v>
      </c>
    </row>
    <row r="2172" spans="1:27" x14ac:dyDescent="0.25">
      <c r="A2172" s="10">
        <v>45689</v>
      </c>
      <c r="B2172" s="68">
        <v>1.3703703703703718E-2</v>
      </c>
      <c r="C2172" s="11" t="s">
        <v>4533</v>
      </c>
      <c r="D2172" s="11" t="s">
        <v>26</v>
      </c>
      <c r="E2172" s="11" t="s">
        <v>4160</v>
      </c>
      <c r="F2172" s="11" t="s">
        <v>26</v>
      </c>
      <c r="G2172" s="11" t="s">
        <v>26</v>
      </c>
      <c r="H2172" s="12" t="s">
        <v>4423</v>
      </c>
      <c r="I2172" s="12" t="s">
        <v>27</v>
      </c>
      <c r="J2172" s="12" t="s">
        <v>47</v>
      </c>
      <c r="K2172" s="12" t="s">
        <v>48</v>
      </c>
      <c r="L2172" s="13">
        <v>33.26</v>
      </c>
      <c r="M2172" s="13">
        <v>23</v>
      </c>
      <c r="N2172" s="13">
        <f t="shared" si="2192"/>
        <v>1.4460869565217391</v>
      </c>
      <c r="O2172" s="13">
        <v>90</v>
      </c>
      <c r="P2172" s="13" t="s">
        <v>30</v>
      </c>
      <c r="Q2172" s="13">
        <v>0</v>
      </c>
      <c r="R2172" s="69">
        <f>L2172*O2172</f>
        <v>2993.3999999999996</v>
      </c>
      <c r="S2172" s="69">
        <v>41</v>
      </c>
      <c r="T2172" s="69">
        <f>+L2172*S2172</f>
        <v>1363.6599999999999</v>
      </c>
      <c r="U2172" s="69">
        <f t="shared" ref="U2172" si="2198">R2172-T2172</f>
        <v>1629.7399999999998</v>
      </c>
      <c r="V2172" s="69">
        <f>U2172*1</f>
        <v>1629.7399999999998</v>
      </c>
      <c r="W2172" s="69">
        <f t="shared" ref="W2172" si="2199">U2172-V2172</f>
        <v>0</v>
      </c>
      <c r="X2172" s="15">
        <f>L2172*40</f>
        <v>1330.3999999999999</v>
      </c>
      <c r="Y2172" s="70">
        <f t="shared" ref="Y2172" si="2200">+T2172-X2172</f>
        <v>33.259999999999991</v>
      </c>
      <c r="Z2172" s="12" t="s">
        <v>41</v>
      </c>
      <c r="AA2172" s="12" t="s">
        <v>745</v>
      </c>
    </row>
    <row r="2173" spans="1:27" x14ac:dyDescent="0.25">
      <c r="A2173" s="10">
        <v>45689</v>
      </c>
      <c r="B2173" s="68">
        <v>2.5902777777777775E-2</v>
      </c>
      <c r="C2173" s="11" t="s">
        <v>4534</v>
      </c>
      <c r="D2173" s="11" t="s">
        <v>26</v>
      </c>
      <c r="E2173" s="11" t="s">
        <v>653</v>
      </c>
      <c r="F2173" s="11" t="s">
        <v>26</v>
      </c>
      <c r="G2173" s="11">
        <v>2817</v>
      </c>
      <c r="H2173" s="12" t="s">
        <v>41</v>
      </c>
      <c r="I2173" s="12" t="s">
        <v>55</v>
      </c>
      <c r="J2173" s="12" t="s">
        <v>55</v>
      </c>
      <c r="K2173" s="12" t="s">
        <v>56</v>
      </c>
      <c r="L2173" s="13">
        <v>31.9</v>
      </c>
      <c r="M2173" s="13">
        <v>20</v>
      </c>
      <c r="N2173" s="13">
        <f t="shared" si="2192"/>
        <v>1.595</v>
      </c>
      <c r="O2173" s="13" t="s">
        <v>30</v>
      </c>
      <c r="P2173" s="13">
        <v>24</v>
      </c>
      <c r="Q2173" s="13">
        <v>0</v>
      </c>
      <c r="R2173" s="69">
        <f>+M2173*P2173</f>
        <v>480</v>
      </c>
      <c r="S2173" s="69">
        <v>0</v>
      </c>
      <c r="T2173" s="69">
        <f>+M2173*S2173</f>
        <v>0</v>
      </c>
      <c r="U2173" s="69">
        <f t="shared" ref="U2173:U2174" si="2201">+R2173-T2173</f>
        <v>480</v>
      </c>
      <c r="V2173" s="69">
        <f>+U2173*0</f>
        <v>0</v>
      </c>
      <c r="W2173" s="69">
        <f t="shared" ref="W2173:W2174" si="2202">+U2173-V2173</f>
        <v>480</v>
      </c>
      <c r="X2173" s="69">
        <v>0</v>
      </c>
      <c r="Y2173" s="14">
        <f t="shared" ref="Y2173:Y2183" si="2203">T2173-X2173</f>
        <v>0</v>
      </c>
      <c r="Z2173" s="11" t="s">
        <v>26</v>
      </c>
      <c r="AA2173" s="12" t="s">
        <v>31</v>
      </c>
    </row>
    <row r="2174" spans="1:27" x14ac:dyDescent="0.25">
      <c r="A2174" s="10">
        <v>45689</v>
      </c>
      <c r="B2174" s="68">
        <v>3.9884259259259258E-2</v>
      </c>
      <c r="C2174" s="11" t="s">
        <v>4535</v>
      </c>
      <c r="D2174" s="11" t="s">
        <v>26</v>
      </c>
      <c r="E2174" s="11" t="s">
        <v>223</v>
      </c>
      <c r="F2174" s="11" t="s">
        <v>26</v>
      </c>
      <c r="G2174" s="11">
        <v>55345</v>
      </c>
      <c r="H2174" s="12" t="s">
        <v>4422</v>
      </c>
      <c r="I2174" s="12" t="s">
        <v>27</v>
      </c>
      <c r="J2174" s="12" t="s">
        <v>42</v>
      </c>
      <c r="K2174" s="12" t="s">
        <v>43</v>
      </c>
      <c r="L2174" s="13">
        <v>37.24</v>
      </c>
      <c r="M2174" s="13">
        <v>25</v>
      </c>
      <c r="N2174" s="13">
        <f t="shared" si="2192"/>
        <v>1.4896</v>
      </c>
      <c r="O2174" s="13">
        <v>42</v>
      </c>
      <c r="P2174" s="13" t="s">
        <v>30</v>
      </c>
      <c r="Q2174" s="13">
        <v>0</v>
      </c>
      <c r="R2174" s="69">
        <f t="shared" ref="R2174" si="2204">+L2174*O2174</f>
        <v>1564.0800000000002</v>
      </c>
      <c r="S2174" s="69">
        <v>0</v>
      </c>
      <c r="T2174" s="69">
        <f t="shared" ref="T2174" si="2205">+L2174*S2174</f>
        <v>0</v>
      </c>
      <c r="U2174" s="69">
        <f t="shared" si="2201"/>
        <v>1564.0800000000002</v>
      </c>
      <c r="V2174" s="69">
        <f>+U2174*1</f>
        <v>1564.0800000000002</v>
      </c>
      <c r="W2174" s="69">
        <f t="shared" si="2202"/>
        <v>0</v>
      </c>
      <c r="X2174" s="69">
        <v>0</v>
      </c>
      <c r="Y2174" s="14">
        <f t="shared" si="2203"/>
        <v>0</v>
      </c>
      <c r="Z2174" s="11" t="s">
        <v>26</v>
      </c>
      <c r="AA2174" s="12" t="s">
        <v>31</v>
      </c>
    </row>
    <row r="2175" spans="1:27" x14ac:dyDescent="0.25">
      <c r="A2175" s="10">
        <v>45689</v>
      </c>
      <c r="B2175" s="68">
        <v>3.1643518518518488E-2</v>
      </c>
      <c r="C2175" s="11" t="s">
        <v>4536</v>
      </c>
      <c r="D2175" s="11" t="s">
        <v>26</v>
      </c>
      <c r="E2175" s="11" t="s">
        <v>52</v>
      </c>
      <c r="F2175" s="11" t="s">
        <v>26</v>
      </c>
      <c r="G2175" s="11">
        <v>785</v>
      </c>
      <c r="H2175" s="12" t="s">
        <v>141</v>
      </c>
      <c r="I2175" s="12" t="s">
        <v>55</v>
      </c>
      <c r="J2175" s="12" t="s">
        <v>55</v>
      </c>
      <c r="K2175" s="12" t="s">
        <v>56</v>
      </c>
      <c r="L2175" s="13">
        <v>38.04</v>
      </c>
      <c r="M2175" s="13">
        <v>25</v>
      </c>
      <c r="N2175" s="13">
        <f t="shared" si="2192"/>
        <v>1.5216000000000001</v>
      </c>
      <c r="O2175" s="13">
        <v>15</v>
      </c>
      <c r="P2175" s="13" t="s">
        <v>30</v>
      </c>
      <c r="Q2175" s="13">
        <v>0</v>
      </c>
      <c r="R2175" s="69">
        <f>L2175*O2175</f>
        <v>570.6</v>
      </c>
      <c r="S2175" s="69">
        <v>0</v>
      </c>
      <c r="T2175" s="69">
        <f>L2175*S2175</f>
        <v>0</v>
      </c>
      <c r="U2175" s="69">
        <f>R2175-T2175</f>
        <v>570.6</v>
      </c>
      <c r="V2175" s="69">
        <f>U2175*0</f>
        <v>0</v>
      </c>
      <c r="W2175" s="69">
        <f>U2175-V2175</f>
        <v>570.6</v>
      </c>
      <c r="X2175" s="69">
        <v>0</v>
      </c>
      <c r="Y2175" s="14">
        <f t="shared" si="2203"/>
        <v>0</v>
      </c>
      <c r="Z2175" s="11" t="s">
        <v>26</v>
      </c>
      <c r="AA2175" s="12" t="s">
        <v>31</v>
      </c>
    </row>
    <row r="2176" spans="1:27" x14ac:dyDescent="0.25">
      <c r="A2176" s="10">
        <v>45689</v>
      </c>
      <c r="B2176" s="68">
        <v>3.4236111111111134E-2</v>
      </c>
      <c r="C2176" s="11" t="s">
        <v>4537</v>
      </c>
      <c r="D2176" s="11" t="s">
        <v>26</v>
      </c>
      <c r="E2176" s="11" t="s">
        <v>176</v>
      </c>
      <c r="F2176" s="11" t="s">
        <v>26</v>
      </c>
      <c r="G2176" s="11">
        <v>786</v>
      </c>
      <c r="H2176" s="12" t="s">
        <v>141</v>
      </c>
      <c r="I2176" s="12" t="s">
        <v>55</v>
      </c>
      <c r="J2176" s="12" t="s">
        <v>55</v>
      </c>
      <c r="K2176" s="12" t="s">
        <v>56</v>
      </c>
      <c r="L2176" s="13">
        <v>38.36</v>
      </c>
      <c r="M2176" s="13">
        <v>25</v>
      </c>
      <c r="N2176" s="13">
        <f t="shared" si="2192"/>
        <v>1.5344</v>
      </c>
      <c r="O2176" s="13">
        <v>15</v>
      </c>
      <c r="P2176" s="13" t="s">
        <v>30</v>
      </c>
      <c r="Q2176" s="13">
        <v>0</v>
      </c>
      <c r="R2176" s="69">
        <f>L2176*O2176</f>
        <v>575.4</v>
      </c>
      <c r="S2176" s="69">
        <v>0</v>
      </c>
      <c r="T2176" s="69">
        <f>L2176*S2176</f>
        <v>0</v>
      </c>
      <c r="U2176" s="69">
        <f>R2176-T2176</f>
        <v>575.4</v>
      </c>
      <c r="V2176" s="69">
        <f>U2176*0</f>
        <v>0</v>
      </c>
      <c r="W2176" s="69">
        <f>U2176-V2176</f>
        <v>575.4</v>
      </c>
      <c r="X2176" s="69">
        <v>0</v>
      </c>
      <c r="Y2176" s="14">
        <f t="shared" si="2203"/>
        <v>0</v>
      </c>
      <c r="Z2176" s="11" t="s">
        <v>26</v>
      </c>
      <c r="AA2176" s="12" t="s">
        <v>31</v>
      </c>
    </row>
    <row r="2177" spans="1:27" x14ac:dyDescent="0.25">
      <c r="A2177" s="10">
        <v>45689</v>
      </c>
      <c r="B2177" s="68">
        <v>2.7812500000000018E-2</v>
      </c>
      <c r="C2177" s="11" t="s">
        <v>4538</v>
      </c>
      <c r="D2177" s="11" t="s">
        <v>26</v>
      </c>
      <c r="E2177" s="11" t="s">
        <v>57</v>
      </c>
      <c r="F2177" s="11" t="s">
        <v>26</v>
      </c>
      <c r="G2177" s="11">
        <v>3676</v>
      </c>
      <c r="H2177" s="12" t="s">
        <v>41</v>
      </c>
      <c r="I2177" s="12" t="s">
        <v>27</v>
      </c>
      <c r="J2177" s="12" t="s">
        <v>556</v>
      </c>
      <c r="K2177" s="12" t="s">
        <v>557</v>
      </c>
      <c r="L2177" s="13">
        <v>38.6</v>
      </c>
      <c r="M2177" s="13">
        <v>25</v>
      </c>
      <c r="N2177" s="13">
        <f t="shared" si="2192"/>
        <v>1.544</v>
      </c>
      <c r="O2177" s="13">
        <v>45</v>
      </c>
      <c r="P2177" s="13"/>
      <c r="Q2177" s="13">
        <v>0</v>
      </c>
      <c r="R2177" s="69">
        <f>L2177*O2177</f>
        <v>1737</v>
      </c>
      <c r="S2177" s="69">
        <v>0</v>
      </c>
      <c r="T2177" s="69">
        <f>L2177*S2177</f>
        <v>0</v>
      </c>
      <c r="U2177" s="69">
        <f>R2177-T2177</f>
        <v>1737</v>
      </c>
      <c r="V2177" s="69">
        <f>U2177*0</f>
        <v>0</v>
      </c>
      <c r="W2177" s="69">
        <f>U2177-V2177</f>
        <v>1737</v>
      </c>
      <c r="X2177" s="69">
        <v>0</v>
      </c>
      <c r="Y2177" s="14">
        <f t="shared" si="2203"/>
        <v>0</v>
      </c>
      <c r="Z2177" s="11" t="s">
        <v>26</v>
      </c>
      <c r="AA2177" s="12" t="s">
        <v>31</v>
      </c>
    </row>
    <row r="2178" spans="1:27" x14ac:dyDescent="0.25">
      <c r="A2178" s="10">
        <v>45689</v>
      </c>
      <c r="B2178" s="68">
        <v>3.7280092592592573E-2</v>
      </c>
      <c r="C2178" s="11" t="s">
        <v>4539</v>
      </c>
      <c r="D2178" s="11" t="s">
        <v>26</v>
      </c>
      <c r="E2178" s="11" t="s">
        <v>588</v>
      </c>
      <c r="F2178" s="11" t="s">
        <v>26</v>
      </c>
      <c r="G2178" s="11">
        <v>56903</v>
      </c>
      <c r="H2178" s="12" t="s">
        <v>4422</v>
      </c>
      <c r="I2178" s="12" t="s">
        <v>27</v>
      </c>
      <c r="J2178" s="12" t="s">
        <v>42</v>
      </c>
      <c r="K2178" s="12" t="s">
        <v>43</v>
      </c>
      <c r="L2178" s="13">
        <v>39.659999999999997</v>
      </c>
      <c r="M2178" s="13">
        <v>25</v>
      </c>
      <c r="N2178" s="13">
        <f t="shared" si="2192"/>
        <v>1.5863999999999998</v>
      </c>
      <c r="O2178" s="13">
        <v>42</v>
      </c>
      <c r="P2178" s="13" t="s">
        <v>30</v>
      </c>
      <c r="Q2178" s="13">
        <v>0</v>
      </c>
      <c r="R2178" s="69">
        <f t="shared" ref="R2178" si="2206">+L2178*O2178</f>
        <v>1665.7199999999998</v>
      </c>
      <c r="S2178" s="69">
        <v>0</v>
      </c>
      <c r="T2178" s="69">
        <f t="shared" ref="T2178:T2181" si="2207">+L2178*S2178</f>
        <v>0</v>
      </c>
      <c r="U2178" s="69">
        <f t="shared" ref="U2178:U2181" si="2208">+R2178-T2178</f>
        <v>1665.7199999999998</v>
      </c>
      <c r="V2178" s="69">
        <f>+U2178*1</f>
        <v>1665.7199999999998</v>
      </c>
      <c r="W2178" s="69">
        <f t="shared" ref="W2178:W2181" si="2209">+U2178-V2178</f>
        <v>0</v>
      </c>
      <c r="X2178" s="69">
        <v>0</v>
      </c>
      <c r="Y2178" s="14">
        <f t="shared" si="2203"/>
        <v>0</v>
      </c>
      <c r="Z2178" s="11" t="s">
        <v>26</v>
      </c>
      <c r="AA2178" s="12" t="s">
        <v>31</v>
      </c>
    </row>
    <row r="2179" spans="1:27" x14ac:dyDescent="0.25">
      <c r="A2179" s="10">
        <v>45689</v>
      </c>
      <c r="B2179" s="68">
        <v>0</v>
      </c>
      <c r="C2179" s="11" t="s">
        <v>4540</v>
      </c>
      <c r="D2179" s="11" t="s">
        <v>26</v>
      </c>
      <c r="E2179" s="11" t="s">
        <v>445</v>
      </c>
      <c r="F2179" s="11" t="s">
        <v>26</v>
      </c>
      <c r="G2179" s="11" t="s">
        <v>35</v>
      </c>
      <c r="H2179" s="12" t="s">
        <v>36</v>
      </c>
      <c r="I2179" s="12" t="s">
        <v>55</v>
      </c>
      <c r="J2179" s="12" t="s">
        <v>55</v>
      </c>
      <c r="K2179" s="12" t="s">
        <v>56</v>
      </c>
      <c r="L2179" s="13">
        <v>34.06</v>
      </c>
      <c r="M2179" s="13">
        <v>22</v>
      </c>
      <c r="N2179" s="13">
        <f t="shared" si="2192"/>
        <v>1.5481818181818183</v>
      </c>
      <c r="O2179" s="13">
        <v>20</v>
      </c>
      <c r="P2179" s="13" t="s">
        <v>30</v>
      </c>
      <c r="Q2179" s="13">
        <v>0</v>
      </c>
      <c r="R2179" s="69">
        <f>(L2179*O2179)-Q2179</f>
        <v>681.2</v>
      </c>
      <c r="S2179" s="69">
        <v>0</v>
      </c>
      <c r="T2179" s="69">
        <f t="shared" si="2207"/>
        <v>0</v>
      </c>
      <c r="U2179" s="69">
        <f t="shared" si="2208"/>
        <v>681.2</v>
      </c>
      <c r="V2179" s="69">
        <f>+U2179*0</f>
        <v>0</v>
      </c>
      <c r="W2179" s="69">
        <f t="shared" si="2209"/>
        <v>681.2</v>
      </c>
      <c r="X2179" s="69">
        <v>0</v>
      </c>
      <c r="Y2179" s="14">
        <f t="shared" si="2203"/>
        <v>0</v>
      </c>
      <c r="Z2179" s="11" t="s">
        <v>26</v>
      </c>
      <c r="AA2179" s="12" t="s">
        <v>31</v>
      </c>
    </row>
    <row r="2180" spans="1:27" x14ac:dyDescent="0.25">
      <c r="A2180" s="10">
        <v>45689</v>
      </c>
      <c r="B2180" s="68">
        <v>0</v>
      </c>
      <c r="C2180" s="11" t="s">
        <v>4541</v>
      </c>
      <c r="D2180" s="11" t="s">
        <v>26</v>
      </c>
      <c r="E2180" s="11" t="s">
        <v>592</v>
      </c>
      <c r="F2180" s="11" t="s">
        <v>26</v>
      </c>
      <c r="G2180" s="11">
        <v>44315</v>
      </c>
      <c r="H2180" s="12" t="s">
        <v>4422</v>
      </c>
      <c r="I2180" s="12" t="s">
        <v>27</v>
      </c>
      <c r="J2180" s="12" t="s">
        <v>42</v>
      </c>
      <c r="K2180" s="12" t="s">
        <v>43</v>
      </c>
      <c r="L2180" s="13">
        <v>37.6</v>
      </c>
      <c r="M2180" s="13">
        <v>25</v>
      </c>
      <c r="N2180" s="13">
        <f t="shared" si="2192"/>
        <v>1.504</v>
      </c>
      <c r="O2180" s="13">
        <v>42</v>
      </c>
      <c r="P2180" s="13" t="s">
        <v>30</v>
      </c>
      <c r="Q2180" s="13">
        <v>0</v>
      </c>
      <c r="R2180" s="69">
        <f t="shared" ref="R2180" si="2210">+L2180*O2180</f>
        <v>1579.2</v>
      </c>
      <c r="S2180" s="69">
        <v>0</v>
      </c>
      <c r="T2180" s="69">
        <f t="shared" si="2207"/>
        <v>0</v>
      </c>
      <c r="U2180" s="69">
        <f t="shared" si="2208"/>
        <v>1579.2</v>
      </c>
      <c r="V2180" s="69">
        <f>+U2180*1</f>
        <v>1579.2</v>
      </c>
      <c r="W2180" s="69">
        <f t="shared" si="2209"/>
        <v>0</v>
      </c>
      <c r="X2180" s="69">
        <v>0</v>
      </c>
      <c r="Y2180" s="14">
        <f t="shared" si="2203"/>
        <v>0</v>
      </c>
      <c r="Z2180" s="11" t="s">
        <v>26</v>
      </c>
      <c r="AA2180" s="12" t="s">
        <v>31</v>
      </c>
    </row>
    <row r="2181" spans="1:27" x14ac:dyDescent="0.25">
      <c r="A2181" s="10">
        <v>45689</v>
      </c>
      <c r="B2181" s="68">
        <v>0</v>
      </c>
      <c r="C2181" s="11" t="s">
        <v>4542</v>
      </c>
      <c r="D2181" s="11" t="s">
        <v>26</v>
      </c>
      <c r="E2181" s="11" t="s">
        <v>4543</v>
      </c>
      <c r="F2181" s="11" t="s">
        <v>26</v>
      </c>
      <c r="G2181" s="11" t="s">
        <v>35</v>
      </c>
      <c r="H2181" s="12" t="s">
        <v>36</v>
      </c>
      <c r="I2181" s="12" t="s">
        <v>55</v>
      </c>
      <c r="J2181" s="12" t="s">
        <v>55</v>
      </c>
      <c r="K2181" s="12" t="s">
        <v>56</v>
      </c>
      <c r="L2181" s="13">
        <v>33.76</v>
      </c>
      <c r="M2181" s="13">
        <v>22</v>
      </c>
      <c r="N2181" s="13">
        <f t="shared" si="2192"/>
        <v>1.5345454545454544</v>
      </c>
      <c r="O2181" s="13">
        <v>20</v>
      </c>
      <c r="P2181" s="13" t="s">
        <v>30</v>
      </c>
      <c r="Q2181" s="13">
        <v>0</v>
      </c>
      <c r="R2181" s="69">
        <f>(L2181*O2181)-Q2181</f>
        <v>675.19999999999993</v>
      </c>
      <c r="S2181" s="69">
        <v>0</v>
      </c>
      <c r="T2181" s="69">
        <f t="shared" si="2207"/>
        <v>0</v>
      </c>
      <c r="U2181" s="69">
        <f t="shared" si="2208"/>
        <v>675.19999999999993</v>
      </c>
      <c r="V2181" s="69">
        <f>+U2181*0</f>
        <v>0</v>
      </c>
      <c r="W2181" s="69">
        <f t="shared" si="2209"/>
        <v>675.19999999999993</v>
      </c>
      <c r="X2181" s="69">
        <v>0</v>
      </c>
      <c r="Y2181" s="14">
        <f t="shared" si="2203"/>
        <v>0</v>
      </c>
      <c r="Z2181" s="11" t="s">
        <v>26</v>
      </c>
      <c r="AA2181" s="12" t="s">
        <v>31</v>
      </c>
    </row>
    <row r="2182" spans="1:27" x14ac:dyDescent="0.25">
      <c r="A2182" s="10">
        <v>45689</v>
      </c>
      <c r="B2182" s="68">
        <v>3.9050925925925906E-2</v>
      </c>
      <c r="C2182" s="11" t="s">
        <v>4544</v>
      </c>
      <c r="D2182" s="11" t="s">
        <v>26</v>
      </c>
      <c r="E2182" s="11" t="s">
        <v>68</v>
      </c>
      <c r="F2182" s="11" t="s">
        <v>26</v>
      </c>
      <c r="G2182" s="11">
        <v>76363</v>
      </c>
      <c r="H2182" s="12" t="s">
        <v>4447</v>
      </c>
      <c r="I2182" s="12" t="s">
        <v>55</v>
      </c>
      <c r="J2182" s="12" t="s">
        <v>55</v>
      </c>
      <c r="K2182" s="12" t="s">
        <v>56</v>
      </c>
      <c r="L2182" s="13">
        <v>41.64</v>
      </c>
      <c r="M2182" s="13">
        <v>25</v>
      </c>
      <c r="N2182" s="13">
        <f t="shared" si="2192"/>
        <v>1.6656</v>
      </c>
      <c r="O2182" s="13">
        <v>15</v>
      </c>
      <c r="P2182" s="13" t="s">
        <v>30</v>
      </c>
      <c r="Q2182" s="13">
        <v>0</v>
      </c>
      <c r="R2182" s="69">
        <f>+L2182*O2182</f>
        <v>624.6</v>
      </c>
      <c r="S2182" s="69">
        <v>0</v>
      </c>
      <c r="T2182" s="69">
        <f>+L2182*S2182</f>
        <v>0</v>
      </c>
      <c r="U2182" s="69">
        <f>+R2182-T2182</f>
        <v>624.6</v>
      </c>
      <c r="V2182" s="69">
        <f>+U2182*0.75</f>
        <v>468.45000000000005</v>
      </c>
      <c r="W2182" s="69">
        <f>+U2182-V2182</f>
        <v>156.14999999999998</v>
      </c>
      <c r="X2182" s="69">
        <v>0</v>
      </c>
      <c r="Y2182" s="14">
        <f t="shared" si="2203"/>
        <v>0</v>
      </c>
      <c r="Z2182" s="11" t="s">
        <v>26</v>
      </c>
      <c r="AA2182" s="12" t="s">
        <v>31</v>
      </c>
    </row>
    <row r="2183" spans="1:27" x14ac:dyDescent="0.25">
      <c r="A2183" s="10">
        <v>45689</v>
      </c>
      <c r="B2183" s="68">
        <v>1.6469907407407391E-2</v>
      </c>
      <c r="C2183" s="11" t="s">
        <v>4545</v>
      </c>
      <c r="D2183" s="11" t="s">
        <v>26</v>
      </c>
      <c r="E2183" s="11" t="s">
        <v>64</v>
      </c>
      <c r="F2183" s="11" t="s">
        <v>26</v>
      </c>
      <c r="G2183" s="11">
        <v>787</v>
      </c>
      <c r="H2183" s="12" t="s">
        <v>141</v>
      </c>
      <c r="I2183" s="12" t="s">
        <v>55</v>
      </c>
      <c r="J2183" s="12" t="s">
        <v>55</v>
      </c>
      <c r="K2183" s="12" t="s">
        <v>56</v>
      </c>
      <c r="L2183" s="13">
        <v>37.46</v>
      </c>
      <c r="M2183" s="13">
        <v>25</v>
      </c>
      <c r="N2183" s="13">
        <f t="shared" si="2192"/>
        <v>1.4984</v>
      </c>
      <c r="O2183" s="13">
        <v>15</v>
      </c>
      <c r="P2183" s="13" t="s">
        <v>30</v>
      </c>
      <c r="Q2183" s="13">
        <v>0</v>
      </c>
      <c r="R2183" s="69">
        <f>L2183*O2183</f>
        <v>561.9</v>
      </c>
      <c r="S2183" s="69">
        <v>0</v>
      </c>
      <c r="T2183" s="69">
        <f>L2183*S2183</f>
        <v>0</v>
      </c>
      <c r="U2183" s="69">
        <f>R2183-T2183</f>
        <v>561.9</v>
      </c>
      <c r="V2183" s="69">
        <f>U2183*0</f>
        <v>0</v>
      </c>
      <c r="W2183" s="69">
        <f>U2183-V2183</f>
        <v>561.9</v>
      </c>
      <c r="X2183" s="69">
        <v>0</v>
      </c>
      <c r="Y2183" s="14">
        <f t="shared" si="2203"/>
        <v>0</v>
      </c>
      <c r="Z2183" s="11" t="s">
        <v>26</v>
      </c>
      <c r="AA2183" s="12" t="s">
        <v>31</v>
      </c>
    </row>
    <row r="2184" spans="1:27" x14ac:dyDescent="0.25">
      <c r="A2184" s="10">
        <v>45689</v>
      </c>
      <c r="B2184" s="68">
        <v>2.3217592592592595E-2</v>
      </c>
      <c r="C2184" s="11" t="s">
        <v>4546</v>
      </c>
      <c r="D2184" s="11" t="s">
        <v>26</v>
      </c>
      <c r="E2184" s="11" t="s">
        <v>239</v>
      </c>
      <c r="F2184" s="11" t="s">
        <v>26</v>
      </c>
      <c r="G2184" s="11" t="s">
        <v>26</v>
      </c>
      <c r="H2184" s="12" t="s">
        <v>4421</v>
      </c>
      <c r="I2184" s="12" t="s">
        <v>27</v>
      </c>
      <c r="J2184" s="12" t="s">
        <v>47</v>
      </c>
      <c r="K2184" s="12" t="s">
        <v>48</v>
      </c>
      <c r="L2184" s="13">
        <v>43.06</v>
      </c>
      <c r="M2184" s="13">
        <v>30</v>
      </c>
      <c r="N2184" s="13">
        <f t="shared" si="2192"/>
        <v>1.4353333333333333</v>
      </c>
      <c r="O2184" s="13">
        <v>87</v>
      </c>
      <c r="P2184" s="13" t="s">
        <v>30</v>
      </c>
      <c r="Q2184" s="13">
        <v>0</v>
      </c>
      <c r="R2184" s="69">
        <f>L2184*O2184</f>
        <v>3746.2200000000003</v>
      </c>
      <c r="S2184" s="69">
        <v>38</v>
      </c>
      <c r="T2184" s="69">
        <f>L2184*S2184</f>
        <v>1636.2800000000002</v>
      </c>
      <c r="U2184" s="69">
        <f>R2184-T2184</f>
        <v>2109.94</v>
      </c>
      <c r="V2184" s="69">
        <f>U2184*1</f>
        <v>2109.94</v>
      </c>
      <c r="W2184" s="69">
        <f>U2184-V2184</f>
        <v>0</v>
      </c>
      <c r="X2184" s="69">
        <f>L2184*37</f>
        <v>1593.22</v>
      </c>
      <c r="Y2184" s="70">
        <f t="shared" ref="Y2184" si="2211">+T2184-X2184</f>
        <v>43.060000000000173</v>
      </c>
      <c r="Z2184" s="12" t="s">
        <v>41</v>
      </c>
      <c r="AA2184" s="12" t="s">
        <v>78</v>
      </c>
    </row>
    <row r="2185" spans="1:27" x14ac:dyDescent="0.25">
      <c r="A2185" s="10">
        <v>45689</v>
      </c>
      <c r="B2185" s="68">
        <v>9.6180555555556158E-3</v>
      </c>
      <c r="C2185" s="11" t="s">
        <v>4547</v>
      </c>
      <c r="D2185" s="11" t="s">
        <v>26</v>
      </c>
      <c r="E2185" s="11" t="s">
        <v>87</v>
      </c>
      <c r="F2185" s="11" t="s">
        <v>26</v>
      </c>
      <c r="G2185" s="11">
        <v>56952</v>
      </c>
      <c r="H2185" s="12" t="s">
        <v>4422</v>
      </c>
      <c r="I2185" s="12" t="s">
        <v>27</v>
      </c>
      <c r="J2185" s="12" t="s">
        <v>42</v>
      </c>
      <c r="K2185" s="12" t="s">
        <v>43</v>
      </c>
      <c r="L2185" s="13">
        <v>37.06</v>
      </c>
      <c r="M2185" s="13">
        <v>25</v>
      </c>
      <c r="N2185" s="13">
        <f t="shared" si="2192"/>
        <v>1.4824000000000002</v>
      </c>
      <c r="O2185" s="13">
        <v>42</v>
      </c>
      <c r="P2185" s="13" t="s">
        <v>30</v>
      </c>
      <c r="Q2185" s="13">
        <v>0</v>
      </c>
      <c r="R2185" s="69">
        <f t="shared" ref="R2185" si="2212">+L2185*O2185</f>
        <v>1556.52</v>
      </c>
      <c r="S2185" s="69">
        <v>0</v>
      </c>
      <c r="T2185" s="69">
        <f t="shared" ref="T2185" si="2213">+L2185*S2185</f>
        <v>0</v>
      </c>
      <c r="U2185" s="69">
        <f t="shared" ref="U2185" si="2214">+R2185-T2185</f>
        <v>1556.52</v>
      </c>
      <c r="V2185" s="69">
        <f>+U2185*1</f>
        <v>1556.52</v>
      </c>
      <c r="W2185" s="69">
        <f t="shared" ref="W2185" si="2215">+U2185-V2185</f>
        <v>0</v>
      </c>
      <c r="X2185" s="69">
        <v>0</v>
      </c>
      <c r="Y2185" s="14">
        <f t="shared" ref="Y2185:Y2189" si="2216">T2185-X2185</f>
        <v>0</v>
      </c>
      <c r="Z2185" s="11" t="s">
        <v>26</v>
      </c>
      <c r="AA2185" s="12" t="s">
        <v>31</v>
      </c>
    </row>
    <row r="2186" spans="1:27" x14ac:dyDescent="0.25">
      <c r="A2186" s="10">
        <v>45689</v>
      </c>
      <c r="B2186" s="68">
        <v>7.2453703703703742E-3</v>
      </c>
      <c r="C2186" s="11" t="s">
        <v>4548</v>
      </c>
      <c r="D2186" s="11" t="s">
        <v>26</v>
      </c>
      <c r="E2186" s="11" t="s">
        <v>1724</v>
      </c>
      <c r="F2186" s="11" t="s">
        <v>26</v>
      </c>
      <c r="G2186" s="11">
        <v>3296</v>
      </c>
      <c r="H2186" s="12" t="s">
        <v>4447</v>
      </c>
      <c r="I2186" s="12" t="s">
        <v>55</v>
      </c>
      <c r="J2186" s="12" t="s">
        <v>55</v>
      </c>
      <c r="K2186" s="12" t="s">
        <v>56</v>
      </c>
      <c r="L2186" s="13">
        <v>38.14</v>
      </c>
      <c r="M2186" s="13">
        <v>25</v>
      </c>
      <c r="N2186" s="13">
        <f t="shared" si="2192"/>
        <v>1.5256000000000001</v>
      </c>
      <c r="O2186" s="13">
        <v>15</v>
      </c>
      <c r="P2186" s="13" t="s">
        <v>30</v>
      </c>
      <c r="Q2186" s="13">
        <v>0</v>
      </c>
      <c r="R2186" s="69">
        <f>+L2186*O2186</f>
        <v>572.1</v>
      </c>
      <c r="S2186" s="69">
        <v>0</v>
      </c>
      <c r="T2186" s="69">
        <f>+L2186*S2186</f>
        <v>0</v>
      </c>
      <c r="U2186" s="69">
        <f>+R2186-T2186</f>
        <v>572.1</v>
      </c>
      <c r="V2186" s="69">
        <f>+U2186*0.75</f>
        <v>429.07500000000005</v>
      </c>
      <c r="W2186" s="69">
        <f>+U2186-V2186</f>
        <v>143.02499999999998</v>
      </c>
      <c r="X2186" s="69">
        <v>0</v>
      </c>
      <c r="Y2186" s="14">
        <f t="shared" si="2216"/>
        <v>0</v>
      </c>
      <c r="Z2186" s="11" t="s">
        <v>26</v>
      </c>
      <c r="AA2186" s="12" t="s">
        <v>31</v>
      </c>
    </row>
    <row r="2187" spans="1:27" x14ac:dyDescent="0.25">
      <c r="A2187" s="10">
        <v>45689</v>
      </c>
      <c r="B2187" s="68">
        <v>6.7199074074074105E-2</v>
      </c>
      <c r="C2187" s="11" t="s">
        <v>4549</v>
      </c>
      <c r="D2187" s="11" t="s">
        <v>26</v>
      </c>
      <c r="E2187" s="11" t="s">
        <v>1199</v>
      </c>
      <c r="F2187" s="11" t="s">
        <v>26</v>
      </c>
      <c r="G2187" s="11">
        <v>2597</v>
      </c>
      <c r="H2187" s="12" t="s">
        <v>162</v>
      </c>
      <c r="I2187" s="12" t="s">
        <v>27</v>
      </c>
      <c r="J2187" s="12" t="s">
        <v>42</v>
      </c>
      <c r="K2187" s="12" t="s">
        <v>43</v>
      </c>
      <c r="L2187" s="13">
        <v>43.38</v>
      </c>
      <c r="M2187" s="13">
        <v>25</v>
      </c>
      <c r="N2187" s="13">
        <f t="shared" si="2192"/>
        <v>1.7352000000000001</v>
      </c>
      <c r="O2187" s="13" t="s">
        <v>30</v>
      </c>
      <c r="P2187" s="13">
        <v>62</v>
      </c>
      <c r="Q2187" s="13">
        <v>0</v>
      </c>
      <c r="R2187" s="69">
        <f>M2187*P2187</f>
        <v>1550</v>
      </c>
      <c r="S2187" s="69">
        <v>0</v>
      </c>
      <c r="T2187" s="69">
        <f>M2187*S2187</f>
        <v>0</v>
      </c>
      <c r="U2187" s="69">
        <f>R2187-T2187</f>
        <v>1550</v>
      </c>
      <c r="V2187" s="69">
        <f>U2187*0</f>
        <v>0</v>
      </c>
      <c r="W2187" s="69">
        <f>U2187-V2187</f>
        <v>1550</v>
      </c>
      <c r="X2187" s="69">
        <v>0</v>
      </c>
      <c r="Y2187" s="14">
        <f t="shared" si="2216"/>
        <v>0</v>
      </c>
      <c r="Z2187" s="11" t="s">
        <v>26</v>
      </c>
      <c r="AA2187" s="12" t="s">
        <v>31</v>
      </c>
    </row>
    <row r="2188" spans="1:27" x14ac:dyDescent="0.25">
      <c r="A2188" s="10">
        <v>45689</v>
      </c>
      <c r="B2188" s="68">
        <v>7.6851851851852393E-3</v>
      </c>
      <c r="C2188" s="11" t="s">
        <v>4550</v>
      </c>
      <c r="D2188" s="11" t="s">
        <v>26</v>
      </c>
      <c r="E2188" s="11" t="s">
        <v>65</v>
      </c>
      <c r="F2188" s="11" t="s">
        <v>26</v>
      </c>
      <c r="G2188" s="11">
        <v>1703</v>
      </c>
      <c r="H2188" s="12" t="s">
        <v>66</v>
      </c>
      <c r="I2188" s="12" t="s">
        <v>37</v>
      </c>
      <c r="J2188" s="12" t="s">
        <v>1908</v>
      </c>
      <c r="K2188" s="12" t="s">
        <v>82</v>
      </c>
      <c r="L2188" s="13">
        <v>39.18</v>
      </c>
      <c r="M2188" s="13">
        <v>25</v>
      </c>
      <c r="N2188" s="13">
        <f t="shared" si="2192"/>
        <v>1.5671999999999999</v>
      </c>
      <c r="O2188" s="13" t="s">
        <v>30</v>
      </c>
      <c r="P2188" s="13">
        <v>54</v>
      </c>
      <c r="Q2188" s="13">
        <v>0</v>
      </c>
      <c r="R2188" s="69">
        <f>M2188*P2188</f>
        <v>1350</v>
      </c>
      <c r="S2188" s="69">
        <v>0</v>
      </c>
      <c r="T2188" s="69">
        <f>M2188*S2188</f>
        <v>0</v>
      </c>
      <c r="U2188" s="69">
        <f>R2188-T2188</f>
        <v>1350</v>
      </c>
      <c r="V2188" s="69">
        <f>U2188*1</f>
        <v>1350</v>
      </c>
      <c r="W2188" s="69">
        <f>U2188-V2188</f>
        <v>0</v>
      </c>
      <c r="X2188" s="69">
        <v>0</v>
      </c>
      <c r="Y2188" s="14">
        <f t="shared" si="2216"/>
        <v>0</v>
      </c>
      <c r="Z2188" s="11" t="s">
        <v>26</v>
      </c>
      <c r="AA2188" s="12" t="s">
        <v>31</v>
      </c>
    </row>
    <row r="2189" spans="1:27" x14ac:dyDescent="0.25">
      <c r="A2189" s="10">
        <v>45689</v>
      </c>
      <c r="B2189" s="68">
        <v>7.6620370370370505E-3</v>
      </c>
      <c r="C2189" s="11" t="s">
        <v>4551</v>
      </c>
      <c r="D2189" s="11" t="s">
        <v>26</v>
      </c>
      <c r="E2189" s="11" t="s">
        <v>67</v>
      </c>
      <c r="F2189" s="11" t="s">
        <v>26</v>
      </c>
      <c r="G2189" s="11">
        <v>1630</v>
      </c>
      <c r="H2189" s="12" t="s">
        <v>66</v>
      </c>
      <c r="I2189" s="12" t="s">
        <v>37</v>
      </c>
      <c r="J2189" s="12" t="s">
        <v>1908</v>
      </c>
      <c r="K2189" s="12" t="s">
        <v>82</v>
      </c>
      <c r="L2189" s="13">
        <v>38.86</v>
      </c>
      <c r="M2189" s="13">
        <v>25</v>
      </c>
      <c r="N2189" s="13">
        <f t="shared" si="2192"/>
        <v>1.5544</v>
      </c>
      <c r="O2189" s="13" t="s">
        <v>30</v>
      </c>
      <c r="P2189" s="13">
        <v>54</v>
      </c>
      <c r="Q2189" s="13">
        <v>0</v>
      </c>
      <c r="R2189" s="69">
        <f>M2189*P2189</f>
        <v>1350</v>
      </c>
      <c r="S2189" s="69">
        <v>0</v>
      </c>
      <c r="T2189" s="69">
        <f>M2189*S2189</f>
        <v>0</v>
      </c>
      <c r="U2189" s="69">
        <f>R2189-T2189</f>
        <v>1350</v>
      </c>
      <c r="V2189" s="69">
        <f>U2189*1</f>
        <v>1350</v>
      </c>
      <c r="W2189" s="69">
        <f>U2189-V2189</f>
        <v>0</v>
      </c>
      <c r="X2189" s="69">
        <v>0</v>
      </c>
      <c r="Y2189" s="14">
        <f t="shared" si="2216"/>
        <v>0</v>
      </c>
      <c r="Z2189" s="11" t="s">
        <v>26</v>
      </c>
      <c r="AA2189" s="12" t="s">
        <v>31</v>
      </c>
    </row>
    <row r="2190" spans="1:27" x14ac:dyDescent="0.25">
      <c r="A2190" s="10">
        <v>45689</v>
      </c>
      <c r="B2190" s="68">
        <v>1.3472222222222219E-2</v>
      </c>
      <c r="C2190" s="11" t="s">
        <v>4552</v>
      </c>
      <c r="D2190" s="11" t="s">
        <v>26</v>
      </c>
      <c r="E2190" s="11" t="s">
        <v>482</v>
      </c>
      <c r="F2190" s="11" t="s">
        <v>26</v>
      </c>
      <c r="G2190" s="11" t="s">
        <v>26</v>
      </c>
      <c r="H2190" s="12" t="s">
        <v>4421</v>
      </c>
      <c r="I2190" s="12" t="s">
        <v>27</v>
      </c>
      <c r="J2190" s="12" t="s">
        <v>33</v>
      </c>
      <c r="K2190" s="12" t="s">
        <v>34</v>
      </c>
      <c r="L2190" s="13">
        <v>43.9</v>
      </c>
      <c r="M2190" s="13">
        <v>30</v>
      </c>
      <c r="N2190" s="13">
        <f t="shared" si="2192"/>
        <v>1.4633333333333334</v>
      </c>
      <c r="O2190" s="13">
        <v>85</v>
      </c>
      <c r="P2190" s="13" t="s">
        <v>30</v>
      </c>
      <c r="Q2190" s="13">
        <v>0</v>
      </c>
      <c r="R2190" s="69">
        <f>L2190*O2190</f>
        <v>3731.5</v>
      </c>
      <c r="S2190" s="69">
        <v>38</v>
      </c>
      <c r="T2190" s="69">
        <f>L2190*S2190</f>
        <v>1668.2</v>
      </c>
      <c r="U2190" s="69">
        <f>R2190-T2190</f>
        <v>2063.3000000000002</v>
      </c>
      <c r="V2190" s="69">
        <f>U2190*1</f>
        <v>2063.3000000000002</v>
      </c>
      <c r="W2190" s="69">
        <f>U2190-V2190</f>
        <v>0</v>
      </c>
      <c r="X2190" s="69">
        <f>L2190*37</f>
        <v>1624.3</v>
      </c>
      <c r="Y2190" s="70">
        <f>+T2190-X2190</f>
        <v>43.900000000000091</v>
      </c>
      <c r="Z2190" s="12" t="s">
        <v>41</v>
      </c>
      <c r="AA2190" s="12" t="s">
        <v>78</v>
      </c>
    </row>
    <row r="2191" spans="1:27" x14ac:dyDescent="0.25">
      <c r="A2191" s="10">
        <v>45689</v>
      </c>
      <c r="B2191" s="68">
        <v>0.11859953703703707</v>
      </c>
      <c r="C2191" s="11" t="s">
        <v>4553</v>
      </c>
      <c r="D2191" s="11" t="s">
        <v>26</v>
      </c>
      <c r="E2191" s="11" t="s">
        <v>44</v>
      </c>
      <c r="F2191" s="11" t="s">
        <v>26</v>
      </c>
      <c r="G2191" s="11">
        <v>1587</v>
      </c>
      <c r="H2191" s="12" t="s">
        <v>45</v>
      </c>
      <c r="I2191" s="12" t="s">
        <v>27</v>
      </c>
      <c r="J2191" s="12" t="s">
        <v>33</v>
      </c>
      <c r="K2191" s="12" t="s">
        <v>34</v>
      </c>
      <c r="L2191" s="13">
        <v>37.58</v>
      </c>
      <c r="M2191" s="13">
        <v>25</v>
      </c>
      <c r="N2191" s="13">
        <f t="shared" si="2192"/>
        <v>1.5031999999999999</v>
      </c>
      <c r="O2191" s="13" t="s">
        <v>30</v>
      </c>
      <c r="P2191" s="13">
        <v>58</v>
      </c>
      <c r="Q2191" s="13">
        <v>0</v>
      </c>
      <c r="R2191" s="69">
        <f>M2191*P2191</f>
        <v>1450</v>
      </c>
      <c r="S2191" s="69">
        <v>0</v>
      </c>
      <c r="T2191" s="69">
        <f>M2191*S2191</f>
        <v>0</v>
      </c>
      <c r="U2191" s="69">
        <f>R2191-T2191</f>
        <v>1450</v>
      </c>
      <c r="V2191" s="69">
        <f>U2191*0</f>
        <v>0</v>
      </c>
      <c r="W2191" s="69">
        <f>U2191-V2191</f>
        <v>1450</v>
      </c>
      <c r="X2191" s="69">
        <v>0</v>
      </c>
      <c r="Y2191" s="14">
        <f t="shared" ref="Y2191:Y2194" si="2217">T2191-X2191</f>
        <v>0</v>
      </c>
      <c r="Z2191" s="11" t="s">
        <v>26</v>
      </c>
      <c r="AA2191" s="12" t="s">
        <v>31</v>
      </c>
    </row>
    <row r="2192" spans="1:27" x14ac:dyDescent="0.25">
      <c r="A2192" s="10">
        <v>45689</v>
      </c>
      <c r="B2192" s="68">
        <v>2.6388888888888573E-3</v>
      </c>
      <c r="C2192" s="11" t="s">
        <v>4554</v>
      </c>
      <c r="D2192" s="11" t="s">
        <v>26</v>
      </c>
      <c r="E2192" s="11" t="s">
        <v>3937</v>
      </c>
      <c r="F2192" s="11" t="s">
        <v>26</v>
      </c>
      <c r="G2192" s="11" t="s">
        <v>35</v>
      </c>
      <c r="H2192" s="12" t="s">
        <v>36</v>
      </c>
      <c r="I2192" s="12" t="s">
        <v>55</v>
      </c>
      <c r="J2192" s="12" t="s">
        <v>55</v>
      </c>
      <c r="K2192" s="12" t="s">
        <v>56</v>
      </c>
      <c r="L2192" s="13">
        <v>8.86</v>
      </c>
      <c r="M2192" s="13">
        <v>6</v>
      </c>
      <c r="N2192" s="13">
        <f t="shared" si="2192"/>
        <v>1.4766666666666666</v>
      </c>
      <c r="O2192" s="13">
        <v>20</v>
      </c>
      <c r="P2192" s="13" t="s">
        <v>30</v>
      </c>
      <c r="Q2192" s="13">
        <v>0</v>
      </c>
      <c r="R2192" s="69">
        <f>(L2192*O2192)-Q2192</f>
        <v>177.2</v>
      </c>
      <c r="S2192" s="69">
        <v>0</v>
      </c>
      <c r="T2192" s="69">
        <f t="shared" ref="T2192" si="2218">+L2192*S2192</f>
        <v>0</v>
      </c>
      <c r="U2192" s="69">
        <f t="shared" ref="U2192" si="2219">+R2192-T2192</f>
        <v>177.2</v>
      </c>
      <c r="V2192" s="69">
        <f>+U2192*0</f>
        <v>0</v>
      </c>
      <c r="W2192" s="69">
        <f t="shared" ref="W2192" si="2220">+U2192-V2192</f>
        <v>177.2</v>
      </c>
      <c r="X2192" s="69">
        <v>0</v>
      </c>
      <c r="Y2192" s="14">
        <f t="shared" si="2217"/>
        <v>0</v>
      </c>
      <c r="Z2192" s="11" t="s">
        <v>26</v>
      </c>
      <c r="AA2192" s="12" t="s">
        <v>31</v>
      </c>
    </row>
    <row r="2193" spans="1:27" x14ac:dyDescent="0.25">
      <c r="A2193" s="10">
        <v>45689</v>
      </c>
      <c r="B2193" s="68">
        <v>0.12966435185185188</v>
      </c>
      <c r="C2193" s="11" t="s">
        <v>4555</v>
      </c>
      <c r="D2193" s="11" t="s">
        <v>26</v>
      </c>
      <c r="E2193" s="11" t="s">
        <v>569</v>
      </c>
      <c r="F2193" s="11" t="s">
        <v>26</v>
      </c>
      <c r="G2193" s="11">
        <v>10343</v>
      </c>
      <c r="H2193" s="12" t="s">
        <v>140</v>
      </c>
      <c r="I2193" s="12" t="s">
        <v>27</v>
      </c>
      <c r="J2193" s="12" t="s">
        <v>47</v>
      </c>
      <c r="K2193" s="12" t="s">
        <v>48</v>
      </c>
      <c r="L2193" s="13">
        <v>42.44</v>
      </c>
      <c r="M2193" s="13">
        <v>29</v>
      </c>
      <c r="N2193" s="13">
        <f t="shared" si="2192"/>
        <v>1.4634482758620688</v>
      </c>
      <c r="O2193" s="13">
        <v>40</v>
      </c>
      <c r="P2193" s="13"/>
      <c r="Q2193" s="13">
        <v>0</v>
      </c>
      <c r="R2193" s="69">
        <f>+L2193*O2193</f>
        <v>1697.6</v>
      </c>
      <c r="S2193" s="69">
        <v>0</v>
      </c>
      <c r="T2193" s="69">
        <f>+L2193*S2193</f>
        <v>0</v>
      </c>
      <c r="U2193" s="69">
        <f>+R2193-T2193</f>
        <v>1697.6</v>
      </c>
      <c r="V2193" s="69">
        <f>+U2193*0</f>
        <v>0</v>
      </c>
      <c r="W2193" s="69">
        <f>+U2193-V2193</f>
        <v>1697.6</v>
      </c>
      <c r="X2193" s="69">
        <v>0</v>
      </c>
      <c r="Y2193" s="14">
        <f t="shared" si="2217"/>
        <v>0</v>
      </c>
      <c r="Z2193" s="11" t="s">
        <v>26</v>
      </c>
      <c r="AA2193" s="12" t="s">
        <v>31</v>
      </c>
    </row>
    <row r="2194" spans="1:27" x14ac:dyDescent="0.25">
      <c r="A2194" s="10">
        <v>45689</v>
      </c>
      <c r="B2194" s="68">
        <v>7.9166666666666274E-3</v>
      </c>
      <c r="C2194" s="11" t="s">
        <v>4556</v>
      </c>
      <c r="D2194" s="11" t="s">
        <v>26</v>
      </c>
      <c r="E2194" s="11" t="s">
        <v>4557</v>
      </c>
      <c r="F2194" s="11" t="s">
        <v>26</v>
      </c>
      <c r="G2194" s="11" t="s">
        <v>35</v>
      </c>
      <c r="H2194" s="12" t="s">
        <v>36</v>
      </c>
      <c r="I2194" s="12" t="s">
        <v>37</v>
      </c>
      <c r="J2194" s="12" t="s">
        <v>85</v>
      </c>
      <c r="K2194" s="12" t="s">
        <v>86</v>
      </c>
      <c r="L2194" s="13">
        <v>15.04</v>
      </c>
      <c r="M2194" s="13">
        <v>9</v>
      </c>
      <c r="N2194" s="13">
        <f t="shared" si="2192"/>
        <v>1.671111111111111</v>
      </c>
      <c r="O2194" s="13">
        <v>37</v>
      </c>
      <c r="P2194" s="13" t="s">
        <v>30</v>
      </c>
      <c r="Q2194" s="13">
        <v>0</v>
      </c>
      <c r="R2194" s="69">
        <f>(L2194*O2194)-Q2194</f>
        <v>556.48</v>
      </c>
      <c r="S2194" s="69">
        <v>0</v>
      </c>
      <c r="T2194" s="69">
        <f t="shared" ref="T2194" si="2221">+L2194*S2194</f>
        <v>0</v>
      </c>
      <c r="U2194" s="69">
        <f t="shared" ref="U2194" si="2222">+R2194-T2194</f>
        <v>556.48</v>
      </c>
      <c r="V2194" s="69">
        <f>+U2194*0</f>
        <v>0</v>
      </c>
      <c r="W2194" s="69">
        <f t="shared" ref="W2194" si="2223">+U2194-V2194</f>
        <v>556.48</v>
      </c>
      <c r="X2194" s="69">
        <v>0</v>
      </c>
      <c r="Y2194" s="14">
        <f t="shared" si="2217"/>
        <v>0</v>
      </c>
      <c r="Z2194" s="11" t="s">
        <v>26</v>
      </c>
      <c r="AA2194" s="12" t="s">
        <v>31</v>
      </c>
    </row>
    <row r="2195" spans="1:27" x14ac:dyDescent="0.25">
      <c r="A2195" s="10">
        <v>45689</v>
      </c>
      <c r="B2195" s="68">
        <v>1.8483796296296318E-2</v>
      </c>
      <c r="C2195" s="11" t="s">
        <v>4558</v>
      </c>
      <c r="D2195" s="11" t="s">
        <v>26</v>
      </c>
      <c r="E2195" s="11" t="s">
        <v>53</v>
      </c>
      <c r="F2195" s="11" t="s">
        <v>26</v>
      </c>
      <c r="G2195" s="11" t="s">
        <v>26</v>
      </c>
      <c r="H2195" s="12" t="s">
        <v>4421</v>
      </c>
      <c r="I2195" s="12" t="s">
        <v>27</v>
      </c>
      <c r="J2195" s="12" t="s">
        <v>33</v>
      </c>
      <c r="K2195" s="12" t="s">
        <v>34</v>
      </c>
      <c r="L2195" s="13">
        <v>45.56</v>
      </c>
      <c r="M2195" s="13">
        <v>31</v>
      </c>
      <c r="N2195" s="13">
        <f t="shared" si="2192"/>
        <v>1.4696774193548388</v>
      </c>
      <c r="O2195" s="13">
        <v>85</v>
      </c>
      <c r="P2195" s="13" t="s">
        <v>30</v>
      </c>
      <c r="Q2195" s="13">
        <v>0</v>
      </c>
      <c r="R2195" s="69">
        <f>L2195*O2195</f>
        <v>3872.6000000000004</v>
      </c>
      <c r="S2195" s="69">
        <v>38</v>
      </c>
      <c r="T2195" s="69">
        <f>L2195*S2195</f>
        <v>1731.2800000000002</v>
      </c>
      <c r="U2195" s="69">
        <f>R2195-T2195</f>
        <v>2141.3200000000002</v>
      </c>
      <c r="V2195" s="69">
        <f>U2195*1</f>
        <v>2141.3200000000002</v>
      </c>
      <c r="W2195" s="69">
        <f>U2195-V2195</f>
        <v>0</v>
      </c>
      <c r="X2195" s="69">
        <f>L2195*37</f>
        <v>1685.72</v>
      </c>
      <c r="Y2195" s="70">
        <f>+T2195-X2195</f>
        <v>45.560000000000173</v>
      </c>
      <c r="Z2195" s="12" t="s">
        <v>41</v>
      </c>
      <c r="AA2195" s="12" t="s">
        <v>78</v>
      </c>
    </row>
    <row r="2196" spans="1:27" x14ac:dyDescent="0.25">
      <c r="A2196" s="10">
        <v>45689</v>
      </c>
      <c r="B2196" s="68">
        <v>4.2858796296296298E-2</v>
      </c>
      <c r="C2196" s="11" t="s">
        <v>4559</v>
      </c>
      <c r="D2196" s="11" t="s">
        <v>26</v>
      </c>
      <c r="E2196" s="11" t="s">
        <v>75</v>
      </c>
      <c r="F2196" s="11" t="s">
        <v>26</v>
      </c>
      <c r="G2196" s="11">
        <v>2856</v>
      </c>
      <c r="H2196" s="12" t="s">
        <v>41</v>
      </c>
      <c r="I2196" s="12" t="s">
        <v>55</v>
      </c>
      <c r="J2196" s="12" t="s">
        <v>55</v>
      </c>
      <c r="K2196" s="12" t="s">
        <v>56</v>
      </c>
      <c r="L2196" s="13">
        <v>38.54</v>
      </c>
      <c r="M2196" s="13">
        <v>25</v>
      </c>
      <c r="N2196" s="13">
        <f t="shared" si="2192"/>
        <v>1.5415999999999999</v>
      </c>
      <c r="O2196" s="13" t="s">
        <v>30</v>
      </c>
      <c r="P2196" s="13">
        <v>24</v>
      </c>
      <c r="Q2196" s="13">
        <v>0</v>
      </c>
      <c r="R2196" s="69">
        <f>+M2196*P2196</f>
        <v>600</v>
      </c>
      <c r="S2196" s="69">
        <v>0</v>
      </c>
      <c r="T2196" s="69">
        <f>+M2196*S2196</f>
        <v>0</v>
      </c>
      <c r="U2196" s="69">
        <f t="shared" ref="U2196" si="2224">+R2196-T2196</f>
        <v>600</v>
      </c>
      <c r="V2196" s="69">
        <f>+U2196*0</f>
        <v>0</v>
      </c>
      <c r="W2196" s="69">
        <f t="shared" ref="W2196" si="2225">+U2196-V2196</f>
        <v>600</v>
      </c>
      <c r="X2196" s="69">
        <v>0</v>
      </c>
      <c r="Y2196" s="14">
        <f t="shared" ref="Y2196" si="2226">T2196-X2196</f>
        <v>0</v>
      </c>
      <c r="Z2196" s="11" t="s">
        <v>26</v>
      </c>
      <c r="AA2196" s="12" t="s">
        <v>31</v>
      </c>
    </row>
    <row r="2197" spans="1:27" x14ac:dyDescent="0.25">
      <c r="A2197" s="10">
        <v>45689</v>
      </c>
      <c r="B2197" s="68">
        <v>1.7916666666666692E-2</v>
      </c>
      <c r="C2197" s="11" t="s">
        <v>4560</v>
      </c>
      <c r="D2197" s="11" t="s">
        <v>26</v>
      </c>
      <c r="E2197" s="11" t="s">
        <v>4160</v>
      </c>
      <c r="F2197" s="11" t="s">
        <v>26</v>
      </c>
      <c r="G2197" s="11" t="s">
        <v>26</v>
      </c>
      <c r="H2197" s="12" t="s">
        <v>4423</v>
      </c>
      <c r="I2197" s="12" t="s">
        <v>27</v>
      </c>
      <c r="J2197" s="12" t="s">
        <v>47</v>
      </c>
      <c r="K2197" s="12" t="s">
        <v>48</v>
      </c>
      <c r="L2197" s="13">
        <v>34.26</v>
      </c>
      <c r="M2197" s="13">
        <v>23</v>
      </c>
      <c r="N2197" s="13">
        <f t="shared" si="2192"/>
        <v>1.4895652173913043</v>
      </c>
      <c r="O2197" s="13">
        <v>90</v>
      </c>
      <c r="P2197" s="13" t="s">
        <v>30</v>
      </c>
      <c r="Q2197" s="13">
        <v>0</v>
      </c>
      <c r="R2197" s="69">
        <f>L2197*O2197</f>
        <v>3083.3999999999996</v>
      </c>
      <c r="S2197" s="69">
        <v>41</v>
      </c>
      <c r="T2197" s="69">
        <f>+L2197*S2197</f>
        <v>1404.6599999999999</v>
      </c>
      <c r="U2197" s="69">
        <f t="shared" ref="U2197" si="2227">R2197-T2197</f>
        <v>1678.7399999999998</v>
      </c>
      <c r="V2197" s="69">
        <f>U2197*1</f>
        <v>1678.7399999999998</v>
      </c>
      <c r="W2197" s="69">
        <f t="shared" ref="W2197" si="2228">U2197-V2197</f>
        <v>0</v>
      </c>
      <c r="X2197" s="15">
        <f>L2197*40</f>
        <v>1370.3999999999999</v>
      </c>
      <c r="Y2197" s="70">
        <f t="shared" ref="Y2197" si="2229">+T2197-X2197</f>
        <v>34.259999999999991</v>
      </c>
      <c r="Z2197" s="12" t="s">
        <v>41</v>
      </c>
      <c r="AA2197" s="12" t="s">
        <v>745</v>
      </c>
    </row>
    <row r="2198" spans="1:27" x14ac:dyDescent="0.25">
      <c r="A2198" s="10">
        <v>45689</v>
      </c>
      <c r="B2198" s="68">
        <v>7.9513888888889106E-3</v>
      </c>
      <c r="C2198" s="11" t="s">
        <v>4561</v>
      </c>
      <c r="D2198" s="11" t="s">
        <v>26</v>
      </c>
      <c r="E2198" s="11" t="s">
        <v>4322</v>
      </c>
      <c r="F2198" s="11" t="s">
        <v>26</v>
      </c>
      <c r="G2198" s="11">
        <v>2958</v>
      </c>
      <c r="H2198" s="12" t="s">
        <v>4441</v>
      </c>
      <c r="I2198" s="12" t="s">
        <v>27</v>
      </c>
      <c r="J2198" s="12" t="s">
        <v>33</v>
      </c>
      <c r="K2198" s="12" t="s">
        <v>34</v>
      </c>
      <c r="L2198" s="13">
        <v>34.6</v>
      </c>
      <c r="M2198" s="13">
        <v>25</v>
      </c>
      <c r="N2198" s="13">
        <f t="shared" si="2192"/>
        <v>1.3840000000000001</v>
      </c>
      <c r="O2198" s="13">
        <v>42</v>
      </c>
      <c r="P2198" s="13" t="s">
        <v>30</v>
      </c>
      <c r="Q2198" s="13">
        <v>0</v>
      </c>
      <c r="R2198" s="69">
        <f>L2198*O2198</f>
        <v>1453.2</v>
      </c>
      <c r="S2198" s="69">
        <v>0</v>
      </c>
      <c r="T2198" s="69">
        <f>L2198*S2198</f>
        <v>0</v>
      </c>
      <c r="U2198" s="69">
        <f>R2198-T2198</f>
        <v>1453.2</v>
      </c>
      <c r="V2198" s="69">
        <f>U2198*1</f>
        <v>1453.2</v>
      </c>
      <c r="W2198" s="69">
        <f>U2198-V2198</f>
        <v>0</v>
      </c>
      <c r="X2198" s="69">
        <v>0</v>
      </c>
      <c r="Y2198" s="70">
        <f>T2198-X2198</f>
        <v>0</v>
      </c>
      <c r="Z2198" s="11" t="s">
        <v>26</v>
      </c>
      <c r="AA2198" s="12" t="s">
        <v>31</v>
      </c>
    </row>
    <row r="2199" spans="1:27" x14ac:dyDescent="0.25">
      <c r="A2199" s="10">
        <v>45689</v>
      </c>
      <c r="B2199" s="68">
        <v>7.3263888888888684E-3</v>
      </c>
      <c r="C2199" s="11" t="s">
        <v>4562</v>
      </c>
      <c r="D2199" s="11" t="s">
        <v>26</v>
      </c>
      <c r="E2199" s="11" t="s">
        <v>2108</v>
      </c>
      <c r="F2199" s="11" t="s">
        <v>26</v>
      </c>
      <c r="G2199" s="11" t="s">
        <v>26</v>
      </c>
      <c r="H2199" s="12" t="s">
        <v>4421</v>
      </c>
      <c r="I2199" s="12" t="s">
        <v>27</v>
      </c>
      <c r="J2199" s="12" t="s">
        <v>42</v>
      </c>
      <c r="K2199" s="12" t="s">
        <v>43</v>
      </c>
      <c r="L2199" s="13">
        <v>44.36</v>
      </c>
      <c r="M2199" s="13">
        <v>25</v>
      </c>
      <c r="N2199" s="13">
        <f t="shared" si="2192"/>
        <v>1.7744</v>
      </c>
      <c r="O2199" s="13">
        <v>83</v>
      </c>
      <c r="P2199" s="13" t="s">
        <v>30</v>
      </c>
      <c r="Q2199" s="13">
        <v>0</v>
      </c>
      <c r="R2199" s="69">
        <f>L2199*O2199</f>
        <v>3681.88</v>
      </c>
      <c r="S2199" s="69">
        <v>38</v>
      </c>
      <c r="T2199" s="69">
        <f>L2199*S2199</f>
        <v>1685.68</v>
      </c>
      <c r="U2199" s="69">
        <f>R2199-T2199</f>
        <v>1996.2</v>
      </c>
      <c r="V2199" s="69">
        <f>U2199*1</f>
        <v>1996.2</v>
      </c>
      <c r="W2199" s="69">
        <f>U2199-V2199</f>
        <v>0</v>
      </c>
      <c r="X2199" s="69">
        <f>L2199*36</f>
        <v>1596.96</v>
      </c>
      <c r="Y2199" s="70">
        <f>+T2199-X2199</f>
        <v>88.720000000000027</v>
      </c>
      <c r="Z2199" s="12" t="s">
        <v>140</v>
      </c>
      <c r="AA2199" s="12" t="s">
        <v>78</v>
      </c>
    </row>
    <row r="2200" spans="1:27" x14ac:dyDescent="0.25">
      <c r="A2200" s="10">
        <v>45689</v>
      </c>
      <c r="B2200" s="68">
        <v>7.5462962962962732E-3</v>
      </c>
      <c r="C2200" s="11" t="s">
        <v>4563</v>
      </c>
      <c r="D2200" s="11" t="s">
        <v>26</v>
      </c>
      <c r="E2200" s="11" t="s">
        <v>3937</v>
      </c>
      <c r="F2200" s="11" t="s">
        <v>26</v>
      </c>
      <c r="G2200" s="11" t="s">
        <v>35</v>
      </c>
      <c r="H2200" s="12" t="s">
        <v>36</v>
      </c>
      <c r="I2200" s="12" t="s">
        <v>55</v>
      </c>
      <c r="J2200" s="12" t="s">
        <v>55</v>
      </c>
      <c r="K2200" s="12" t="s">
        <v>56</v>
      </c>
      <c r="L2200" s="13">
        <v>9.86</v>
      </c>
      <c r="M2200" s="13">
        <v>6</v>
      </c>
      <c r="N2200" s="13">
        <f t="shared" si="2192"/>
        <v>1.6433333333333333</v>
      </c>
      <c r="O2200" s="13">
        <v>20</v>
      </c>
      <c r="P2200" s="13" t="s">
        <v>30</v>
      </c>
      <c r="Q2200" s="13">
        <v>0</v>
      </c>
      <c r="R2200" s="69">
        <f>(L2200*O2200)-Q2200</f>
        <v>197.2</v>
      </c>
      <c r="S2200" s="69">
        <v>0</v>
      </c>
      <c r="T2200" s="69">
        <f t="shared" ref="T2200" si="2230">+L2200*S2200</f>
        <v>0</v>
      </c>
      <c r="U2200" s="69">
        <f t="shared" ref="U2200" si="2231">+R2200-T2200</f>
        <v>197.2</v>
      </c>
      <c r="V2200" s="69">
        <f>+U2200*0</f>
        <v>0</v>
      </c>
      <c r="W2200" s="69">
        <f t="shared" ref="W2200" si="2232">+U2200-V2200</f>
        <v>197.2</v>
      </c>
      <c r="X2200" s="69">
        <v>0</v>
      </c>
      <c r="Y2200" s="14">
        <f t="shared" ref="Y2200:Y2201" si="2233">T2200-X2200</f>
        <v>0</v>
      </c>
      <c r="Z2200" s="11" t="s">
        <v>26</v>
      </c>
      <c r="AA2200" s="12" t="s">
        <v>31</v>
      </c>
    </row>
    <row r="2201" spans="1:27" x14ac:dyDescent="0.25">
      <c r="A2201" s="10">
        <v>45689</v>
      </c>
      <c r="B2201" s="68">
        <v>1.1840277777777741E-2</v>
      </c>
      <c r="C2201" s="11" t="s">
        <v>4564</v>
      </c>
      <c r="D2201" s="11" t="s">
        <v>26</v>
      </c>
      <c r="E2201" s="11" t="s">
        <v>480</v>
      </c>
      <c r="F2201" s="11" t="s">
        <v>26</v>
      </c>
      <c r="G2201" s="11">
        <v>73997</v>
      </c>
      <c r="H2201" s="12" t="s">
        <v>4447</v>
      </c>
      <c r="I2201" s="12" t="s">
        <v>27</v>
      </c>
      <c r="J2201" s="12" t="s">
        <v>42</v>
      </c>
      <c r="K2201" s="12" t="s">
        <v>43</v>
      </c>
      <c r="L2201" s="13">
        <v>41.46</v>
      </c>
      <c r="M2201" s="13">
        <v>25</v>
      </c>
      <c r="N2201" s="13">
        <f t="shared" si="2192"/>
        <v>1.6584000000000001</v>
      </c>
      <c r="O2201" s="13">
        <v>42.5</v>
      </c>
      <c r="P2201" s="13"/>
      <c r="Q2201" s="13">
        <v>0</v>
      </c>
      <c r="R2201" s="69">
        <f>+L2201*O2201</f>
        <v>1762.05</v>
      </c>
      <c r="S2201" s="69">
        <v>0</v>
      </c>
      <c r="T2201" s="69">
        <f>+L2201*S2201</f>
        <v>0</v>
      </c>
      <c r="U2201" s="69">
        <f>+R2201-T2201</f>
        <v>1762.05</v>
      </c>
      <c r="V2201" s="69">
        <f>+U2201*0.75</f>
        <v>1321.5374999999999</v>
      </c>
      <c r="W2201" s="69">
        <f>+U2201-V2201</f>
        <v>440.51250000000005</v>
      </c>
      <c r="X2201" s="69">
        <v>0</v>
      </c>
      <c r="Y2201" s="14">
        <f t="shared" si="2233"/>
        <v>0</v>
      </c>
      <c r="Z2201" s="11" t="s">
        <v>26</v>
      </c>
      <c r="AA2201" s="12" t="s">
        <v>31</v>
      </c>
    </row>
    <row r="2202" spans="1:27" x14ac:dyDescent="0.25">
      <c r="A2202" s="10">
        <v>45689</v>
      </c>
      <c r="B2202" s="68">
        <v>7.8009259259259611E-3</v>
      </c>
      <c r="C2202" s="11" t="s">
        <v>4565</v>
      </c>
      <c r="D2202" s="11" t="s">
        <v>26</v>
      </c>
      <c r="E2202" s="11" t="s">
        <v>239</v>
      </c>
      <c r="F2202" s="11" t="s">
        <v>26</v>
      </c>
      <c r="G2202" s="11" t="s">
        <v>26</v>
      </c>
      <c r="H2202" s="12" t="s">
        <v>4421</v>
      </c>
      <c r="I2202" s="12" t="s">
        <v>27</v>
      </c>
      <c r="J2202" s="12" t="s">
        <v>42</v>
      </c>
      <c r="K2202" s="12" t="s">
        <v>43</v>
      </c>
      <c r="L2202" s="13">
        <v>45.34</v>
      </c>
      <c r="M2202" s="13">
        <v>28</v>
      </c>
      <c r="N2202" s="13">
        <f t="shared" si="2192"/>
        <v>1.6192857142857144</v>
      </c>
      <c r="O2202" s="13">
        <v>83</v>
      </c>
      <c r="P2202" s="13" t="s">
        <v>30</v>
      </c>
      <c r="Q2202" s="13">
        <v>0</v>
      </c>
      <c r="R2202" s="69">
        <f>L2202*O2202</f>
        <v>3763.2200000000003</v>
      </c>
      <c r="S2202" s="69">
        <v>38</v>
      </c>
      <c r="T2202" s="69">
        <f>L2202*S2202</f>
        <v>1722.92</v>
      </c>
      <c r="U2202" s="69">
        <f>R2202-T2202</f>
        <v>2040.3000000000002</v>
      </c>
      <c r="V2202" s="69">
        <f>U2202*1</f>
        <v>2040.3000000000002</v>
      </c>
      <c r="W2202" s="69">
        <f>U2202-V2202</f>
        <v>0</v>
      </c>
      <c r="X2202" s="69">
        <f>L2202*37</f>
        <v>1677.5800000000002</v>
      </c>
      <c r="Y2202" s="70">
        <f>+T2202-X2202</f>
        <v>45.339999999999918</v>
      </c>
      <c r="Z2202" s="12" t="s">
        <v>41</v>
      </c>
      <c r="AA2202" s="12" t="s">
        <v>78</v>
      </c>
    </row>
    <row r="2203" spans="1:27" x14ac:dyDescent="0.25">
      <c r="A2203" s="10">
        <v>45689</v>
      </c>
      <c r="B2203" s="68">
        <v>1.4317129629629666E-2</v>
      </c>
      <c r="C2203" s="11" t="s">
        <v>4566</v>
      </c>
      <c r="D2203" s="11" t="s">
        <v>26</v>
      </c>
      <c r="E2203" s="11" t="s">
        <v>57</v>
      </c>
      <c r="F2203" s="11" t="s">
        <v>26</v>
      </c>
      <c r="G2203" s="11">
        <v>3677</v>
      </c>
      <c r="H2203" s="12" t="s">
        <v>41</v>
      </c>
      <c r="I2203" s="12" t="s">
        <v>55</v>
      </c>
      <c r="J2203" s="12" t="s">
        <v>55</v>
      </c>
      <c r="K2203" s="12" t="s">
        <v>56</v>
      </c>
      <c r="L2203" s="13">
        <v>38.44</v>
      </c>
      <c r="M2203" s="13">
        <v>25</v>
      </c>
      <c r="N2203" s="13">
        <f t="shared" si="2192"/>
        <v>1.5375999999999999</v>
      </c>
      <c r="O2203" s="13" t="s">
        <v>30</v>
      </c>
      <c r="P2203" s="13">
        <v>24</v>
      </c>
      <c r="Q2203" s="13">
        <v>0</v>
      </c>
      <c r="R2203" s="69">
        <f>+M2203*P2203</f>
        <v>600</v>
      </c>
      <c r="S2203" s="69">
        <v>0</v>
      </c>
      <c r="T2203" s="69">
        <f>+M2203*S2203</f>
        <v>0</v>
      </c>
      <c r="U2203" s="69">
        <f t="shared" ref="U2203:U2204" si="2234">+R2203-T2203</f>
        <v>600</v>
      </c>
      <c r="V2203" s="69">
        <f>+U2203*0</f>
        <v>0</v>
      </c>
      <c r="W2203" s="69">
        <f t="shared" ref="W2203:W2204" si="2235">+U2203-V2203</f>
        <v>600</v>
      </c>
      <c r="X2203" s="69">
        <v>0</v>
      </c>
      <c r="Y2203" s="14">
        <f t="shared" ref="Y2203:Y2212" si="2236">T2203-X2203</f>
        <v>0</v>
      </c>
      <c r="Z2203" s="11" t="s">
        <v>26</v>
      </c>
      <c r="AA2203" s="12" t="s">
        <v>31</v>
      </c>
    </row>
    <row r="2204" spans="1:27" x14ac:dyDescent="0.25">
      <c r="A2204" s="10">
        <v>45689</v>
      </c>
      <c r="B2204" s="68">
        <v>4.502314814814834E-3</v>
      </c>
      <c r="C2204" s="11" t="s">
        <v>4567</v>
      </c>
      <c r="D2204" s="11" t="s">
        <v>26</v>
      </c>
      <c r="E2204" s="11" t="s">
        <v>3937</v>
      </c>
      <c r="F2204" s="11" t="s">
        <v>26</v>
      </c>
      <c r="G2204" s="11" t="s">
        <v>35</v>
      </c>
      <c r="H2204" s="12" t="s">
        <v>36</v>
      </c>
      <c r="I2204" s="12" t="s">
        <v>55</v>
      </c>
      <c r="J2204" s="12" t="s">
        <v>55</v>
      </c>
      <c r="K2204" s="12" t="s">
        <v>56</v>
      </c>
      <c r="L2204" s="13">
        <v>10.1</v>
      </c>
      <c r="M2204" s="13">
        <v>6</v>
      </c>
      <c r="N2204" s="13">
        <f t="shared" si="2192"/>
        <v>1.6833333333333333</v>
      </c>
      <c r="O2204" s="13">
        <v>20</v>
      </c>
      <c r="P2204" s="13" t="s">
        <v>30</v>
      </c>
      <c r="Q2204" s="13">
        <v>0</v>
      </c>
      <c r="R2204" s="69">
        <f>(L2204*O2204)-Q2204</f>
        <v>202</v>
      </c>
      <c r="S2204" s="69">
        <v>0</v>
      </c>
      <c r="T2204" s="69">
        <f t="shared" ref="T2204" si="2237">+L2204*S2204</f>
        <v>0</v>
      </c>
      <c r="U2204" s="69">
        <f t="shared" si="2234"/>
        <v>202</v>
      </c>
      <c r="V2204" s="69">
        <f>+U2204*0</f>
        <v>0</v>
      </c>
      <c r="W2204" s="69">
        <f t="shared" si="2235"/>
        <v>202</v>
      </c>
      <c r="X2204" s="69">
        <v>0</v>
      </c>
      <c r="Y2204" s="14">
        <f t="shared" si="2236"/>
        <v>0</v>
      </c>
      <c r="Z2204" s="11" t="s">
        <v>26</v>
      </c>
      <c r="AA2204" s="12" t="s">
        <v>31</v>
      </c>
    </row>
    <row r="2205" spans="1:27" x14ac:dyDescent="0.25">
      <c r="A2205" s="10">
        <v>45689</v>
      </c>
      <c r="B2205" s="68">
        <v>0.19321759259259264</v>
      </c>
      <c r="C2205" s="11" t="s">
        <v>4568</v>
      </c>
      <c r="D2205" s="11" t="s">
        <v>26</v>
      </c>
      <c r="E2205" s="11" t="s">
        <v>80</v>
      </c>
      <c r="F2205" s="11" t="s">
        <v>26</v>
      </c>
      <c r="G2205" s="11">
        <v>10670</v>
      </c>
      <c r="H2205" s="12" t="s">
        <v>140</v>
      </c>
      <c r="I2205" s="12" t="s">
        <v>27</v>
      </c>
      <c r="J2205" s="12" t="s">
        <v>47</v>
      </c>
      <c r="K2205" s="12" t="s">
        <v>48</v>
      </c>
      <c r="L2205" s="13">
        <v>42.34</v>
      </c>
      <c r="M2205" s="13">
        <v>29</v>
      </c>
      <c r="N2205" s="13">
        <f t="shared" si="2192"/>
        <v>1.4600000000000002</v>
      </c>
      <c r="O2205" s="13">
        <v>40</v>
      </c>
      <c r="P2205" s="13"/>
      <c r="Q2205" s="13">
        <v>0</v>
      </c>
      <c r="R2205" s="69">
        <f>+L2205*O2205</f>
        <v>1693.6000000000001</v>
      </c>
      <c r="S2205" s="69">
        <v>0</v>
      </c>
      <c r="T2205" s="69">
        <f>+L2205*S2205</f>
        <v>0</v>
      </c>
      <c r="U2205" s="69">
        <f>+R2205-T2205</f>
        <v>1693.6000000000001</v>
      </c>
      <c r="V2205" s="69">
        <f>+U2205*0</f>
        <v>0</v>
      </c>
      <c r="W2205" s="69">
        <f>+U2205-V2205</f>
        <v>1693.6000000000001</v>
      </c>
      <c r="X2205" s="69">
        <v>0</v>
      </c>
      <c r="Y2205" s="14">
        <f t="shared" si="2236"/>
        <v>0</v>
      </c>
      <c r="Z2205" s="11" t="s">
        <v>26</v>
      </c>
      <c r="AA2205" s="12" t="s">
        <v>31</v>
      </c>
    </row>
    <row r="2206" spans="1:27" x14ac:dyDescent="0.25">
      <c r="A2206" s="10">
        <v>45689</v>
      </c>
      <c r="B2206" s="68">
        <v>1.5150462962963018E-2</v>
      </c>
      <c r="C2206" s="11" t="s">
        <v>4569</v>
      </c>
      <c r="D2206" s="11" t="s">
        <v>26</v>
      </c>
      <c r="E2206" s="11" t="s">
        <v>443</v>
      </c>
      <c r="F2206" s="11" t="s">
        <v>26</v>
      </c>
      <c r="G2206" s="11">
        <v>2109</v>
      </c>
      <c r="H2206" s="12" t="s">
        <v>4448</v>
      </c>
      <c r="I2206" s="12" t="s">
        <v>27</v>
      </c>
      <c r="J2206" s="12" t="s">
        <v>205</v>
      </c>
      <c r="K2206" s="12" t="s">
        <v>206</v>
      </c>
      <c r="L2206" s="13">
        <v>36.96</v>
      </c>
      <c r="M2206" s="13">
        <v>22</v>
      </c>
      <c r="N2206" s="13">
        <f t="shared" si="2192"/>
        <v>1.68</v>
      </c>
      <c r="O2206" s="13">
        <v>50</v>
      </c>
      <c r="P2206" s="13" t="s">
        <v>30</v>
      </c>
      <c r="Q2206" s="13">
        <v>0</v>
      </c>
      <c r="R2206" s="69">
        <f>L2206*O2206</f>
        <v>1848</v>
      </c>
      <c r="S2206" s="69">
        <v>0</v>
      </c>
      <c r="T2206" s="69">
        <f>L2206*S2206</f>
        <v>0</v>
      </c>
      <c r="U2206" s="69">
        <f>R2206-T2206</f>
        <v>1848</v>
      </c>
      <c r="V2206" s="69">
        <f>U2206*0</f>
        <v>0</v>
      </c>
      <c r="W2206" s="69">
        <f>U2206-V2206</f>
        <v>1848</v>
      </c>
      <c r="X2206" s="69">
        <v>0</v>
      </c>
      <c r="Y2206" s="14">
        <f t="shared" si="2236"/>
        <v>0</v>
      </c>
      <c r="Z2206" s="11" t="s">
        <v>26</v>
      </c>
      <c r="AA2206" s="12" t="s">
        <v>31</v>
      </c>
    </row>
    <row r="2207" spans="1:27" x14ac:dyDescent="0.25">
      <c r="A2207" s="10">
        <v>45689</v>
      </c>
      <c r="B2207" s="68">
        <v>6.7824074074074314E-3</v>
      </c>
      <c r="C2207" s="11" t="s">
        <v>4570</v>
      </c>
      <c r="D2207" s="11" t="s">
        <v>26</v>
      </c>
      <c r="E2207" s="11" t="s">
        <v>3937</v>
      </c>
      <c r="F2207" s="11" t="s">
        <v>26</v>
      </c>
      <c r="G2207" s="11" t="s">
        <v>35</v>
      </c>
      <c r="H2207" s="12" t="s">
        <v>36</v>
      </c>
      <c r="I2207" s="12" t="s">
        <v>55</v>
      </c>
      <c r="J2207" s="12" t="s">
        <v>55</v>
      </c>
      <c r="K2207" s="12" t="s">
        <v>56</v>
      </c>
      <c r="L2207" s="13">
        <v>10.24</v>
      </c>
      <c r="M2207" s="13">
        <v>6</v>
      </c>
      <c r="N2207" s="13">
        <f t="shared" si="2192"/>
        <v>1.7066666666666668</v>
      </c>
      <c r="O2207" s="13">
        <v>20</v>
      </c>
      <c r="P2207" s="13" t="s">
        <v>30</v>
      </c>
      <c r="Q2207" s="13">
        <v>0</v>
      </c>
      <c r="R2207" s="69">
        <f>(L2207*O2207)-Q2207</f>
        <v>204.8</v>
      </c>
      <c r="S2207" s="69">
        <v>0</v>
      </c>
      <c r="T2207" s="69">
        <f t="shared" ref="T2207" si="2238">+L2207*S2207</f>
        <v>0</v>
      </c>
      <c r="U2207" s="69">
        <f t="shared" ref="U2207" si="2239">+R2207-T2207</f>
        <v>204.8</v>
      </c>
      <c r="V2207" s="69">
        <f>+U2207*0</f>
        <v>0</v>
      </c>
      <c r="W2207" s="69">
        <f t="shared" ref="W2207" si="2240">+U2207-V2207</f>
        <v>204.8</v>
      </c>
      <c r="X2207" s="69">
        <v>0</v>
      </c>
      <c r="Y2207" s="14">
        <f t="shared" si="2236"/>
        <v>0</v>
      </c>
      <c r="Z2207" s="11" t="s">
        <v>26</v>
      </c>
      <c r="AA2207" s="12" t="s">
        <v>31</v>
      </c>
    </row>
    <row r="2208" spans="1:27" x14ac:dyDescent="0.25">
      <c r="A2208" s="10">
        <v>45689</v>
      </c>
      <c r="B2208" s="68">
        <v>9.8148148148148318E-3</v>
      </c>
      <c r="C2208" s="11" t="s">
        <v>4571</v>
      </c>
      <c r="D2208" s="11" t="s">
        <v>26</v>
      </c>
      <c r="E2208" s="11" t="s">
        <v>482</v>
      </c>
      <c r="F2208" s="11" t="s">
        <v>26</v>
      </c>
      <c r="G2208" s="11">
        <v>3568</v>
      </c>
      <c r="H2208" s="12" t="s">
        <v>41</v>
      </c>
      <c r="I2208" s="12" t="s">
        <v>37</v>
      </c>
      <c r="J2208" s="12" t="s">
        <v>85</v>
      </c>
      <c r="K2208" s="12" t="s">
        <v>86</v>
      </c>
      <c r="L2208" s="13">
        <v>36.68</v>
      </c>
      <c r="M2208" s="13">
        <v>25</v>
      </c>
      <c r="N2208" s="13">
        <f t="shared" si="2192"/>
        <v>1.4672000000000001</v>
      </c>
      <c r="O2208" s="13" t="s">
        <v>30</v>
      </c>
      <c r="P2208" s="13">
        <v>43.5</v>
      </c>
      <c r="Q2208" s="13">
        <v>0</v>
      </c>
      <c r="R2208" s="69">
        <f>M2208*P2208</f>
        <v>1087.5</v>
      </c>
      <c r="S2208" s="69">
        <v>0</v>
      </c>
      <c r="T2208" s="69">
        <f>M2208*S2208</f>
        <v>0</v>
      </c>
      <c r="U2208" s="69">
        <f>R2208-T2208</f>
        <v>1087.5</v>
      </c>
      <c r="V2208" s="69">
        <f>U2208*0</f>
        <v>0</v>
      </c>
      <c r="W2208" s="69">
        <f>U2208-V2208</f>
        <v>1087.5</v>
      </c>
      <c r="X2208" s="69">
        <v>0</v>
      </c>
      <c r="Y2208" s="14">
        <f t="shared" si="2236"/>
        <v>0</v>
      </c>
      <c r="Z2208" s="11" t="s">
        <v>26</v>
      </c>
      <c r="AA2208" s="12" t="s">
        <v>31</v>
      </c>
    </row>
    <row r="2209" spans="1:27" x14ac:dyDescent="0.25">
      <c r="A2209" s="10">
        <v>45689</v>
      </c>
      <c r="B2209" s="68">
        <v>9.8495370370370039E-3</v>
      </c>
      <c r="C2209" s="11" t="s">
        <v>4572</v>
      </c>
      <c r="D2209" s="11" t="s">
        <v>26</v>
      </c>
      <c r="E2209" s="11" t="s">
        <v>65</v>
      </c>
      <c r="F2209" s="11" t="s">
        <v>26</v>
      </c>
      <c r="G2209" s="11">
        <v>1704</v>
      </c>
      <c r="H2209" s="12" t="s">
        <v>66</v>
      </c>
      <c r="I2209" s="12" t="s">
        <v>37</v>
      </c>
      <c r="J2209" s="12" t="s">
        <v>1908</v>
      </c>
      <c r="K2209" s="12" t="s">
        <v>82</v>
      </c>
      <c r="L2209" s="13">
        <v>39.020000000000003</v>
      </c>
      <c r="M2209" s="13">
        <v>25</v>
      </c>
      <c r="N2209" s="13">
        <f t="shared" si="2192"/>
        <v>1.5608000000000002</v>
      </c>
      <c r="O2209" s="13" t="s">
        <v>30</v>
      </c>
      <c r="P2209" s="13">
        <v>54</v>
      </c>
      <c r="Q2209" s="13">
        <v>0</v>
      </c>
      <c r="R2209" s="69">
        <f>M2209*P2209</f>
        <v>1350</v>
      </c>
      <c r="S2209" s="69">
        <v>0</v>
      </c>
      <c r="T2209" s="69">
        <f>M2209*S2209</f>
        <v>0</v>
      </c>
      <c r="U2209" s="69">
        <f>R2209-T2209</f>
        <v>1350</v>
      </c>
      <c r="V2209" s="69">
        <f>U2209*1</f>
        <v>1350</v>
      </c>
      <c r="W2209" s="69">
        <f>U2209-V2209</f>
        <v>0</v>
      </c>
      <c r="X2209" s="69">
        <v>0</v>
      </c>
      <c r="Y2209" s="14">
        <f t="shared" si="2236"/>
        <v>0</v>
      </c>
      <c r="Z2209" s="11" t="s">
        <v>26</v>
      </c>
      <c r="AA2209" s="12" t="s">
        <v>31</v>
      </c>
    </row>
    <row r="2210" spans="1:27" x14ac:dyDescent="0.25">
      <c r="A2210" s="10">
        <v>45689</v>
      </c>
      <c r="B2210" s="68">
        <v>7.4259259259259303E-2</v>
      </c>
      <c r="C2210" s="11" t="s">
        <v>4573</v>
      </c>
      <c r="D2210" s="11" t="s">
        <v>26</v>
      </c>
      <c r="E2210" s="11" t="s">
        <v>50</v>
      </c>
      <c r="F2210" s="11" t="s">
        <v>26</v>
      </c>
      <c r="G2210" s="11">
        <v>930</v>
      </c>
      <c r="H2210" s="12" t="s">
        <v>162</v>
      </c>
      <c r="I2210" s="12" t="s">
        <v>27</v>
      </c>
      <c r="J2210" s="12" t="s">
        <v>47</v>
      </c>
      <c r="K2210" s="12" t="s">
        <v>48</v>
      </c>
      <c r="L2210" s="13">
        <v>38.26</v>
      </c>
      <c r="M2210" s="13">
        <v>25</v>
      </c>
      <c r="N2210" s="13">
        <f t="shared" si="2192"/>
        <v>1.5304</v>
      </c>
      <c r="O2210" s="13" t="s">
        <v>30</v>
      </c>
      <c r="P2210" s="13">
        <v>58</v>
      </c>
      <c r="Q2210" s="13">
        <v>0</v>
      </c>
      <c r="R2210" s="69">
        <f>M2210*P2210</f>
        <v>1450</v>
      </c>
      <c r="S2210" s="69">
        <v>0</v>
      </c>
      <c r="T2210" s="69">
        <f>M2210*S2210</f>
        <v>0</v>
      </c>
      <c r="U2210" s="69">
        <f>R2210-T2210</f>
        <v>1450</v>
      </c>
      <c r="V2210" s="69">
        <f>U2210*0</f>
        <v>0</v>
      </c>
      <c r="W2210" s="69">
        <f>U2210-V2210</f>
        <v>1450</v>
      </c>
      <c r="X2210" s="69">
        <v>0</v>
      </c>
      <c r="Y2210" s="14">
        <f t="shared" si="2236"/>
        <v>0</v>
      </c>
      <c r="Z2210" s="11" t="s">
        <v>26</v>
      </c>
      <c r="AA2210" s="12" t="s">
        <v>31</v>
      </c>
    </row>
    <row r="2211" spans="1:27" x14ac:dyDescent="0.25">
      <c r="A2211" s="10">
        <v>45689</v>
      </c>
      <c r="B2211" s="68">
        <v>6.6435185185185208E-3</v>
      </c>
      <c r="C2211" s="11" t="s">
        <v>4574</v>
      </c>
      <c r="D2211" s="11" t="s">
        <v>26</v>
      </c>
      <c r="E2211" s="11" t="s">
        <v>592</v>
      </c>
      <c r="F2211" s="11" t="s">
        <v>26</v>
      </c>
      <c r="G2211" s="11">
        <v>44316</v>
      </c>
      <c r="H2211" s="12" t="s">
        <v>4422</v>
      </c>
      <c r="I2211" s="12" t="s">
        <v>27</v>
      </c>
      <c r="J2211" s="12" t="s">
        <v>33</v>
      </c>
      <c r="K2211" s="12" t="s">
        <v>34</v>
      </c>
      <c r="L2211" s="13">
        <v>35.82</v>
      </c>
      <c r="M2211" s="13">
        <v>25</v>
      </c>
      <c r="N2211" s="13">
        <f t="shared" si="2192"/>
        <v>1.4328000000000001</v>
      </c>
      <c r="O2211" s="13">
        <v>45</v>
      </c>
      <c r="P2211" s="13" t="s">
        <v>30</v>
      </c>
      <c r="Q2211" s="13">
        <v>0</v>
      </c>
      <c r="R2211" s="69">
        <f>+L2211*O2211</f>
        <v>1611.9</v>
      </c>
      <c r="S2211" s="69">
        <v>0</v>
      </c>
      <c r="T2211" s="69">
        <f>+L2211*S2211</f>
        <v>0</v>
      </c>
      <c r="U2211" s="69">
        <f t="shared" ref="U2211" si="2241">+R2211-T2211</f>
        <v>1611.9</v>
      </c>
      <c r="V2211" s="69">
        <f>+U2211*1</f>
        <v>1611.9</v>
      </c>
      <c r="W2211" s="69">
        <f t="shared" ref="W2211" si="2242">+U2211-V2211</f>
        <v>0</v>
      </c>
      <c r="X2211" s="69">
        <v>0</v>
      </c>
      <c r="Y2211" s="14">
        <f t="shared" si="2236"/>
        <v>0</v>
      </c>
      <c r="Z2211" s="11" t="s">
        <v>26</v>
      </c>
      <c r="AA2211" s="12" t="s">
        <v>31</v>
      </c>
    </row>
    <row r="2212" spans="1:27" x14ac:dyDescent="0.25">
      <c r="A2212" s="10">
        <v>45689</v>
      </c>
      <c r="B2212" s="68">
        <v>2.2685185185185197E-2</v>
      </c>
      <c r="C2212" s="11" t="s">
        <v>4575</v>
      </c>
      <c r="D2212" s="11" t="s">
        <v>26</v>
      </c>
      <c r="E2212" s="11" t="s">
        <v>604</v>
      </c>
      <c r="F2212" s="11" t="s">
        <v>26</v>
      </c>
      <c r="G2212" s="11">
        <v>1060</v>
      </c>
      <c r="H2212" s="12" t="s">
        <v>141</v>
      </c>
      <c r="I2212" s="12" t="s">
        <v>55</v>
      </c>
      <c r="J2212" s="12" t="s">
        <v>565</v>
      </c>
      <c r="K2212" s="12" t="s">
        <v>549</v>
      </c>
      <c r="L2212" s="13">
        <v>41.3</v>
      </c>
      <c r="M2212" s="13">
        <v>25</v>
      </c>
      <c r="N2212" s="13">
        <f t="shared" si="2192"/>
        <v>1.6519999999999999</v>
      </c>
      <c r="O2212" s="13">
        <v>25</v>
      </c>
      <c r="P2212" s="13" t="s">
        <v>30</v>
      </c>
      <c r="Q2212" s="13">
        <v>0</v>
      </c>
      <c r="R2212" s="69">
        <f>L2212*O2212</f>
        <v>1032.5</v>
      </c>
      <c r="S2212" s="69">
        <v>0</v>
      </c>
      <c r="T2212" s="69">
        <f>L2212*S2212</f>
        <v>0</v>
      </c>
      <c r="U2212" s="69">
        <f>R2212-T2212</f>
        <v>1032.5</v>
      </c>
      <c r="V2212" s="69">
        <f>U2212*0</f>
        <v>0</v>
      </c>
      <c r="W2212" s="69">
        <f>U2212-V2212</f>
        <v>1032.5</v>
      </c>
      <c r="X2212" s="69">
        <v>0</v>
      </c>
      <c r="Y2212" s="14">
        <f t="shared" si="2236"/>
        <v>0</v>
      </c>
      <c r="Z2212" s="11" t="s">
        <v>26</v>
      </c>
      <c r="AA2212" s="12" t="s">
        <v>31</v>
      </c>
    </row>
    <row r="2213" spans="1:27" x14ac:dyDescent="0.25">
      <c r="A2213" s="10">
        <v>45689</v>
      </c>
      <c r="B2213" s="68">
        <v>9.791666666666643E-3</v>
      </c>
      <c r="C2213" s="11" t="s">
        <v>4576</v>
      </c>
      <c r="D2213" s="11" t="s">
        <v>26</v>
      </c>
      <c r="E2213" s="11" t="s">
        <v>4160</v>
      </c>
      <c r="F2213" s="11" t="s">
        <v>26</v>
      </c>
      <c r="G2213" s="11" t="s">
        <v>26</v>
      </c>
      <c r="H2213" s="12" t="s">
        <v>4423</v>
      </c>
      <c r="I2213" s="12" t="s">
        <v>27</v>
      </c>
      <c r="J2213" s="12" t="s">
        <v>47</v>
      </c>
      <c r="K2213" s="12" t="s">
        <v>48</v>
      </c>
      <c r="L2213" s="13">
        <v>31.5</v>
      </c>
      <c r="M2213" s="13">
        <v>22</v>
      </c>
      <c r="N2213" s="13">
        <f t="shared" si="2192"/>
        <v>1.4318181818181819</v>
      </c>
      <c r="O2213" s="13">
        <v>90</v>
      </c>
      <c r="P2213" s="13" t="s">
        <v>30</v>
      </c>
      <c r="Q2213" s="13">
        <v>0</v>
      </c>
      <c r="R2213" s="69">
        <f>L2213*O2213</f>
        <v>2835</v>
      </c>
      <c r="S2213" s="69">
        <v>41</v>
      </c>
      <c r="T2213" s="69">
        <f>+L2213*S2213</f>
        <v>1291.5</v>
      </c>
      <c r="U2213" s="69">
        <f t="shared" ref="U2213" si="2243">R2213-T2213</f>
        <v>1543.5</v>
      </c>
      <c r="V2213" s="69">
        <f>U2213*1</f>
        <v>1543.5</v>
      </c>
      <c r="W2213" s="69">
        <f t="shared" ref="W2213" si="2244">U2213-V2213</f>
        <v>0</v>
      </c>
      <c r="X2213" s="15">
        <f>L2213*40</f>
        <v>1260</v>
      </c>
      <c r="Y2213" s="70">
        <f t="shared" ref="Y2213" si="2245">+T2213-X2213</f>
        <v>31.5</v>
      </c>
      <c r="Z2213" s="12" t="s">
        <v>41</v>
      </c>
      <c r="AA2213" s="12" t="s">
        <v>745</v>
      </c>
    </row>
    <row r="2214" spans="1:27" x14ac:dyDescent="0.25">
      <c r="A2214" s="10">
        <v>45689</v>
      </c>
      <c r="B2214" s="68">
        <v>9.7685185185184542E-3</v>
      </c>
      <c r="C2214" s="11" t="s">
        <v>4577</v>
      </c>
      <c r="D2214" s="11" t="s">
        <v>26</v>
      </c>
      <c r="E2214" s="11" t="s">
        <v>74</v>
      </c>
      <c r="F2214" s="11" t="s">
        <v>26</v>
      </c>
      <c r="G2214" s="11">
        <v>1325</v>
      </c>
      <c r="H2214" s="12" t="s">
        <v>70</v>
      </c>
      <c r="I2214" s="12" t="s">
        <v>27</v>
      </c>
      <c r="J2214" s="12" t="s">
        <v>33</v>
      </c>
      <c r="K2214" s="12" t="s">
        <v>34</v>
      </c>
      <c r="L2214" s="13">
        <v>37.799999999999997</v>
      </c>
      <c r="M2214" s="13">
        <v>25</v>
      </c>
      <c r="N2214" s="13">
        <f t="shared" si="2192"/>
        <v>1.5119999999999998</v>
      </c>
      <c r="O2214" s="13" t="s">
        <v>30</v>
      </c>
      <c r="P2214" s="13">
        <v>60</v>
      </c>
      <c r="Q2214" s="13">
        <v>0</v>
      </c>
      <c r="R2214" s="69">
        <f>+M2214*P2214</f>
        <v>1500</v>
      </c>
      <c r="S2214" s="69">
        <v>0</v>
      </c>
      <c r="T2214" s="69">
        <f>+M2214*S2214</f>
        <v>0</v>
      </c>
      <c r="U2214" s="69">
        <f t="shared" ref="U2214:U2216" si="2246">+R2214-T2214</f>
        <v>1500</v>
      </c>
      <c r="V2214" s="69">
        <f>+U2214*0</f>
        <v>0</v>
      </c>
      <c r="W2214" s="69">
        <f t="shared" ref="W2214:W2216" si="2247">+U2214-V2214</f>
        <v>1500</v>
      </c>
      <c r="X2214" s="69">
        <v>0</v>
      </c>
      <c r="Y2214" s="14">
        <f t="shared" ref="Y2214:Y2216" si="2248">T2214-X2214</f>
        <v>0</v>
      </c>
      <c r="Z2214" s="11" t="s">
        <v>26</v>
      </c>
      <c r="AA2214" s="12" t="s">
        <v>31</v>
      </c>
    </row>
    <row r="2215" spans="1:27" x14ac:dyDescent="0.25">
      <c r="A2215" s="10">
        <v>45689</v>
      </c>
      <c r="B2215" s="68">
        <v>7.6620370370370505E-3</v>
      </c>
      <c r="C2215" s="11" t="s">
        <v>4578</v>
      </c>
      <c r="D2215" s="11" t="s">
        <v>26</v>
      </c>
      <c r="E2215" s="11" t="s">
        <v>3937</v>
      </c>
      <c r="F2215" s="11" t="s">
        <v>26</v>
      </c>
      <c r="G2215" s="11" t="s">
        <v>35</v>
      </c>
      <c r="H2215" s="12" t="s">
        <v>36</v>
      </c>
      <c r="I2215" s="12" t="s">
        <v>55</v>
      </c>
      <c r="J2215" s="12" t="s">
        <v>55</v>
      </c>
      <c r="K2215" s="12" t="s">
        <v>56</v>
      </c>
      <c r="L2215" s="13">
        <v>9.9600000000000009</v>
      </c>
      <c r="M2215" s="13">
        <v>6</v>
      </c>
      <c r="N2215" s="13">
        <f t="shared" si="2192"/>
        <v>1.6600000000000001</v>
      </c>
      <c r="O2215" s="13">
        <v>20</v>
      </c>
      <c r="P2215" s="13" t="s">
        <v>30</v>
      </c>
      <c r="Q2215" s="13">
        <v>0</v>
      </c>
      <c r="R2215" s="69">
        <f>(L2215*O2215)-Q2215</f>
        <v>199.20000000000002</v>
      </c>
      <c r="S2215" s="69">
        <v>0</v>
      </c>
      <c r="T2215" s="69">
        <f t="shared" ref="T2215" si="2249">+L2215*S2215</f>
        <v>0</v>
      </c>
      <c r="U2215" s="69">
        <f t="shared" si="2246"/>
        <v>199.20000000000002</v>
      </c>
      <c r="V2215" s="69">
        <f>+U2215*0</f>
        <v>0</v>
      </c>
      <c r="W2215" s="69">
        <f t="shared" si="2247"/>
        <v>199.20000000000002</v>
      </c>
      <c r="X2215" s="69">
        <v>0</v>
      </c>
      <c r="Y2215" s="14">
        <f t="shared" si="2248"/>
        <v>0</v>
      </c>
      <c r="Z2215" s="11" t="s">
        <v>26</v>
      </c>
      <c r="AA2215" s="12" t="s">
        <v>31</v>
      </c>
    </row>
    <row r="2216" spans="1:27" x14ac:dyDescent="0.25">
      <c r="A2216" s="10">
        <v>45689</v>
      </c>
      <c r="B2216" s="68">
        <v>1.1874999999999969E-2</v>
      </c>
      <c r="C2216" s="11" t="s">
        <v>4579</v>
      </c>
      <c r="D2216" s="11" t="s">
        <v>26</v>
      </c>
      <c r="E2216" s="11" t="s">
        <v>69</v>
      </c>
      <c r="F2216" s="11" t="s">
        <v>26</v>
      </c>
      <c r="G2216" s="11">
        <v>2108</v>
      </c>
      <c r="H2216" s="12" t="s">
        <v>70</v>
      </c>
      <c r="I2216" s="12" t="s">
        <v>27</v>
      </c>
      <c r="J2216" s="12" t="s">
        <v>33</v>
      </c>
      <c r="K2216" s="12" t="s">
        <v>34</v>
      </c>
      <c r="L2216" s="13">
        <v>37.840000000000003</v>
      </c>
      <c r="M2216" s="13">
        <v>25</v>
      </c>
      <c r="N2216" s="13">
        <f t="shared" si="2192"/>
        <v>1.5136000000000001</v>
      </c>
      <c r="O2216" s="13" t="s">
        <v>30</v>
      </c>
      <c r="P2216" s="13">
        <v>60</v>
      </c>
      <c r="Q2216" s="13">
        <v>0</v>
      </c>
      <c r="R2216" s="69">
        <f>+M2216*P2216</f>
        <v>1500</v>
      </c>
      <c r="S2216" s="69">
        <v>0</v>
      </c>
      <c r="T2216" s="69">
        <f>+M2216*S2216</f>
        <v>0</v>
      </c>
      <c r="U2216" s="69">
        <f t="shared" si="2246"/>
        <v>1500</v>
      </c>
      <c r="V2216" s="69">
        <f>+U2216*0</f>
        <v>0</v>
      </c>
      <c r="W2216" s="69">
        <f t="shared" si="2247"/>
        <v>1500</v>
      </c>
      <c r="X2216" s="69">
        <v>0</v>
      </c>
      <c r="Y2216" s="14">
        <f t="shared" si="2248"/>
        <v>0</v>
      </c>
      <c r="Z2216" s="11" t="s">
        <v>26</v>
      </c>
      <c r="AA2216" s="12" t="s">
        <v>31</v>
      </c>
    </row>
    <row r="2217" spans="1:27" x14ac:dyDescent="0.25">
      <c r="A2217" s="10">
        <v>45689</v>
      </c>
      <c r="B2217" s="68">
        <v>1.1099537037037033E-2</v>
      </c>
      <c r="C2217" s="11" t="s">
        <v>4580</v>
      </c>
      <c r="D2217" s="11" t="s">
        <v>26</v>
      </c>
      <c r="E2217" s="11" t="s">
        <v>63</v>
      </c>
      <c r="F2217" s="11" t="s">
        <v>26</v>
      </c>
      <c r="G2217" s="11" t="s">
        <v>26</v>
      </c>
      <c r="H2217" s="12" t="s">
        <v>4421</v>
      </c>
      <c r="I2217" s="12" t="s">
        <v>27</v>
      </c>
      <c r="J2217" s="12" t="s">
        <v>42</v>
      </c>
      <c r="K2217" s="12" t="s">
        <v>43</v>
      </c>
      <c r="L2217" s="13">
        <v>44.54</v>
      </c>
      <c r="M2217" s="13">
        <v>25</v>
      </c>
      <c r="N2217" s="13">
        <f t="shared" si="2192"/>
        <v>1.7816000000000001</v>
      </c>
      <c r="O2217" s="13">
        <v>83</v>
      </c>
      <c r="P2217" s="13" t="s">
        <v>30</v>
      </c>
      <c r="Q2217" s="13">
        <v>0</v>
      </c>
      <c r="R2217" s="69">
        <f>L2217*O2217</f>
        <v>3696.8199999999997</v>
      </c>
      <c r="S2217" s="69">
        <v>38</v>
      </c>
      <c r="T2217" s="69">
        <f>L2217*S2217</f>
        <v>1692.52</v>
      </c>
      <c r="U2217" s="69">
        <f>R2217-T2217</f>
        <v>2004.2999999999997</v>
      </c>
      <c r="V2217" s="69">
        <f>U2217*1</f>
        <v>2004.2999999999997</v>
      </c>
      <c r="W2217" s="69">
        <f>U2217-V2217</f>
        <v>0</v>
      </c>
      <c r="X2217" s="69">
        <f>L2217*36</f>
        <v>1603.44</v>
      </c>
      <c r="Y2217" s="70">
        <f>+T2217-X2217</f>
        <v>89.079999999999927</v>
      </c>
      <c r="Z2217" s="12" t="s">
        <v>140</v>
      </c>
      <c r="AA2217" s="12" t="s">
        <v>78</v>
      </c>
    </row>
    <row r="2218" spans="1:27" x14ac:dyDescent="0.25">
      <c r="A2218" s="10">
        <v>45689</v>
      </c>
      <c r="B2218" s="68">
        <v>2.3379629629629695E-2</v>
      </c>
      <c r="C2218" s="11" t="s">
        <v>4581</v>
      </c>
      <c r="D2218" s="11" t="s">
        <v>26</v>
      </c>
      <c r="E2218" s="11" t="s">
        <v>1199</v>
      </c>
      <c r="F2218" s="11" t="s">
        <v>26</v>
      </c>
      <c r="G2218" s="11">
        <v>2598</v>
      </c>
      <c r="H2218" s="12" t="s">
        <v>162</v>
      </c>
      <c r="I2218" s="12" t="s">
        <v>27</v>
      </c>
      <c r="J2218" s="12" t="s">
        <v>33</v>
      </c>
      <c r="K2218" s="12" t="s">
        <v>34</v>
      </c>
      <c r="L2218" s="13">
        <v>38.840000000000003</v>
      </c>
      <c r="M2218" s="13">
        <v>25</v>
      </c>
      <c r="N2218" s="13">
        <f t="shared" si="2192"/>
        <v>1.5536000000000001</v>
      </c>
      <c r="O2218" s="13"/>
      <c r="P2218" s="13">
        <v>58</v>
      </c>
      <c r="Q2218" s="13">
        <v>0</v>
      </c>
      <c r="R2218" s="69">
        <f>M2218*P2218</f>
        <v>1450</v>
      </c>
      <c r="S2218" s="69">
        <v>0</v>
      </c>
      <c r="T2218" s="69">
        <f>M2218*S2218</f>
        <v>0</v>
      </c>
      <c r="U2218" s="69">
        <f>R2218-T2218</f>
        <v>1450</v>
      </c>
      <c r="V2218" s="69">
        <f>U2218*0</f>
        <v>0</v>
      </c>
      <c r="W2218" s="69">
        <f>U2218-V2218</f>
        <v>1450</v>
      </c>
      <c r="X2218" s="69">
        <v>0</v>
      </c>
      <c r="Y2218" s="14">
        <f t="shared" ref="Y2218" si="2250">T2218-X2218</f>
        <v>0</v>
      </c>
      <c r="Z2218" s="11" t="s">
        <v>26</v>
      </c>
      <c r="AA2218" s="12" t="s">
        <v>31</v>
      </c>
    </row>
    <row r="2219" spans="1:27" x14ac:dyDescent="0.25">
      <c r="A2219" s="10">
        <v>45689</v>
      </c>
      <c r="B2219" s="68">
        <v>1.8969907407407449E-2</v>
      </c>
      <c r="C2219" s="11" t="s">
        <v>4582</v>
      </c>
      <c r="D2219" s="11" t="s">
        <v>26</v>
      </c>
      <c r="E2219" s="11" t="s">
        <v>60</v>
      </c>
      <c r="F2219" s="11" t="s">
        <v>26</v>
      </c>
      <c r="G2219" s="11" t="s">
        <v>35</v>
      </c>
      <c r="H2219" s="12" t="s">
        <v>36</v>
      </c>
      <c r="I2219" s="12" t="s">
        <v>27</v>
      </c>
      <c r="J2219" s="12" t="s">
        <v>42</v>
      </c>
      <c r="K2219" s="12" t="s">
        <v>43</v>
      </c>
      <c r="L2219" s="13">
        <v>8.8800000000000008</v>
      </c>
      <c r="M2219" s="13">
        <v>5</v>
      </c>
      <c r="N2219" s="13">
        <f t="shared" si="2192"/>
        <v>1.7760000000000002</v>
      </c>
      <c r="O2219" s="13">
        <v>45</v>
      </c>
      <c r="P2219" s="13" t="s">
        <v>30</v>
      </c>
      <c r="Q2219" s="13">
        <v>0</v>
      </c>
      <c r="R2219" s="69">
        <f>(L2219*O2219)-Q2219</f>
        <v>399.6</v>
      </c>
      <c r="S2219" s="69">
        <v>0</v>
      </c>
      <c r="T2219" s="69">
        <f t="shared" ref="T2219" si="2251">+L2219*S2219</f>
        <v>0</v>
      </c>
      <c r="U2219" s="69">
        <f t="shared" ref="U2219" si="2252">+R2219-T2219</f>
        <v>399.6</v>
      </c>
      <c r="V2219" s="69">
        <f>+U2219*0</f>
        <v>0</v>
      </c>
      <c r="W2219" s="69">
        <f t="shared" ref="W2219" si="2253">+U2219-V2219</f>
        <v>399.6</v>
      </c>
      <c r="X2219" s="69">
        <v>0</v>
      </c>
      <c r="Y2219" s="14">
        <f>T2219-X2219</f>
        <v>0</v>
      </c>
      <c r="Z2219" s="11" t="s">
        <v>26</v>
      </c>
      <c r="AA2219" s="12" t="s">
        <v>31</v>
      </c>
    </row>
    <row r="2220" spans="1:27" x14ac:dyDescent="0.25">
      <c r="A2220" s="10">
        <v>45689</v>
      </c>
      <c r="B2220" s="68">
        <v>5.9953703703703454E-3</v>
      </c>
      <c r="C2220" s="11" t="s">
        <v>4583</v>
      </c>
      <c r="D2220" s="11" t="s">
        <v>26</v>
      </c>
      <c r="E2220" s="11" t="s">
        <v>67</v>
      </c>
      <c r="F2220" s="11" t="s">
        <v>26</v>
      </c>
      <c r="G2220" s="11">
        <v>1631</v>
      </c>
      <c r="H2220" s="12" t="s">
        <v>66</v>
      </c>
      <c r="I2220" s="12" t="s">
        <v>37</v>
      </c>
      <c r="J2220" s="12" t="s">
        <v>1908</v>
      </c>
      <c r="K2220" s="12" t="s">
        <v>82</v>
      </c>
      <c r="L2220" s="13">
        <v>39.6</v>
      </c>
      <c r="M2220" s="13">
        <v>25</v>
      </c>
      <c r="N2220" s="13">
        <f t="shared" si="2192"/>
        <v>1.5840000000000001</v>
      </c>
      <c r="O2220" s="13" t="s">
        <v>30</v>
      </c>
      <c r="P2220" s="13">
        <v>54</v>
      </c>
      <c r="Q2220" s="13">
        <v>0</v>
      </c>
      <c r="R2220" s="69">
        <f>M2220*P2220</f>
        <v>1350</v>
      </c>
      <c r="S2220" s="69">
        <v>0</v>
      </c>
      <c r="T2220" s="69">
        <f>M2220*S2220</f>
        <v>0</v>
      </c>
      <c r="U2220" s="69">
        <f>R2220-T2220</f>
        <v>1350</v>
      </c>
      <c r="V2220" s="69">
        <f>U2220*1</f>
        <v>1350</v>
      </c>
      <c r="W2220" s="69">
        <f>U2220-V2220</f>
        <v>0</v>
      </c>
      <c r="X2220" s="69">
        <v>0</v>
      </c>
      <c r="Y2220" s="14">
        <f t="shared" ref="Y2220:Y2225" si="2254">T2220-X2220</f>
        <v>0</v>
      </c>
      <c r="Z2220" s="11" t="s">
        <v>26</v>
      </c>
      <c r="AA2220" s="12" t="s">
        <v>31</v>
      </c>
    </row>
    <row r="2221" spans="1:27" x14ac:dyDescent="0.25">
      <c r="A2221" s="10">
        <v>45689</v>
      </c>
      <c r="B2221" s="68">
        <v>5.0231481481480822E-3</v>
      </c>
      <c r="C2221" s="11" t="s">
        <v>4584</v>
      </c>
      <c r="D2221" s="11" t="s">
        <v>26</v>
      </c>
      <c r="E2221" s="11" t="s">
        <v>485</v>
      </c>
      <c r="F2221" s="11" t="s">
        <v>26</v>
      </c>
      <c r="G2221" s="11">
        <v>72899</v>
      </c>
      <c r="H2221" s="12" t="s">
        <v>4447</v>
      </c>
      <c r="I2221" s="12" t="s">
        <v>27</v>
      </c>
      <c r="J2221" s="12" t="s">
        <v>42</v>
      </c>
      <c r="K2221" s="12" t="s">
        <v>43</v>
      </c>
      <c r="L2221" s="13">
        <v>40.92</v>
      </c>
      <c r="M2221" s="13">
        <v>25</v>
      </c>
      <c r="N2221" s="13">
        <f t="shared" si="2192"/>
        <v>1.6368</v>
      </c>
      <c r="O2221" s="13">
        <v>42.5</v>
      </c>
      <c r="P2221" s="13"/>
      <c r="Q2221" s="13">
        <v>0</v>
      </c>
      <c r="R2221" s="69">
        <f>+L2221*O2221</f>
        <v>1739.1000000000001</v>
      </c>
      <c r="S2221" s="69">
        <v>0</v>
      </c>
      <c r="T2221" s="69">
        <f>+L2221*S2221</f>
        <v>0</v>
      </c>
      <c r="U2221" s="69">
        <f>+R2221-T2221</f>
        <v>1739.1000000000001</v>
      </c>
      <c r="V2221" s="69">
        <f>+U2221*0.75</f>
        <v>1304.325</v>
      </c>
      <c r="W2221" s="69">
        <f>+U2221-V2221</f>
        <v>434.77500000000009</v>
      </c>
      <c r="X2221" s="69">
        <v>0</v>
      </c>
      <c r="Y2221" s="14">
        <f t="shared" si="2254"/>
        <v>0</v>
      </c>
      <c r="Z2221" s="11" t="s">
        <v>26</v>
      </c>
      <c r="AA2221" s="12" t="s">
        <v>31</v>
      </c>
    </row>
    <row r="2222" spans="1:27" x14ac:dyDescent="0.25">
      <c r="A2222" s="10">
        <v>45689</v>
      </c>
      <c r="B2222" s="68">
        <v>6.423611111111116E-3</v>
      </c>
      <c r="C2222" s="11" t="s">
        <v>4585</v>
      </c>
      <c r="D2222" s="11" t="s">
        <v>26</v>
      </c>
      <c r="E2222" s="11" t="s">
        <v>3937</v>
      </c>
      <c r="F2222" s="11" t="s">
        <v>26</v>
      </c>
      <c r="G2222" s="11" t="s">
        <v>35</v>
      </c>
      <c r="H2222" s="12" t="s">
        <v>36</v>
      </c>
      <c r="I2222" s="12" t="s">
        <v>55</v>
      </c>
      <c r="J2222" s="12" t="s">
        <v>55</v>
      </c>
      <c r="K2222" s="12" t="s">
        <v>56</v>
      </c>
      <c r="L2222" s="13">
        <v>10.02</v>
      </c>
      <c r="M2222" s="13">
        <v>6</v>
      </c>
      <c r="N2222" s="13">
        <f t="shared" si="2192"/>
        <v>1.67</v>
      </c>
      <c r="O2222" s="13">
        <v>20</v>
      </c>
      <c r="P2222" s="13" t="s">
        <v>30</v>
      </c>
      <c r="Q2222" s="13">
        <v>0</v>
      </c>
      <c r="R2222" s="69">
        <f>(L2222*O2222)-Q2222</f>
        <v>200.39999999999998</v>
      </c>
      <c r="S2222" s="69">
        <v>0</v>
      </c>
      <c r="T2222" s="69">
        <f t="shared" ref="T2222" si="2255">+L2222*S2222</f>
        <v>0</v>
      </c>
      <c r="U2222" s="69">
        <f t="shared" ref="U2222" si="2256">+R2222-T2222</f>
        <v>200.39999999999998</v>
      </c>
      <c r="V2222" s="69">
        <f>+U2222*0</f>
        <v>0</v>
      </c>
      <c r="W2222" s="69">
        <f t="shared" ref="W2222" si="2257">+U2222-V2222</f>
        <v>200.39999999999998</v>
      </c>
      <c r="X2222" s="69">
        <v>0</v>
      </c>
      <c r="Y2222" s="14">
        <f t="shared" si="2254"/>
        <v>0</v>
      </c>
      <c r="Z2222" s="11" t="s">
        <v>26</v>
      </c>
      <c r="AA2222" s="12" t="s">
        <v>31</v>
      </c>
    </row>
    <row r="2223" spans="1:27" x14ac:dyDescent="0.25">
      <c r="A2223" s="10">
        <v>45689</v>
      </c>
      <c r="B2223" s="68">
        <v>7.0023148148148362E-3</v>
      </c>
      <c r="C2223" s="11" t="s">
        <v>4586</v>
      </c>
      <c r="D2223" s="11" t="s">
        <v>26</v>
      </c>
      <c r="E2223" s="11" t="s">
        <v>100</v>
      </c>
      <c r="F2223" s="11" t="s">
        <v>26</v>
      </c>
      <c r="G2223" s="11">
        <v>21740</v>
      </c>
      <c r="H2223" s="12" t="s">
        <v>4447</v>
      </c>
      <c r="I2223" s="12" t="s">
        <v>27</v>
      </c>
      <c r="J2223" s="12" t="s">
        <v>42</v>
      </c>
      <c r="K2223" s="12" t="s">
        <v>43</v>
      </c>
      <c r="L2223" s="13">
        <v>41.62</v>
      </c>
      <c r="M2223" s="13">
        <v>25</v>
      </c>
      <c r="N2223" s="13">
        <f t="shared" si="2192"/>
        <v>1.6647999999999998</v>
      </c>
      <c r="O2223" s="13">
        <v>42.5</v>
      </c>
      <c r="P2223" s="13"/>
      <c r="Q2223" s="13">
        <v>0</v>
      </c>
      <c r="R2223" s="69">
        <f>+L2223*O2223</f>
        <v>1768.85</v>
      </c>
      <c r="S2223" s="69">
        <v>0</v>
      </c>
      <c r="T2223" s="69">
        <f>+L2223*S2223</f>
        <v>0</v>
      </c>
      <c r="U2223" s="69">
        <f>+R2223-T2223</f>
        <v>1768.85</v>
      </c>
      <c r="V2223" s="69">
        <f>+U2223*0.75</f>
        <v>1326.6374999999998</v>
      </c>
      <c r="W2223" s="69">
        <f>+U2223-V2223</f>
        <v>442.21250000000009</v>
      </c>
      <c r="X2223" s="69">
        <v>0</v>
      </c>
      <c r="Y2223" s="14">
        <f t="shared" si="2254"/>
        <v>0</v>
      </c>
      <c r="Z2223" s="11" t="s">
        <v>26</v>
      </c>
      <c r="AA2223" s="12" t="s">
        <v>31</v>
      </c>
    </row>
    <row r="2224" spans="1:27" x14ac:dyDescent="0.25">
      <c r="A2224" s="10">
        <v>45689</v>
      </c>
      <c r="B2224" s="68">
        <v>8.6574074074073915E-3</v>
      </c>
      <c r="C2224" s="11" t="s">
        <v>4587</v>
      </c>
      <c r="D2224" s="11" t="s">
        <v>26</v>
      </c>
      <c r="E2224" s="11" t="s">
        <v>480</v>
      </c>
      <c r="F2224" s="11" t="s">
        <v>26</v>
      </c>
      <c r="G2224" s="11">
        <v>73998</v>
      </c>
      <c r="H2224" s="12" t="s">
        <v>4447</v>
      </c>
      <c r="I2224" s="12" t="s">
        <v>55</v>
      </c>
      <c r="J2224" s="12" t="s">
        <v>55</v>
      </c>
      <c r="K2224" s="12" t="s">
        <v>56</v>
      </c>
      <c r="L2224" s="13">
        <v>38.1</v>
      </c>
      <c r="M2224" s="13">
        <v>25</v>
      </c>
      <c r="N2224" s="13">
        <f t="shared" si="2192"/>
        <v>1.524</v>
      </c>
      <c r="O2224" s="13">
        <v>15</v>
      </c>
      <c r="P2224" s="13" t="s">
        <v>30</v>
      </c>
      <c r="Q2224" s="13">
        <v>0</v>
      </c>
      <c r="R2224" s="69">
        <f>+L2224*O2224</f>
        <v>571.5</v>
      </c>
      <c r="S2224" s="69">
        <v>0</v>
      </c>
      <c r="T2224" s="69">
        <f>+L2224*S2224</f>
        <v>0</v>
      </c>
      <c r="U2224" s="69">
        <f>+R2224-T2224</f>
        <v>571.5</v>
      </c>
      <c r="V2224" s="69">
        <f>+U2224*0.75</f>
        <v>428.625</v>
      </c>
      <c r="W2224" s="69">
        <f>+U2224-V2224</f>
        <v>142.875</v>
      </c>
      <c r="X2224" s="69">
        <v>0</v>
      </c>
      <c r="Y2224" s="14">
        <f t="shared" si="2254"/>
        <v>0</v>
      </c>
      <c r="Z2224" s="11" t="s">
        <v>26</v>
      </c>
      <c r="AA2224" s="12" t="s">
        <v>31</v>
      </c>
    </row>
    <row r="2225" spans="1:27" x14ac:dyDescent="0.25">
      <c r="A2225" s="10">
        <v>45689</v>
      </c>
      <c r="B2225" s="68">
        <v>1.3935185185185217E-2</v>
      </c>
      <c r="C2225" s="11" t="s">
        <v>4588</v>
      </c>
      <c r="D2225" s="11" t="s">
        <v>26</v>
      </c>
      <c r="E2225" s="11" t="s">
        <v>519</v>
      </c>
      <c r="F2225" s="11" t="s">
        <v>26</v>
      </c>
      <c r="G2225" s="11">
        <v>4386</v>
      </c>
      <c r="H2225" s="12" t="s">
        <v>140</v>
      </c>
      <c r="I2225" s="12" t="s">
        <v>27</v>
      </c>
      <c r="J2225" s="12" t="s">
        <v>33</v>
      </c>
      <c r="K2225" s="12" t="s">
        <v>34</v>
      </c>
      <c r="L2225" s="13">
        <v>41.06</v>
      </c>
      <c r="M2225" s="13">
        <v>28</v>
      </c>
      <c r="N2225" s="13">
        <f t="shared" si="2192"/>
        <v>1.4664285714285714</v>
      </c>
      <c r="O2225" s="13">
        <v>40</v>
      </c>
      <c r="P2225" s="13"/>
      <c r="Q2225" s="13">
        <v>0</v>
      </c>
      <c r="R2225" s="69">
        <f>+L2225*O2225</f>
        <v>1642.4</v>
      </c>
      <c r="S2225" s="69">
        <v>0</v>
      </c>
      <c r="T2225" s="69">
        <f>+L2225*S2225</f>
        <v>0</v>
      </c>
      <c r="U2225" s="69">
        <f>+R2225-T2225</f>
        <v>1642.4</v>
      </c>
      <c r="V2225" s="69">
        <f>+U2225*0</f>
        <v>0</v>
      </c>
      <c r="W2225" s="69">
        <f>+U2225-V2225</f>
        <v>1642.4</v>
      </c>
      <c r="X2225" s="69">
        <v>0</v>
      </c>
      <c r="Y2225" s="14">
        <f t="shared" si="2254"/>
        <v>0</v>
      </c>
      <c r="Z2225" s="11" t="s">
        <v>26</v>
      </c>
      <c r="AA2225" s="12" t="s">
        <v>31</v>
      </c>
    </row>
    <row r="2226" spans="1:27" x14ac:dyDescent="0.25">
      <c r="A2226" s="10">
        <v>45689</v>
      </c>
      <c r="B2226" s="68">
        <v>6.0763888888889506E-3</v>
      </c>
      <c r="C2226" s="11" t="s">
        <v>4589</v>
      </c>
      <c r="D2226" s="11" t="s">
        <v>26</v>
      </c>
      <c r="E2226" s="11" t="s">
        <v>239</v>
      </c>
      <c r="F2226" s="11" t="s">
        <v>26</v>
      </c>
      <c r="G2226" s="11" t="s">
        <v>26</v>
      </c>
      <c r="H2226" s="12" t="s">
        <v>4421</v>
      </c>
      <c r="I2226" s="12" t="s">
        <v>27</v>
      </c>
      <c r="J2226" s="12" t="s">
        <v>42</v>
      </c>
      <c r="K2226" s="12" t="s">
        <v>43</v>
      </c>
      <c r="L2226" s="13">
        <v>43.2</v>
      </c>
      <c r="M2226" s="13">
        <v>25</v>
      </c>
      <c r="N2226" s="13">
        <f t="shared" si="2192"/>
        <v>1.7280000000000002</v>
      </c>
      <c r="O2226" s="13">
        <v>83</v>
      </c>
      <c r="P2226" s="13" t="s">
        <v>30</v>
      </c>
      <c r="Q2226" s="13">
        <v>0</v>
      </c>
      <c r="R2226" s="69">
        <f>L2226*O2226</f>
        <v>3585.6000000000004</v>
      </c>
      <c r="S2226" s="69">
        <v>38</v>
      </c>
      <c r="T2226" s="69">
        <f>L2226*S2226</f>
        <v>1641.6000000000001</v>
      </c>
      <c r="U2226" s="69">
        <f>R2226-T2226</f>
        <v>1944.0000000000002</v>
      </c>
      <c r="V2226" s="69">
        <f>U2226*1</f>
        <v>1944.0000000000002</v>
      </c>
      <c r="W2226" s="69">
        <f>U2226-V2226</f>
        <v>0</v>
      </c>
      <c r="X2226" s="69">
        <f>L2226*37</f>
        <v>1598.4</v>
      </c>
      <c r="Y2226" s="70">
        <f>+T2226-X2226</f>
        <v>43.200000000000045</v>
      </c>
      <c r="Z2226" s="12" t="s">
        <v>41</v>
      </c>
      <c r="AA2226" s="12" t="s">
        <v>78</v>
      </c>
    </row>
    <row r="2227" spans="1:27" x14ac:dyDescent="0.25">
      <c r="A2227" s="10">
        <v>45689</v>
      </c>
      <c r="B2227" s="68">
        <v>1.5625E-2</v>
      </c>
      <c r="C2227" s="11" t="s">
        <v>4590</v>
      </c>
      <c r="D2227" s="11" t="s">
        <v>26</v>
      </c>
      <c r="E2227" s="11" t="s">
        <v>75</v>
      </c>
      <c r="F2227" s="11" t="s">
        <v>26</v>
      </c>
      <c r="G2227" s="11">
        <v>2857</v>
      </c>
      <c r="H2227" s="12" t="s">
        <v>41</v>
      </c>
      <c r="I2227" s="12" t="s">
        <v>55</v>
      </c>
      <c r="J2227" s="12" t="s">
        <v>55</v>
      </c>
      <c r="K2227" s="12" t="s">
        <v>56</v>
      </c>
      <c r="L2227" s="13">
        <v>39.28</v>
      </c>
      <c r="M2227" s="13">
        <v>25</v>
      </c>
      <c r="N2227" s="13">
        <f t="shared" si="2192"/>
        <v>1.5712000000000002</v>
      </c>
      <c r="O2227" s="13" t="s">
        <v>30</v>
      </c>
      <c r="P2227" s="13">
        <v>24</v>
      </c>
      <c r="Q2227" s="13">
        <v>0</v>
      </c>
      <c r="R2227" s="69">
        <f>+M2227*P2227</f>
        <v>600</v>
      </c>
      <c r="S2227" s="69">
        <v>0</v>
      </c>
      <c r="T2227" s="69">
        <f>+M2227*S2227</f>
        <v>0</v>
      </c>
      <c r="U2227" s="69">
        <f t="shared" ref="U2227:U2228" si="2258">+R2227-T2227</f>
        <v>600</v>
      </c>
      <c r="V2227" s="69">
        <f>+U2227*0</f>
        <v>0</v>
      </c>
      <c r="W2227" s="69">
        <f t="shared" ref="W2227:W2228" si="2259">+U2227-V2227</f>
        <v>600</v>
      </c>
      <c r="X2227" s="69">
        <v>0</v>
      </c>
      <c r="Y2227" s="14">
        <f t="shared" ref="Y2227:Y2233" si="2260">T2227-X2227</f>
        <v>0</v>
      </c>
      <c r="Z2227" s="11" t="s">
        <v>26</v>
      </c>
      <c r="AA2227" s="12" t="s">
        <v>31</v>
      </c>
    </row>
    <row r="2228" spans="1:27" x14ac:dyDescent="0.25">
      <c r="A2228" s="10">
        <v>45689</v>
      </c>
      <c r="B2228" s="68">
        <v>1.6759259259259363E-2</v>
      </c>
      <c r="C2228" s="11" t="s">
        <v>4591</v>
      </c>
      <c r="D2228" s="11" t="s">
        <v>26</v>
      </c>
      <c r="E2228" s="11" t="s">
        <v>558</v>
      </c>
      <c r="F2228" s="11" t="s">
        <v>26</v>
      </c>
      <c r="G2228" s="11">
        <v>2587</v>
      </c>
      <c r="H2228" s="12" t="s">
        <v>41</v>
      </c>
      <c r="I2228" s="12" t="s">
        <v>55</v>
      </c>
      <c r="J2228" s="12" t="s">
        <v>55</v>
      </c>
      <c r="K2228" s="12" t="s">
        <v>56</v>
      </c>
      <c r="L2228" s="13">
        <v>33.020000000000003</v>
      </c>
      <c r="M2228" s="13">
        <v>20</v>
      </c>
      <c r="N2228" s="13">
        <f t="shared" si="2192"/>
        <v>1.6510000000000002</v>
      </c>
      <c r="O2228" s="13" t="s">
        <v>30</v>
      </c>
      <c r="P2228" s="13">
        <v>24</v>
      </c>
      <c r="Q2228" s="13">
        <v>0</v>
      </c>
      <c r="R2228" s="69">
        <f>+M2228*P2228</f>
        <v>480</v>
      </c>
      <c r="S2228" s="69">
        <v>0</v>
      </c>
      <c r="T2228" s="69">
        <f>+M2228*S2228</f>
        <v>0</v>
      </c>
      <c r="U2228" s="69">
        <f t="shared" si="2258"/>
        <v>480</v>
      </c>
      <c r="V2228" s="69">
        <f>+U2228*0</f>
        <v>0</v>
      </c>
      <c r="W2228" s="69">
        <f t="shared" si="2259"/>
        <v>480</v>
      </c>
      <c r="X2228" s="69">
        <v>0</v>
      </c>
      <c r="Y2228" s="14">
        <f t="shared" si="2260"/>
        <v>0</v>
      </c>
      <c r="Z2228" s="11" t="s">
        <v>26</v>
      </c>
      <c r="AA2228" s="12" t="s">
        <v>31</v>
      </c>
    </row>
    <row r="2229" spans="1:27" x14ac:dyDescent="0.25">
      <c r="A2229" s="10">
        <v>45689</v>
      </c>
      <c r="B2229" s="68">
        <v>1.2164351851851829E-2</v>
      </c>
      <c r="C2229" s="11" t="s">
        <v>4592</v>
      </c>
      <c r="D2229" s="11" t="s">
        <v>26</v>
      </c>
      <c r="E2229" s="11" t="s">
        <v>4593</v>
      </c>
      <c r="F2229" s="11" t="s">
        <v>26</v>
      </c>
      <c r="G2229" s="11">
        <v>74549</v>
      </c>
      <c r="H2229" s="12" t="s">
        <v>4447</v>
      </c>
      <c r="I2229" s="12" t="s">
        <v>27</v>
      </c>
      <c r="J2229" s="12" t="s">
        <v>42</v>
      </c>
      <c r="K2229" s="12" t="s">
        <v>43</v>
      </c>
      <c r="L2229" s="13">
        <v>43.42</v>
      </c>
      <c r="M2229" s="13">
        <v>25</v>
      </c>
      <c r="N2229" s="13">
        <f t="shared" si="2192"/>
        <v>1.7368000000000001</v>
      </c>
      <c r="O2229" s="13">
        <v>42.5</v>
      </c>
      <c r="P2229" s="13"/>
      <c r="Q2229" s="13">
        <v>0</v>
      </c>
      <c r="R2229" s="69">
        <f>+L2229*O2229</f>
        <v>1845.3500000000001</v>
      </c>
      <c r="S2229" s="69">
        <v>0</v>
      </c>
      <c r="T2229" s="69">
        <f>+L2229*S2229</f>
        <v>0</v>
      </c>
      <c r="U2229" s="69">
        <f>+R2229-T2229</f>
        <v>1845.3500000000001</v>
      </c>
      <c r="V2229" s="69">
        <f>+U2229*0.75</f>
        <v>1384.0125</v>
      </c>
      <c r="W2229" s="69">
        <f>+U2229-V2229</f>
        <v>461.33750000000009</v>
      </c>
      <c r="X2229" s="69">
        <v>0</v>
      </c>
      <c r="Y2229" s="14">
        <f t="shared" si="2260"/>
        <v>0</v>
      </c>
      <c r="Z2229" s="11" t="s">
        <v>26</v>
      </c>
      <c r="AA2229" s="12" t="s">
        <v>31</v>
      </c>
    </row>
    <row r="2230" spans="1:27" x14ac:dyDescent="0.25">
      <c r="A2230" s="10">
        <v>45689</v>
      </c>
      <c r="B2230" s="68">
        <v>9.6759259259259212E-3</v>
      </c>
      <c r="C2230" s="11" t="s">
        <v>4594</v>
      </c>
      <c r="D2230" s="11" t="s">
        <v>26</v>
      </c>
      <c r="E2230" s="11" t="s">
        <v>3937</v>
      </c>
      <c r="F2230" s="11" t="s">
        <v>26</v>
      </c>
      <c r="G2230" s="11" t="s">
        <v>35</v>
      </c>
      <c r="H2230" s="12" t="s">
        <v>36</v>
      </c>
      <c r="I2230" s="12" t="s">
        <v>55</v>
      </c>
      <c r="J2230" s="12" t="s">
        <v>55</v>
      </c>
      <c r="K2230" s="12" t="s">
        <v>56</v>
      </c>
      <c r="L2230" s="13">
        <v>9.32</v>
      </c>
      <c r="M2230" s="13">
        <v>6</v>
      </c>
      <c r="N2230" s="13">
        <f t="shared" ref="N2230:N2293" si="2261">L2230/M2230</f>
        <v>1.5533333333333335</v>
      </c>
      <c r="O2230" s="13">
        <v>20</v>
      </c>
      <c r="P2230" s="13" t="s">
        <v>30</v>
      </c>
      <c r="Q2230" s="13">
        <v>0</v>
      </c>
      <c r="R2230" s="69">
        <f>(L2230*O2230)-Q2230</f>
        <v>186.4</v>
      </c>
      <c r="S2230" s="69">
        <v>0</v>
      </c>
      <c r="T2230" s="69">
        <f t="shared" ref="T2230" si="2262">+L2230*S2230</f>
        <v>0</v>
      </c>
      <c r="U2230" s="69">
        <f t="shared" ref="U2230" si="2263">+R2230-T2230</f>
        <v>186.4</v>
      </c>
      <c r="V2230" s="69">
        <f>+U2230*0</f>
        <v>0</v>
      </c>
      <c r="W2230" s="69">
        <f t="shared" ref="W2230" si="2264">+U2230-V2230</f>
        <v>186.4</v>
      </c>
      <c r="X2230" s="69">
        <v>0</v>
      </c>
      <c r="Y2230" s="14">
        <f t="shared" si="2260"/>
        <v>0</v>
      </c>
      <c r="Z2230" s="11" t="s">
        <v>26</v>
      </c>
      <c r="AA2230" s="12" t="s">
        <v>31</v>
      </c>
    </row>
    <row r="2231" spans="1:27" x14ac:dyDescent="0.25">
      <c r="A2231" s="10">
        <v>45689</v>
      </c>
      <c r="B2231" s="68">
        <v>3.5208333333333397E-2</v>
      </c>
      <c r="C2231" s="11" t="s">
        <v>4595</v>
      </c>
      <c r="D2231" s="11" t="s">
        <v>26</v>
      </c>
      <c r="E2231" s="11" t="s">
        <v>569</v>
      </c>
      <c r="F2231" s="11" t="s">
        <v>26</v>
      </c>
      <c r="G2231" s="11">
        <v>10344</v>
      </c>
      <c r="H2231" s="12" t="s">
        <v>140</v>
      </c>
      <c r="I2231" s="12" t="s">
        <v>27</v>
      </c>
      <c r="J2231" s="12" t="s">
        <v>47</v>
      </c>
      <c r="K2231" s="12" t="s">
        <v>48</v>
      </c>
      <c r="L2231" s="13">
        <v>43.04</v>
      </c>
      <c r="M2231" s="13">
        <v>30</v>
      </c>
      <c r="N2231" s="13">
        <f t="shared" si="2261"/>
        <v>1.4346666666666665</v>
      </c>
      <c r="O2231" s="13">
        <v>40</v>
      </c>
      <c r="P2231" s="13"/>
      <c r="Q2231" s="13">
        <v>0</v>
      </c>
      <c r="R2231" s="69">
        <f>+L2231*O2231</f>
        <v>1721.6</v>
      </c>
      <c r="S2231" s="69">
        <v>0</v>
      </c>
      <c r="T2231" s="69">
        <f>+L2231*S2231</f>
        <v>0</v>
      </c>
      <c r="U2231" s="69">
        <f>+R2231-T2231</f>
        <v>1721.6</v>
      </c>
      <c r="V2231" s="69">
        <f>+U2231*0</f>
        <v>0</v>
      </c>
      <c r="W2231" s="69">
        <f>+U2231-V2231</f>
        <v>1721.6</v>
      </c>
      <c r="X2231" s="69">
        <v>0</v>
      </c>
      <c r="Y2231" s="14">
        <f t="shared" si="2260"/>
        <v>0</v>
      </c>
      <c r="Z2231" s="11" t="s">
        <v>26</v>
      </c>
      <c r="AA2231" s="12" t="s">
        <v>31</v>
      </c>
    </row>
    <row r="2232" spans="1:27" x14ac:dyDescent="0.25">
      <c r="A2232" s="10">
        <v>45689</v>
      </c>
      <c r="B2232" s="68">
        <v>9.2592592592593004E-3</v>
      </c>
      <c r="C2232" s="11" t="s">
        <v>4596</v>
      </c>
      <c r="D2232" s="11" t="s">
        <v>26</v>
      </c>
      <c r="E2232" s="11" t="s">
        <v>74</v>
      </c>
      <c r="F2232" s="11" t="s">
        <v>26</v>
      </c>
      <c r="G2232" s="11">
        <v>1326</v>
      </c>
      <c r="H2232" s="12" t="s">
        <v>70</v>
      </c>
      <c r="I2232" s="12" t="s">
        <v>27</v>
      </c>
      <c r="J2232" s="12" t="s">
        <v>33</v>
      </c>
      <c r="K2232" s="12" t="s">
        <v>34</v>
      </c>
      <c r="L2232" s="13">
        <v>38.619999999999997</v>
      </c>
      <c r="M2232" s="13">
        <v>25</v>
      </c>
      <c r="N2232" s="13">
        <f t="shared" si="2261"/>
        <v>1.5448</v>
      </c>
      <c r="O2232" s="13" t="s">
        <v>30</v>
      </c>
      <c r="P2232" s="13">
        <v>60</v>
      </c>
      <c r="Q2232" s="13">
        <v>0</v>
      </c>
      <c r="R2232" s="69">
        <f>+M2232*P2232</f>
        <v>1500</v>
      </c>
      <c r="S2232" s="69">
        <v>0</v>
      </c>
      <c r="T2232" s="69">
        <f>+M2232*S2232</f>
        <v>0</v>
      </c>
      <c r="U2232" s="69">
        <f t="shared" ref="U2232:U2233" si="2265">+R2232-T2232</f>
        <v>1500</v>
      </c>
      <c r="V2232" s="69">
        <f>+U2232*0</f>
        <v>0</v>
      </c>
      <c r="W2232" s="69">
        <f t="shared" ref="W2232:W2233" si="2266">+U2232-V2232</f>
        <v>1500</v>
      </c>
      <c r="X2232" s="69">
        <v>0</v>
      </c>
      <c r="Y2232" s="14">
        <f t="shared" si="2260"/>
        <v>0</v>
      </c>
      <c r="Z2232" s="11" t="s">
        <v>26</v>
      </c>
      <c r="AA2232" s="12" t="s">
        <v>31</v>
      </c>
    </row>
    <row r="2233" spans="1:27" x14ac:dyDescent="0.25">
      <c r="A2233" s="10">
        <v>45689</v>
      </c>
      <c r="B2233" s="68">
        <v>2.8101851851851878E-2</v>
      </c>
      <c r="C2233" s="11" t="s">
        <v>4597</v>
      </c>
      <c r="D2233" s="11" t="s">
        <v>26</v>
      </c>
      <c r="E2233" s="11" t="s">
        <v>69</v>
      </c>
      <c r="F2233" s="11" t="s">
        <v>26</v>
      </c>
      <c r="G2233" s="11">
        <v>2109</v>
      </c>
      <c r="H2233" s="12" t="s">
        <v>70</v>
      </c>
      <c r="I2233" s="12" t="s">
        <v>27</v>
      </c>
      <c r="J2233" s="12" t="s">
        <v>42</v>
      </c>
      <c r="K2233" s="12" t="s">
        <v>43</v>
      </c>
      <c r="L2233" s="13">
        <v>44.1</v>
      </c>
      <c r="M2233" s="13">
        <v>25</v>
      </c>
      <c r="N2233" s="13">
        <f t="shared" si="2261"/>
        <v>1.764</v>
      </c>
      <c r="O2233" s="13" t="s">
        <v>30</v>
      </c>
      <c r="P2233" s="13">
        <v>64</v>
      </c>
      <c r="Q2233" s="13">
        <v>0</v>
      </c>
      <c r="R2233" s="69">
        <f>+M2233*P2233</f>
        <v>1600</v>
      </c>
      <c r="S2233" s="69">
        <v>0</v>
      </c>
      <c r="T2233" s="69">
        <f>+M2233*S2233</f>
        <v>0</v>
      </c>
      <c r="U2233" s="69">
        <f t="shared" si="2265"/>
        <v>1600</v>
      </c>
      <c r="V2233" s="69">
        <f>+U2233*0</f>
        <v>0</v>
      </c>
      <c r="W2233" s="69">
        <f t="shared" si="2266"/>
        <v>1600</v>
      </c>
      <c r="X2233" s="69">
        <v>0</v>
      </c>
      <c r="Y2233" s="14">
        <f t="shared" si="2260"/>
        <v>0</v>
      </c>
      <c r="Z2233" s="11" t="s">
        <v>26</v>
      </c>
      <c r="AA2233" s="12" t="s">
        <v>31</v>
      </c>
    </row>
    <row r="2234" spans="1:27" x14ac:dyDescent="0.25">
      <c r="A2234" s="10">
        <v>45689</v>
      </c>
      <c r="B2234" s="68">
        <v>1.2268518518518512E-2</v>
      </c>
      <c r="C2234" s="11" t="s">
        <v>4598</v>
      </c>
      <c r="D2234" s="11" t="s">
        <v>26</v>
      </c>
      <c r="E2234" s="11" t="s">
        <v>4322</v>
      </c>
      <c r="F2234" s="11" t="s">
        <v>26</v>
      </c>
      <c r="G2234" s="11">
        <v>2957</v>
      </c>
      <c r="H2234" s="12" t="s">
        <v>4441</v>
      </c>
      <c r="I2234" s="12" t="s">
        <v>27</v>
      </c>
      <c r="J2234" s="12" t="s">
        <v>556</v>
      </c>
      <c r="K2234" s="12" t="s">
        <v>557</v>
      </c>
      <c r="L2234" s="13">
        <v>37.54</v>
      </c>
      <c r="M2234" s="13">
        <v>25</v>
      </c>
      <c r="N2234" s="13">
        <f t="shared" si="2261"/>
        <v>1.5016</v>
      </c>
      <c r="O2234" s="13">
        <v>45</v>
      </c>
      <c r="P2234" s="13" t="s">
        <v>30</v>
      </c>
      <c r="Q2234" s="13">
        <v>0</v>
      </c>
      <c r="R2234" s="69">
        <f>L2234*O2234</f>
        <v>1689.3</v>
      </c>
      <c r="S2234" s="69">
        <v>0</v>
      </c>
      <c r="T2234" s="69">
        <f>L2234*S2234</f>
        <v>0</v>
      </c>
      <c r="U2234" s="69">
        <f>R2234-T2234</f>
        <v>1689.3</v>
      </c>
      <c r="V2234" s="69">
        <f>U2234*1</f>
        <v>1689.3</v>
      </c>
      <c r="W2234" s="69">
        <f>U2234-V2234</f>
        <v>0</v>
      </c>
      <c r="X2234" s="69">
        <v>0</v>
      </c>
      <c r="Y2234" s="70">
        <f>T2234-X2234</f>
        <v>0</v>
      </c>
      <c r="Z2234" s="11" t="s">
        <v>26</v>
      </c>
      <c r="AA2234" s="12" t="s">
        <v>31</v>
      </c>
    </row>
    <row r="2235" spans="1:27" x14ac:dyDescent="0.25">
      <c r="A2235" s="10">
        <v>45689</v>
      </c>
      <c r="B2235" s="68">
        <v>1.5266203703703685E-2</v>
      </c>
      <c r="C2235" s="11" t="s">
        <v>4599</v>
      </c>
      <c r="D2235" s="11" t="s">
        <v>26</v>
      </c>
      <c r="E2235" s="11" t="s">
        <v>596</v>
      </c>
      <c r="F2235" s="11" t="s">
        <v>26</v>
      </c>
      <c r="G2235" s="11">
        <v>2585</v>
      </c>
      <c r="H2235" s="12" t="s">
        <v>41</v>
      </c>
      <c r="I2235" s="12" t="s">
        <v>55</v>
      </c>
      <c r="J2235" s="12" t="s">
        <v>55</v>
      </c>
      <c r="K2235" s="12" t="s">
        <v>56</v>
      </c>
      <c r="L2235" s="13">
        <v>32.94</v>
      </c>
      <c r="M2235" s="13">
        <v>20</v>
      </c>
      <c r="N2235" s="13">
        <f t="shared" si="2261"/>
        <v>1.6469999999999998</v>
      </c>
      <c r="O2235" s="13" t="s">
        <v>30</v>
      </c>
      <c r="P2235" s="13">
        <v>24</v>
      </c>
      <c r="Q2235" s="13">
        <v>0</v>
      </c>
      <c r="R2235" s="69">
        <f>+M2235*P2235</f>
        <v>480</v>
      </c>
      <c r="S2235" s="69">
        <v>0</v>
      </c>
      <c r="T2235" s="69">
        <f>+M2235*S2235</f>
        <v>0</v>
      </c>
      <c r="U2235" s="69">
        <f t="shared" ref="U2235" si="2267">+R2235-T2235</f>
        <v>480</v>
      </c>
      <c r="V2235" s="69">
        <f>+U2235*0</f>
        <v>0</v>
      </c>
      <c r="W2235" s="69">
        <f t="shared" ref="W2235" si="2268">+U2235-V2235</f>
        <v>480</v>
      </c>
      <c r="X2235" s="69">
        <v>0</v>
      </c>
      <c r="Y2235" s="14">
        <f t="shared" ref="Y2235:Y2259" si="2269">T2235-X2235</f>
        <v>0</v>
      </c>
      <c r="Z2235" s="11" t="s">
        <v>26</v>
      </c>
      <c r="AA2235" s="12" t="s">
        <v>31</v>
      </c>
    </row>
    <row r="2236" spans="1:27" x14ac:dyDescent="0.25">
      <c r="A2236" s="10">
        <v>45689</v>
      </c>
      <c r="B2236" s="68">
        <v>0.30568287037037045</v>
      </c>
      <c r="C2236" s="11" t="s">
        <v>4600</v>
      </c>
      <c r="D2236" s="11" t="s">
        <v>26</v>
      </c>
      <c r="E2236" s="11" t="s">
        <v>657</v>
      </c>
      <c r="F2236" s="11" t="s">
        <v>26</v>
      </c>
      <c r="G2236" s="11">
        <v>862</v>
      </c>
      <c r="H2236" s="12" t="s">
        <v>141</v>
      </c>
      <c r="I2236" s="12" t="s">
        <v>37</v>
      </c>
      <c r="J2236" s="12" t="s">
        <v>598</v>
      </c>
      <c r="K2236" s="12" t="s">
        <v>82</v>
      </c>
      <c r="L2236" s="13">
        <v>39.5</v>
      </c>
      <c r="M2236" s="13">
        <v>25</v>
      </c>
      <c r="N2236" s="13">
        <f t="shared" si="2261"/>
        <v>1.58</v>
      </c>
      <c r="O2236" s="13">
        <v>29</v>
      </c>
      <c r="P2236" s="13" t="s">
        <v>30</v>
      </c>
      <c r="Q2236" s="13">
        <v>0</v>
      </c>
      <c r="R2236" s="69">
        <f>L2236*O2236</f>
        <v>1145.5</v>
      </c>
      <c r="S2236" s="69">
        <v>0</v>
      </c>
      <c r="T2236" s="69">
        <f>L2236*S2236</f>
        <v>0</v>
      </c>
      <c r="U2236" s="69">
        <f>R2236-T2236</f>
        <v>1145.5</v>
      </c>
      <c r="V2236" s="69">
        <f>U2236*0</f>
        <v>0</v>
      </c>
      <c r="W2236" s="69">
        <f>U2236-V2236</f>
        <v>1145.5</v>
      </c>
      <c r="X2236" s="69">
        <v>0</v>
      </c>
      <c r="Y2236" s="14">
        <f t="shared" si="2269"/>
        <v>0</v>
      </c>
      <c r="Z2236" s="11" t="s">
        <v>26</v>
      </c>
      <c r="AA2236" s="12" t="s">
        <v>31</v>
      </c>
    </row>
    <row r="2237" spans="1:27" x14ac:dyDescent="0.25">
      <c r="A2237" s="10">
        <v>45689</v>
      </c>
      <c r="B2237" s="68">
        <v>1.260416666666675E-2</v>
      </c>
      <c r="C2237" s="11" t="s">
        <v>4601</v>
      </c>
      <c r="D2237" s="11" t="s">
        <v>26</v>
      </c>
      <c r="E2237" s="11" t="s">
        <v>481</v>
      </c>
      <c r="F2237" s="11" t="s">
        <v>26</v>
      </c>
      <c r="G2237" s="11">
        <v>24152</v>
      </c>
      <c r="H2237" s="12" t="s">
        <v>4447</v>
      </c>
      <c r="I2237" s="12" t="s">
        <v>55</v>
      </c>
      <c r="J2237" s="12" t="s">
        <v>55</v>
      </c>
      <c r="K2237" s="12" t="s">
        <v>56</v>
      </c>
      <c r="L2237" s="13">
        <v>38.18</v>
      </c>
      <c r="M2237" s="13">
        <v>25</v>
      </c>
      <c r="N2237" s="13">
        <f t="shared" si="2261"/>
        <v>1.5271999999999999</v>
      </c>
      <c r="O2237" s="13">
        <v>15</v>
      </c>
      <c r="P2237" s="13" t="s">
        <v>30</v>
      </c>
      <c r="Q2237" s="13">
        <v>0</v>
      </c>
      <c r="R2237" s="69">
        <f>+L2237*O2237</f>
        <v>572.70000000000005</v>
      </c>
      <c r="S2237" s="69">
        <v>0</v>
      </c>
      <c r="T2237" s="69">
        <f>+L2237*S2237</f>
        <v>0</v>
      </c>
      <c r="U2237" s="69">
        <f>+R2237-T2237</f>
        <v>572.70000000000005</v>
      </c>
      <c r="V2237" s="69">
        <f>+U2237*0.75</f>
        <v>429.52500000000003</v>
      </c>
      <c r="W2237" s="69">
        <f>+U2237-V2237</f>
        <v>143.17500000000001</v>
      </c>
      <c r="X2237" s="69">
        <v>0</v>
      </c>
      <c r="Y2237" s="14">
        <f t="shared" si="2269"/>
        <v>0</v>
      </c>
      <c r="Z2237" s="11" t="s">
        <v>26</v>
      </c>
      <c r="AA2237" s="12" t="s">
        <v>31</v>
      </c>
    </row>
    <row r="2238" spans="1:27" x14ac:dyDescent="0.25">
      <c r="A2238" s="10">
        <v>45689</v>
      </c>
      <c r="B2238" s="68">
        <v>7.3842592592593403E-3</v>
      </c>
      <c r="C2238" s="11" t="s">
        <v>4602</v>
      </c>
      <c r="D2238" s="11" t="s">
        <v>26</v>
      </c>
      <c r="E2238" s="11" t="s">
        <v>4160</v>
      </c>
      <c r="F2238" s="11" t="s">
        <v>26</v>
      </c>
      <c r="G2238" s="11">
        <v>2618</v>
      </c>
      <c r="H2238" s="12" t="s">
        <v>41</v>
      </c>
      <c r="I2238" s="12" t="s">
        <v>55</v>
      </c>
      <c r="J2238" s="12" t="s">
        <v>55</v>
      </c>
      <c r="K2238" s="12" t="s">
        <v>56</v>
      </c>
      <c r="L2238" s="13">
        <v>32.04</v>
      </c>
      <c r="M2238" s="13">
        <v>20</v>
      </c>
      <c r="N2238" s="13">
        <f t="shared" si="2261"/>
        <v>1.6019999999999999</v>
      </c>
      <c r="O2238" s="13" t="s">
        <v>30</v>
      </c>
      <c r="P2238" s="13">
        <v>24</v>
      </c>
      <c r="Q2238" s="13">
        <v>0</v>
      </c>
      <c r="R2238" s="69">
        <f>+M2238*P2238</f>
        <v>480</v>
      </c>
      <c r="S2238" s="69">
        <v>0</v>
      </c>
      <c r="T2238" s="69">
        <f>+M2238*S2238</f>
        <v>0</v>
      </c>
      <c r="U2238" s="69">
        <f t="shared" ref="U2238" si="2270">+R2238-T2238</f>
        <v>480</v>
      </c>
      <c r="V2238" s="69">
        <f>+U2238*0</f>
        <v>0</v>
      </c>
      <c r="W2238" s="69">
        <f t="shared" ref="W2238" si="2271">+U2238-V2238</f>
        <v>480</v>
      </c>
      <c r="X2238" s="69">
        <v>0</v>
      </c>
      <c r="Y2238" s="14">
        <f t="shared" si="2269"/>
        <v>0</v>
      </c>
      <c r="Z2238" s="11" t="s">
        <v>26</v>
      </c>
      <c r="AA2238" s="12" t="s">
        <v>31</v>
      </c>
    </row>
    <row r="2239" spans="1:27" x14ac:dyDescent="0.25">
      <c r="A2239" s="10">
        <v>45689</v>
      </c>
      <c r="B2239" s="68">
        <v>9.9652777777777812E-3</v>
      </c>
      <c r="C2239" s="11" t="s">
        <v>4603</v>
      </c>
      <c r="D2239" s="11" t="s">
        <v>26</v>
      </c>
      <c r="E2239" s="11" t="s">
        <v>3785</v>
      </c>
      <c r="F2239" s="11" t="s">
        <v>26</v>
      </c>
      <c r="G2239" s="11">
        <v>24329</v>
      </c>
      <c r="H2239" s="12" t="s">
        <v>4447</v>
      </c>
      <c r="I2239" s="12" t="s">
        <v>55</v>
      </c>
      <c r="J2239" s="12" t="s">
        <v>55</v>
      </c>
      <c r="K2239" s="12" t="s">
        <v>56</v>
      </c>
      <c r="L2239" s="13">
        <v>37.840000000000003</v>
      </c>
      <c r="M2239" s="13">
        <v>25</v>
      </c>
      <c r="N2239" s="13">
        <f t="shared" si="2261"/>
        <v>1.5136000000000001</v>
      </c>
      <c r="O2239" s="13">
        <v>15</v>
      </c>
      <c r="P2239" s="13" t="s">
        <v>30</v>
      </c>
      <c r="Q2239" s="13">
        <v>0</v>
      </c>
      <c r="R2239" s="69">
        <f>+L2239*O2239</f>
        <v>567.6</v>
      </c>
      <c r="S2239" s="69">
        <v>0</v>
      </c>
      <c r="T2239" s="69">
        <f>+L2239*S2239</f>
        <v>0</v>
      </c>
      <c r="U2239" s="69">
        <f>+R2239-T2239</f>
        <v>567.6</v>
      </c>
      <c r="V2239" s="69">
        <f>+U2239*0.75</f>
        <v>425.70000000000005</v>
      </c>
      <c r="W2239" s="69">
        <f>+U2239-V2239</f>
        <v>141.89999999999998</v>
      </c>
      <c r="X2239" s="69">
        <v>0</v>
      </c>
      <c r="Y2239" s="14">
        <f t="shared" si="2269"/>
        <v>0</v>
      </c>
      <c r="Z2239" s="11" t="s">
        <v>26</v>
      </c>
      <c r="AA2239" s="12" t="s">
        <v>31</v>
      </c>
    </row>
    <row r="2240" spans="1:27" x14ac:dyDescent="0.25">
      <c r="A2240" s="10">
        <v>45689</v>
      </c>
      <c r="B2240" s="68">
        <v>1.6319444444444553E-2</v>
      </c>
      <c r="C2240" s="11" t="s">
        <v>4604</v>
      </c>
      <c r="D2240" s="11" t="s">
        <v>26</v>
      </c>
      <c r="E2240" s="11" t="s">
        <v>603</v>
      </c>
      <c r="F2240" s="11" t="s">
        <v>26</v>
      </c>
      <c r="G2240" s="11">
        <v>1116</v>
      </c>
      <c r="H2240" s="12" t="s">
        <v>141</v>
      </c>
      <c r="I2240" s="12" t="s">
        <v>55</v>
      </c>
      <c r="J2240" s="12" t="s">
        <v>55</v>
      </c>
      <c r="K2240" s="12" t="s">
        <v>56</v>
      </c>
      <c r="L2240" s="13">
        <v>38.86</v>
      </c>
      <c r="M2240" s="13">
        <v>25</v>
      </c>
      <c r="N2240" s="13">
        <f t="shared" si="2261"/>
        <v>1.5544</v>
      </c>
      <c r="O2240" s="13">
        <v>15</v>
      </c>
      <c r="P2240" s="13" t="s">
        <v>30</v>
      </c>
      <c r="Q2240" s="13">
        <v>0</v>
      </c>
      <c r="R2240" s="69">
        <f>L2240*O2240</f>
        <v>582.9</v>
      </c>
      <c r="S2240" s="69">
        <v>0</v>
      </c>
      <c r="T2240" s="69">
        <f>L2240*S2240</f>
        <v>0</v>
      </c>
      <c r="U2240" s="69">
        <f>R2240-T2240</f>
        <v>582.9</v>
      </c>
      <c r="V2240" s="69">
        <f>U2240*0</f>
        <v>0</v>
      </c>
      <c r="W2240" s="69">
        <f>U2240-V2240</f>
        <v>582.9</v>
      </c>
      <c r="X2240" s="69">
        <v>0</v>
      </c>
      <c r="Y2240" s="14">
        <f t="shared" si="2269"/>
        <v>0</v>
      </c>
      <c r="Z2240" s="11" t="s">
        <v>26</v>
      </c>
      <c r="AA2240" s="12" t="s">
        <v>31</v>
      </c>
    </row>
    <row r="2241" spans="1:27" x14ac:dyDescent="0.25">
      <c r="A2241" s="10">
        <v>45689</v>
      </c>
      <c r="B2241" s="68">
        <v>2.3009259259259229E-2</v>
      </c>
      <c r="C2241" s="11" t="s">
        <v>4605</v>
      </c>
      <c r="D2241" s="11" t="s">
        <v>26</v>
      </c>
      <c r="E2241" s="11" t="s">
        <v>232</v>
      </c>
      <c r="F2241" s="11" t="s">
        <v>26</v>
      </c>
      <c r="G2241" s="11">
        <v>2858</v>
      </c>
      <c r="H2241" s="12" t="s">
        <v>41</v>
      </c>
      <c r="I2241" s="12" t="s">
        <v>55</v>
      </c>
      <c r="J2241" s="12" t="s">
        <v>55</v>
      </c>
      <c r="K2241" s="12" t="s">
        <v>56</v>
      </c>
      <c r="L2241" s="13">
        <v>33.24</v>
      </c>
      <c r="M2241" s="13">
        <v>24</v>
      </c>
      <c r="N2241" s="13">
        <f t="shared" si="2261"/>
        <v>1.385</v>
      </c>
      <c r="O2241" s="13" t="s">
        <v>30</v>
      </c>
      <c r="P2241" s="13">
        <v>24</v>
      </c>
      <c r="Q2241" s="13">
        <v>0</v>
      </c>
      <c r="R2241" s="69">
        <f>+M2241*P2241</f>
        <v>576</v>
      </c>
      <c r="S2241" s="69">
        <v>0</v>
      </c>
      <c r="T2241" s="69">
        <f>+M2241*S2241</f>
        <v>0</v>
      </c>
      <c r="U2241" s="69">
        <f t="shared" ref="U2241" si="2272">+R2241-T2241</f>
        <v>576</v>
      </c>
      <c r="V2241" s="69">
        <f>+U2241*0</f>
        <v>0</v>
      </c>
      <c r="W2241" s="69">
        <f t="shared" ref="W2241" si="2273">+U2241-V2241</f>
        <v>576</v>
      </c>
      <c r="X2241" s="69">
        <v>0</v>
      </c>
      <c r="Y2241" s="14">
        <f t="shared" si="2269"/>
        <v>0</v>
      </c>
      <c r="Z2241" s="11" t="s">
        <v>26</v>
      </c>
      <c r="AA2241" s="12" t="s">
        <v>31</v>
      </c>
    </row>
    <row r="2242" spans="1:27" x14ac:dyDescent="0.25">
      <c r="A2242" s="10">
        <v>45689</v>
      </c>
      <c r="B2242" s="68">
        <v>1.0104166666666692E-2</v>
      </c>
      <c r="C2242" s="11" t="s">
        <v>4606</v>
      </c>
      <c r="D2242" s="11" t="s">
        <v>26</v>
      </c>
      <c r="E2242" s="11" t="s">
        <v>65</v>
      </c>
      <c r="F2242" s="11" t="s">
        <v>26</v>
      </c>
      <c r="G2242" s="11">
        <v>1706</v>
      </c>
      <c r="H2242" s="12" t="s">
        <v>66</v>
      </c>
      <c r="I2242" s="12" t="s">
        <v>37</v>
      </c>
      <c r="J2242" s="12" t="s">
        <v>1908</v>
      </c>
      <c r="K2242" s="12" t="s">
        <v>82</v>
      </c>
      <c r="L2242" s="13">
        <v>39.08</v>
      </c>
      <c r="M2242" s="13">
        <v>25</v>
      </c>
      <c r="N2242" s="13">
        <f t="shared" si="2261"/>
        <v>1.5631999999999999</v>
      </c>
      <c r="O2242" s="13" t="s">
        <v>30</v>
      </c>
      <c r="P2242" s="13">
        <v>54</v>
      </c>
      <c r="Q2242" s="13">
        <v>0</v>
      </c>
      <c r="R2242" s="69">
        <f>M2242*P2242</f>
        <v>1350</v>
      </c>
      <c r="S2242" s="69">
        <v>0</v>
      </c>
      <c r="T2242" s="69">
        <f>M2242*S2242</f>
        <v>0</v>
      </c>
      <c r="U2242" s="69">
        <f>R2242-T2242</f>
        <v>1350</v>
      </c>
      <c r="V2242" s="69">
        <f>U2242*1</f>
        <v>1350</v>
      </c>
      <c r="W2242" s="69">
        <f>U2242-V2242</f>
        <v>0</v>
      </c>
      <c r="X2242" s="69">
        <v>0</v>
      </c>
      <c r="Y2242" s="14">
        <f t="shared" si="2269"/>
        <v>0</v>
      </c>
      <c r="Z2242" s="11" t="s">
        <v>26</v>
      </c>
      <c r="AA2242" s="12" t="s">
        <v>31</v>
      </c>
    </row>
    <row r="2243" spans="1:27" x14ac:dyDescent="0.25">
      <c r="A2243" s="10">
        <v>45689</v>
      </c>
      <c r="B2243" s="68">
        <v>7.0833333333333304E-3</v>
      </c>
      <c r="C2243" s="11" t="s">
        <v>4607</v>
      </c>
      <c r="D2243" s="11" t="s">
        <v>26</v>
      </c>
      <c r="E2243" s="11" t="s">
        <v>485</v>
      </c>
      <c r="F2243" s="11" t="s">
        <v>26</v>
      </c>
      <c r="G2243" s="11">
        <v>72900</v>
      </c>
      <c r="H2243" s="12" t="s">
        <v>4447</v>
      </c>
      <c r="I2243" s="12" t="s">
        <v>27</v>
      </c>
      <c r="J2243" s="12" t="s">
        <v>42</v>
      </c>
      <c r="K2243" s="12" t="s">
        <v>43</v>
      </c>
      <c r="L2243" s="13">
        <v>43.22</v>
      </c>
      <c r="M2243" s="13">
        <v>25</v>
      </c>
      <c r="N2243" s="13">
        <f t="shared" si="2261"/>
        <v>1.7287999999999999</v>
      </c>
      <c r="O2243" s="13">
        <v>42.5</v>
      </c>
      <c r="P2243" s="13"/>
      <c r="Q2243" s="13">
        <v>0</v>
      </c>
      <c r="R2243" s="69">
        <f>+L2243*O2243</f>
        <v>1836.85</v>
      </c>
      <c r="S2243" s="69">
        <v>0</v>
      </c>
      <c r="T2243" s="69">
        <f>+L2243*S2243</f>
        <v>0</v>
      </c>
      <c r="U2243" s="69">
        <f>+R2243-T2243</f>
        <v>1836.85</v>
      </c>
      <c r="V2243" s="69">
        <f>+U2243*0.75</f>
        <v>1377.6374999999998</v>
      </c>
      <c r="W2243" s="69">
        <f>+U2243-V2243</f>
        <v>459.21250000000009</v>
      </c>
      <c r="X2243" s="69">
        <v>0</v>
      </c>
      <c r="Y2243" s="14">
        <f t="shared" si="2269"/>
        <v>0</v>
      </c>
      <c r="Z2243" s="11" t="s">
        <v>26</v>
      </c>
      <c r="AA2243" s="12" t="s">
        <v>31</v>
      </c>
    </row>
    <row r="2244" spans="1:27" x14ac:dyDescent="0.25">
      <c r="A2244" s="10">
        <v>45689</v>
      </c>
      <c r="B2244" s="68">
        <v>1.0266203703703791E-2</v>
      </c>
      <c r="C2244" s="11" t="s">
        <v>4608</v>
      </c>
      <c r="D2244" s="11" t="s">
        <v>26</v>
      </c>
      <c r="E2244" s="11" t="s">
        <v>504</v>
      </c>
      <c r="F2244" s="11" t="s">
        <v>26</v>
      </c>
      <c r="G2244" s="11">
        <v>1258</v>
      </c>
      <c r="H2244" s="12" t="s">
        <v>141</v>
      </c>
      <c r="I2244" s="12" t="s">
        <v>37</v>
      </c>
      <c r="J2244" s="12" t="s">
        <v>85</v>
      </c>
      <c r="K2244" s="12" t="s">
        <v>86</v>
      </c>
      <c r="L2244" s="13">
        <v>38.36</v>
      </c>
      <c r="M2244" s="13">
        <v>25</v>
      </c>
      <c r="N2244" s="13">
        <f t="shared" si="2261"/>
        <v>1.5344</v>
      </c>
      <c r="O2244" s="13">
        <v>29</v>
      </c>
      <c r="P2244" s="13" t="s">
        <v>30</v>
      </c>
      <c r="Q2244" s="13">
        <v>0</v>
      </c>
      <c r="R2244" s="69">
        <f t="shared" ref="R2244" si="2274">L2244*O2244</f>
        <v>1112.44</v>
      </c>
      <c r="S2244" s="69">
        <v>0</v>
      </c>
      <c r="T2244" s="69">
        <f t="shared" ref="T2244" si="2275">L2244*S2244</f>
        <v>0</v>
      </c>
      <c r="U2244" s="69">
        <f t="shared" ref="U2244" si="2276">R2244-T2244</f>
        <v>1112.44</v>
      </c>
      <c r="V2244" s="69">
        <f t="shared" ref="V2244" si="2277">U2244*0</f>
        <v>0</v>
      </c>
      <c r="W2244" s="69">
        <f t="shared" ref="W2244" si="2278">U2244-V2244</f>
        <v>1112.44</v>
      </c>
      <c r="X2244" s="69">
        <v>0</v>
      </c>
      <c r="Y2244" s="14">
        <f t="shared" si="2269"/>
        <v>0</v>
      </c>
      <c r="Z2244" s="11" t="s">
        <v>26</v>
      </c>
      <c r="AA2244" s="12" t="s">
        <v>31</v>
      </c>
    </row>
    <row r="2245" spans="1:27" x14ac:dyDescent="0.25">
      <c r="A2245" s="10">
        <v>45689</v>
      </c>
      <c r="B2245" s="68">
        <v>1.1527777777777692E-2</v>
      </c>
      <c r="C2245" s="11" t="s">
        <v>4609</v>
      </c>
      <c r="D2245" s="11" t="s">
        <v>26</v>
      </c>
      <c r="E2245" s="11" t="s">
        <v>604</v>
      </c>
      <c r="F2245" s="11" t="s">
        <v>26</v>
      </c>
      <c r="G2245" s="11">
        <v>1061</v>
      </c>
      <c r="H2245" s="12" t="s">
        <v>141</v>
      </c>
      <c r="I2245" s="12" t="s">
        <v>37</v>
      </c>
      <c r="J2245" s="12" t="s">
        <v>598</v>
      </c>
      <c r="K2245" s="12" t="s">
        <v>82</v>
      </c>
      <c r="L2245" s="13">
        <v>38.479999999999997</v>
      </c>
      <c r="M2245" s="13">
        <v>25</v>
      </c>
      <c r="N2245" s="13">
        <f t="shared" si="2261"/>
        <v>1.5391999999999999</v>
      </c>
      <c r="O2245" s="13">
        <v>29</v>
      </c>
      <c r="P2245" s="13" t="s">
        <v>30</v>
      </c>
      <c r="Q2245" s="13">
        <v>0</v>
      </c>
      <c r="R2245" s="69">
        <f>L2245*O2245</f>
        <v>1115.9199999999998</v>
      </c>
      <c r="S2245" s="69">
        <v>0</v>
      </c>
      <c r="T2245" s="69">
        <f>L2245*S2245</f>
        <v>0</v>
      </c>
      <c r="U2245" s="69">
        <f>R2245-T2245</f>
        <v>1115.9199999999998</v>
      </c>
      <c r="V2245" s="69">
        <f>U2245*0</f>
        <v>0</v>
      </c>
      <c r="W2245" s="69">
        <f>U2245-V2245</f>
        <v>1115.9199999999998</v>
      </c>
      <c r="X2245" s="69">
        <v>0</v>
      </c>
      <c r="Y2245" s="14">
        <f t="shared" si="2269"/>
        <v>0</v>
      </c>
      <c r="Z2245" s="11" t="s">
        <v>26</v>
      </c>
      <c r="AA2245" s="12" t="s">
        <v>31</v>
      </c>
    </row>
    <row r="2246" spans="1:27" x14ac:dyDescent="0.25">
      <c r="A2246" s="10">
        <v>45689</v>
      </c>
      <c r="B2246" s="68">
        <v>1.6249999999999987E-2</v>
      </c>
      <c r="C2246" s="11" t="s">
        <v>4610</v>
      </c>
      <c r="D2246" s="11" t="s">
        <v>26</v>
      </c>
      <c r="E2246" s="11" t="s">
        <v>573</v>
      </c>
      <c r="F2246" s="11" t="s">
        <v>26</v>
      </c>
      <c r="G2246" s="11">
        <v>788</v>
      </c>
      <c r="H2246" s="12" t="s">
        <v>141</v>
      </c>
      <c r="I2246" s="12" t="s">
        <v>37</v>
      </c>
      <c r="J2246" s="12" t="s">
        <v>85</v>
      </c>
      <c r="K2246" s="12" t="s">
        <v>86</v>
      </c>
      <c r="L2246" s="13">
        <v>37.74</v>
      </c>
      <c r="M2246" s="13">
        <v>25</v>
      </c>
      <c r="N2246" s="13">
        <f t="shared" si="2261"/>
        <v>1.5096000000000001</v>
      </c>
      <c r="O2246" s="13">
        <v>29</v>
      </c>
      <c r="P2246" s="13" t="s">
        <v>30</v>
      </c>
      <c r="Q2246" s="13">
        <v>0</v>
      </c>
      <c r="R2246" s="69">
        <f t="shared" ref="R2246:R2247" si="2279">L2246*O2246</f>
        <v>1094.46</v>
      </c>
      <c r="S2246" s="69">
        <v>0</v>
      </c>
      <c r="T2246" s="69">
        <f t="shared" ref="T2246:T2247" si="2280">L2246*S2246</f>
        <v>0</v>
      </c>
      <c r="U2246" s="69">
        <f t="shared" ref="U2246:U2247" si="2281">R2246-T2246</f>
        <v>1094.46</v>
      </c>
      <c r="V2246" s="69">
        <f t="shared" ref="V2246:V2247" si="2282">U2246*0</f>
        <v>0</v>
      </c>
      <c r="W2246" s="69">
        <f t="shared" ref="W2246:W2247" si="2283">U2246-V2246</f>
        <v>1094.46</v>
      </c>
      <c r="X2246" s="69">
        <v>0</v>
      </c>
      <c r="Y2246" s="14">
        <f t="shared" si="2269"/>
        <v>0</v>
      </c>
      <c r="Z2246" s="11" t="s">
        <v>26</v>
      </c>
      <c r="AA2246" s="12" t="s">
        <v>31</v>
      </c>
    </row>
    <row r="2247" spans="1:27" x14ac:dyDescent="0.25">
      <c r="A2247" s="10">
        <v>45689</v>
      </c>
      <c r="B2247" s="68">
        <v>1.7037037037037073E-2</v>
      </c>
      <c r="C2247" s="11" t="s">
        <v>4611</v>
      </c>
      <c r="D2247" s="11" t="s">
        <v>26</v>
      </c>
      <c r="E2247" s="11" t="s">
        <v>508</v>
      </c>
      <c r="F2247" s="11" t="s">
        <v>26</v>
      </c>
      <c r="G2247" s="11">
        <v>1310</v>
      </c>
      <c r="H2247" s="12" t="s">
        <v>141</v>
      </c>
      <c r="I2247" s="12" t="s">
        <v>37</v>
      </c>
      <c r="J2247" s="12" t="s">
        <v>85</v>
      </c>
      <c r="K2247" s="12" t="s">
        <v>86</v>
      </c>
      <c r="L2247" s="13">
        <v>37.82</v>
      </c>
      <c r="M2247" s="13">
        <v>25</v>
      </c>
      <c r="N2247" s="13">
        <f t="shared" si="2261"/>
        <v>1.5127999999999999</v>
      </c>
      <c r="O2247" s="13">
        <v>29</v>
      </c>
      <c r="P2247" s="13" t="s">
        <v>30</v>
      </c>
      <c r="Q2247" s="13">
        <v>0</v>
      </c>
      <c r="R2247" s="69">
        <f t="shared" si="2279"/>
        <v>1096.78</v>
      </c>
      <c r="S2247" s="69">
        <v>0</v>
      </c>
      <c r="T2247" s="69">
        <f t="shared" si="2280"/>
        <v>0</v>
      </c>
      <c r="U2247" s="69">
        <f t="shared" si="2281"/>
        <v>1096.78</v>
      </c>
      <c r="V2247" s="69">
        <f t="shared" si="2282"/>
        <v>0</v>
      </c>
      <c r="W2247" s="69">
        <f t="shared" si="2283"/>
        <v>1096.78</v>
      </c>
      <c r="X2247" s="69">
        <v>0</v>
      </c>
      <c r="Y2247" s="14">
        <f t="shared" si="2269"/>
        <v>0</v>
      </c>
      <c r="Z2247" s="11" t="s">
        <v>26</v>
      </c>
      <c r="AA2247" s="12" t="s">
        <v>31</v>
      </c>
    </row>
    <row r="2248" spans="1:27" x14ac:dyDescent="0.25">
      <c r="A2248" s="10">
        <v>45689</v>
      </c>
      <c r="B2248" s="68">
        <v>8.6342592592592027E-3</v>
      </c>
      <c r="C2248" s="11" t="s">
        <v>4612</v>
      </c>
      <c r="D2248" s="11" t="s">
        <v>26</v>
      </c>
      <c r="E2248" s="11" t="s">
        <v>183</v>
      </c>
      <c r="F2248" s="11" t="s">
        <v>26</v>
      </c>
      <c r="G2248" s="11">
        <v>1007</v>
      </c>
      <c r="H2248" s="12" t="s">
        <v>141</v>
      </c>
      <c r="I2248" s="12" t="s">
        <v>27</v>
      </c>
      <c r="J2248" s="12" t="s">
        <v>47</v>
      </c>
      <c r="K2248" s="12" t="s">
        <v>48</v>
      </c>
      <c r="L2248" s="13">
        <v>40.200000000000003</v>
      </c>
      <c r="M2248" s="13">
        <v>28</v>
      </c>
      <c r="N2248" s="13">
        <f t="shared" si="2261"/>
        <v>1.4357142857142857</v>
      </c>
      <c r="O2248" s="13">
        <v>40</v>
      </c>
      <c r="P2248" s="13" t="s">
        <v>30</v>
      </c>
      <c r="Q2248" s="13">
        <v>0</v>
      </c>
      <c r="R2248" s="69">
        <f>L2248*O2248</f>
        <v>1608</v>
      </c>
      <c r="S2248" s="69">
        <v>0</v>
      </c>
      <c r="T2248" s="69">
        <f>L2248*S2248</f>
        <v>0</v>
      </c>
      <c r="U2248" s="69">
        <f>R2248-T2248</f>
        <v>1608</v>
      </c>
      <c r="V2248" s="69">
        <f>U2248*0</f>
        <v>0</v>
      </c>
      <c r="W2248" s="69">
        <f>U2248-V2248</f>
        <v>1608</v>
      </c>
      <c r="X2248" s="69">
        <v>0</v>
      </c>
      <c r="Y2248" s="14">
        <f t="shared" si="2269"/>
        <v>0</v>
      </c>
      <c r="Z2248" s="11" t="s">
        <v>26</v>
      </c>
      <c r="AA2248" s="12" t="s">
        <v>31</v>
      </c>
    </row>
    <row r="2249" spans="1:27" x14ac:dyDescent="0.25">
      <c r="A2249" s="10">
        <v>45689</v>
      </c>
      <c r="B2249" s="68">
        <v>1.2256944444444473E-2</v>
      </c>
      <c r="C2249" s="11" t="s">
        <v>4613</v>
      </c>
      <c r="D2249" s="11" t="s">
        <v>26</v>
      </c>
      <c r="E2249" s="11" t="s">
        <v>538</v>
      </c>
      <c r="F2249" s="11" t="s">
        <v>26</v>
      </c>
      <c r="G2249" s="11">
        <v>3847</v>
      </c>
      <c r="H2249" s="12" t="s">
        <v>41</v>
      </c>
      <c r="I2249" s="12" t="s">
        <v>55</v>
      </c>
      <c r="J2249" s="12" t="s">
        <v>565</v>
      </c>
      <c r="K2249" s="12" t="s">
        <v>549</v>
      </c>
      <c r="L2249" s="13">
        <v>39.299999999999997</v>
      </c>
      <c r="M2249" s="13">
        <v>24</v>
      </c>
      <c r="N2249" s="13">
        <f t="shared" si="2261"/>
        <v>1.6375</v>
      </c>
      <c r="O2249" s="13">
        <v>25</v>
      </c>
      <c r="P2249" s="13"/>
      <c r="Q2249" s="13">
        <v>0</v>
      </c>
      <c r="R2249" s="69">
        <f>L2249*O2249</f>
        <v>982.49999999999989</v>
      </c>
      <c r="S2249" s="69">
        <v>0</v>
      </c>
      <c r="T2249" s="69">
        <f>L2249*S2249</f>
        <v>0</v>
      </c>
      <c r="U2249" s="69">
        <f>R2249-T2249</f>
        <v>982.49999999999989</v>
      </c>
      <c r="V2249" s="69">
        <f>U2249*0</f>
        <v>0</v>
      </c>
      <c r="W2249" s="69">
        <f>U2249-V2249</f>
        <v>982.49999999999989</v>
      </c>
      <c r="X2249" s="69">
        <v>0</v>
      </c>
      <c r="Y2249" s="14">
        <f t="shared" si="2269"/>
        <v>0</v>
      </c>
      <c r="Z2249" s="11" t="s">
        <v>26</v>
      </c>
      <c r="AA2249" s="12" t="s">
        <v>31</v>
      </c>
    </row>
    <row r="2250" spans="1:27" x14ac:dyDescent="0.25">
      <c r="A2250" s="10">
        <v>45689</v>
      </c>
      <c r="B2250" s="68">
        <v>1.72106481481481E-2</v>
      </c>
      <c r="C2250" s="11" t="s">
        <v>4614</v>
      </c>
      <c r="D2250" s="11" t="s">
        <v>26</v>
      </c>
      <c r="E2250" s="11" t="s">
        <v>245</v>
      </c>
      <c r="F2250" s="11" t="s">
        <v>26</v>
      </c>
      <c r="G2250" s="11">
        <v>2987</v>
      </c>
      <c r="H2250" s="12" t="s">
        <v>41</v>
      </c>
      <c r="I2250" s="12" t="s">
        <v>55</v>
      </c>
      <c r="J2250" s="12" t="s">
        <v>565</v>
      </c>
      <c r="K2250" s="12" t="s">
        <v>549</v>
      </c>
      <c r="L2250" s="13">
        <v>39.04</v>
      </c>
      <c r="M2250" s="13">
        <v>25</v>
      </c>
      <c r="N2250" s="13">
        <f t="shared" si="2261"/>
        <v>1.5615999999999999</v>
      </c>
      <c r="O2250" s="13">
        <v>25</v>
      </c>
      <c r="P2250" s="13"/>
      <c r="Q2250" s="13">
        <v>0</v>
      </c>
      <c r="R2250" s="69">
        <f>L2250*O2250</f>
        <v>976</v>
      </c>
      <c r="S2250" s="69">
        <v>0</v>
      </c>
      <c r="T2250" s="69">
        <f>L2250*S2250</f>
        <v>0</v>
      </c>
      <c r="U2250" s="69">
        <f>R2250-T2250</f>
        <v>976</v>
      </c>
      <c r="V2250" s="69">
        <f>U2250*0</f>
        <v>0</v>
      </c>
      <c r="W2250" s="69">
        <f>U2250-V2250</f>
        <v>976</v>
      </c>
      <c r="X2250" s="69">
        <v>0</v>
      </c>
      <c r="Y2250" s="14">
        <f t="shared" si="2269"/>
        <v>0</v>
      </c>
      <c r="Z2250" s="11" t="s">
        <v>26</v>
      </c>
      <c r="AA2250" s="12" t="s">
        <v>31</v>
      </c>
    </row>
    <row r="2251" spans="1:27" x14ac:dyDescent="0.25">
      <c r="A2251" s="10">
        <v>45689</v>
      </c>
      <c r="B2251" s="68">
        <v>1.9641203703703702E-2</v>
      </c>
      <c r="C2251" s="11" t="s">
        <v>4615</v>
      </c>
      <c r="D2251" s="11" t="s">
        <v>26</v>
      </c>
      <c r="E2251" s="11" t="s">
        <v>1199</v>
      </c>
      <c r="F2251" s="11" t="s">
        <v>26</v>
      </c>
      <c r="G2251" s="11">
        <v>2599</v>
      </c>
      <c r="H2251" s="12" t="s">
        <v>162</v>
      </c>
      <c r="I2251" s="12" t="s">
        <v>27</v>
      </c>
      <c r="J2251" s="12" t="s">
        <v>47</v>
      </c>
      <c r="K2251" s="12" t="s">
        <v>48</v>
      </c>
      <c r="L2251" s="13">
        <v>38.6</v>
      </c>
      <c r="M2251" s="13">
        <v>25</v>
      </c>
      <c r="N2251" s="13">
        <f t="shared" si="2261"/>
        <v>1.544</v>
      </c>
      <c r="O2251" s="13" t="s">
        <v>30</v>
      </c>
      <c r="P2251" s="13">
        <v>58</v>
      </c>
      <c r="Q2251" s="13">
        <v>0</v>
      </c>
      <c r="R2251" s="69">
        <f>M2251*P2251</f>
        <v>1450</v>
      </c>
      <c r="S2251" s="69">
        <v>0</v>
      </c>
      <c r="T2251" s="69">
        <f>M2251*S2251</f>
        <v>0</v>
      </c>
      <c r="U2251" s="69">
        <f>R2251-T2251</f>
        <v>1450</v>
      </c>
      <c r="V2251" s="69">
        <f>U2251*0</f>
        <v>0</v>
      </c>
      <c r="W2251" s="69">
        <f>U2251-V2251</f>
        <v>1450</v>
      </c>
      <c r="X2251" s="69">
        <v>0</v>
      </c>
      <c r="Y2251" s="14">
        <f t="shared" si="2269"/>
        <v>0</v>
      </c>
      <c r="Z2251" s="11" t="s">
        <v>26</v>
      </c>
      <c r="AA2251" s="12" t="s">
        <v>31</v>
      </c>
    </row>
    <row r="2252" spans="1:27" x14ac:dyDescent="0.25">
      <c r="A2252" s="10">
        <v>45689</v>
      </c>
      <c r="B2252" s="68">
        <v>2.2175925925925988E-2</v>
      </c>
      <c r="C2252" s="11" t="s">
        <v>4616</v>
      </c>
      <c r="D2252" s="11" t="s">
        <v>26</v>
      </c>
      <c r="E2252" s="11" t="s">
        <v>81</v>
      </c>
      <c r="F2252" s="11" t="s">
        <v>26</v>
      </c>
      <c r="G2252" s="11">
        <v>1208</v>
      </c>
      <c r="H2252" s="12" t="s">
        <v>141</v>
      </c>
      <c r="I2252" s="12" t="s">
        <v>37</v>
      </c>
      <c r="J2252" s="12" t="s">
        <v>85</v>
      </c>
      <c r="K2252" s="12" t="s">
        <v>86</v>
      </c>
      <c r="L2252" s="13">
        <v>39.26</v>
      </c>
      <c r="M2252" s="13">
        <v>25</v>
      </c>
      <c r="N2252" s="13">
        <f t="shared" si="2261"/>
        <v>1.5704</v>
      </c>
      <c r="O2252" s="13">
        <v>29</v>
      </c>
      <c r="P2252" s="13" t="s">
        <v>30</v>
      </c>
      <c r="Q2252" s="13">
        <v>0</v>
      </c>
      <c r="R2252" s="69">
        <f t="shared" ref="R2252:R2253" si="2284">L2252*O2252</f>
        <v>1138.54</v>
      </c>
      <c r="S2252" s="69">
        <v>0</v>
      </c>
      <c r="T2252" s="69">
        <f t="shared" ref="T2252:T2253" si="2285">L2252*S2252</f>
        <v>0</v>
      </c>
      <c r="U2252" s="69">
        <f t="shared" ref="U2252:U2253" si="2286">R2252-T2252</f>
        <v>1138.54</v>
      </c>
      <c r="V2252" s="69">
        <f t="shared" ref="V2252:V2253" si="2287">U2252*0</f>
        <v>0</v>
      </c>
      <c r="W2252" s="69">
        <f t="shared" ref="W2252:W2253" si="2288">U2252-V2252</f>
        <v>1138.54</v>
      </c>
      <c r="X2252" s="69">
        <v>0</v>
      </c>
      <c r="Y2252" s="14">
        <f t="shared" si="2269"/>
        <v>0</v>
      </c>
      <c r="Z2252" s="11" t="s">
        <v>26</v>
      </c>
      <c r="AA2252" s="12" t="s">
        <v>31</v>
      </c>
    </row>
    <row r="2253" spans="1:27" x14ac:dyDescent="0.25">
      <c r="A2253" s="10">
        <v>45689</v>
      </c>
      <c r="B2253" s="68">
        <v>2.4560185185185102E-2</v>
      </c>
      <c r="C2253" s="11" t="s">
        <v>4617</v>
      </c>
      <c r="D2253" s="11" t="s">
        <v>26</v>
      </c>
      <c r="E2253" s="11" t="s">
        <v>500</v>
      </c>
      <c r="F2253" s="11" t="s">
        <v>26</v>
      </c>
      <c r="G2253" s="11">
        <v>814</v>
      </c>
      <c r="H2253" s="12" t="s">
        <v>141</v>
      </c>
      <c r="I2253" s="12" t="s">
        <v>37</v>
      </c>
      <c r="J2253" s="12" t="s">
        <v>85</v>
      </c>
      <c r="K2253" s="12" t="s">
        <v>86</v>
      </c>
      <c r="L2253" s="13">
        <v>40.42</v>
      </c>
      <c r="M2253" s="13">
        <v>25</v>
      </c>
      <c r="N2253" s="13">
        <f t="shared" si="2261"/>
        <v>1.6168</v>
      </c>
      <c r="O2253" s="13">
        <v>29</v>
      </c>
      <c r="P2253" s="13" t="s">
        <v>30</v>
      </c>
      <c r="Q2253" s="13">
        <v>0</v>
      </c>
      <c r="R2253" s="69">
        <f t="shared" si="2284"/>
        <v>1172.18</v>
      </c>
      <c r="S2253" s="69">
        <v>0</v>
      </c>
      <c r="T2253" s="69">
        <f t="shared" si="2285"/>
        <v>0</v>
      </c>
      <c r="U2253" s="69">
        <f t="shared" si="2286"/>
        <v>1172.18</v>
      </c>
      <c r="V2253" s="69">
        <f t="shared" si="2287"/>
        <v>0</v>
      </c>
      <c r="W2253" s="69">
        <f t="shared" si="2288"/>
        <v>1172.18</v>
      </c>
      <c r="X2253" s="69">
        <v>0</v>
      </c>
      <c r="Y2253" s="14">
        <f t="shared" si="2269"/>
        <v>0</v>
      </c>
      <c r="Z2253" s="11" t="s">
        <v>26</v>
      </c>
      <c r="AA2253" s="12" t="s">
        <v>31</v>
      </c>
    </row>
    <row r="2254" spans="1:27" x14ac:dyDescent="0.25">
      <c r="A2254" s="10">
        <v>45689</v>
      </c>
      <c r="B2254" s="68">
        <v>2.9131944444444446E-2</v>
      </c>
      <c r="C2254" s="11" t="s">
        <v>4618</v>
      </c>
      <c r="D2254" s="11" t="s">
        <v>26</v>
      </c>
      <c r="E2254" s="11" t="s">
        <v>434</v>
      </c>
      <c r="F2254" s="11" t="s">
        <v>26</v>
      </c>
      <c r="G2254" s="11">
        <v>3541</v>
      </c>
      <c r="H2254" s="12" t="s">
        <v>41</v>
      </c>
      <c r="I2254" s="12" t="s">
        <v>55</v>
      </c>
      <c r="J2254" s="12" t="s">
        <v>55</v>
      </c>
      <c r="K2254" s="12" t="s">
        <v>56</v>
      </c>
      <c r="L2254" s="13">
        <v>39.76</v>
      </c>
      <c r="M2254" s="13">
        <v>24</v>
      </c>
      <c r="N2254" s="13">
        <f t="shared" si="2261"/>
        <v>1.6566666666666665</v>
      </c>
      <c r="O2254" s="13" t="s">
        <v>30</v>
      </c>
      <c r="P2254" s="13">
        <v>24</v>
      </c>
      <c r="Q2254" s="13">
        <v>0</v>
      </c>
      <c r="R2254" s="69">
        <f>+M2254*P2254</f>
        <v>576</v>
      </c>
      <c r="S2254" s="69">
        <v>0</v>
      </c>
      <c r="T2254" s="69">
        <f>+M2254*S2254</f>
        <v>0</v>
      </c>
      <c r="U2254" s="69">
        <f t="shared" ref="U2254:U2257" si="2289">+R2254-T2254</f>
        <v>576</v>
      </c>
      <c r="V2254" s="69">
        <f>+U2254*0</f>
        <v>0</v>
      </c>
      <c r="W2254" s="69">
        <f t="shared" ref="W2254:W2257" si="2290">+U2254-V2254</f>
        <v>576</v>
      </c>
      <c r="X2254" s="69">
        <v>0</v>
      </c>
      <c r="Y2254" s="14">
        <f t="shared" si="2269"/>
        <v>0</v>
      </c>
      <c r="Z2254" s="11" t="s">
        <v>26</v>
      </c>
      <c r="AA2254" s="12" t="s">
        <v>31</v>
      </c>
    </row>
    <row r="2255" spans="1:27" x14ac:dyDescent="0.25">
      <c r="A2255" s="10">
        <v>45689</v>
      </c>
      <c r="B2255" s="68">
        <v>2.2951388888888924E-2</v>
      </c>
      <c r="C2255" s="11" t="s">
        <v>4619</v>
      </c>
      <c r="D2255" s="11" t="s">
        <v>26</v>
      </c>
      <c r="E2255" s="11" t="s">
        <v>239</v>
      </c>
      <c r="F2255" s="11" t="s">
        <v>26</v>
      </c>
      <c r="G2255" s="11">
        <v>2859</v>
      </c>
      <c r="H2255" s="12" t="s">
        <v>41</v>
      </c>
      <c r="I2255" s="12" t="s">
        <v>55</v>
      </c>
      <c r="J2255" s="12" t="s">
        <v>55</v>
      </c>
      <c r="K2255" s="12" t="s">
        <v>56</v>
      </c>
      <c r="L2255" s="13">
        <v>40.54</v>
      </c>
      <c r="M2255" s="13">
        <v>25</v>
      </c>
      <c r="N2255" s="13">
        <f t="shared" si="2261"/>
        <v>1.6215999999999999</v>
      </c>
      <c r="O2255" s="13" t="s">
        <v>30</v>
      </c>
      <c r="P2255" s="13">
        <v>24</v>
      </c>
      <c r="Q2255" s="13">
        <v>0</v>
      </c>
      <c r="R2255" s="69">
        <f>+M2255*P2255</f>
        <v>600</v>
      </c>
      <c r="S2255" s="69">
        <v>0</v>
      </c>
      <c r="T2255" s="69">
        <f>+M2255*S2255</f>
        <v>0</v>
      </c>
      <c r="U2255" s="69">
        <f t="shared" si="2289"/>
        <v>600</v>
      </c>
      <c r="V2255" s="69">
        <f>+U2255*0</f>
        <v>0</v>
      </c>
      <c r="W2255" s="69">
        <f t="shared" si="2290"/>
        <v>600</v>
      </c>
      <c r="X2255" s="69">
        <v>0</v>
      </c>
      <c r="Y2255" s="14">
        <f t="shared" si="2269"/>
        <v>0</v>
      </c>
      <c r="Z2255" s="11" t="s">
        <v>26</v>
      </c>
      <c r="AA2255" s="12" t="s">
        <v>31</v>
      </c>
    </row>
    <row r="2256" spans="1:27" x14ac:dyDescent="0.25">
      <c r="A2256" s="10">
        <v>45689</v>
      </c>
      <c r="B2256" s="68">
        <v>2.7291666666666492E-2</v>
      </c>
      <c r="C2256" s="11" t="s">
        <v>4620</v>
      </c>
      <c r="D2256" s="11" t="s">
        <v>26</v>
      </c>
      <c r="E2256" s="11" t="s">
        <v>57</v>
      </c>
      <c r="F2256" s="11" t="s">
        <v>26</v>
      </c>
      <c r="G2256" s="11">
        <v>3678</v>
      </c>
      <c r="H2256" s="12" t="s">
        <v>41</v>
      </c>
      <c r="I2256" s="12" t="s">
        <v>55</v>
      </c>
      <c r="J2256" s="12" t="s">
        <v>55</v>
      </c>
      <c r="K2256" s="12" t="s">
        <v>56</v>
      </c>
      <c r="L2256" s="13">
        <v>40.380000000000003</v>
      </c>
      <c r="M2256" s="13">
        <v>25</v>
      </c>
      <c r="N2256" s="13">
        <f t="shared" si="2261"/>
        <v>1.6152000000000002</v>
      </c>
      <c r="O2256" s="13" t="s">
        <v>30</v>
      </c>
      <c r="P2256" s="13">
        <v>24</v>
      </c>
      <c r="Q2256" s="13">
        <v>0</v>
      </c>
      <c r="R2256" s="69">
        <f>+M2256*P2256</f>
        <v>600</v>
      </c>
      <c r="S2256" s="69">
        <v>0</v>
      </c>
      <c r="T2256" s="69">
        <f>+M2256*S2256</f>
        <v>0</v>
      </c>
      <c r="U2256" s="69">
        <f t="shared" si="2289"/>
        <v>600</v>
      </c>
      <c r="V2256" s="69">
        <f>+U2256*0</f>
        <v>0</v>
      </c>
      <c r="W2256" s="69">
        <f t="shared" si="2290"/>
        <v>600</v>
      </c>
      <c r="X2256" s="69">
        <v>0</v>
      </c>
      <c r="Y2256" s="14">
        <f t="shared" si="2269"/>
        <v>0</v>
      </c>
      <c r="Z2256" s="11" t="s">
        <v>26</v>
      </c>
      <c r="AA2256" s="12" t="s">
        <v>31</v>
      </c>
    </row>
    <row r="2257" spans="1:27" x14ac:dyDescent="0.25">
      <c r="A2257" s="10">
        <v>45689</v>
      </c>
      <c r="B2257" s="68">
        <v>2.2326388888888826E-2</v>
      </c>
      <c r="C2257" s="11" t="s">
        <v>4621</v>
      </c>
      <c r="D2257" s="11" t="s">
        <v>26</v>
      </c>
      <c r="E2257" s="11" t="s">
        <v>53</v>
      </c>
      <c r="F2257" s="11" t="s">
        <v>26</v>
      </c>
      <c r="G2257" s="11">
        <v>3786</v>
      </c>
      <c r="H2257" s="12" t="s">
        <v>41</v>
      </c>
      <c r="I2257" s="12" t="s">
        <v>55</v>
      </c>
      <c r="J2257" s="12" t="s">
        <v>55</v>
      </c>
      <c r="K2257" s="12" t="s">
        <v>56</v>
      </c>
      <c r="L2257" s="13">
        <v>41.5</v>
      </c>
      <c r="M2257" s="13">
        <v>25</v>
      </c>
      <c r="N2257" s="13">
        <f t="shared" si="2261"/>
        <v>1.66</v>
      </c>
      <c r="O2257" s="13" t="s">
        <v>30</v>
      </c>
      <c r="P2257" s="13">
        <v>24</v>
      </c>
      <c r="Q2257" s="13">
        <v>0</v>
      </c>
      <c r="R2257" s="69">
        <f>+M2257*P2257</f>
        <v>600</v>
      </c>
      <c r="S2257" s="69">
        <v>0</v>
      </c>
      <c r="T2257" s="69">
        <f>+M2257*S2257</f>
        <v>0</v>
      </c>
      <c r="U2257" s="69">
        <f t="shared" si="2289"/>
        <v>600</v>
      </c>
      <c r="V2257" s="69">
        <f>+U2257*0</f>
        <v>0</v>
      </c>
      <c r="W2257" s="69">
        <f t="shared" si="2290"/>
        <v>600</v>
      </c>
      <c r="X2257" s="69">
        <v>0</v>
      </c>
      <c r="Y2257" s="14">
        <f t="shared" si="2269"/>
        <v>0</v>
      </c>
      <c r="Z2257" s="11" t="s">
        <v>26</v>
      </c>
      <c r="AA2257" s="12" t="s">
        <v>31</v>
      </c>
    </row>
    <row r="2258" spans="1:27" x14ac:dyDescent="0.25">
      <c r="A2258" s="10">
        <v>45691</v>
      </c>
      <c r="B2258" s="68">
        <v>1.4351851851851838E-2</v>
      </c>
      <c r="C2258" s="11" t="s">
        <v>4622</v>
      </c>
      <c r="D2258" s="11">
        <v>16788</v>
      </c>
      <c r="E2258" s="11" t="s">
        <v>100</v>
      </c>
      <c r="F2258" s="11" t="s">
        <v>26</v>
      </c>
      <c r="G2258" s="11">
        <v>21741</v>
      </c>
      <c r="H2258" s="12" t="s">
        <v>4447</v>
      </c>
      <c r="I2258" s="12" t="s">
        <v>27</v>
      </c>
      <c r="J2258" s="12" t="s">
        <v>47</v>
      </c>
      <c r="K2258" s="12" t="s">
        <v>48</v>
      </c>
      <c r="L2258" s="13">
        <v>37.44</v>
      </c>
      <c r="M2258" s="13">
        <v>25</v>
      </c>
      <c r="N2258" s="13">
        <f t="shared" si="2261"/>
        <v>1.4975999999999998</v>
      </c>
      <c r="O2258" s="13">
        <v>46.66</v>
      </c>
      <c r="P2258" s="13" t="s">
        <v>30</v>
      </c>
      <c r="Q2258" s="13">
        <v>0</v>
      </c>
      <c r="R2258" s="69">
        <f>+L2258*O2258</f>
        <v>1746.9503999999997</v>
      </c>
      <c r="S2258" s="69">
        <v>0</v>
      </c>
      <c r="T2258" s="69">
        <f>+L2258*S2258</f>
        <v>0</v>
      </c>
      <c r="U2258" s="69">
        <f>+R2258-T2258</f>
        <v>1746.9503999999997</v>
      </c>
      <c r="V2258" s="69">
        <f>+U2258*0.75</f>
        <v>1310.2127999999998</v>
      </c>
      <c r="W2258" s="69">
        <f>+U2258-V2258</f>
        <v>436.73759999999993</v>
      </c>
      <c r="X2258" s="69">
        <v>0</v>
      </c>
      <c r="Y2258" s="14">
        <f t="shared" si="2269"/>
        <v>0</v>
      </c>
      <c r="Z2258" s="11" t="s">
        <v>26</v>
      </c>
      <c r="AA2258" s="12" t="s">
        <v>31</v>
      </c>
    </row>
    <row r="2259" spans="1:27" x14ac:dyDescent="0.25">
      <c r="A2259" s="10">
        <v>45691</v>
      </c>
      <c r="B2259" s="68">
        <v>1.518518518518519E-2</v>
      </c>
      <c r="C2259" s="11" t="s">
        <v>4623</v>
      </c>
      <c r="D2259" s="11">
        <v>16789</v>
      </c>
      <c r="E2259" s="11" t="s">
        <v>495</v>
      </c>
      <c r="F2259" s="11" t="s">
        <v>26</v>
      </c>
      <c r="G2259" s="11">
        <v>22918</v>
      </c>
      <c r="H2259" s="12" t="s">
        <v>4447</v>
      </c>
      <c r="I2259" s="12" t="s">
        <v>27</v>
      </c>
      <c r="J2259" s="12" t="s">
        <v>33</v>
      </c>
      <c r="K2259" s="12" t="s">
        <v>34</v>
      </c>
      <c r="L2259" s="13">
        <v>38.840000000000003</v>
      </c>
      <c r="M2259" s="13">
        <v>25</v>
      </c>
      <c r="N2259" s="13">
        <f t="shared" si="2261"/>
        <v>1.5536000000000001</v>
      </c>
      <c r="O2259" s="13">
        <v>45.33</v>
      </c>
      <c r="P2259" s="13" t="s">
        <v>30</v>
      </c>
      <c r="Q2259" s="13">
        <v>0</v>
      </c>
      <c r="R2259" s="69">
        <f>+L2259*O2259</f>
        <v>1760.6172000000001</v>
      </c>
      <c r="S2259" s="69">
        <v>0</v>
      </c>
      <c r="T2259" s="69">
        <f>+L2259*S2259</f>
        <v>0</v>
      </c>
      <c r="U2259" s="69">
        <f>+R2259-T2259</f>
        <v>1760.6172000000001</v>
      </c>
      <c r="V2259" s="69">
        <f>+U2259*0.75</f>
        <v>1320.4629</v>
      </c>
      <c r="W2259" s="69">
        <f>+U2259-V2259</f>
        <v>440.15430000000015</v>
      </c>
      <c r="X2259" s="69">
        <v>0</v>
      </c>
      <c r="Y2259" s="14">
        <f t="shared" si="2269"/>
        <v>0</v>
      </c>
      <c r="Z2259" s="11" t="s">
        <v>26</v>
      </c>
      <c r="AA2259" s="12" t="s">
        <v>31</v>
      </c>
    </row>
    <row r="2260" spans="1:27" x14ac:dyDescent="0.25">
      <c r="A2260" s="10">
        <v>45691</v>
      </c>
      <c r="B2260" s="68">
        <v>1.6180555555555587E-2</v>
      </c>
      <c r="C2260" s="11" t="s">
        <v>4624</v>
      </c>
      <c r="D2260" s="11">
        <v>16790</v>
      </c>
      <c r="E2260" s="11" t="s">
        <v>53</v>
      </c>
      <c r="F2260" s="11" t="s">
        <v>26</v>
      </c>
      <c r="G2260" s="11" t="s">
        <v>26</v>
      </c>
      <c r="H2260" s="12" t="s">
        <v>4421</v>
      </c>
      <c r="I2260" s="12" t="s">
        <v>27</v>
      </c>
      <c r="J2260" s="12" t="s">
        <v>47</v>
      </c>
      <c r="K2260" s="12" t="s">
        <v>48</v>
      </c>
      <c r="L2260" s="13">
        <v>44.48</v>
      </c>
      <c r="M2260" s="13">
        <v>30</v>
      </c>
      <c r="N2260" s="13">
        <f t="shared" si="2261"/>
        <v>1.4826666666666666</v>
      </c>
      <c r="O2260" s="13">
        <v>87</v>
      </c>
      <c r="P2260" s="13" t="s">
        <v>30</v>
      </c>
      <c r="Q2260" s="13">
        <v>0</v>
      </c>
      <c r="R2260" s="69">
        <f>L2260*O2260</f>
        <v>3869.7599999999998</v>
      </c>
      <c r="S2260" s="69">
        <v>38</v>
      </c>
      <c r="T2260" s="69">
        <f>L2260*S2260</f>
        <v>1690.2399999999998</v>
      </c>
      <c r="U2260" s="69">
        <f>R2260-T2260</f>
        <v>2179.52</v>
      </c>
      <c r="V2260" s="69">
        <f>U2260*1</f>
        <v>2179.52</v>
      </c>
      <c r="W2260" s="69">
        <f>U2260-V2260</f>
        <v>0</v>
      </c>
      <c r="X2260" s="69">
        <f>L2260*37</f>
        <v>1645.76</v>
      </c>
      <c r="Y2260" s="70">
        <f t="shared" ref="Y2260" si="2291">+T2260-X2260</f>
        <v>44.479999999999791</v>
      </c>
      <c r="Z2260" s="12" t="s">
        <v>41</v>
      </c>
      <c r="AA2260" s="12" t="s">
        <v>78</v>
      </c>
    </row>
    <row r="2261" spans="1:27" x14ac:dyDescent="0.25">
      <c r="A2261" s="10">
        <v>45691</v>
      </c>
      <c r="B2261" s="68">
        <v>1.8738425925925895E-2</v>
      </c>
      <c r="C2261" s="11" t="s">
        <v>4625</v>
      </c>
      <c r="D2261" s="11">
        <v>16791</v>
      </c>
      <c r="E2261" s="11" t="s">
        <v>223</v>
      </c>
      <c r="F2261" s="11" t="s">
        <v>26</v>
      </c>
      <c r="G2261" s="11">
        <v>55348</v>
      </c>
      <c r="H2261" s="12" t="s">
        <v>4422</v>
      </c>
      <c r="I2261" s="12" t="s">
        <v>27</v>
      </c>
      <c r="J2261" s="12" t="s">
        <v>33</v>
      </c>
      <c r="K2261" s="12" t="s">
        <v>34</v>
      </c>
      <c r="L2261" s="13">
        <v>36.18</v>
      </c>
      <c r="M2261" s="13">
        <v>25</v>
      </c>
      <c r="N2261" s="13">
        <f t="shared" si="2261"/>
        <v>1.4472</v>
      </c>
      <c r="O2261" s="13">
        <v>45</v>
      </c>
      <c r="P2261" s="13" t="s">
        <v>30</v>
      </c>
      <c r="Q2261" s="13">
        <v>0</v>
      </c>
      <c r="R2261" s="69">
        <f>+L2261*O2261</f>
        <v>1628.1</v>
      </c>
      <c r="S2261" s="69">
        <v>0</v>
      </c>
      <c r="T2261" s="69">
        <f>+L2261*S2261</f>
        <v>0</v>
      </c>
      <c r="U2261" s="69">
        <f t="shared" ref="U2261" si="2292">+R2261-T2261</f>
        <v>1628.1</v>
      </c>
      <c r="V2261" s="69">
        <f>+U2261*1</f>
        <v>1628.1</v>
      </c>
      <c r="W2261" s="69">
        <f t="shared" ref="W2261" si="2293">+U2261-V2261</f>
        <v>0</v>
      </c>
      <c r="X2261" s="69">
        <v>0</v>
      </c>
      <c r="Y2261" s="14">
        <f t="shared" ref="Y2261:Y2270" si="2294">T2261-X2261</f>
        <v>0</v>
      </c>
      <c r="Z2261" s="11" t="s">
        <v>26</v>
      </c>
      <c r="AA2261" s="12" t="s">
        <v>31</v>
      </c>
    </row>
    <row r="2262" spans="1:27" x14ac:dyDescent="0.25">
      <c r="A2262" s="10">
        <v>45691</v>
      </c>
      <c r="B2262" s="68">
        <v>1.8425925925925901E-2</v>
      </c>
      <c r="C2262" s="11" t="s">
        <v>4626</v>
      </c>
      <c r="D2262" s="11">
        <v>16792</v>
      </c>
      <c r="E2262" s="11" t="s">
        <v>538</v>
      </c>
      <c r="F2262" s="11" t="s">
        <v>26</v>
      </c>
      <c r="G2262" s="11">
        <v>3849</v>
      </c>
      <c r="H2262" s="12" t="s">
        <v>41</v>
      </c>
      <c r="I2262" s="12" t="s">
        <v>27</v>
      </c>
      <c r="J2262" s="12" t="s">
        <v>42</v>
      </c>
      <c r="K2262" s="12" t="s">
        <v>43</v>
      </c>
      <c r="L2262" s="13">
        <v>40.46</v>
      </c>
      <c r="M2262" s="13">
        <v>25</v>
      </c>
      <c r="N2262" s="13">
        <f t="shared" si="2261"/>
        <v>1.6184000000000001</v>
      </c>
      <c r="O2262" s="13" t="s">
        <v>30</v>
      </c>
      <c r="P2262" s="13">
        <v>64</v>
      </c>
      <c r="Q2262" s="13">
        <v>0</v>
      </c>
      <c r="R2262" s="69">
        <f>M2262*P2262</f>
        <v>1600</v>
      </c>
      <c r="S2262" s="69">
        <v>0</v>
      </c>
      <c r="T2262" s="69">
        <f>M2262*S2262</f>
        <v>0</v>
      </c>
      <c r="U2262" s="69">
        <f>+R2262-T2262</f>
        <v>1600</v>
      </c>
      <c r="V2262" s="69">
        <f>+U2262*0</f>
        <v>0</v>
      </c>
      <c r="W2262" s="69">
        <f>+U2262-V2262</f>
        <v>1600</v>
      </c>
      <c r="X2262" s="69">
        <v>0</v>
      </c>
      <c r="Y2262" s="14">
        <f t="shared" si="2294"/>
        <v>0</v>
      </c>
      <c r="Z2262" s="11" t="s">
        <v>26</v>
      </c>
      <c r="AA2262" s="12" t="s">
        <v>31</v>
      </c>
    </row>
    <row r="2263" spans="1:27" x14ac:dyDescent="0.25">
      <c r="A2263" s="10">
        <v>45691</v>
      </c>
      <c r="B2263" s="68">
        <v>2.270833333333333E-2</v>
      </c>
      <c r="C2263" s="11" t="s">
        <v>4627</v>
      </c>
      <c r="D2263" s="11">
        <v>16793</v>
      </c>
      <c r="E2263" s="11" t="s">
        <v>518</v>
      </c>
      <c r="F2263" s="11" t="s">
        <v>26</v>
      </c>
      <c r="G2263" s="11">
        <v>21767</v>
      </c>
      <c r="H2263" s="12" t="s">
        <v>4447</v>
      </c>
      <c r="I2263" s="12" t="s">
        <v>55</v>
      </c>
      <c r="J2263" s="12" t="s">
        <v>55</v>
      </c>
      <c r="K2263" s="12" t="s">
        <v>56</v>
      </c>
      <c r="L2263" s="13">
        <v>36.68</v>
      </c>
      <c r="M2263" s="13">
        <v>25</v>
      </c>
      <c r="N2263" s="13">
        <f t="shared" si="2261"/>
        <v>1.4672000000000001</v>
      </c>
      <c r="O2263" s="13">
        <v>15</v>
      </c>
      <c r="P2263" s="13" t="s">
        <v>30</v>
      </c>
      <c r="Q2263" s="13">
        <v>0</v>
      </c>
      <c r="R2263" s="69">
        <f>+L2263*O2263</f>
        <v>550.20000000000005</v>
      </c>
      <c r="S2263" s="69">
        <v>0</v>
      </c>
      <c r="T2263" s="69">
        <f>+L2263*S2263</f>
        <v>0</v>
      </c>
      <c r="U2263" s="69">
        <f>+R2263-T2263</f>
        <v>550.20000000000005</v>
      </c>
      <c r="V2263" s="69">
        <f>+U2263*0.75</f>
        <v>412.65000000000003</v>
      </c>
      <c r="W2263" s="69">
        <f>+U2263-V2263</f>
        <v>137.55000000000001</v>
      </c>
      <c r="X2263" s="69">
        <v>0</v>
      </c>
      <c r="Y2263" s="14">
        <f t="shared" si="2294"/>
        <v>0</v>
      </c>
      <c r="Z2263" s="11" t="s">
        <v>26</v>
      </c>
      <c r="AA2263" s="12" t="s">
        <v>31</v>
      </c>
    </row>
    <row r="2264" spans="1:27" x14ac:dyDescent="0.25">
      <c r="A2264" s="10">
        <v>45691</v>
      </c>
      <c r="B2264" s="68">
        <v>2.4652777777777801E-2</v>
      </c>
      <c r="C2264" s="11" t="s">
        <v>4628</v>
      </c>
      <c r="D2264" s="11">
        <v>16794</v>
      </c>
      <c r="E2264" s="11" t="s">
        <v>245</v>
      </c>
      <c r="F2264" s="11" t="s">
        <v>26</v>
      </c>
      <c r="G2264" s="11">
        <v>2988</v>
      </c>
      <c r="H2264" s="12" t="s">
        <v>41</v>
      </c>
      <c r="I2264" s="12" t="s">
        <v>27</v>
      </c>
      <c r="J2264" s="12" t="s">
        <v>33</v>
      </c>
      <c r="K2264" s="12" t="s">
        <v>34</v>
      </c>
      <c r="L2264" s="13">
        <v>34.72</v>
      </c>
      <c r="M2264" s="13">
        <v>25</v>
      </c>
      <c r="N2264" s="13">
        <f t="shared" si="2261"/>
        <v>1.3888</v>
      </c>
      <c r="O2264" s="13" t="s">
        <v>30</v>
      </c>
      <c r="P2264" s="13">
        <v>60</v>
      </c>
      <c r="Q2264" s="13">
        <v>0</v>
      </c>
      <c r="R2264" s="69">
        <f>M2264*P2264</f>
        <v>1500</v>
      </c>
      <c r="S2264" s="69">
        <v>0</v>
      </c>
      <c r="T2264" s="69">
        <f>M2264*S2264</f>
        <v>0</v>
      </c>
      <c r="U2264" s="69">
        <f t="shared" ref="U2264" si="2295">+R2264-T2264</f>
        <v>1500</v>
      </c>
      <c r="V2264" s="69">
        <f>+U2264*0</f>
        <v>0</v>
      </c>
      <c r="W2264" s="69">
        <f t="shared" ref="W2264" si="2296">+U2264-V2264</f>
        <v>1500</v>
      </c>
      <c r="X2264" s="69">
        <v>0</v>
      </c>
      <c r="Y2264" s="14">
        <f t="shared" si="2294"/>
        <v>0</v>
      </c>
      <c r="Z2264" s="11" t="s">
        <v>26</v>
      </c>
      <c r="AA2264" s="12" t="s">
        <v>31</v>
      </c>
    </row>
    <row r="2265" spans="1:27" x14ac:dyDescent="0.25">
      <c r="A2265" s="10">
        <v>45691</v>
      </c>
      <c r="B2265" s="68">
        <v>2.9131944444444446E-2</v>
      </c>
      <c r="C2265" s="11" t="s">
        <v>4629</v>
      </c>
      <c r="D2265" s="11">
        <v>16795</v>
      </c>
      <c r="E2265" s="11" t="s">
        <v>479</v>
      </c>
      <c r="F2265" s="11" t="s">
        <v>26</v>
      </c>
      <c r="G2265" s="11">
        <v>70406</v>
      </c>
      <c r="H2265" s="12" t="s">
        <v>4447</v>
      </c>
      <c r="I2265" s="12" t="s">
        <v>55</v>
      </c>
      <c r="J2265" s="12" t="s">
        <v>55</v>
      </c>
      <c r="K2265" s="12" t="s">
        <v>56</v>
      </c>
      <c r="L2265" s="13">
        <v>35.479999999999997</v>
      </c>
      <c r="M2265" s="13">
        <v>25</v>
      </c>
      <c r="N2265" s="13">
        <f t="shared" si="2261"/>
        <v>1.4191999999999998</v>
      </c>
      <c r="O2265" s="13">
        <v>15</v>
      </c>
      <c r="P2265" s="13" t="s">
        <v>30</v>
      </c>
      <c r="Q2265" s="13">
        <v>0</v>
      </c>
      <c r="R2265" s="69">
        <f>+L2265*O2265</f>
        <v>532.19999999999993</v>
      </c>
      <c r="S2265" s="69">
        <v>0</v>
      </c>
      <c r="T2265" s="69">
        <f>+L2265*S2265</f>
        <v>0</v>
      </c>
      <c r="U2265" s="69">
        <f>+R2265-T2265</f>
        <v>532.19999999999993</v>
      </c>
      <c r="V2265" s="69">
        <f>+U2265*0.75</f>
        <v>399.15</v>
      </c>
      <c r="W2265" s="69">
        <f>+U2265-V2265</f>
        <v>133.04999999999995</v>
      </c>
      <c r="X2265" s="69">
        <v>0</v>
      </c>
      <c r="Y2265" s="14">
        <f t="shared" si="2294"/>
        <v>0</v>
      </c>
      <c r="Z2265" s="11" t="s">
        <v>26</v>
      </c>
      <c r="AA2265" s="12" t="s">
        <v>31</v>
      </c>
    </row>
    <row r="2266" spans="1:27" x14ac:dyDescent="0.25">
      <c r="A2266" s="10">
        <v>45691</v>
      </c>
      <c r="B2266" s="68">
        <v>2.7523148148148158E-2</v>
      </c>
      <c r="C2266" s="11" t="s">
        <v>4630</v>
      </c>
      <c r="D2266" s="11">
        <v>16796</v>
      </c>
      <c r="E2266" s="11" t="s">
        <v>551</v>
      </c>
      <c r="F2266" s="11" t="s">
        <v>26</v>
      </c>
      <c r="G2266" s="11">
        <v>69144</v>
      </c>
      <c r="H2266" s="12" t="s">
        <v>4422</v>
      </c>
      <c r="I2266" s="12" t="s">
        <v>27</v>
      </c>
      <c r="J2266" s="12" t="s">
        <v>33</v>
      </c>
      <c r="K2266" s="12" t="s">
        <v>34</v>
      </c>
      <c r="L2266" s="13">
        <v>36.979999999999997</v>
      </c>
      <c r="M2266" s="13">
        <v>25</v>
      </c>
      <c r="N2266" s="13">
        <f t="shared" si="2261"/>
        <v>1.4791999999999998</v>
      </c>
      <c r="O2266" s="13">
        <v>45</v>
      </c>
      <c r="P2266" s="13" t="s">
        <v>30</v>
      </c>
      <c r="Q2266" s="13">
        <v>0</v>
      </c>
      <c r="R2266" s="69">
        <f>+L2266*O2266</f>
        <v>1664.1</v>
      </c>
      <c r="S2266" s="69">
        <v>0</v>
      </c>
      <c r="T2266" s="69">
        <f>+L2266*S2266</f>
        <v>0</v>
      </c>
      <c r="U2266" s="69">
        <f t="shared" ref="U2266" si="2297">+R2266-T2266</f>
        <v>1664.1</v>
      </c>
      <c r="V2266" s="69">
        <f>+U2266*1</f>
        <v>1664.1</v>
      </c>
      <c r="W2266" s="69">
        <f t="shared" ref="W2266" si="2298">+U2266-V2266</f>
        <v>0</v>
      </c>
      <c r="X2266" s="69">
        <v>0</v>
      </c>
      <c r="Y2266" s="14">
        <f t="shared" si="2294"/>
        <v>0</v>
      </c>
      <c r="Z2266" s="11" t="s">
        <v>26</v>
      </c>
      <c r="AA2266" s="12" t="s">
        <v>31</v>
      </c>
    </row>
    <row r="2267" spans="1:27" x14ac:dyDescent="0.25">
      <c r="A2267" s="10">
        <v>45691</v>
      </c>
      <c r="B2267" s="68">
        <v>3.1192129629629584E-2</v>
      </c>
      <c r="C2267" s="11" t="s">
        <v>4631</v>
      </c>
      <c r="D2267" s="11">
        <v>16797</v>
      </c>
      <c r="E2267" s="11" t="s">
        <v>44</v>
      </c>
      <c r="F2267" s="11" t="s">
        <v>26</v>
      </c>
      <c r="G2267" s="11">
        <v>1586</v>
      </c>
      <c r="H2267" s="12" t="s">
        <v>45</v>
      </c>
      <c r="I2267" s="12" t="s">
        <v>27</v>
      </c>
      <c r="J2267" s="12" t="s">
        <v>33</v>
      </c>
      <c r="K2267" s="12" t="s">
        <v>34</v>
      </c>
      <c r="L2267" s="13">
        <v>37.78</v>
      </c>
      <c r="M2267" s="13">
        <v>25</v>
      </c>
      <c r="N2267" s="13">
        <f t="shared" si="2261"/>
        <v>1.5112000000000001</v>
      </c>
      <c r="O2267" s="13" t="s">
        <v>30</v>
      </c>
      <c r="P2267" s="13">
        <v>58</v>
      </c>
      <c r="Q2267" s="13">
        <v>0</v>
      </c>
      <c r="R2267" s="69">
        <f>M2267*P2267</f>
        <v>1450</v>
      </c>
      <c r="S2267" s="69">
        <v>0</v>
      </c>
      <c r="T2267" s="69">
        <f>M2267*S2267</f>
        <v>0</v>
      </c>
      <c r="U2267" s="69">
        <f>R2267-T2267</f>
        <v>1450</v>
      </c>
      <c r="V2267" s="69">
        <f>U2267*0</f>
        <v>0</v>
      </c>
      <c r="W2267" s="69">
        <f>U2267-V2267</f>
        <v>1450</v>
      </c>
      <c r="X2267" s="69">
        <v>0</v>
      </c>
      <c r="Y2267" s="14">
        <f t="shared" si="2294"/>
        <v>0</v>
      </c>
      <c r="Z2267" s="11" t="s">
        <v>26</v>
      </c>
      <c r="AA2267" s="12" t="s">
        <v>31</v>
      </c>
    </row>
    <row r="2268" spans="1:27" x14ac:dyDescent="0.25">
      <c r="A2268" s="10">
        <v>45691</v>
      </c>
      <c r="B2268" s="68">
        <v>3.7893518518518521E-2</v>
      </c>
      <c r="C2268" s="11" t="s">
        <v>4632</v>
      </c>
      <c r="D2268" s="11">
        <v>16798</v>
      </c>
      <c r="E2268" s="11" t="s">
        <v>49</v>
      </c>
      <c r="F2268" s="11" t="s">
        <v>26</v>
      </c>
      <c r="G2268" s="11">
        <v>1581</v>
      </c>
      <c r="H2268" s="12" t="s">
        <v>45</v>
      </c>
      <c r="I2268" s="12" t="s">
        <v>27</v>
      </c>
      <c r="J2268" s="12" t="s">
        <v>33</v>
      </c>
      <c r="K2268" s="12" t="s">
        <v>34</v>
      </c>
      <c r="L2268" s="13">
        <v>37.659999999999997</v>
      </c>
      <c r="M2268" s="13">
        <v>25</v>
      </c>
      <c r="N2268" s="13">
        <f t="shared" si="2261"/>
        <v>1.5064</v>
      </c>
      <c r="O2268" s="13" t="s">
        <v>30</v>
      </c>
      <c r="P2268" s="13">
        <v>58</v>
      </c>
      <c r="Q2268" s="13">
        <v>0</v>
      </c>
      <c r="R2268" s="69">
        <f>M2268*P2268</f>
        <v>1450</v>
      </c>
      <c r="S2268" s="69">
        <v>0</v>
      </c>
      <c r="T2268" s="69">
        <f>M2268*S2268</f>
        <v>0</v>
      </c>
      <c r="U2268" s="69">
        <f>R2268-T2268</f>
        <v>1450</v>
      </c>
      <c r="V2268" s="69">
        <f>U2268*0</f>
        <v>0</v>
      </c>
      <c r="W2268" s="69">
        <f>U2268-V2268</f>
        <v>1450</v>
      </c>
      <c r="X2268" s="69">
        <v>0</v>
      </c>
      <c r="Y2268" s="14">
        <f t="shared" si="2294"/>
        <v>0</v>
      </c>
      <c r="Z2268" s="11" t="s">
        <v>26</v>
      </c>
      <c r="AA2268" s="12" t="s">
        <v>31</v>
      </c>
    </row>
    <row r="2269" spans="1:27" x14ac:dyDescent="0.25">
      <c r="A2269" s="10">
        <v>45691</v>
      </c>
      <c r="B2269" s="68">
        <v>4.6712962962962956E-2</v>
      </c>
      <c r="C2269" s="11" t="s">
        <v>4633</v>
      </c>
      <c r="D2269" s="11">
        <v>16799</v>
      </c>
      <c r="E2269" s="11" t="s">
        <v>54</v>
      </c>
      <c r="F2269" s="11" t="s">
        <v>26</v>
      </c>
      <c r="G2269" s="11">
        <v>112383</v>
      </c>
      <c r="H2269" s="12" t="s">
        <v>4445</v>
      </c>
      <c r="I2269" s="12" t="s">
        <v>27</v>
      </c>
      <c r="J2269" s="12" t="s">
        <v>33</v>
      </c>
      <c r="K2269" s="12" t="s">
        <v>34</v>
      </c>
      <c r="L2269" s="13">
        <v>34.840000000000003</v>
      </c>
      <c r="M2269" s="13">
        <v>25</v>
      </c>
      <c r="N2269" s="13">
        <f t="shared" si="2261"/>
        <v>1.3936000000000002</v>
      </c>
      <c r="O2269" s="13">
        <v>44</v>
      </c>
      <c r="P2269" s="13" t="s">
        <v>30</v>
      </c>
      <c r="Q2269" s="13">
        <v>0</v>
      </c>
      <c r="R2269" s="69">
        <f t="shared" ref="R2269" si="2299">+L2269*O2269</f>
        <v>1532.96</v>
      </c>
      <c r="S2269" s="69">
        <v>0</v>
      </c>
      <c r="T2269" s="69">
        <f>+L2269*S2269</f>
        <v>0</v>
      </c>
      <c r="U2269" s="69">
        <f>+R2269-T2269</f>
        <v>1532.96</v>
      </c>
      <c r="V2269" s="69">
        <f>+U2269*1</f>
        <v>1532.96</v>
      </c>
      <c r="W2269" s="69">
        <f>+U2269-V2269</f>
        <v>0</v>
      </c>
      <c r="X2269" s="69">
        <v>0</v>
      </c>
      <c r="Y2269" s="14">
        <f t="shared" si="2294"/>
        <v>0</v>
      </c>
      <c r="Z2269" s="11" t="s">
        <v>26</v>
      </c>
      <c r="AA2269" s="12" t="s">
        <v>31</v>
      </c>
    </row>
    <row r="2270" spans="1:27" x14ac:dyDescent="0.25">
      <c r="A2270" s="10">
        <v>45691</v>
      </c>
      <c r="B2270" s="68">
        <v>2.915509259259258E-2</v>
      </c>
      <c r="C2270" s="11" t="s">
        <v>4634</v>
      </c>
      <c r="D2270" s="11">
        <v>16800</v>
      </c>
      <c r="E2270" s="11" t="s">
        <v>1199</v>
      </c>
      <c r="F2270" s="11" t="s">
        <v>26</v>
      </c>
      <c r="G2270" s="11">
        <v>2600</v>
      </c>
      <c r="H2270" s="12" t="s">
        <v>162</v>
      </c>
      <c r="I2270" s="12" t="s">
        <v>55</v>
      </c>
      <c r="J2270" s="12" t="s">
        <v>55</v>
      </c>
      <c r="K2270" s="12" t="s">
        <v>56</v>
      </c>
      <c r="L2270" s="13">
        <v>42.68</v>
      </c>
      <c r="M2270" s="13">
        <v>25</v>
      </c>
      <c r="N2270" s="13">
        <f t="shared" si="2261"/>
        <v>1.7072000000000001</v>
      </c>
      <c r="O2270" s="13" t="s">
        <v>30</v>
      </c>
      <c r="P2270" s="13">
        <v>22</v>
      </c>
      <c r="Q2270" s="13">
        <v>0</v>
      </c>
      <c r="R2270" s="69">
        <f>M2270*P2270</f>
        <v>550</v>
      </c>
      <c r="S2270" s="69">
        <v>0</v>
      </c>
      <c r="T2270" s="69">
        <f>M2270*S2270</f>
        <v>0</v>
      </c>
      <c r="U2270" s="69">
        <f>R2270-T2270</f>
        <v>550</v>
      </c>
      <c r="V2270" s="69">
        <f>U2270*0</f>
        <v>0</v>
      </c>
      <c r="W2270" s="69">
        <f>U2270-V2270</f>
        <v>550</v>
      </c>
      <c r="X2270" s="69">
        <v>0</v>
      </c>
      <c r="Y2270" s="14">
        <f t="shared" si="2294"/>
        <v>0</v>
      </c>
      <c r="Z2270" s="11" t="s">
        <v>26</v>
      </c>
      <c r="AA2270" s="12" t="s">
        <v>31</v>
      </c>
    </row>
    <row r="2271" spans="1:27" x14ac:dyDescent="0.25">
      <c r="A2271" s="10">
        <v>45691</v>
      </c>
      <c r="B2271" s="68">
        <v>1.1238425925925888E-2</v>
      </c>
      <c r="C2271" s="11" t="s">
        <v>4635</v>
      </c>
      <c r="D2271" s="11">
        <v>16801</v>
      </c>
      <c r="E2271" s="11" t="s">
        <v>519</v>
      </c>
      <c r="F2271" s="11" t="s">
        <v>26</v>
      </c>
      <c r="G2271" s="11" t="s">
        <v>26</v>
      </c>
      <c r="H2271" s="12" t="s">
        <v>4421</v>
      </c>
      <c r="I2271" s="12" t="s">
        <v>27</v>
      </c>
      <c r="J2271" s="12" t="s">
        <v>47</v>
      </c>
      <c r="K2271" s="12" t="s">
        <v>48</v>
      </c>
      <c r="L2271" s="13">
        <v>40.94</v>
      </c>
      <c r="M2271" s="13">
        <v>28</v>
      </c>
      <c r="N2271" s="13">
        <f t="shared" si="2261"/>
        <v>1.462142857142857</v>
      </c>
      <c r="O2271" s="13">
        <v>87</v>
      </c>
      <c r="P2271" s="13" t="s">
        <v>30</v>
      </c>
      <c r="Q2271" s="13">
        <v>0</v>
      </c>
      <c r="R2271" s="69">
        <f>L2271*O2271</f>
        <v>3561.7799999999997</v>
      </c>
      <c r="S2271" s="69">
        <v>38</v>
      </c>
      <c r="T2271" s="69">
        <f>L2271*S2271</f>
        <v>1555.7199999999998</v>
      </c>
      <c r="U2271" s="69">
        <f>R2271-T2271</f>
        <v>2006.06</v>
      </c>
      <c r="V2271" s="69">
        <f>U2271*1</f>
        <v>2006.06</v>
      </c>
      <c r="W2271" s="69">
        <f>U2271-V2271</f>
        <v>0</v>
      </c>
      <c r="X2271" s="69">
        <f>L2271*36</f>
        <v>1473.84</v>
      </c>
      <c r="Y2271" s="70">
        <f t="shared" ref="Y2271" si="2300">+T2271-X2271</f>
        <v>81.879999999999882</v>
      </c>
      <c r="Z2271" s="12" t="s">
        <v>140</v>
      </c>
      <c r="AA2271" s="12" t="s">
        <v>78</v>
      </c>
    </row>
    <row r="2272" spans="1:27" x14ac:dyDescent="0.25">
      <c r="A2272" s="10">
        <v>45691</v>
      </c>
      <c r="B2272" s="68">
        <v>1.0000000000000009E-2</v>
      </c>
      <c r="C2272" s="11" t="s">
        <v>4636</v>
      </c>
      <c r="D2272" s="11">
        <v>16802</v>
      </c>
      <c r="E2272" s="11" t="s">
        <v>239</v>
      </c>
      <c r="F2272" s="11" t="s">
        <v>26</v>
      </c>
      <c r="G2272" s="11" t="s">
        <v>26</v>
      </c>
      <c r="H2272" s="12" t="s">
        <v>4421</v>
      </c>
      <c r="I2272" s="12" t="s">
        <v>27</v>
      </c>
      <c r="J2272" s="12" t="s">
        <v>33</v>
      </c>
      <c r="K2272" s="12" t="s">
        <v>34</v>
      </c>
      <c r="L2272" s="13">
        <v>40.799999999999997</v>
      </c>
      <c r="M2272" s="13">
        <v>28</v>
      </c>
      <c r="N2272" s="13">
        <f t="shared" si="2261"/>
        <v>1.4571428571428571</v>
      </c>
      <c r="O2272" s="13">
        <v>85</v>
      </c>
      <c r="P2272" s="13" t="s">
        <v>30</v>
      </c>
      <c r="Q2272" s="13">
        <v>0</v>
      </c>
      <c r="R2272" s="69">
        <f>L2272*O2272</f>
        <v>3467.9999999999995</v>
      </c>
      <c r="S2272" s="69">
        <v>38</v>
      </c>
      <c r="T2272" s="69">
        <f>L2272*S2272</f>
        <v>1550.3999999999999</v>
      </c>
      <c r="U2272" s="69">
        <f>R2272-T2272</f>
        <v>1917.5999999999997</v>
      </c>
      <c r="V2272" s="69">
        <f>U2272*1</f>
        <v>1917.5999999999997</v>
      </c>
      <c r="W2272" s="69">
        <f>U2272-V2272</f>
        <v>0</v>
      </c>
      <c r="X2272" s="69">
        <f>L2272*37</f>
        <v>1509.6</v>
      </c>
      <c r="Y2272" s="70">
        <f>+T2272-X2272</f>
        <v>40.799999999999955</v>
      </c>
      <c r="Z2272" s="12" t="s">
        <v>41</v>
      </c>
      <c r="AA2272" s="12" t="s">
        <v>78</v>
      </c>
    </row>
    <row r="2273" spans="1:27" x14ac:dyDescent="0.25">
      <c r="A2273" s="10">
        <v>45691</v>
      </c>
      <c r="B2273" s="68">
        <v>7.8125E-3</v>
      </c>
      <c r="C2273" s="11" t="s">
        <v>4637</v>
      </c>
      <c r="D2273" s="11">
        <v>16803</v>
      </c>
      <c r="E2273" s="11" t="s">
        <v>63</v>
      </c>
      <c r="F2273" s="11" t="s">
        <v>26</v>
      </c>
      <c r="G2273" s="11" t="s">
        <v>26</v>
      </c>
      <c r="H2273" s="12" t="s">
        <v>4421</v>
      </c>
      <c r="I2273" s="12" t="s">
        <v>27</v>
      </c>
      <c r="J2273" s="12" t="s">
        <v>42</v>
      </c>
      <c r="K2273" s="12" t="s">
        <v>43</v>
      </c>
      <c r="L2273" s="13">
        <v>41.28</v>
      </c>
      <c r="M2273" s="13">
        <v>25</v>
      </c>
      <c r="N2273" s="13">
        <f t="shared" si="2261"/>
        <v>1.6512</v>
      </c>
      <c r="O2273" s="13">
        <v>83</v>
      </c>
      <c r="P2273" s="13" t="s">
        <v>30</v>
      </c>
      <c r="Q2273" s="13">
        <v>0</v>
      </c>
      <c r="R2273" s="69">
        <f>L2273*O2273</f>
        <v>3426.2400000000002</v>
      </c>
      <c r="S2273" s="69">
        <v>38</v>
      </c>
      <c r="T2273" s="69">
        <f>L2273*S2273</f>
        <v>1568.64</v>
      </c>
      <c r="U2273" s="69">
        <f>R2273-T2273</f>
        <v>1857.6000000000001</v>
      </c>
      <c r="V2273" s="69">
        <f>U2273*1</f>
        <v>1857.6000000000001</v>
      </c>
      <c r="W2273" s="69">
        <f>U2273-V2273</f>
        <v>0</v>
      </c>
      <c r="X2273" s="69">
        <f>L2273*36</f>
        <v>1486.08</v>
      </c>
      <c r="Y2273" s="70">
        <f>+T2273-X2273</f>
        <v>82.560000000000173</v>
      </c>
      <c r="Z2273" s="12" t="s">
        <v>140</v>
      </c>
      <c r="AA2273" s="12" t="s">
        <v>78</v>
      </c>
    </row>
    <row r="2274" spans="1:27" x14ac:dyDescent="0.25">
      <c r="A2274" s="10">
        <v>45691</v>
      </c>
      <c r="B2274" s="68">
        <v>6.3541666666666607E-3</v>
      </c>
      <c r="C2274" s="11" t="s">
        <v>4638</v>
      </c>
      <c r="D2274" s="11">
        <v>16804</v>
      </c>
      <c r="E2274" s="11" t="s">
        <v>68</v>
      </c>
      <c r="F2274" s="11" t="s">
        <v>26</v>
      </c>
      <c r="G2274" s="11">
        <v>76364</v>
      </c>
      <c r="H2274" s="12" t="s">
        <v>4447</v>
      </c>
      <c r="I2274" s="12" t="s">
        <v>55</v>
      </c>
      <c r="J2274" s="12" t="s">
        <v>55</v>
      </c>
      <c r="K2274" s="12" t="s">
        <v>56</v>
      </c>
      <c r="L2274" s="13">
        <v>33.96</v>
      </c>
      <c r="M2274" s="13">
        <v>25</v>
      </c>
      <c r="N2274" s="13">
        <f t="shared" si="2261"/>
        <v>1.3584000000000001</v>
      </c>
      <c r="O2274" s="13">
        <v>15</v>
      </c>
      <c r="P2274" s="13" t="s">
        <v>30</v>
      </c>
      <c r="Q2274" s="13">
        <v>0</v>
      </c>
      <c r="R2274" s="69">
        <f>+L2274*O2274</f>
        <v>509.40000000000003</v>
      </c>
      <c r="S2274" s="69">
        <v>0</v>
      </c>
      <c r="T2274" s="69">
        <f>+L2274*S2274</f>
        <v>0</v>
      </c>
      <c r="U2274" s="69">
        <f>+R2274-T2274</f>
        <v>509.40000000000003</v>
      </c>
      <c r="V2274" s="69">
        <f>+U2274*0.75</f>
        <v>382.05</v>
      </c>
      <c r="W2274" s="69">
        <f>+U2274-V2274</f>
        <v>127.35000000000002</v>
      </c>
      <c r="X2274" s="69">
        <v>0</v>
      </c>
      <c r="Y2274" s="14">
        <f t="shared" ref="Y2274:Y2275" si="2301">T2274-X2274</f>
        <v>0</v>
      </c>
      <c r="Z2274" s="11" t="s">
        <v>26</v>
      </c>
      <c r="AA2274" s="12" t="s">
        <v>31</v>
      </c>
    </row>
    <row r="2275" spans="1:27" x14ac:dyDescent="0.25">
      <c r="A2275" s="10">
        <v>45691</v>
      </c>
      <c r="B2275" s="68">
        <v>1.3518518518518485E-2</v>
      </c>
      <c r="C2275" s="11" t="s">
        <v>4639</v>
      </c>
      <c r="D2275" s="11">
        <v>16805</v>
      </c>
      <c r="E2275" s="11" t="s">
        <v>50</v>
      </c>
      <c r="F2275" s="11" t="s">
        <v>26</v>
      </c>
      <c r="G2275" s="11">
        <v>931</v>
      </c>
      <c r="H2275" s="12" t="s">
        <v>162</v>
      </c>
      <c r="I2275" s="12" t="s">
        <v>55</v>
      </c>
      <c r="J2275" s="12" t="s">
        <v>55</v>
      </c>
      <c r="K2275" s="12" t="s">
        <v>56</v>
      </c>
      <c r="L2275" s="13">
        <v>39.94</v>
      </c>
      <c r="M2275" s="13">
        <v>25</v>
      </c>
      <c r="N2275" s="13">
        <f t="shared" si="2261"/>
        <v>1.5975999999999999</v>
      </c>
      <c r="O2275" s="13" t="s">
        <v>30</v>
      </c>
      <c r="P2275" s="13">
        <v>22</v>
      </c>
      <c r="Q2275" s="13">
        <v>0</v>
      </c>
      <c r="R2275" s="69">
        <f>M2275*P2275</f>
        <v>550</v>
      </c>
      <c r="S2275" s="69">
        <v>0</v>
      </c>
      <c r="T2275" s="69">
        <f>M2275*S2275</f>
        <v>0</v>
      </c>
      <c r="U2275" s="69">
        <f>R2275-T2275</f>
        <v>550</v>
      </c>
      <c r="V2275" s="69">
        <f>U2275*0</f>
        <v>0</v>
      </c>
      <c r="W2275" s="69">
        <f>U2275-V2275</f>
        <v>550</v>
      </c>
      <c r="X2275" s="69">
        <v>0</v>
      </c>
      <c r="Y2275" s="14">
        <f t="shared" si="2301"/>
        <v>0</v>
      </c>
      <c r="Z2275" s="11" t="s">
        <v>26</v>
      </c>
      <c r="AA2275" s="12" t="s">
        <v>31</v>
      </c>
    </row>
    <row r="2276" spans="1:27" x14ac:dyDescent="0.25">
      <c r="A2276" s="10">
        <v>45691</v>
      </c>
      <c r="B2276" s="68">
        <v>1.0069444444444464E-2</v>
      </c>
      <c r="C2276" s="11" t="s">
        <v>4640</v>
      </c>
      <c r="D2276" s="11">
        <v>16806</v>
      </c>
      <c r="E2276" s="11" t="s">
        <v>53</v>
      </c>
      <c r="F2276" s="11" t="s">
        <v>26</v>
      </c>
      <c r="G2276" s="11" t="s">
        <v>26</v>
      </c>
      <c r="H2276" s="12" t="s">
        <v>4421</v>
      </c>
      <c r="I2276" s="12" t="s">
        <v>27</v>
      </c>
      <c r="J2276" s="12" t="s">
        <v>42</v>
      </c>
      <c r="K2276" s="12" t="s">
        <v>43</v>
      </c>
      <c r="L2276" s="13">
        <v>42.42</v>
      </c>
      <c r="M2276" s="13">
        <v>25</v>
      </c>
      <c r="N2276" s="13">
        <f t="shared" si="2261"/>
        <v>1.6968000000000001</v>
      </c>
      <c r="O2276" s="13">
        <v>83</v>
      </c>
      <c r="P2276" s="13" t="s">
        <v>30</v>
      </c>
      <c r="Q2276" s="13">
        <v>0</v>
      </c>
      <c r="R2276" s="69">
        <f>L2276*O2276</f>
        <v>3520.86</v>
      </c>
      <c r="S2276" s="69">
        <v>38</v>
      </c>
      <c r="T2276" s="69">
        <f>L2276*S2276</f>
        <v>1611.96</v>
      </c>
      <c r="U2276" s="69">
        <f>R2276-T2276</f>
        <v>1908.9</v>
      </c>
      <c r="V2276" s="69">
        <f>U2276*1</f>
        <v>1908.9</v>
      </c>
      <c r="W2276" s="69">
        <f>U2276-V2276</f>
        <v>0</v>
      </c>
      <c r="X2276" s="69">
        <f>L2276*37</f>
        <v>1569.54</v>
      </c>
      <c r="Y2276" s="70">
        <f>+T2276-X2276</f>
        <v>42.420000000000073</v>
      </c>
      <c r="Z2276" s="12" t="s">
        <v>41</v>
      </c>
      <c r="AA2276" s="12" t="s">
        <v>78</v>
      </c>
    </row>
    <row r="2277" spans="1:27" x14ac:dyDescent="0.25">
      <c r="A2277" s="10">
        <v>45691</v>
      </c>
      <c r="B2277" s="68">
        <v>1.4456018518518521E-2</v>
      </c>
      <c r="C2277" s="11" t="s">
        <v>4641</v>
      </c>
      <c r="D2277" s="11">
        <v>16807</v>
      </c>
      <c r="E2277" s="11" t="s">
        <v>524</v>
      </c>
      <c r="F2277" s="11" t="s">
        <v>26</v>
      </c>
      <c r="G2277" s="11">
        <v>26337</v>
      </c>
      <c r="H2277" s="12" t="s">
        <v>4447</v>
      </c>
      <c r="I2277" s="12" t="s">
        <v>27</v>
      </c>
      <c r="J2277" s="12" t="s">
        <v>42</v>
      </c>
      <c r="K2277" s="12" t="s">
        <v>43</v>
      </c>
      <c r="L2277" s="13">
        <v>45.06</v>
      </c>
      <c r="M2277" s="13">
        <v>28</v>
      </c>
      <c r="N2277" s="13">
        <f t="shared" si="2261"/>
        <v>1.6092857142857144</v>
      </c>
      <c r="O2277" s="13">
        <v>42.5</v>
      </c>
      <c r="P2277" s="13"/>
      <c r="Q2277" s="13">
        <v>0</v>
      </c>
      <c r="R2277" s="69">
        <f>+L2277*O2277</f>
        <v>1915.0500000000002</v>
      </c>
      <c r="S2277" s="69">
        <v>0</v>
      </c>
      <c r="T2277" s="69">
        <f>+L2277*S2277</f>
        <v>0</v>
      </c>
      <c r="U2277" s="69">
        <f>+R2277-T2277</f>
        <v>1915.0500000000002</v>
      </c>
      <c r="V2277" s="69">
        <f>+U2277*0.75</f>
        <v>1436.2875000000001</v>
      </c>
      <c r="W2277" s="69">
        <f>+U2277-V2277</f>
        <v>478.76250000000005</v>
      </c>
      <c r="X2277" s="69">
        <v>0</v>
      </c>
      <c r="Y2277" s="14">
        <f t="shared" ref="Y2277:Y2286" si="2302">T2277-X2277</f>
        <v>0</v>
      </c>
      <c r="Z2277" s="11" t="s">
        <v>26</v>
      </c>
      <c r="AA2277" s="12" t="s">
        <v>31</v>
      </c>
    </row>
    <row r="2278" spans="1:27" x14ac:dyDescent="0.25">
      <c r="A2278" s="10">
        <v>45691</v>
      </c>
      <c r="B2278" s="68">
        <v>1.2129629629629657E-2</v>
      </c>
      <c r="C2278" s="11" t="s">
        <v>4642</v>
      </c>
      <c r="D2278" s="11">
        <v>16808</v>
      </c>
      <c r="E2278" s="11" t="s">
        <v>97</v>
      </c>
      <c r="F2278" s="11" t="s">
        <v>26</v>
      </c>
      <c r="G2278" s="11">
        <v>9852</v>
      </c>
      <c r="H2278" s="12" t="s">
        <v>4446</v>
      </c>
      <c r="I2278" s="12" t="s">
        <v>27</v>
      </c>
      <c r="J2278" s="12" t="s">
        <v>42</v>
      </c>
      <c r="K2278" s="12" t="s">
        <v>43</v>
      </c>
      <c r="L2278" s="13">
        <v>19.64</v>
      </c>
      <c r="M2278" s="13">
        <v>12</v>
      </c>
      <c r="N2278" s="13">
        <f t="shared" si="2261"/>
        <v>1.6366666666666667</v>
      </c>
      <c r="O2278" s="13" t="s">
        <v>30</v>
      </c>
      <c r="P2278" s="13">
        <v>65.599999999999994</v>
      </c>
      <c r="Q2278" s="13">
        <v>0</v>
      </c>
      <c r="R2278" s="69">
        <f>+M2278*P2278</f>
        <v>787.19999999999993</v>
      </c>
      <c r="S2278" s="69">
        <v>0</v>
      </c>
      <c r="T2278" s="69">
        <f>+M2278*S2278</f>
        <v>0</v>
      </c>
      <c r="U2278" s="69">
        <f t="shared" ref="U2278" si="2303">+R2278-T2278</f>
        <v>787.19999999999993</v>
      </c>
      <c r="V2278" s="69">
        <f>+U2278*1</f>
        <v>787.19999999999993</v>
      </c>
      <c r="W2278" s="69">
        <f t="shared" ref="W2278" si="2304">+U2278-V2278</f>
        <v>0</v>
      </c>
      <c r="X2278" s="69">
        <v>0</v>
      </c>
      <c r="Y2278" s="14">
        <f t="shared" si="2302"/>
        <v>0</v>
      </c>
      <c r="Z2278" s="11" t="s">
        <v>26</v>
      </c>
      <c r="AA2278" s="12" t="s">
        <v>31</v>
      </c>
    </row>
    <row r="2279" spans="1:27" x14ac:dyDescent="0.25">
      <c r="A2279" s="10">
        <v>45691</v>
      </c>
      <c r="B2279" s="68">
        <v>4.1076388888888815E-2</v>
      </c>
      <c r="C2279" s="11" t="s">
        <v>4643</v>
      </c>
      <c r="D2279" s="11">
        <v>16809</v>
      </c>
      <c r="E2279" s="11" t="s">
        <v>75</v>
      </c>
      <c r="F2279" s="11" t="s">
        <v>26</v>
      </c>
      <c r="G2279" s="11">
        <v>42040</v>
      </c>
      <c r="H2279" s="12" t="s">
        <v>564</v>
      </c>
      <c r="I2279" s="12" t="s">
        <v>55</v>
      </c>
      <c r="J2279" s="12" t="s">
        <v>565</v>
      </c>
      <c r="K2279" s="12" t="s">
        <v>549</v>
      </c>
      <c r="L2279" s="13">
        <v>40.04</v>
      </c>
      <c r="M2279" s="13">
        <v>25</v>
      </c>
      <c r="N2279" s="13">
        <f t="shared" si="2261"/>
        <v>1.6015999999999999</v>
      </c>
      <c r="O2279" s="13">
        <v>25</v>
      </c>
      <c r="P2279" s="13" t="s">
        <v>30</v>
      </c>
      <c r="Q2279" s="13">
        <v>0</v>
      </c>
      <c r="R2279" s="69">
        <f t="shared" ref="R2279" si="2305">L2279*O2279</f>
        <v>1001</v>
      </c>
      <c r="S2279" s="69">
        <v>0</v>
      </c>
      <c r="T2279" s="69">
        <f t="shared" ref="T2279" si="2306">L2279*S2279</f>
        <v>0</v>
      </c>
      <c r="U2279" s="69">
        <f t="shared" ref="U2279" si="2307">R2279-T2279</f>
        <v>1001</v>
      </c>
      <c r="V2279" s="69">
        <f>U2279*0</f>
        <v>0</v>
      </c>
      <c r="W2279" s="69">
        <f t="shared" ref="W2279" si="2308">U2279-V2279</f>
        <v>1001</v>
      </c>
      <c r="X2279" s="69">
        <v>0</v>
      </c>
      <c r="Y2279" s="14">
        <f t="shared" si="2302"/>
        <v>0</v>
      </c>
      <c r="Z2279" s="11" t="s">
        <v>26</v>
      </c>
      <c r="AA2279" s="12" t="s">
        <v>31</v>
      </c>
    </row>
    <row r="2280" spans="1:27" x14ac:dyDescent="0.25">
      <c r="A2280" s="10">
        <v>45691</v>
      </c>
      <c r="B2280" s="68">
        <v>0.10459490740740746</v>
      </c>
      <c r="C2280" s="11" t="s">
        <v>4644</v>
      </c>
      <c r="D2280" s="11">
        <v>16810</v>
      </c>
      <c r="E2280" s="11" t="s">
        <v>592</v>
      </c>
      <c r="F2280" s="11" t="s">
        <v>26</v>
      </c>
      <c r="G2280" s="11">
        <v>44317</v>
      </c>
      <c r="H2280" s="12" t="s">
        <v>4422</v>
      </c>
      <c r="I2280" s="12" t="s">
        <v>27</v>
      </c>
      <c r="J2280" s="12" t="s">
        <v>42</v>
      </c>
      <c r="K2280" s="12" t="s">
        <v>43</v>
      </c>
      <c r="L2280" s="13">
        <v>37.200000000000003</v>
      </c>
      <c r="M2280" s="13">
        <v>25</v>
      </c>
      <c r="N2280" s="13">
        <f t="shared" si="2261"/>
        <v>1.4880000000000002</v>
      </c>
      <c r="O2280" s="13">
        <v>42</v>
      </c>
      <c r="P2280" s="13" t="s">
        <v>30</v>
      </c>
      <c r="Q2280" s="13">
        <v>0</v>
      </c>
      <c r="R2280" s="69">
        <f t="shared" ref="R2280" si="2309">+L2280*O2280</f>
        <v>1562.4</v>
      </c>
      <c r="S2280" s="69">
        <v>0</v>
      </c>
      <c r="T2280" s="69">
        <f t="shared" ref="T2280:T2281" si="2310">+L2280*S2280</f>
        <v>0</v>
      </c>
      <c r="U2280" s="69">
        <f t="shared" ref="U2280:U2281" si="2311">+R2280-T2280</f>
        <v>1562.4</v>
      </c>
      <c r="V2280" s="69">
        <f>+U2280*1</f>
        <v>1562.4</v>
      </c>
      <c r="W2280" s="69">
        <f t="shared" ref="W2280:W2281" si="2312">+U2280-V2280</f>
        <v>0</v>
      </c>
      <c r="X2280" s="69">
        <v>0</v>
      </c>
      <c r="Y2280" s="14">
        <f t="shared" si="2302"/>
        <v>0</v>
      </c>
      <c r="Z2280" s="11" t="s">
        <v>26</v>
      </c>
      <c r="AA2280" s="12" t="s">
        <v>31</v>
      </c>
    </row>
    <row r="2281" spans="1:27" x14ac:dyDescent="0.25">
      <c r="A2281" s="10">
        <v>45691</v>
      </c>
      <c r="B2281" s="68">
        <v>3.2638888888888995E-3</v>
      </c>
      <c r="C2281" s="11" t="s">
        <v>4645</v>
      </c>
      <c r="D2281" s="11">
        <v>16811</v>
      </c>
      <c r="E2281" s="11" t="s">
        <v>3937</v>
      </c>
      <c r="F2281" s="11" t="s">
        <v>26</v>
      </c>
      <c r="G2281" s="11" t="s">
        <v>35</v>
      </c>
      <c r="H2281" s="12" t="s">
        <v>36</v>
      </c>
      <c r="I2281" s="12" t="s">
        <v>55</v>
      </c>
      <c r="J2281" s="12" t="s">
        <v>55</v>
      </c>
      <c r="K2281" s="12" t="s">
        <v>56</v>
      </c>
      <c r="L2281" s="13">
        <v>8.6999999999999993</v>
      </c>
      <c r="M2281" s="13">
        <v>6</v>
      </c>
      <c r="N2281" s="13">
        <f t="shared" si="2261"/>
        <v>1.45</v>
      </c>
      <c r="O2281" s="13">
        <v>20</v>
      </c>
      <c r="P2281" s="13" t="s">
        <v>30</v>
      </c>
      <c r="Q2281" s="13">
        <v>0</v>
      </c>
      <c r="R2281" s="69">
        <f>(L2281*O2281)-Q2281</f>
        <v>174</v>
      </c>
      <c r="S2281" s="69">
        <v>0</v>
      </c>
      <c r="T2281" s="69">
        <f t="shared" si="2310"/>
        <v>0</v>
      </c>
      <c r="U2281" s="69">
        <f t="shared" si="2311"/>
        <v>174</v>
      </c>
      <c r="V2281" s="69">
        <f>+U2281*0</f>
        <v>0</v>
      </c>
      <c r="W2281" s="69">
        <f t="shared" si="2312"/>
        <v>174</v>
      </c>
      <c r="X2281" s="69">
        <v>0</v>
      </c>
      <c r="Y2281" s="14">
        <f t="shared" si="2302"/>
        <v>0</v>
      </c>
      <c r="Z2281" s="11" t="s">
        <v>26</v>
      </c>
      <c r="AA2281" s="12" t="s">
        <v>31</v>
      </c>
    </row>
    <row r="2282" spans="1:27" x14ac:dyDescent="0.25">
      <c r="A2282" s="10">
        <v>45691</v>
      </c>
      <c r="B2282" s="68">
        <v>1.7326388888888877E-2</v>
      </c>
      <c r="C2282" s="11" t="s">
        <v>4646</v>
      </c>
      <c r="D2282" s="11">
        <v>16812</v>
      </c>
      <c r="E2282" s="11" t="s">
        <v>495</v>
      </c>
      <c r="F2282" s="11" t="s">
        <v>26</v>
      </c>
      <c r="G2282" s="11">
        <v>22919</v>
      </c>
      <c r="H2282" s="12" t="s">
        <v>4447</v>
      </c>
      <c r="I2282" s="12" t="s">
        <v>27</v>
      </c>
      <c r="J2282" s="12" t="s">
        <v>42</v>
      </c>
      <c r="K2282" s="12" t="s">
        <v>43</v>
      </c>
      <c r="L2282" s="13">
        <v>42.66</v>
      </c>
      <c r="M2282" s="13">
        <v>25</v>
      </c>
      <c r="N2282" s="13">
        <f t="shared" si="2261"/>
        <v>1.7063999999999999</v>
      </c>
      <c r="O2282" s="13">
        <v>42.5</v>
      </c>
      <c r="P2282" s="13"/>
      <c r="Q2282" s="13">
        <v>0</v>
      </c>
      <c r="R2282" s="69">
        <f>+L2282*O2282</f>
        <v>1813.05</v>
      </c>
      <c r="S2282" s="69">
        <v>0</v>
      </c>
      <c r="T2282" s="69">
        <f>+L2282*S2282</f>
        <v>0</v>
      </c>
      <c r="U2282" s="69">
        <f>+R2282-T2282</f>
        <v>1813.05</v>
      </c>
      <c r="V2282" s="69">
        <f>+U2282*0.75</f>
        <v>1359.7874999999999</v>
      </c>
      <c r="W2282" s="69">
        <f>+U2282-V2282</f>
        <v>453.26250000000005</v>
      </c>
      <c r="X2282" s="69">
        <v>0</v>
      </c>
      <c r="Y2282" s="14">
        <f t="shared" si="2302"/>
        <v>0</v>
      </c>
      <c r="Z2282" s="11" t="s">
        <v>26</v>
      </c>
      <c r="AA2282" s="12" t="s">
        <v>31</v>
      </c>
    </row>
    <row r="2283" spans="1:27" x14ac:dyDescent="0.25">
      <c r="A2283" s="10">
        <v>45691</v>
      </c>
      <c r="B2283" s="68">
        <v>0.13623842592592589</v>
      </c>
      <c r="C2283" s="11" t="s">
        <v>4647</v>
      </c>
      <c r="D2283" s="11">
        <v>16813</v>
      </c>
      <c r="E2283" s="11" t="s">
        <v>588</v>
      </c>
      <c r="F2283" s="11" t="s">
        <v>26</v>
      </c>
      <c r="G2283" s="11">
        <v>56905</v>
      </c>
      <c r="H2283" s="12" t="s">
        <v>4422</v>
      </c>
      <c r="I2283" s="12" t="s">
        <v>27</v>
      </c>
      <c r="J2283" s="12" t="s">
        <v>33</v>
      </c>
      <c r="K2283" s="12" t="s">
        <v>34</v>
      </c>
      <c r="L2283" s="13">
        <v>30.98</v>
      </c>
      <c r="M2283" s="13">
        <v>25</v>
      </c>
      <c r="N2283" s="13">
        <f t="shared" si="2261"/>
        <v>1.2392000000000001</v>
      </c>
      <c r="O2283" s="13">
        <v>45</v>
      </c>
      <c r="P2283" s="13" t="s">
        <v>30</v>
      </c>
      <c r="Q2283" s="13">
        <v>0</v>
      </c>
      <c r="R2283" s="69">
        <f>+L2283*O2283</f>
        <v>1394.1</v>
      </c>
      <c r="S2283" s="69">
        <v>0</v>
      </c>
      <c r="T2283" s="69">
        <f>+L2283*S2283</f>
        <v>0</v>
      </c>
      <c r="U2283" s="69">
        <f t="shared" ref="U2283" si="2313">+R2283-T2283</f>
        <v>1394.1</v>
      </c>
      <c r="V2283" s="69">
        <f>+U2283*1</f>
        <v>1394.1</v>
      </c>
      <c r="W2283" s="69">
        <f t="shared" ref="W2283" si="2314">+U2283-V2283</f>
        <v>0</v>
      </c>
      <c r="X2283" s="69">
        <v>0</v>
      </c>
      <c r="Y2283" s="14">
        <f t="shared" si="2302"/>
        <v>0</v>
      </c>
      <c r="Z2283" s="11" t="s">
        <v>26</v>
      </c>
      <c r="AA2283" s="12" t="s">
        <v>31</v>
      </c>
    </row>
    <row r="2284" spans="1:27" x14ac:dyDescent="0.25">
      <c r="A2284" s="10">
        <v>45691</v>
      </c>
      <c r="B2284" s="68">
        <v>1.2777777777777777E-2</v>
      </c>
      <c r="C2284" s="11" t="s">
        <v>4648</v>
      </c>
      <c r="D2284" s="11">
        <v>16814</v>
      </c>
      <c r="E2284" s="11" t="s">
        <v>100</v>
      </c>
      <c r="F2284" s="11" t="s">
        <v>26</v>
      </c>
      <c r="G2284" s="11">
        <v>21742</v>
      </c>
      <c r="H2284" s="12" t="s">
        <v>4447</v>
      </c>
      <c r="I2284" s="12" t="s">
        <v>27</v>
      </c>
      <c r="J2284" s="12" t="s">
        <v>42</v>
      </c>
      <c r="K2284" s="12" t="s">
        <v>43</v>
      </c>
      <c r="L2284" s="13">
        <v>41.38</v>
      </c>
      <c r="M2284" s="13">
        <v>25</v>
      </c>
      <c r="N2284" s="13">
        <f t="shared" si="2261"/>
        <v>1.6552</v>
      </c>
      <c r="O2284" s="13">
        <v>42.5</v>
      </c>
      <c r="P2284" s="13"/>
      <c r="Q2284" s="13">
        <v>0</v>
      </c>
      <c r="R2284" s="69">
        <f>+L2284*O2284</f>
        <v>1758.65</v>
      </c>
      <c r="S2284" s="69">
        <v>0</v>
      </c>
      <c r="T2284" s="69">
        <f>+L2284*S2284</f>
        <v>0</v>
      </c>
      <c r="U2284" s="69">
        <f>+R2284-T2284</f>
        <v>1758.65</v>
      </c>
      <c r="V2284" s="69">
        <f>+U2284*0.75</f>
        <v>1318.9875000000002</v>
      </c>
      <c r="W2284" s="69">
        <f>+U2284-V2284</f>
        <v>439.66249999999991</v>
      </c>
      <c r="X2284" s="69">
        <v>0</v>
      </c>
      <c r="Y2284" s="14">
        <f t="shared" si="2302"/>
        <v>0</v>
      </c>
      <c r="Z2284" s="11" t="s">
        <v>26</v>
      </c>
      <c r="AA2284" s="12" t="s">
        <v>31</v>
      </c>
    </row>
    <row r="2285" spans="1:27" x14ac:dyDescent="0.25">
      <c r="A2285" s="10">
        <v>45691</v>
      </c>
      <c r="B2285" s="68">
        <v>1.1203703703703716E-2</v>
      </c>
      <c r="C2285" s="11" t="s">
        <v>4649</v>
      </c>
      <c r="D2285" s="11">
        <v>16815</v>
      </c>
      <c r="E2285" s="11" t="s">
        <v>519</v>
      </c>
      <c r="F2285" s="11" t="s">
        <v>26</v>
      </c>
      <c r="G2285" s="11">
        <v>4387</v>
      </c>
      <c r="H2285" s="12" t="s">
        <v>140</v>
      </c>
      <c r="I2285" s="12" t="s">
        <v>27</v>
      </c>
      <c r="J2285" s="12" t="s">
        <v>42</v>
      </c>
      <c r="K2285" s="12" t="s">
        <v>43</v>
      </c>
      <c r="L2285" s="13">
        <v>40.479999999999997</v>
      </c>
      <c r="M2285" s="13">
        <v>25</v>
      </c>
      <c r="N2285" s="13">
        <f t="shared" si="2261"/>
        <v>1.6192</v>
      </c>
      <c r="O2285" s="13">
        <v>35</v>
      </c>
      <c r="P2285" s="13"/>
      <c r="Q2285" s="13">
        <v>0</v>
      </c>
      <c r="R2285" s="69">
        <f>+L2285*O2285</f>
        <v>1416.8</v>
      </c>
      <c r="S2285" s="69">
        <v>0</v>
      </c>
      <c r="T2285" s="69">
        <f>+L2285*S2285</f>
        <v>0</v>
      </c>
      <c r="U2285" s="69">
        <f>+R2285-T2285</f>
        <v>1416.8</v>
      </c>
      <c r="V2285" s="69">
        <f>+U2285*0</f>
        <v>0</v>
      </c>
      <c r="W2285" s="69">
        <f>+U2285-V2285</f>
        <v>1416.8</v>
      </c>
      <c r="X2285" s="69">
        <v>0</v>
      </c>
      <c r="Y2285" s="14">
        <f t="shared" si="2302"/>
        <v>0</v>
      </c>
      <c r="Z2285" s="11" t="s">
        <v>26</v>
      </c>
      <c r="AA2285" s="12" t="s">
        <v>31</v>
      </c>
    </row>
    <row r="2286" spans="1:27" x14ac:dyDescent="0.25">
      <c r="A2286" s="10">
        <v>45691</v>
      </c>
      <c r="B2286" s="68">
        <v>3.5995370370370261E-3</v>
      </c>
      <c r="C2286" s="11" t="s">
        <v>4650</v>
      </c>
      <c r="D2286" s="11">
        <v>16816</v>
      </c>
      <c r="E2286" s="11" t="s">
        <v>3937</v>
      </c>
      <c r="F2286" s="11" t="s">
        <v>26</v>
      </c>
      <c r="G2286" s="11" t="s">
        <v>35</v>
      </c>
      <c r="H2286" s="12" t="s">
        <v>36</v>
      </c>
      <c r="I2286" s="12" t="s">
        <v>55</v>
      </c>
      <c r="J2286" s="12" t="s">
        <v>55</v>
      </c>
      <c r="K2286" s="12" t="s">
        <v>56</v>
      </c>
      <c r="L2286" s="13">
        <v>10.039999999999999</v>
      </c>
      <c r="M2286" s="13">
        <v>7</v>
      </c>
      <c r="N2286" s="13">
        <f t="shared" si="2261"/>
        <v>1.4342857142857142</v>
      </c>
      <c r="O2286" s="13">
        <v>20</v>
      </c>
      <c r="P2286" s="13" t="s">
        <v>30</v>
      </c>
      <c r="Q2286" s="13">
        <v>0</v>
      </c>
      <c r="R2286" s="69">
        <f>(L2286*O2286)-Q2286</f>
        <v>200.79999999999998</v>
      </c>
      <c r="S2286" s="69">
        <v>0</v>
      </c>
      <c r="T2286" s="69">
        <f t="shared" ref="T2286" si="2315">+L2286*S2286</f>
        <v>0</v>
      </c>
      <c r="U2286" s="69">
        <f t="shared" ref="U2286" si="2316">+R2286-T2286</f>
        <v>200.79999999999998</v>
      </c>
      <c r="V2286" s="69">
        <f>+U2286*0</f>
        <v>0</v>
      </c>
      <c r="W2286" s="69">
        <f t="shared" ref="W2286" si="2317">+U2286-V2286</f>
        <v>200.79999999999998</v>
      </c>
      <c r="X2286" s="69">
        <v>0</v>
      </c>
      <c r="Y2286" s="14">
        <f t="shared" si="2302"/>
        <v>0</v>
      </c>
      <c r="Z2286" s="11" t="s">
        <v>26</v>
      </c>
      <c r="AA2286" s="12" t="s">
        <v>31</v>
      </c>
    </row>
    <row r="2287" spans="1:27" x14ac:dyDescent="0.25">
      <c r="A2287" s="10">
        <v>45691</v>
      </c>
      <c r="B2287" s="68">
        <v>1.5208333333333324E-2</v>
      </c>
      <c r="C2287" s="11" t="s">
        <v>4651</v>
      </c>
      <c r="D2287" s="11">
        <v>16817</v>
      </c>
      <c r="E2287" s="11" t="s">
        <v>80</v>
      </c>
      <c r="F2287" s="11" t="s">
        <v>26</v>
      </c>
      <c r="G2287" s="11" t="s">
        <v>26</v>
      </c>
      <c r="H2287" s="12" t="s">
        <v>4421</v>
      </c>
      <c r="I2287" s="12" t="s">
        <v>27</v>
      </c>
      <c r="J2287" s="12" t="s">
        <v>33</v>
      </c>
      <c r="K2287" s="12" t="s">
        <v>34</v>
      </c>
      <c r="L2287" s="13">
        <v>42.42</v>
      </c>
      <c r="M2287" s="13">
        <v>29</v>
      </c>
      <c r="N2287" s="13">
        <f t="shared" si="2261"/>
        <v>1.4627586206896552</v>
      </c>
      <c r="O2287" s="13">
        <v>85</v>
      </c>
      <c r="P2287" s="13" t="s">
        <v>30</v>
      </c>
      <c r="Q2287" s="13">
        <v>0</v>
      </c>
      <c r="R2287" s="69">
        <f>L2287*O2287</f>
        <v>3605.7000000000003</v>
      </c>
      <c r="S2287" s="69">
        <v>38</v>
      </c>
      <c r="T2287" s="69">
        <f>L2287*S2287</f>
        <v>1611.96</v>
      </c>
      <c r="U2287" s="69">
        <f>R2287-T2287</f>
        <v>1993.7400000000002</v>
      </c>
      <c r="V2287" s="69">
        <f>U2287*1</f>
        <v>1993.7400000000002</v>
      </c>
      <c r="W2287" s="69">
        <f>U2287-V2287</f>
        <v>0</v>
      </c>
      <c r="X2287" s="69">
        <f>L2287*36</f>
        <v>1527.1200000000001</v>
      </c>
      <c r="Y2287" s="70">
        <f>+T2287-X2287</f>
        <v>84.839999999999918</v>
      </c>
      <c r="Z2287" s="12" t="s">
        <v>140</v>
      </c>
      <c r="AA2287" s="12" t="s">
        <v>78</v>
      </c>
    </row>
    <row r="2288" spans="1:27" x14ac:dyDescent="0.25">
      <c r="A2288" s="10">
        <v>45691</v>
      </c>
      <c r="B2288" s="68">
        <v>1.5601851851851811E-2</v>
      </c>
      <c r="C2288" s="11" t="s">
        <v>4652</v>
      </c>
      <c r="D2288" s="11">
        <v>16818</v>
      </c>
      <c r="E2288" s="11" t="s">
        <v>1199</v>
      </c>
      <c r="F2288" s="11" t="s">
        <v>26</v>
      </c>
      <c r="G2288" s="11">
        <v>934</v>
      </c>
      <c r="H2288" s="12" t="s">
        <v>162</v>
      </c>
      <c r="I2288" s="12" t="s">
        <v>27</v>
      </c>
      <c r="J2288" s="12" t="s">
        <v>42</v>
      </c>
      <c r="K2288" s="12" t="s">
        <v>43</v>
      </c>
      <c r="L2288" s="13">
        <v>40.200000000000003</v>
      </c>
      <c r="M2288" s="13">
        <v>25</v>
      </c>
      <c r="N2288" s="13">
        <f t="shared" si="2261"/>
        <v>1.6080000000000001</v>
      </c>
      <c r="O2288" s="13" t="s">
        <v>30</v>
      </c>
      <c r="P2288" s="13">
        <v>62</v>
      </c>
      <c r="Q2288" s="13">
        <v>0</v>
      </c>
      <c r="R2288" s="69">
        <f>M2288*P2288</f>
        <v>1550</v>
      </c>
      <c r="S2288" s="69">
        <v>0</v>
      </c>
      <c r="T2288" s="69">
        <f>M2288*S2288</f>
        <v>0</v>
      </c>
      <c r="U2288" s="69">
        <f>R2288-T2288</f>
        <v>1550</v>
      </c>
      <c r="V2288" s="69">
        <f>U2288*0</f>
        <v>0</v>
      </c>
      <c r="W2288" s="69">
        <f>U2288-V2288</f>
        <v>1550</v>
      </c>
      <c r="X2288" s="69">
        <v>0</v>
      </c>
      <c r="Y2288" s="14">
        <f t="shared" ref="Y2288:Y2290" si="2318">T2288-X2288</f>
        <v>0</v>
      </c>
      <c r="Z2288" s="11" t="s">
        <v>26</v>
      </c>
      <c r="AA2288" s="12" t="s">
        <v>31</v>
      </c>
    </row>
    <row r="2289" spans="1:27" x14ac:dyDescent="0.25">
      <c r="A2289" s="10">
        <v>45691</v>
      </c>
      <c r="B2289" s="68">
        <v>7.1180555555555025E-3</v>
      </c>
      <c r="C2289" s="11" t="s">
        <v>4653</v>
      </c>
      <c r="D2289" s="11">
        <v>16819</v>
      </c>
      <c r="E2289" s="11" t="s">
        <v>1724</v>
      </c>
      <c r="F2289" s="11" t="s">
        <v>26</v>
      </c>
      <c r="G2289" s="11">
        <v>3298</v>
      </c>
      <c r="H2289" s="12" t="s">
        <v>4447</v>
      </c>
      <c r="I2289" s="12" t="s">
        <v>55</v>
      </c>
      <c r="J2289" s="12" t="s">
        <v>55</v>
      </c>
      <c r="K2289" s="12" t="s">
        <v>56</v>
      </c>
      <c r="L2289" s="13">
        <v>38.9</v>
      </c>
      <c r="M2289" s="13">
        <v>25</v>
      </c>
      <c r="N2289" s="13">
        <f t="shared" si="2261"/>
        <v>1.556</v>
      </c>
      <c r="O2289" s="13">
        <v>15</v>
      </c>
      <c r="P2289" s="13" t="s">
        <v>30</v>
      </c>
      <c r="Q2289" s="13">
        <v>0</v>
      </c>
      <c r="R2289" s="69">
        <f>+L2289*O2289</f>
        <v>583.5</v>
      </c>
      <c r="S2289" s="69">
        <v>0</v>
      </c>
      <c r="T2289" s="69">
        <f>+L2289*S2289</f>
        <v>0</v>
      </c>
      <c r="U2289" s="69">
        <f>+R2289-T2289</f>
        <v>583.5</v>
      </c>
      <c r="V2289" s="69">
        <f>+U2289*0.75</f>
        <v>437.625</v>
      </c>
      <c r="W2289" s="69">
        <f>+U2289-V2289</f>
        <v>145.875</v>
      </c>
      <c r="X2289" s="69">
        <v>0</v>
      </c>
      <c r="Y2289" s="14">
        <f t="shared" si="2318"/>
        <v>0</v>
      </c>
      <c r="Z2289" s="11" t="s">
        <v>26</v>
      </c>
      <c r="AA2289" s="12" t="s">
        <v>31</v>
      </c>
    </row>
    <row r="2290" spans="1:27" x14ac:dyDescent="0.25">
      <c r="A2290" s="10">
        <v>45691</v>
      </c>
      <c r="B2290" s="68">
        <v>8.0555555555555935E-3</v>
      </c>
      <c r="C2290" s="11" t="s">
        <v>4654</v>
      </c>
      <c r="D2290" s="11">
        <v>16820</v>
      </c>
      <c r="E2290" s="11" t="s">
        <v>481</v>
      </c>
      <c r="F2290" s="11" t="s">
        <v>26</v>
      </c>
      <c r="G2290" s="11">
        <v>24153</v>
      </c>
      <c r="H2290" s="12" t="s">
        <v>4447</v>
      </c>
      <c r="I2290" s="12" t="s">
        <v>55</v>
      </c>
      <c r="J2290" s="12" t="s">
        <v>55</v>
      </c>
      <c r="K2290" s="12" t="s">
        <v>56</v>
      </c>
      <c r="L2290" s="13">
        <v>37.5</v>
      </c>
      <c r="M2290" s="13">
        <v>25</v>
      </c>
      <c r="N2290" s="13">
        <f t="shared" si="2261"/>
        <v>1.5</v>
      </c>
      <c r="O2290" s="13">
        <v>15</v>
      </c>
      <c r="P2290" s="13" t="s">
        <v>30</v>
      </c>
      <c r="Q2290" s="13">
        <v>0</v>
      </c>
      <c r="R2290" s="69">
        <f>+L2290*O2290</f>
        <v>562.5</v>
      </c>
      <c r="S2290" s="69">
        <v>0</v>
      </c>
      <c r="T2290" s="69">
        <f>+L2290*S2290</f>
        <v>0</v>
      </c>
      <c r="U2290" s="69">
        <f>+R2290-T2290</f>
        <v>562.5</v>
      </c>
      <c r="V2290" s="69">
        <f>+U2290*0.75</f>
        <v>421.875</v>
      </c>
      <c r="W2290" s="69">
        <f>+U2290-V2290</f>
        <v>140.625</v>
      </c>
      <c r="X2290" s="69">
        <v>0</v>
      </c>
      <c r="Y2290" s="14">
        <f t="shared" si="2318"/>
        <v>0</v>
      </c>
      <c r="Z2290" s="11" t="s">
        <v>26</v>
      </c>
      <c r="AA2290" s="12" t="s">
        <v>31</v>
      </c>
    </row>
    <row r="2291" spans="1:27" x14ac:dyDescent="0.25">
      <c r="A2291" s="10">
        <v>45691</v>
      </c>
      <c r="B2291" s="68">
        <v>1.1296296296296304E-2</v>
      </c>
      <c r="C2291" s="11" t="s">
        <v>4655</v>
      </c>
      <c r="D2291" s="11">
        <v>16821</v>
      </c>
      <c r="E2291" s="11" t="s">
        <v>482</v>
      </c>
      <c r="F2291" s="11" t="s">
        <v>26</v>
      </c>
      <c r="G2291" s="11" t="s">
        <v>26</v>
      </c>
      <c r="H2291" s="12" t="s">
        <v>4421</v>
      </c>
      <c r="I2291" s="12" t="s">
        <v>27</v>
      </c>
      <c r="J2291" s="12" t="s">
        <v>33</v>
      </c>
      <c r="K2291" s="12" t="s">
        <v>34</v>
      </c>
      <c r="L2291" s="13">
        <v>42.36</v>
      </c>
      <c r="M2291" s="13">
        <v>29</v>
      </c>
      <c r="N2291" s="13">
        <f t="shared" si="2261"/>
        <v>1.4606896551724138</v>
      </c>
      <c r="O2291" s="13">
        <v>85</v>
      </c>
      <c r="P2291" s="13" t="s">
        <v>30</v>
      </c>
      <c r="Q2291" s="13">
        <v>0</v>
      </c>
      <c r="R2291" s="69">
        <f>L2291*O2291</f>
        <v>3600.6</v>
      </c>
      <c r="S2291" s="69">
        <v>38</v>
      </c>
      <c r="T2291" s="69">
        <f>L2291*S2291</f>
        <v>1609.68</v>
      </c>
      <c r="U2291" s="69">
        <f>R2291-T2291</f>
        <v>1990.9199999999998</v>
      </c>
      <c r="V2291" s="69">
        <f>U2291*1</f>
        <v>1990.9199999999998</v>
      </c>
      <c r="W2291" s="69">
        <f>U2291-V2291</f>
        <v>0</v>
      </c>
      <c r="X2291" s="69">
        <f>L2291*37</f>
        <v>1567.32</v>
      </c>
      <c r="Y2291" s="70">
        <f>+T2291-X2291</f>
        <v>42.360000000000127</v>
      </c>
      <c r="Z2291" s="12" t="s">
        <v>41</v>
      </c>
      <c r="AA2291" s="12" t="s">
        <v>78</v>
      </c>
    </row>
    <row r="2292" spans="1:27" x14ac:dyDescent="0.25">
      <c r="A2292" s="10">
        <v>45691</v>
      </c>
      <c r="B2292" s="68">
        <v>5.9513888888888922E-2</v>
      </c>
      <c r="C2292" s="11" t="s">
        <v>4656</v>
      </c>
      <c r="D2292" s="11">
        <v>16822</v>
      </c>
      <c r="E2292" s="11" t="s">
        <v>478</v>
      </c>
      <c r="F2292" s="11" t="s">
        <v>26</v>
      </c>
      <c r="G2292" s="11">
        <v>22002</v>
      </c>
      <c r="H2292" s="12" t="s">
        <v>4447</v>
      </c>
      <c r="I2292" s="12" t="s">
        <v>27</v>
      </c>
      <c r="J2292" s="12" t="s">
        <v>33</v>
      </c>
      <c r="K2292" s="12" t="s">
        <v>34</v>
      </c>
      <c r="L2292" s="13">
        <v>39.9</v>
      </c>
      <c r="M2292" s="13">
        <v>28</v>
      </c>
      <c r="N2292" s="13">
        <f t="shared" si="2261"/>
        <v>1.425</v>
      </c>
      <c r="O2292" s="13">
        <v>45.33</v>
      </c>
      <c r="P2292" s="13" t="s">
        <v>30</v>
      </c>
      <c r="Q2292" s="13">
        <v>0</v>
      </c>
      <c r="R2292" s="69">
        <f>+L2292*O2292</f>
        <v>1808.6669999999999</v>
      </c>
      <c r="S2292" s="69">
        <v>0</v>
      </c>
      <c r="T2292" s="69">
        <f>+L2292*S2292</f>
        <v>0</v>
      </c>
      <c r="U2292" s="69">
        <f>+R2292-T2292</f>
        <v>1808.6669999999999</v>
      </c>
      <c r="V2292" s="69">
        <f>+U2292*0.75</f>
        <v>1356.5002500000001</v>
      </c>
      <c r="W2292" s="69">
        <f>+U2292-V2292</f>
        <v>452.16674999999987</v>
      </c>
      <c r="X2292" s="69">
        <v>0</v>
      </c>
      <c r="Y2292" s="14">
        <f t="shared" ref="Y2292:Y2305" si="2319">T2292-X2292</f>
        <v>0</v>
      </c>
      <c r="Z2292" s="11" t="s">
        <v>26</v>
      </c>
      <c r="AA2292" s="12" t="s">
        <v>31</v>
      </c>
    </row>
    <row r="2293" spans="1:27" x14ac:dyDescent="0.25">
      <c r="A2293" s="10">
        <v>45691</v>
      </c>
      <c r="B2293" s="68">
        <v>5.3506944444444426E-2</v>
      </c>
      <c r="C2293" s="11" t="s">
        <v>4657</v>
      </c>
      <c r="D2293" s="11">
        <v>16823</v>
      </c>
      <c r="E2293" s="11" t="s">
        <v>1650</v>
      </c>
      <c r="F2293" s="11" t="s">
        <v>26</v>
      </c>
      <c r="G2293" s="11">
        <v>42042</v>
      </c>
      <c r="H2293" s="12" t="s">
        <v>564</v>
      </c>
      <c r="I2293" s="12" t="s">
        <v>27</v>
      </c>
      <c r="J2293" s="12" t="s">
        <v>33</v>
      </c>
      <c r="K2293" s="12" t="s">
        <v>34</v>
      </c>
      <c r="L2293" s="13">
        <v>35.04</v>
      </c>
      <c r="M2293" s="13">
        <v>24</v>
      </c>
      <c r="N2293" s="13">
        <f t="shared" si="2261"/>
        <v>1.46</v>
      </c>
      <c r="O2293" s="13"/>
      <c r="P2293" s="13">
        <v>60</v>
      </c>
      <c r="Q2293" s="13">
        <v>0</v>
      </c>
      <c r="R2293" s="69">
        <f>M2293*P2293</f>
        <v>1440</v>
      </c>
      <c r="S2293" s="69">
        <v>0</v>
      </c>
      <c r="T2293" s="69">
        <f>M2293*S2293</f>
        <v>0</v>
      </c>
      <c r="U2293" s="69">
        <f>R2293-T2293</f>
        <v>1440</v>
      </c>
      <c r="V2293" s="69">
        <f>U2293*0</f>
        <v>0</v>
      </c>
      <c r="W2293" s="69">
        <f>+U2293-V2293</f>
        <v>1440</v>
      </c>
      <c r="X2293" s="69">
        <v>0</v>
      </c>
      <c r="Y2293" s="14">
        <f t="shared" si="2319"/>
        <v>0</v>
      </c>
      <c r="Z2293" s="11" t="s">
        <v>26</v>
      </c>
      <c r="AA2293" s="12" t="s">
        <v>31</v>
      </c>
    </row>
    <row r="2294" spans="1:27" x14ac:dyDescent="0.25">
      <c r="A2294" s="10">
        <v>45691</v>
      </c>
      <c r="B2294" s="68">
        <v>1.1793981481481475E-2</v>
      </c>
      <c r="C2294" s="11" t="s">
        <v>4658</v>
      </c>
      <c r="D2294" s="11">
        <v>16824</v>
      </c>
      <c r="E2294" s="11" t="s">
        <v>98</v>
      </c>
      <c r="F2294" s="11" t="s">
        <v>26</v>
      </c>
      <c r="G2294" s="11">
        <v>10710</v>
      </c>
      <c r="H2294" s="12" t="s">
        <v>140</v>
      </c>
      <c r="I2294" s="12" t="s">
        <v>27</v>
      </c>
      <c r="J2294" s="12" t="s">
        <v>42</v>
      </c>
      <c r="K2294" s="12" t="s">
        <v>43</v>
      </c>
      <c r="L2294" s="13">
        <v>42.9</v>
      </c>
      <c r="M2294" s="13">
        <v>25</v>
      </c>
      <c r="N2294" s="13">
        <f t="shared" ref="N2294:N2338" si="2320">L2294/M2294</f>
        <v>1.716</v>
      </c>
      <c r="O2294" s="13">
        <v>35</v>
      </c>
      <c r="P2294" s="13"/>
      <c r="Q2294" s="13">
        <v>0</v>
      </c>
      <c r="R2294" s="69">
        <f>+L2294*O2294</f>
        <v>1501.5</v>
      </c>
      <c r="S2294" s="69">
        <v>0</v>
      </c>
      <c r="T2294" s="69">
        <f>+L2294*S2294</f>
        <v>0</v>
      </c>
      <c r="U2294" s="69">
        <f>+R2294-T2294</f>
        <v>1501.5</v>
      </c>
      <c r="V2294" s="69">
        <f>+U2294*0</f>
        <v>0</v>
      </c>
      <c r="W2294" s="69">
        <f>+U2294-V2294</f>
        <v>1501.5</v>
      </c>
      <c r="X2294" s="69">
        <v>0</v>
      </c>
      <c r="Y2294" s="14">
        <f t="shared" si="2319"/>
        <v>0</v>
      </c>
      <c r="Z2294" s="11" t="s">
        <v>26</v>
      </c>
      <c r="AA2294" s="12" t="s">
        <v>31</v>
      </c>
    </row>
    <row r="2295" spans="1:27" x14ac:dyDescent="0.25">
      <c r="A2295" s="10">
        <v>45691</v>
      </c>
      <c r="B2295" s="68">
        <v>0.26613425925925926</v>
      </c>
      <c r="C2295" s="11" t="s">
        <v>4659</v>
      </c>
      <c r="D2295" s="11">
        <v>16825</v>
      </c>
      <c r="E2295" s="11" t="s">
        <v>569</v>
      </c>
      <c r="F2295" s="11" t="s">
        <v>26</v>
      </c>
      <c r="G2295" s="11">
        <v>10345</v>
      </c>
      <c r="H2295" s="12" t="s">
        <v>140</v>
      </c>
      <c r="I2295" s="12" t="s">
        <v>27</v>
      </c>
      <c r="J2295" s="12" t="s">
        <v>47</v>
      </c>
      <c r="K2295" s="12" t="s">
        <v>48</v>
      </c>
      <c r="L2295" s="13">
        <v>41.6</v>
      </c>
      <c r="M2295" s="13">
        <v>28</v>
      </c>
      <c r="N2295" s="13">
        <f t="shared" si="2320"/>
        <v>1.4857142857142858</v>
      </c>
      <c r="O2295" s="13">
        <v>40</v>
      </c>
      <c r="P2295" s="13"/>
      <c r="Q2295" s="13">
        <v>0</v>
      </c>
      <c r="R2295" s="69">
        <f>+L2295*O2295</f>
        <v>1664</v>
      </c>
      <c r="S2295" s="69">
        <v>0</v>
      </c>
      <c r="T2295" s="69">
        <f>+L2295*S2295</f>
        <v>0</v>
      </c>
      <c r="U2295" s="69">
        <f>+R2295-T2295</f>
        <v>1664</v>
      </c>
      <c r="V2295" s="69">
        <f>+U2295*0</f>
        <v>0</v>
      </c>
      <c r="W2295" s="69">
        <f>+U2295-V2295</f>
        <v>1664</v>
      </c>
      <c r="X2295" s="69">
        <v>0</v>
      </c>
      <c r="Y2295" s="14">
        <f t="shared" si="2319"/>
        <v>0</v>
      </c>
      <c r="Z2295" s="11" t="s">
        <v>26</v>
      </c>
      <c r="AA2295" s="12" t="s">
        <v>31</v>
      </c>
    </row>
    <row r="2296" spans="1:27" x14ac:dyDescent="0.25">
      <c r="A2296" s="10">
        <v>45691</v>
      </c>
      <c r="B2296" s="68">
        <v>4.9872685185185117E-2</v>
      </c>
      <c r="C2296" s="11" t="s">
        <v>4660</v>
      </c>
      <c r="D2296" s="11">
        <v>16826</v>
      </c>
      <c r="E2296" s="11" t="s">
        <v>97</v>
      </c>
      <c r="F2296" s="11" t="s">
        <v>26</v>
      </c>
      <c r="G2296" s="11">
        <v>9853</v>
      </c>
      <c r="H2296" s="12" t="s">
        <v>4446</v>
      </c>
      <c r="I2296" s="12" t="s">
        <v>27</v>
      </c>
      <c r="J2296" s="12" t="s">
        <v>33</v>
      </c>
      <c r="K2296" s="12" t="s">
        <v>34</v>
      </c>
      <c r="L2296" s="13">
        <v>18.52</v>
      </c>
      <c r="M2296" s="13">
        <v>12</v>
      </c>
      <c r="N2296" s="13">
        <f t="shared" si="2320"/>
        <v>1.5433333333333332</v>
      </c>
      <c r="O2296" s="13" t="s">
        <v>30</v>
      </c>
      <c r="P2296" s="13">
        <v>63</v>
      </c>
      <c r="Q2296" s="13">
        <v>0</v>
      </c>
      <c r="R2296" s="69">
        <f>+M2296*P2296</f>
        <v>756</v>
      </c>
      <c r="S2296" s="69">
        <v>0</v>
      </c>
      <c r="T2296" s="69">
        <f>+M2296*S2296</f>
        <v>0</v>
      </c>
      <c r="U2296" s="69">
        <f t="shared" ref="U2296:U2297" si="2321">+R2296-T2296</f>
        <v>756</v>
      </c>
      <c r="V2296" s="69">
        <f>+U2296*1</f>
        <v>756</v>
      </c>
      <c r="W2296" s="69">
        <f t="shared" ref="W2296:W2297" si="2322">+U2296-V2296</f>
        <v>0</v>
      </c>
      <c r="X2296" s="69">
        <v>0</v>
      </c>
      <c r="Y2296" s="14">
        <f t="shared" si="2319"/>
        <v>0</v>
      </c>
      <c r="Z2296" s="11" t="s">
        <v>26</v>
      </c>
      <c r="AA2296" s="12" t="s">
        <v>31</v>
      </c>
    </row>
    <row r="2297" spans="1:27" x14ac:dyDescent="0.25">
      <c r="A2297" s="10">
        <v>45691</v>
      </c>
      <c r="B2297" s="68">
        <v>4.9189814814813992E-3</v>
      </c>
      <c r="C2297" s="11" t="s">
        <v>4661</v>
      </c>
      <c r="D2297" s="11">
        <v>16827</v>
      </c>
      <c r="E2297" s="11" t="s">
        <v>551</v>
      </c>
      <c r="F2297" s="11" t="s">
        <v>26</v>
      </c>
      <c r="G2297" s="11">
        <v>69145</v>
      </c>
      <c r="H2297" s="12" t="s">
        <v>4422</v>
      </c>
      <c r="I2297" s="12" t="s">
        <v>27</v>
      </c>
      <c r="J2297" s="12" t="s">
        <v>42</v>
      </c>
      <c r="K2297" s="12" t="s">
        <v>43</v>
      </c>
      <c r="L2297" s="13">
        <v>33.520000000000003</v>
      </c>
      <c r="M2297" s="13">
        <v>25</v>
      </c>
      <c r="N2297" s="13">
        <f t="shared" si="2320"/>
        <v>1.3408000000000002</v>
      </c>
      <c r="O2297" s="13">
        <v>42</v>
      </c>
      <c r="P2297" s="13" t="s">
        <v>30</v>
      </c>
      <c r="Q2297" s="13">
        <v>0</v>
      </c>
      <c r="R2297" s="69">
        <f t="shared" ref="R2297" si="2323">+L2297*O2297</f>
        <v>1407.8400000000001</v>
      </c>
      <c r="S2297" s="69">
        <v>0</v>
      </c>
      <c r="T2297" s="69">
        <f t="shared" ref="T2297" si="2324">+L2297*S2297</f>
        <v>0</v>
      </c>
      <c r="U2297" s="69">
        <f t="shared" si="2321"/>
        <v>1407.8400000000001</v>
      </c>
      <c r="V2297" s="69">
        <f>+U2297*1</f>
        <v>1407.8400000000001</v>
      </c>
      <c r="W2297" s="69">
        <f t="shared" si="2322"/>
        <v>0</v>
      </c>
      <c r="X2297" s="69">
        <v>0</v>
      </c>
      <c r="Y2297" s="14">
        <f t="shared" si="2319"/>
        <v>0</v>
      </c>
      <c r="Z2297" s="11" t="s">
        <v>26</v>
      </c>
      <c r="AA2297" s="12" t="s">
        <v>31</v>
      </c>
    </row>
    <row r="2298" spans="1:27" x14ac:dyDescent="0.25">
      <c r="A2298" s="10">
        <v>45691</v>
      </c>
      <c r="B2298" s="68">
        <v>1.0682870370370412E-2</v>
      </c>
      <c r="C2298" s="11" t="s">
        <v>4662</v>
      </c>
      <c r="D2298" s="11">
        <v>16828</v>
      </c>
      <c r="E2298" s="11" t="s">
        <v>500</v>
      </c>
      <c r="F2298" s="11" t="s">
        <v>26</v>
      </c>
      <c r="G2298" s="11">
        <v>815</v>
      </c>
      <c r="H2298" s="12" t="s">
        <v>141</v>
      </c>
      <c r="I2298" s="12" t="s">
        <v>37</v>
      </c>
      <c r="J2298" s="12" t="s">
        <v>598</v>
      </c>
      <c r="K2298" s="12" t="s">
        <v>82</v>
      </c>
      <c r="L2298" s="13">
        <v>40.42</v>
      </c>
      <c r="M2298" s="13">
        <v>25</v>
      </c>
      <c r="N2298" s="13">
        <f t="shared" si="2320"/>
        <v>1.6168</v>
      </c>
      <c r="O2298" s="13">
        <v>29</v>
      </c>
      <c r="P2298" s="13" t="s">
        <v>30</v>
      </c>
      <c r="Q2298" s="13">
        <v>0</v>
      </c>
      <c r="R2298" s="69">
        <f>L2298*O2298</f>
        <v>1172.18</v>
      </c>
      <c r="S2298" s="69">
        <v>0</v>
      </c>
      <c r="T2298" s="69">
        <f>L2298*S2298</f>
        <v>0</v>
      </c>
      <c r="U2298" s="69">
        <f>R2298-T2298</f>
        <v>1172.18</v>
      </c>
      <c r="V2298" s="69">
        <f>U2298*0</f>
        <v>0</v>
      </c>
      <c r="W2298" s="69">
        <f>U2298-V2298</f>
        <v>1172.18</v>
      </c>
      <c r="X2298" s="69">
        <v>0</v>
      </c>
      <c r="Y2298" s="14">
        <f t="shared" si="2319"/>
        <v>0</v>
      </c>
      <c r="Z2298" s="11" t="s">
        <v>26</v>
      </c>
      <c r="AA2298" s="12" t="s">
        <v>31</v>
      </c>
    </row>
    <row r="2299" spans="1:27" x14ac:dyDescent="0.25">
      <c r="A2299" s="10">
        <v>45691</v>
      </c>
      <c r="B2299" s="68">
        <v>4.7337962962962887E-2</v>
      </c>
      <c r="C2299" s="11" t="s">
        <v>4663</v>
      </c>
      <c r="D2299" s="11">
        <v>16829</v>
      </c>
      <c r="E2299" s="11" t="s">
        <v>57</v>
      </c>
      <c r="F2299" s="11" t="s">
        <v>26</v>
      </c>
      <c r="G2299" s="11">
        <v>3682</v>
      </c>
      <c r="H2299" s="12" t="s">
        <v>41</v>
      </c>
      <c r="I2299" s="12" t="s">
        <v>27</v>
      </c>
      <c r="J2299" s="12" t="s">
        <v>33</v>
      </c>
      <c r="K2299" s="12" t="s">
        <v>34</v>
      </c>
      <c r="L2299" s="13">
        <v>38.42</v>
      </c>
      <c r="M2299" s="13">
        <v>25</v>
      </c>
      <c r="N2299" s="13">
        <f t="shared" si="2320"/>
        <v>1.5368000000000002</v>
      </c>
      <c r="O2299" s="13" t="s">
        <v>30</v>
      </c>
      <c r="P2299" s="13">
        <v>60</v>
      </c>
      <c r="Q2299" s="13">
        <v>0</v>
      </c>
      <c r="R2299" s="69">
        <f>M2299*P2299</f>
        <v>1500</v>
      </c>
      <c r="S2299" s="69">
        <v>0</v>
      </c>
      <c r="T2299" s="69">
        <f>M2299*S2299</f>
        <v>0</v>
      </c>
      <c r="U2299" s="69">
        <f t="shared" ref="U2299" si="2325">+R2299-T2299</f>
        <v>1500</v>
      </c>
      <c r="V2299" s="69">
        <f>+U2299*0</f>
        <v>0</v>
      </c>
      <c r="W2299" s="69">
        <f t="shared" ref="W2299" si="2326">+U2299-V2299</f>
        <v>1500</v>
      </c>
      <c r="X2299" s="69">
        <v>0</v>
      </c>
      <c r="Y2299" s="14">
        <f t="shared" si="2319"/>
        <v>0</v>
      </c>
      <c r="Z2299" s="11" t="s">
        <v>26</v>
      </c>
      <c r="AA2299" s="12" t="s">
        <v>31</v>
      </c>
    </row>
    <row r="2300" spans="1:27" x14ac:dyDescent="0.25">
      <c r="A2300" s="10">
        <v>45691</v>
      </c>
      <c r="B2300" s="68">
        <v>2.5104166666666705E-2</v>
      </c>
      <c r="C2300" s="11" t="s">
        <v>4664</v>
      </c>
      <c r="D2300" s="11">
        <v>16830</v>
      </c>
      <c r="E2300" s="11" t="s">
        <v>53</v>
      </c>
      <c r="F2300" s="11" t="s">
        <v>26</v>
      </c>
      <c r="G2300" s="11">
        <v>3788</v>
      </c>
      <c r="H2300" s="12" t="s">
        <v>41</v>
      </c>
      <c r="I2300" s="12" t="s">
        <v>27</v>
      </c>
      <c r="J2300" s="12" t="s">
        <v>42</v>
      </c>
      <c r="K2300" s="12" t="s">
        <v>43</v>
      </c>
      <c r="L2300" s="13">
        <v>42</v>
      </c>
      <c r="M2300" s="13">
        <v>25</v>
      </c>
      <c r="N2300" s="13">
        <f t="shared" si="2320"/>
        <v>1.68</v>
      </c>
      <c r="O2300" s="13" t="s">
        <v>30</v>
      </c>
      <c r="P2300" s="13">
        <v>64</v>
      </c>
      <c r="Q2300" s="13">
        <v>0</v>
      </c>
      <c r="R2300" s="69">
        <f>M2300*P2300</f>
        <v>1600</v>
      </c>
      <c r="S2300" s="69">
        <v>0</v>
      </c>
      <c r="T2300" s="69">
        <f>M2300*S2300</f>
        <v>0</v>
      </c>
      <c r="U2300" s="69">
        <f>+R2300-T2300</f>
        <v>1600</v>
      </c>
      <c r="V2300" s="69">
        <f>+U2300*0</f>
        <v>0</v>
      </c>
      <c r="W2300" s="69">
        <f>+U2300-V2300</f>
        <v>1600</v>
      </c>
      <c r="X2300" s="69">
        <v>0</v>
      </c>
      <c r="Y2300" s="14">
        <f t="shared" si="2319"/>
        <v>0</v>
      </c>
      <c r="Z2300" s="11" t="s">
        <v>26</v>
      </c>
      <c r="AA2300" s="12" t="s">
        <v>31</v>
      </c>
    </row>
    <row r="2301" spans="1:27" x14ac:dyDescent="0.25">
      <c r="A2301" s="10">
        <v>45691</v>
      </c>
      <c r="B2301" s="68">
        <v>9.2592592592591894E-3</v>
      </c>
      <c r="C2301" s="11" t="s">
        <v>4665</v>
      </c>
      <c r="D2301" s="11">
        <v>16831</v>
      </c>
      <c r="E2301" s="11" t="s">
        <v>588</v>
      </c>
      <c r="F2301" s="11" t="s">
        <v>26</v>
      </c>
      <c r="G2301" s="11">
        <v>56906</v>
      </c>
      <c r="H2301" s="12" t="s">
        <v>4422</v>
      </c>
      <c r="I2301" s="12" t="s">
        <v>27</v>
      </c>
      <c r="J2301" s="12" t="s">
        <v>42</v>
      </c>
      <c r="K2301" s="12" t="s">
        <v>43</v>
      </c>
      <c r="L2301" s="13">
        <v>35.92</v>
      </c>
      <c r="M2301" s="13">
        <v>25</v>
      </c>
      <c r="N2301" s="13">
        <f t="shared" si="2320"/>
        <v>1.4368000000000001</v>
      </c>
      <c r="O2301" s="13">
        <v>42</v>
      </c>
      <c r="P2301" s="13" t="s">
        <v>30</v>
      </c>
      <c r="Q2301" s="13">
        <v>0</v>
      </c>
      <c r="R2301" s="69">
        <f t="shared" ref="R2301" si="2327">+L2301*O2301</f>
        <v>1508.64</v>
      </c>
      <c r="S2301" s="69">
        <v>0</v>
      </c>
      <c r="T2301" s="69">
        <f t="shared" ref="T2301" si="2328">+L2301*S2301</f>
        <v>0</v>
      </c>
      <c r="U2301" s="69">
        <f t="shared" ref="U2301:U2302" si="2329">+R2301-T2301</f>
        <v>1508.64</v>
      </c>
      <c r="V2301" s="69">
        <f>+U2301*1</f>
        <v>1508.64</v>
      </c>
      <c r="W2301" s="69">
        <f t="shared" ref="W2301:W2302" si="2330">+U2301-V2301</f>
        <v>0</v>
      </c>
      <c r="X2301" s="69">
        <v>0</v>
      </c>
      <c r="Y2301" s="14">
        <f t="shared" si="2319"/>
        <v>0</v>
      </c>
      <c r="Z2301" s="11" t="s">
        <v>26</v>
      </c>
      <c r="AA2301" s="12" t="s">
        <v>31</v>
      </c>
    </row>
    <row r="2302" spans="1:27" x14ac:dyDescent="0.25">
      <c r="A2302" s="10">
        <v>45691</v>
      </c>
      <c r="B2302" s="68">
        <v>1.2939814814814765E-2</v>
      </c>
      <c r="C2302" s="11" t="s">
        <v>4666</v>
      </c>
      <c r="D2302" s="11">
        <v>16832</v>
      </c>
      <c r="E2302" s="11" t="s">
        <v>69</v>
      </c>
      <c r="F2302" s="11" t="s">
        <v>26</v>
      </c>
      <c r="G2302" s="11">
        <v>2110</v>
      </c>
      <c r="H2302" s="12" t="s">
        <v>70</v>
      </c>
      <c r="I2302" s="12" t="s">
        <v>27</v>
      </c>
      <c r="J2302" s="12" t="s">
        <v>42</v>
      </c>
      <c r="K2302" s="12" t="s">
        <v>43</v>
      </c>
      <c r="L2302" s="13">
        <v>43.7</v>
      </c>
      <c r="M2302" s="13">
        <v>25</v>
      </c>
      <c r="N2302" s="13">
        <f t="shared" si="2320"/>
        <v>1.7480000000000002</v>
      </c>
      <c r="O2302" s="13" t="s">
        <v>30</v>
      </c>
      <c r="P2302" s="13">
        <v>64</v>
      </c>
      <c r="Q2302" s="13">
        <v>0</v>
      </c>
      <c r="R2302" s="69">
        <f>+M2302*P2302</f>
        <v>1600</v>
      </c>
      <c r="S2302" s="69">
        <v>0</v>
      </c>
      <c r="T2302" s="69">
        <f>+M2302*S2302</f>
        <v>0</v>
      </c>
      <c r="U2302" s="69">
        <f t="shared" si="2329"/>
        <v>1600</v>
      </c>
      <c r="V2302" s="69">
        <f>+U2302*0</f>
        <v>0</v>
      </c>
      <c r="W2302" s="69">
        <f t="shared" si="2330"/>
        <v>1600</v>
      </c>
      <c r="X2302" s="69">
        <v>0</v>
      </c>
      <c r="Y2302" s="14">
        <f t="shared" si="2319"/>
        <v>0</v>
      </c>
      <c r="Z2302" s="11" t="s">
        <v>26</v>
      </c>
      <c r="AA2302" s="12" t="s">
        <v>31</v>
      </c>
    </row>
    <row r="2303" spans="1:27" x14ac:dyDescent="0.25">
      <c r="A2303" s="10">
        <v>45691</v>
      </c>
      <c r="B2303" s="68">
        <v>5.714120370370368E-2</v>
      </c>
      <c r="C2303" s="11" t="s">
        <v>4667</v>
      </c>
      <c r="D2303" s="11">
        <v>16833</v>
      </c>
      <c r="E2303" s="11" t="s">
        <v>54</v>
      </c>
      <c r="F2303" s="11" t="s">
        <v>26</v>
      </c>
      <c r="G2303" s="11">
        <v>112408</v>
      </c>
      <c r="H2303" s="12" t="s">
        <v>4445</v>
      </c>
      <c r="I2303" s="12" t="s">
        <v>27</v>
      </c>
      <c r="J2303" s="12" t="s">
        <v>33</v>
      </c>
      <c r="K2303" s="12" t="s">
        <v>34</v>
      </c>
      <c r="L2303" s="13">
        <v>34.1</v>
      </c>
      <c r="M2303" s="13">
        <v>25</v>
      </c>
      <c r="N2303" s="13">
        <f t="shared" si="2320"/>
        <v>1.3640000000000001</v>
      </c>
      <c r="O2303" s="13">
        <v>44</v>
      </c>
      <c r="P2303" s="13" t="s">
        <v>30</v>
      </c>
      <c r="Q2303" s="13">
        <v>0</v>
      </c>
      <c r="R2303" s="69">
        <f t="shared" ref="R2303" si="2331">+L2303*O2303</f>
        <v>1500.4</v>
      </c>
      <c r="S2303" s="69">
        <v>0</v>
      </c>
      <c r="T2303" s="69">
        <f>+L2303*S2303</f>
        <v>0</v>
      </c>
      <c r="U2303" s="69">
        <f>+R2303-T2303</f>
        <v>1500.4</v>
      </c>
      <c r="V2303" s="69">
        <f>+U2303*1</f>
        <v>1500.4</v>
      </c>
      <c r="W2303" s="69">
        <f>+U2303-V2303</f>
        <v>0</v>
      </c>
      <c r="X2303" s="69">
        <v>0</v>
      </c>
      <c r="Y2303" s="14">
        <f t="shared" si="2319"/>
        <v>0</v>
      </c>
      <c r="Z2303" s="11" t="s">
        <v>26</v>
      </c>
      <c r="AA2303" s="12" t="s">
        <v>31</v>
      </c>
    </row>
    <row r="2304" spans="1:27" x14ac:dyDescent="0.25">
      <c r="A2304" s="10">
        <v>45691</v>
      </c>
      <c r="B2304" s="68">
        <v>5.0497685185185159E-2</v>
      </c>
      <c r="C2304" s="11" t="s">
        <v>4668</v>
      </c>
      <c r="D2304" s="11">
        <v>16834</v>
      </c>
      <c r="E2304" s="11" t="s">
        <v>50</v>
      </c>
      <c r="F2304" s="11" t="s">
        <v>26</v>
      </c>
      <c r="G2304" s="11">
        <v>932</v>
      </c>
      <c r="H2304" s="12" t="s">
        <v>162</v>
      </c>
      <c r="I2304" s="12" t="s">
        <v>27</v>
      </c>
      <c r="J2304" s="12" t="s">
        <v>42</v>
      </c>
      <c r="K2304" s="12" t="s">
        <v>43</v>
      </c>
      <c r="L2304" s="13">
        <v>40.22</v>
      </c>
      <c r="M2304" s="13">
        <v>25</v>
      </c>
      <c r="N2304" s="13">
        <f t="shared" si="2320"/>
        <v>1.6088</v>
      </c>
      <c r="O2304" s="13" t="s">
        <v>30</v>
      </c>
      <c r="P2304" s="13">
        <v>62</v>
      </c>
      <c r="Q2304" s="13">
        <v>0</v>
      </c>
      <c r="R2304" s="69">
        <f>M2304*P2304</f>
        <v>1550</v>
      </c>
      <c r="S2304" s="69">
        <v>0</v>
      </c>
      <c r="T2304" s="69">
        <f>M2304*S2304</f>
        <v>0</v>
      </c>
      <c r="U2304" s="69">
        <f>R2304-T2304</f>
        <v>1550</v>
      </c>
      <c r="V2304" s="69">
        <f>U2304*0</f>
        <v>0</v>
      </c>
      <c r="W2304" s="69">
        <f>U2304-V2304</f>
        <v>1550</v>
      </c>
      <c r="X2304" s="69">
        <v>0</v>
      </c>
      <c r="Y2304" s="14">
        <f t="shared" si="2319"/>
        <v>0</v>
      </c>
      <c r="Z2304" s="11" t="s">
        <v>26</v>
      </c>
      <c r="AA2304" s="12" t="s">
        <v>31</v>
      </c>
    </row>
    <row r="2305" spans="1:27" x14ac:dyDescent="0.25">
      <c r="A2305" s="10">
        <v>45691</v>
      </c>
      <c r="B2305" s="68">
        <v>2.4259259259259203E-2</v>
      </c>
      <c r="C2305" s="11" t="s">
        <v>4669</v>
      </c>
      <c r="D2305" s="11">
        <v>16835</v>
      </c>
      <c r="E2305" s="11" t="s">
        <v>443</v>
      </c>
      <c r="F2305" s="11" t="s">
        <v>26</v>
      </c>
      <c r="G2305" s="11" t="s">
        <v>35</v>
      </c>
      <c r="H2305" s="12" t="s">
        <v>36</v>
      </c>
      <c r="I2305" s="12" t="s">
        <v>27</v>
      </c>
      <c r="J2305" s="12" t="s">
        <v>556</v>
      </c>
      <c r="K2305" s="12" t="s">
        <v>557</v>
      </c>
      <c r="L2305" s="13">
        <v>32.1</v>
      </c>
      <c r="M2305" s="13">
        <v>20</v>
      </c>
      <c r="N2305" s="13">
        <f t="shared" si="2320"/>
        <v>1.605</v>
      </c>
      <c r="O2305" s="13">
        <v>65</v>
      </c>
      <c r="P2305" s="13" t="s">
        <v>30</v>
      </c>
      <c r="Q2305" s="13">
        <v>0</v>
      </c>
      <c r="R2305" s="69">
        <f>(L2305*O2305)-Q2305</f>
        <v>2086.5</v>
      </c>
      <c r="S2305" s="69">
        <v>0</v>
      </c>
      <c r="T2305" s="69">
        <f t="shared" ref="T2305" si="2332">+L2305*S2305</f>
        <v>0</v>
      </c>
      <c r="U2305" s="69">
        <f t="shared" ref="U2305" si="2333">+R2305-T2305</f>
        <v>2086.5</v>
      </c>
      <c r="V2305" s="69">
        <f>+U2305*0</f>
        <v>0</v>
      </c>
      <c r="W2305" s="69">
        <f t="shared" ref="W2305" si="2334">+U2305-V2305</f>
        <v>2086.5</v>
      </c>
      <c r="X2305" s="69">
        <v>0</v>
      </c>
      <c r="Y2305" s="14">
        <f t="shared" si="2319"/>
        <v>0</v>
      </c>
      <c r="Z2305" s="11" t="s">
        <v>26</v>
      </c>
      <c r="AA2305" s="12" t="s">
        <v>31</v>
      </c>
    </row>
    <row r="2306" spans="1:27" x14ac:dyDescent="0.25">
      <c r="A2306" s="10">
        <v>45691</v>
      </c>
      <c r="B2306" s="68">
        <v>2.1076388888888853E-2</v>
      </c>
      <c r="C2306" s="11" t="s">
        <v>4670</v>
      </c>
      <c r="D2306" s="11">
        <v>16836</v>
      </c>
      <c r="E2306" s="11" t="s">
        <v>239</v>
      </c>
      <c r="F2306" s="11" t="s">
        <v>26</v>
      </c>
      <c r="G2306" s="11" t="s">
        <v>26</v>
      </c>
      <c r="H2306" s="12" t="s">
        <v>4421</v>
      </c>
      <c r="I2306" s="12" t="s">
        <v>27</v>
      </c>
      <c r="J2306" s="12" t="s">
        <v>42</v>
      </c>
      <c r="K2306" s="12" t="s">
        <v>43</v>
      </c>
      <c r="L2306" s="13">
        <v>41.06</v>
      </c>
      <c r="M2306" s="13">
        <v>25</v>
      </c>
      <c r="N2306" s="13">
        <f t="shared" si="2320"/>
        <v>1.6424000000000001</v>
      </c>
      <c r="O2306" s="13">
        <v>83</v>
      </c>
      <c r="P2306" s="13" t="s">
        <v>30</v>
      </c>
      <c r="Q2306" s="13">
        <v>0</v>
      </c>
      <c r="R2306" s="69">
        <f>L2306*O2306</f>
        <v>3407.98</v>
      </c>
      <c r="S2306" s="69">
        <v>38</v>
      </c>
      <c r="T2306" s="69">
        <f>L2306*S2306</f>
        <v>1560.2800000000002</v>
      </c>
      <c r="U2306" s="69">
        <f>R2306-T2306</f>
        <v>1847.6999999999998</v>
      </c>
      <c r="V2306" s="69">
        <f>U2306*1</f>
        <v>1847.6999999999998</v>
      </c>
      <c r="W2306" s="69">
        <f>U2306-V2306</f>
        <v>0</v>
      </c>
      <c r="X2306" s="69">
        <f>L2306*37</f>
        <v>1519.22</v>
      </c>
      <c r="Y2306" s="70">
        <f>+T2306-X2306</f>
        <v>41.060000000000173</v>
      </c>
      <c r="Z2306" s="12" t="s">
        <v>41</v>
      </c>
      <c r="AA2306" s="12" t="s">
        <v>78</v>
      </c>
    </row>
    <row r="2307" spans="1:27" x14ac:dyDescent="0.25">
      <c r="A2307" s="10">
        <v>45691</v>
      </c>
      <c r="B2307" s="68">
        <v>7.4768518518519844E-3</v>
      </c>
      <c r="C2307" s="11" t="s">
        <v>4671</v>
      </c>
      <c r="D2307" s="11">
        <v>16837</v>
      </c>
      <c r="E2307" s="11" t="s">
        <v>236</v>
      </c>
      <c r="F2307" s="11" t="s">
        <v>26</v>
      </c>
      <c r="G2307" s="11">
        <v>61871</v>
      </c>
      <c r="H2307" s="12" t="s">
        <v>4422</v>
      </c>
      <c r="I2307" s="12" t="s">
        <v>27</v>
      </c>
      <c r="J2307" s="12" t="s">
        <v>42</v>
      </c>
      <c r="K2307" s="12" t="s">
        <v>43</v>
      </c>
      <c r="L2307" s="13">
        <v>35.76</v>
      </c>
      <c r="M2307" s="13">
        <v>25</v>
      </c>
      <c r="N2307" s="13">
        <f t="shared" si="2320"/>
        <v>1.4303999999999999</v>
      </c>
      <c r="O2307" s="13">
        <v>42</v>
      </c>
      <c r="P2307" s="13" t="s">
        <v>30</v>
      </c>
      <c r="Q2307" s="13">
        <v>0</v>
      </c>
      <c r="R2307" s="69">
        <f t="shared" ref="R2307:R2310" si="2335">+L2307*O2307</f>
        <v>1501.9199999999998</v>
      </c>
      <c r="S2307" s="69">
        <v>0</v>
      </c>
      <c r="T2307" s="69">
        <f t="shared" ref="T2307" si="2336">+L2307*S2307</f>
        <v>0</v>
      </c>
      <c r="U2307" s="69">
        <f t="shared" ref="U2307" si="2337">+R2307-T2307</f>
        <v>1501.9199999999998</v>
      </c>
      <c r="V2307" s="69">
        <f>+U2307*1</f>
        <v>1501.9199999999998</v>
      </c>
      <c r="W2307" s="69">
        <f t="shared" ref="W2307" si="2338">+U2307-V2307</f>
        <v>0</v>
      </c>
      <c r="X2307" s="69">
        <v>0</v>
      </c>
      <c r="Y2307" s="14">
        <f t="shared" ref="Y2307:Y2320" si="2339">T2307-X2307</f>
        <v>0</v>
      </c>
      <c r="Z2307" s="11" t="s">
        <v>26</v>
      </c>
      <c r="AA2307" s="12" t="s">
        <v>31</v>
      </c>
    </row>
    <row r="2308" spans="1:27" x14ac:dyDescent="0.25">
      <c r="A2308" s="10">
        <v>45691</v>
      </c>
      <c r="B2308" s="68">
        <v>4.9918981481481439E-2</v>
      </c>
      <c r="C2308" s="11" t="s">
        <v>4672</v>
      </c>
      <c r="D2308" s="11">
        <v>16838</v>
      </c>
      <c r="E2308" s="11" t="s">
        <v>321</v>
      </c>
      <c r="F2308" s="11" t="s">
        <v>26</v>
      </c>
      <c r="G2308" s="11">
        <v>112400</v>
      </c>
      <c r="H2308" s="12" t="s">
        <v>4445</v>
      </c>
      <c r="I2308" s="12" t="s">
        <v>27</v>
      </c>
      <c r="J2308" s="12" t="s">
        <v>33</v>
      </c>
      <c r="K2308" s="12" t="s">
        <v>34</v>
      </c>
      <c r="L2308" s="13">
        <v>34.619999999999997</v>
      </c>
      <c r="M2308" s="13">
        <v>25</v>
      </c>
      <c r="N2308" s="13">
        <f t="shared" si="2320"/>
        <v>1.3847999999999998</v>
      </c>
      <c r="O2308" s="13">
        <v>44</v>
      </c>
      <c r="P2308" s="13" t="s">
        <v>30</v>
      </c>
      <c r="Q2308" s="13">
        <v>0</v>
      </c>
      <c r="R2308" s="69">
        <f t="shared" si="2335"/>
        <v>1523.28</v>
      </c>
      <c r="S2308" s="69">
        <v>0</v>
      </c>
      <c r="T2308" s="69">
        <f>+L2308*S2308</f>
        <v>0</v>
      </c>
      <c r="U2308" s="69">
        <f>+R2308-T2308</f>
        <v>1523.28</v>
      </c>
      <c r="V2308" s="69">
        <f>+U2308*1</f>
        <v>1523.28</v>
      </c>
      <c r="W2308" s="69">
        <f>+U2308-V2308</f>
        <v>0</v>
      </c>
      <c r="X2308" s="69">
        <v>0</v>
      </c>
      <c r="Y2308" s="14">
        <f t="shared" si="2339"/>
        <v>0</v>
      </c>
      <c r="Z2308" s="11" t="s">
        <v>26</v>
      </c>
      <c r="AA2308" s="12" t="s">
        <v>31</v>
      </c>
    </row>
    <row r="2309" spans="1:27" x14ac:dyDescent="0.25">
      <c r="A2309" s="10">
        <v>45691</v>
      </c>
      <c r="B2309" s="68">
        <v>1.3819444444444495E-2</v>
      </c>
      <c r="C2309" s="11" t="s">
        <v>4673</v>
      </c>
      <c r="D2309" s="11">
        <v>16839</v>
      </c>
      <c r="E2309" s="11" t="s">
        <v>223</v>
      </c>
      <c r="F2309" s="11" t="s">
        <v>26</v>
      </c>
      <c r="G2309" s="11">
        <v>55349</v>
      </c>
      <c r="H2309" s="12" t="s">
        <v>4422</v>
      </c>
      <c r="I2309" s="12" t="s">
        <v>27</v>
      </c>
      <c r="J2309" s="12" t="s">
        <v>42</v>
      </c>
      <c r="K2309" s="12" t="s">
        <v>43</v>
      </c>
      <c r="L2309" s="13">
        <v>33.119999999999997</v>
      </c>
      <c r="M2309" s="13">
        <v>25</v>
      </c>
      <c r="N2309" s="13">
        <f t="shared" si="2320"/>
        <v>1.3248</v>
      </c>
      <c r="O2309" s="13">
        <v>42</v>
      </c>
      <c r="P2309" s="13" t="s">
        <v>30</v>
      </c>
      <c r="Q2309" s="13">
        <v>0</v>
      </c>
      <c r="R2309" s="69">
        <f t="shared" si="2335"/>
        <v>1391.04</v>
      </c>
      <c r="S2309" s="69">
        <v>0</v>
      </c>
      <c r="T2309" s="69">
        <f t="shared" ref="T2309:T2310" si="2340">+L2309*S2309</f>
        <v>0</v>
      </c>
      <c r="U2309" s="69">
        <f t="shared" ref="U2309:U2310" si="2341">+R2309-T2309</f>
        <v>1391.04</v>
      </c>
      <c r="V2309" s="69">
        <f>+U2309*1</f>
        <v>1391.04</v>
      </c>
      <c r="W2309" s="69">
        <f t="shared" ref="W2309:W2310" si="2342">+U2309-V2309</f>
        <v>0</v>
      </c>
      <c r="X2309" s="69">
        <v>0</v>
      </c>
      <c r="Y2309" s="14">
        <f t="shared" si="2339"/>
        <v>0</v>
      </c>
      <c r="Z2309" s="11" t="s">
        <v>26</v>
      </c>
      <c r="AA2309" s="12" t="s">
        <v>31</v>
      </c>
    </row>
    <row r="2310" spans="1:27" x14ac:dyDescent="0.25">
      <c r="A2310" s="10">
        <v>45691</v>
      </c>
      <c r="B2310" s="68">
        <v>3.8113425925925926E-2</v>
      </c>
      <c r="C2310" s="11" t="s">
        <v>4674</v>
      </c>
      <c r="D2310" s="11">
        <v>16840</v>
      </c>
      <c r="E2310" s="11" t="s">
        <v>592</v>
      </c>
      <c r="F2310" s="11" t="s">
        <v>26</v>
      </c>
      <c r="G2310" s="11">
        <v>44318</v>
      </c>
      <c r="H2310" s="12" t="s">
        <v>4422</v>
      </c>
      <c r="I2310" s="12" t="s">
        <v>27</v>
      </c>
      <c r="J2310" s="12" t="s">
        <v>47</v>
      </c>
      <c r="K2310" s="12" t="s">
        <v>48</v>
      </c>
      <c r="L2310" s="13">
        <v>35.619999999999997</v>
      </c>
      <c r="M2310" s="13">
        <v>25</v>
      </c>
      <c r="N2310" s="13">
        <f t="shared" si="2320"/>
        <v>1.4247999999999998</v>
      </c>
      <c r="O2310" s="13">
        <v>46</v>
      </c>
      <c r="P2310" s="13" t="s">
        <v>30</v>
      </c>
      <c r="Q2310" s="13">
        <v>0</v>
      </c>
      <c r="R2310" s="69">
        <f t="shared" si="2335"/>
        <v>1638.52</v>
      </c>
      <c r="S2310" s="69">
        <v>0</v>
      </c>
      <c r="T2310" s="69">
        <f t="shared" si="2340"/>
        <v>0</v>
      </c>
      <c r="U2310" s="69">
        <f t="shared" si="2341"/>
        <v>1638.52</v>
      </c>
      <c r="V2310" s="69">
        <f>+U2310*1</f>
        <v>1638.52</v>
      </c>
      <c r="W2310" s="69">
        <f t="shared" si="2342"/>
        <v>0</v>
      </c>
      <c r="X2310" s="69">
        <v>0</v>
      </c>
      <c r="Y2310" s="14">
        <f t="shared" si="2339"/>
        <v>0</v>
      </c>
      <c r="Z2310" s="11" t="s">
        <v>26</v>
      </c>
      <c r="AA2310" s="12" t="s">
        <v>31</v>
      </c>
    </row>
    <row r="2311" spans="1:27" x14ac:dyDescent="0.25">
      <c r="A2311" s="10">
        <v>45691</v>
      </c>
      <c r="B2311" s="68">
        <v>1.2962962962962954E-2</v>
      </c>
      <c r="C2311" s="11" t="s">
        <v>4675</v>
      </c>
      <c r="D2311" s="11">
        <v>16841</v>
      </c>
      <c r="E2311" s="11" t="s">
        <v>573</v>
      </c>
      <c r="F2311" s="11" t="s">
        <v>26</v>
      </c>
      <c r="G2311" s="11">
        <v>789</v>
      </c>
      <c r="H2311" s="12" t="s">
        <v>141</v>
      </c>
      <c r="I2311" s="12" t="s">
        <v>37</v>
      </c>
      <c r="J2311" s="12" t="s">
        <v>598</v>
      </c>
      <c r="K2311" s="12" t="s">
        <v>82</v>
      </c>
      <c r="L2311" s="13">
        <v>37.5</v>
      </c>
      <c r="M2311" s="13">
        <v>25</v>
      </c>
      <c r="N2311" s="13">
        <f t="shared" si="2320"/>
        <v>1.5</v>
      </c>
      <c r="O2311" s="13">
        <v>29</v>
      </c>
      <c r="P2311" s="13" t="s">
        <v>30</v>
      </c>
      <c r="Q2311" s="13">
        <v>0</v>
      </c>
      <c r="R2311" s="69">
        <f>L2311*O2311</f>
        <v>1087.5</v>
      </c>
      <c r="S2311" s="69">
        <v>0</v>
      </c>
      <c r="T2311" s="69">
        <f>L2311*S2311</f>
        <v>0</v>
      </c>
      <c r="U2311" s="69">
        <f>R2311-T2311</f>
        <v>1087.5</v>
      </c>
      <c r="V2311" s="69">
        <f>U2311*0</f>
        <v>0</v>
      </c>
      <c r="W2311" s="69">
        <f>U2311-V2311</f>
        <v>1087.5</v>
      </c>
      <c r="X2311" s="69">
        <v>0</v>
      </c>
      <c r="Y2311" s="14">
        <f t="shared" si="2339"/>
        <v>0</v>
      </c>
      <c r="Z2311" s="11" t="s">
        <v>26</v>
      </c>
      <c r="AA2311" s="12" t="s">
        <v>31</v>
      </c>
    </row>
    <row r="2312" spans="1:27" x14ac:dyDescent="0.25">
      <c r="A2312" s="10">
        <v>45691</v>
      </c>
      <c r="B2312" s="68">
        <v>9.5486111111111605E-3</v>
      </c>
      <c r="C2312" s="11" t="s">
        <v>4676</v>
      </c>
      <c r="D2312" s="11">
        <v>16842</v>
      </c>
      <c r="E2312" s="11" t="s">
        <v>52</v>
      </c>
      <c r="F2312" s="11" t="s">
        <v>26</v>
      </c>
      <c r="G2312" s="11">
        <v>790</v>
      </c>
      <c r="H2312" s="12" t="s">
        <v>141</v>
      </c>
      <c r="I2312" s="12" t="s">
        <v>55</v>
      </c>
      <c r="J2312" s="12" t="s">
        <v>55</v>
      </c>
      <c r="K2312" s="12" t="s">
        <v>56</v>
      </c>
      <c r="L2312" s="13">
        <v>40.46</v>
      </c>
      <c r="M2312" s="13">
        <v>25</v>
      </c>
      <c r="N2312" s="13">
        <f t="shared" si="2320"/>
        <v>1.6184000000000001</v>
      </c>
      <c r="O2312" s="13">
        <v>15</v>
      </c>
      <c r="P2312" s="13" t="s">
        <v>30</v>
      </c>
      <c r="Q2312" s="13">
        <v>0</v>
      </c>
      <c r="R2312" s="69">
        <f>L2312*O2312</f>
        <v>606.9</v>
      </c>
      <c r="S2312" s="69">
        <v>0</v>
      </c>
      <c r="T2312" s="69">
        <f>L2312*S2312</f>
        <v>0</v>
      </c>
      <c r="U2312" s="69">
        <f>R2312-T2312</f>
        <v>606.9</v>
      </c>
      <c r="V2312" s="69">
        <f>U2312*0</f>
        <v>0</v>
      </c>
      <c r="W2312" s="69">
        <f>U2312-V2312</f>
        <v>606.9</v>
      </c>
      <c r="X2312" s="69">
        <v>0</v>
      </c>
      <c r="Y2312" s="14">
        <f t="shared" si="2339"/>
        <v>0</v>
      </c>
      <c r="Z2312" s="11" t="s">
        <v>26</v>
      </c>
      <c r="AA2312" s="12" t="s">
        <v>31</v>
      </c>
    </row>
    <row r="2313" spans="1:27" x14ac:dyDescent="0.25">
      <c r="A2313" s="10">
        <v>45691</v>
      </c>
      <c r="B2313" s="68">
        <v>1.4432870370370332E-2</v>
      </c>
      <c r="C2313" s="11" t="s">
        <v>4677</v>
      </c>
      <c r="D2313" s="11">
        <v>16843</v>
      </c>
      <c r="E2313" s="11" t="s">
        <v>176</v>
      </c>
      <c r="F2313" s="11" t="s">
        <v>26</v>
      </c>
      <c r="G2313" s="11">
        <v>791</v>
      </c>
      <c r="H2313" s="12" t="s">
        <v>141</v>
      </c>
      <c r="I2313" s="12" t="s">
        <v>55</v>
      </c>
      <c r="J2313" s="12" t="s">
        <v>55</v>
      </c>
      <c r="K2313" s="12" t="s">
        <v>56</v>
      </c>
      <c r="L2313" s="13">
        <v>39.299999999999997</v>
      </c>
      <c r="M2313" s="13">
        <v>25</v>
      </c>
      <c r="N2313" s="13">
        <f t="shared" si="2320"/>
        <v>1.5719999999999998</v>
      </c>
      <c r="O2313" s="13">
        <v>15</v>
      </c>
      <c r="P2313" s="13" t="s">
        <v>30</v>
      </c>
      <c r="Q2313" s="13">
        <v>0</v>
      </c>
      <c r="R2313" s="69">
        <f>L2313*O2313</f>
        <v>589.5</v>
      </c>
      <c r="S2313" s="69">
        <v>0</v>
      </c>
      <c r="T2313" s="69">
        <f>L2313*S2313</f>
        <v>0</v>
      </c>
      <c r="U2313" s="69">
        <f>R2313-T2313</f>
        <v>589.5</v>
      </c>
      <c r="V2313" s="69">
        <f>U2313*0</f>
        <v>0</v>
      </c>
      <c r="W2313" s="69">
        <f>U2313-V2313</f>
        <v>589.5</v>
      </c>
      <c r="X2313" s="69">
        <v>0</v>
      </c>
      <c r="Y2313" s="14">
        <f t="shared" si="2339"/>
        <v>0</v>
      </c>
      <c r="Z2313" s="11" t="s">
        <v>26</v>
      </c>
      <c r="AA2313" s="12" t="s">
        <v>31</v>
      </c>
    </row>
    <row r="2314" spans="1:27" x14ac:dyDescent="0.25">
      <c r="A2314" s="10">
        <v>45691</v>
      </c>
      <c r="B2314" s="68">
        <v>9.8032407407407929E-3</v>
      </c>
      <c r="C2314" s="11" t="s">
        <v>4678</v>
      </c>
      <c r="D2314" s="11">
        <v>16844</v>
      </c>
      <c r="E2314" s="11" t="s">
        <v>63</v>
      </c>
      <c r="F2314" s="11" t="s">
        <v>26</v>
      </c>
      <c r="G2314" s="11">
        <v>10178</v>
      </c>
      <c r="H2314" s="12" t="s">
        <v>140</v>
      </c>
      <c r="I2314" s="12" t="s">
        <v>27</v>
      </c>
      <c r="J2314" s="12" t="s">
        <v>42</v>
      </c>
      <c r="K2314" s="12" t="s">
        <v>43</v>
      </c>
      <c r="L2314" s="13">
        <v>40.200000000000003</v>
      </c>
      <c r="M2314" s="13">
        <v>25</v>
      </c>
      <c r="N2314" s="13">
        <f t="shared" si="2320"/>
        <v>1.6080000000000001</v>
      </c>
      <c r="O2314" s="13">
        <v>35</v>
      </c>
      <c r="P2314" s="13"/>
      <c r="Q2314" s="13">
        <v>0</v>
      </c>
      <c r="R2314" s="69">
        <f>+L2314*O2314</f>
        <v>1407</v>
      </c>
      <c r="S2314" s="69">
        <v>0</v>
      </c>
      <c r="T2314" s="69">
        <f>+L2314*S2314</f>
        <v>0</v>
      </c>
      <c r="U2314" s="69">
        <f>+R2314-T2314</f>
        <v>1407</v>
      </c>
      <c r="V2314" s="69">
        <f>+U2314*0</f>
        <v>0</v>
      </c>
      <c r="W2314" s="69">
        <f>+U2314-V2314</f>
        <v>1407</v>
      </c>
      <c r="X2314" s="69">
        <v>0</v>
      </c>
      <c r="Y2314" s="14">
        <f t="shared" si="2339"/>
        <v>0</v>
      </c>
      <c r="Z2314" s="11" t="s">
        <v>26</v>
      </c>
      <c r="AA2314" s="12" t="s">
        <v>31</v>
      </c>
    </row>
    <row r="2315" spans="1:27" x14ac:dyDescent="0.25">
      <c r="A2315" s="10">
        <v>45691</v>
      </c>
      <c r="B2315" s="68">
        <v>1.7442129629629655E-2</v>
      </c>
      <c r="C2315" s="11" t="s">
        <v>4679</v>
      </c>
      <c r="D2315" s="11">
        <v>16845</v>
      </c>
      <c r="E2315" s="11" t="s">
        <v>39</v>
      </c>
      <c r="F2315" s="11" t="s">
        <v>26</v>
      </c>
      <c r="G2315" s="11">
        <v>792</v>
      </c>
      <c r="H2315" s="12" t="s">
        <v>141</v>
      </c>
      <c r="I2315" s="12" t="s">
        <v>55</v>
      </c>
      <c r="J2315" s="12" t="s">
        <v>55</v>
      </c>
      <c r="K2315" s="12" t="s">
        <v>56</v>
      </c>
      <c r="L2315" s="13">
        <v>39.18</v>
      </c>
      <c r="M2315" s="13">
        <v>25</v>
      </c>
      <c r="N2315" s="13">
        <f t="shared" si="2320"/>
        <v>1.5671999999999999</v>
      </c>
      <c r="O2315" s="13">
        <v>15</v>
      </c>
      <c r="P2315" s="13" t="s">
        <v>30</v>
      </c>
      <c r="Q2315" s="13">
        <v>0</v>
      </c>
      <c r="R2315" s="69">
        <f>L2315*O2315</f>
        <v>587.70000000000005</v>
      </c>
      <c r="S2315" s="69">
        <v>0</v>
      </c>
      <c r="T2315" s="69">
        <f>L2315*S2315</f>
        <v>0</v>
      </c>
      <c r="U2315" s="69">
        <f>R2315-T2315</f>
        <v>587.70000000000005</v>
      </c>
      <c r="V2315" s="69">
        <f>U2315*0</f>
        <v>0</v>
      </c>
      <c r="W2315" s="69">
        <f>U2315-V2315</f>
        <v>587.70000000000005</v>
      </c>
      <c r="X2315" s="69">
        <v>0</v>
      </c>
      <c r="Y2315" s="14">
        <f t="shared" si="2339"/>
        <v>0</v>
      </c>
      <c r="Z2315" s="11" t="s">
        <v>26</v>
      </c>
      <c r="AA2315" s="12" t="s">
        <v>31</v>
      </c>
    </row>
    <row r="2316" spans="1:27" x14ac:dyDescent="0.25">
      <c r="A2316" s="10">
        <v>45691</v>
      </c>
      <c r="B2316" s="68">
        <v>9.594907407407427E-3</v>
      </c>
      <c r="C2316" s="11" t="s">
        <v>4680</v>
      </c>
      <c r="D2316" s="11">
        <v>16846</v>
      </c>
      <c r="E2316" s="11" t="s">
        <v>3937</v>
      </c>
      <c r="F2316" s="11" t="s">
        <v>26</v>
      </c>
      <c r="G2316" s="11" t="s">
        <v>35</v>
      </c>
      <c r="H2316" s="12" t="s">
        <v>36</v>
      </c>
      <c r="I2316" s="12" t="s">
        <v>55</v>
      </c>
      <c r="J2316" s="12" t="s">
        <v>55</v>
      </c>
      <c r="K2316" s="12" t="s">
        <v>56</v>
      </c>
      <c r="L2316" s="13">
        <v>10.1</v>
      </c>
      <c r="M2316" s="13">
        <v>7</v>
      </c>
      <c r="N2316" s="13">
        <f t="shared" si="2320"/>
        <v>1.4428571428571428</v>
      </c>
      <c r="O2316" s="13">
        <v>20</v>
      </c>
      <c r="P2316" s="13" t="s">
        <v>30</v>
      </c>
      <c r="Q2316" s="13">
        <v>0</v>
      </c>
      <c r="R2316" s="69">
        <f>(L2316*O2316)-Q2316</f>
        <v>202</v>
      </c>
      <c r="S2316" s="69">
        <v>0</v>
      </c>
      <c r="T2316" s="69">
        <f t="shared" ref="T2316" si="2343">+L2316*S2316</f>
        <v>0</v>
      </c>
      <c r="U2316" s="69">
        <f t="shared" ref="U2316" si="2344">+R2316-T2316</f>
        <v>202</v>
      </c>
      <c r="V2316" s="69">
        <f>+U2316*0</f>
        <v>0</v>
      </c>
      <c r="W2316" s="69">
        <f t="shared" ref="W2316" si="2345">+U2316-V2316</f>
        <v>202</v>
      </c>
      <c r="X2316" s="69">
        <v>0</v>
      </c>
      <c r="Y2316" s="14">
        <f t="shared" si="2339"/>
        <v>0</v>
      </c>
      <c r="Z2316" s="11" t="s">
        <v>26</v>
      </c>
      <c r="AA2316" s="12" t="s">
        <v>31</v>
      </c>
    </row>
    <row r="2317" spans="1:27" x14ac:dyDescent="0.25">
      <c r="A2317" s="10">
        <v>45691</v>
      </c>
      <c r="B2317" s="68">
        <v>9.6412037037037046E-2</v>
      </c>
      <c r="C2317" s="11" t="s">
        <v>4681</v>
      </c>
      <c r="D2317" s="11">
        <v>16847</v>
      </c>
      <c r="E2317" s="11" t="s">
        <v>75</v>
      </c>
      <c r="F2317" s="11" t="s">
        <v>26</v>
      </c>
      <c r="G2317" s="11">
        <v>42043</v>
      </c>
      <c r="H2317" s="12" t="s">
        <v>564</v>
      </c>
      <c r="I2317" s="12" t="s">
        <v>27</v>
      </c>
      <c r="J2317" s="12" t="s">
        <v>33</v>
      </c>
      <c r="K2317" s="12" t="s">
        <v>34</v>
      </c>
      <c r="L2317" s="13">
        <v>41.5</v>
      </c>
      <c r="M2317" s="13">
        <v>28</v>
      </c>
      <c r="N2317" s="13">
        <f t="shared" si="2320"/>
        <v>1.4821428571428572</v>
      </c>
      <c r="O2317" s="13"/>
      <c r="P2317" s="13">
        <v>60</v>
      </c>
      <c r="Q2317" s="13">
        <v>0</v>
      </c>
      <c r="R2317" s="69">
        <f>M2317*P2317</f>
        <v>1680</v>
      </c>
      <c r="S2317" s="69">
        <v>0</v>
      </c>
      <c r="T2317" s="69">
        <f>M2317*S2317</f>
        <v>0</v>
      </c>
      <c r="U2317" s="69">
        <f>R2317-T2317</f>
        <v>1680</v>
      </c>
      <c r="V2317" s="69">
        <f>U2317*0</f>
        <v>0</v>
      </c>
      <c r="W2317" s="69">
        <f>+U2317-V2317</f>
        <v>1680</v>
      </c>
      <c r="X2317" s="69">
        <v>0</v>
      </c>
      <c r="Y2317" s="14">
        <f t="shared" si="2339"/>
        <v>0</v>
      </c>
      <c r="Z2317" s="11" t="s">
        <v>26</v>
      </c>
      <c r="AA2317" s="12" t="s">
        <v>31</v>
      </c>
    </row>
    <row r="2318" spans="1:27" x14ac:dyDescent="0.25">
      <c r="A2318" s="10">
        <v>45691</v>
      </c>
      <c r="B2318" s="68">
        <v>1.0219907407407414E-2</v>
      </c>
      <c r="C2318" s="11" t="s">
        <v>4682</v>
      </c>
      <c r="D2318" s="11">
        <v>16848</v>
      </c>
      <c r="E2318" s="11" t="s">
        <v>657</v>
      </c>
      <c r="F2318" s="11" t="s">
        <v>26</v>
      </c>
      <c r="G2318" s="11">
        <v>863</v>
      </c>
      <c r="H2318" s="12" t="s">
        <v>141</v>
      </c>
      <c r="I2318" s="12" t="s">
        <v>37</v>
      </c>
      <c r="J2318" s="12" t="s">
        <v>598</v>
      </c>
      <c r="K2318" s="12" t="s">
        <v>82</v>
      </c>
      <c r="L2318" s="13">
        <v>39.380000000000003</v>
      </c>
      <c r="M2318" s="13">
        <v>25</v>
      </c>
      <c r="N2318" s="13">
        <f t="shared" si="2320"/>
        <v>1.5752000000000002</v>
      </c>
      <c r="O2318" s="13">
        <v>29</v>
      </c>
      <c r="P2318" s="13" t="s">
        <v>30</v>
      </c>
      <c r="Q2318" s="13">
        <v>0</v>
      </c>
      <c r="R2318" s="69">
        <f>L2318*O2318</f>
        <v>1142.02</v>
      </c>
      <c r="S2318" s="69">
        <v>0</v>
      </c>
      <c r="T2318" s="69">
        <f>L2318*S2318</f>
        <v>0</v>
      </c>
      <c r="U2318" s="69">
        <f>R2318-T2318</f>
        <v>1142.02</v>
      </c>
      <c r="V2318" s="69">
        <f>U2318*0</f>
        <v>0</v>
      </c>
      <c r="W2318" s="69">
        <f>U2318-V2318</f>
        <v>1142.02</v>
      </c>
      <c r="X2318" s="69">
        <v>0</v>
      </c>
      <c r="Y2318" s="14">
        <f t="shared" si="2339"/>
        <v>0</v>
      </c>
      <c r="Z2318" s="11" t="s">
        <v>26</v>
      </c>
      <c r="AA2318" s="12" t="s">
        <v>31</v>
      </c>
    </row>
    <row r="2319" spans="1:27" x14ac:dyDescent="0.25">
      <c r="A2319" s="10">
        <v>45691</v>
      </c>
      <c r="B2319" s="68">
        <v>7.9282407407407218E-3</v>
      </c>
      <c r="C2319" s="11" t="s">
        <v>4683</v>
      </c>
      <c r="D2319" s="11">
        <v>16849</v>
      </c>
      <c r="E2319" s="11" t="s">
        <v>603</v>
      </c>
      <c r="F2319" s="11" t="s">
        <v>26</v>
      </c>
      <c r="G2319" s="11">
        <v>1117</v>
      </c>
      <c r="H2319" s="12" t="s">
        <v>141</v>
      </c>
      <c r="I2319" s="12" t="s">
        <v>37</v>
      </c>
      <c r="J2319" s="12" t="s">
        <v>598</v>
      </c>
      <c r="K2319" s="12" t="s">
        <v>82</v>
      </c>
      <c r="L2319" s="13">
        <v>39.28</v>
      </c>
      <c r="M2319" s="13">
        <v>25</v>
      </c>
      <c r="N2319" s="13">
        <f t="shared" si="2320"/>
        <v>1.5712000000000002</v>
      </c>
      <c r="O2319" s="13">
        <v>29</v>
      </c>
      <c r="P2319" s="13" t="s">
        <v>30</v>
      </c>
      <c r="Q2319" s="13">
        <v>0</v>
      </c>
      <c r="R2319" s="69">
        <f>L2319*O2319</f>
        <v>1139.1200000000001</v>
      </c>
      <c r="S2319" s="69">
        <v>0</v>
      </c>
      <c r="T2319" s="69">
        <f>L2319*S2319</f>
        <v>0</v>
      </c>
      <c r="U2319" s="69">
        <f>R2319-T2319</f>
        <v>1139.1200000000001</v>
      </c>
      <c r="V2319" s="69">
        <f>U2319*0</f>
        <v>0</v>
      </c>
      <c r="W2319" s="69">
        <f>U2319-V2319</f>
        <v>1139.1200000000001</v>
      </c>
      <c r="X2319" s="69">
        <v>0</v>
      </c>
      <c r="Y2319" s="14">
        <f t="shared" si="2339"/>
        <v>0</v>
      </c>
      <c r="Z2319" s="11" t="s">
        <v>26</v>
      </c>
      <c r="AA2319" s="12" t="s">
        <v>31</v>
      </c>
    </row>
    <row r="2320" spans="1:27" x14ac:dyDescent="0.25">
      <c r="A2320" s="10">
        <v>45691</v>
      </c>
      <c r="B2320" s="68">
        <v>8.2638888888889594E-3</v>
      </c>
      <c r="C2320" s="11" t="s">
        <v>4684</v>
      </c>
      <c r="D2320" s="11">
        <v>16850</v>
      </c>
      <c r="E2320" s="11" t="s">
        <v>508</v>
      </c>
      <c r="F2320" s="11" t="s">
        <v>26</v>
      </c>
      <c r="G2320" s="11">
        <v>1311</v>
      </c>
      <c r="H2320" s="12" t="s">
        <v>141</v>
      </c>
      <c r="I2320" s="12" t="s">
        <v>37</v>
      </c>
      <c r="J2320" s="12" t="s">
        <v>598</v>
      </c>
      <c r="K2320" s="12" t="s">
        <v>82</v>
      </c>
      <c r="L2320" s="13">
        <v>38.14</v>
      </c>
      <c r="M2320" s="13">
        <v>25</v>
      </c>
      <c r="N2320" s="13">
        <f t="shared" si="2320"/>
        <v>1.5256000000000001</v>
      </c>
      <c r="O2320" s="13">
        <v>29</v>
      </c>
      <c r="P2320" s="13" t="s">
        <v>30</v>
      </c>
      <c r="Q2320" s="13">
        <v>0</v>
      </c>
      <c r="R2320" s="69">
        <f>L2320*O2320</f>
        <v>1106.06</v>
      </c>
      <c r="S2320" s="69">
        <v>0</v>
      </c>
      <c r="T2320" s="69">
        <f>L2320*S2320</f>
        <v>0</v>
      </c>
      <c r="U2320" s="69">
        <f>R2320-T2320</f>
        <v>1106.06</v>
      </c>
      <c r="V2320" s="69">
        <f>U2320*0</f>
        <v>0</v>
      </c>
      <c r="W2320" s="69">
        <f>U2320-V2320</f>
        <v>1106.06</v>
      </c>
      <c r="X2320" s="69">
        <v>0</v>
      </c>
      <c r="Y2320" s="14">
        <f t="shared" si="2339"/>
        <v>0</v>
      </c>
      <c r="Z2320" s="11" t="s">
        <v>26</v>
      </c>
      <c r="AA2320" s="12" t="s">
        <v>31</v>
      </c>
    </row>
    <row r="2321" spans="1:27" x14ac:dyDescent="0.25">
      <c r="A2321" s="10">
        <v>45691</v>
      </c>
      <c r="B2321" s="68">
        <v>1.1238425925925943E-2</v>
      </c>
      <c r="C2321" s="11" t="s">
        <v>4685</v>
      </c>
      <c r="D2321" s="11">
        <v>16851</v>
      </c>
      <c r="E2321" s="11" t="s">
        <v>443</v>
      </c>
      <c r="F2321" s="11" t="s">
        <v>26</v>
      </c>
      <c r="G2321" s="11">
        <v>2110</v>
      </c>
      <c r="H2321" s="12" t="s">
        <v>4448</v>
      </c>
      <c r="I2321" s="12" t="s">
        <v>37</v>
      </c>
      <c r="J2321" s="12" t="s">
        <v>4686</v>
      </c>
      <c r="K2321" s="12" t="s">
        <v>82</v>
      </c>
      <c r="L2321" s="13">
        <v>34.479999999999997</v>
      </c>
      <c r="M2321" s="13">
        <v>21</v>
      </c>
      <c r="N2321" s="13">
        <f t="shared" si="2320"/>
        <v>1.6419047619047618</v>
      </c>
      <c r="O2321" s="13">
        <v>30</v>
      </c>
      <c r="P2321" s="13" t="s">
        <v>30</v>
      </c>
      <c r="Q2321" s="13"/>
      <c r="R2321" s="69">
        <f>L2321*O2321</f>
        <v>1034.3999999999999</v>
      </c>
      <c r="S2321" s="69"/>
      <c r="T2321" s="69"/>
      <c r="U2321" s="69"/>
      <c r="V2321" s="69"/>
      <c r="W2321" s="69"/>
      <c r="X2321" s="69">
        <v>0</v>
      </c>
      <c r="Y2321" s="70">
        <f>T2321-X2321</f>
        <v>0</v>
      </c>
      <c r="Z2321" s="11" t="s">
        <v>26</v>
      </c>
      <c r="AA2321" s="12" t="s">
        <v>31</v>
      </c>
    </row>
    <row r="2322" spans="1:27" x14ac:dyDescent="0.25">
      <c r="A2322" s="10">
        <v>45691</v>
      </c>
      <c r="B2322" s="68">
        <v>1.070601851851849E-2</v>
      </c>
      <c r="C2322" s="11" t="s">
        <v>4687</v>
      </c>
      <c r="D2322" s="11">
        <v>16852</v>
      </c>
      <c r="E2322" s="11" t="s">
        <v>98</v>
      </c>
      <c r="F2322" s="11" t="s">
        <v>26</v>
      </c>
      <c r="G2322" s="11">
        <v>10711</v>
      </c>
      <c r="H2322" s="12" t="s">
        <v>140</v>
      </c>
      <c r="I2322" s="12" t="s">
        <v>27</v>
      </c>
      <c r="J2322" s="12" t="s">
        <v>42</v>
      </c>
      <c r="K2322" s="12" t="s">
        <v>43</v>
      </c>
      <c r="L2322" s="13">
        <v>41.18</v>
      </c>
      <c r="M2322" s="13">
        <v>25</v>
      </c>
      <c r="N2322" s="13">
        <f t="shared" si="2320"/>
        <v>1.6472</v>
      </c>
      <c r="O2322" s="13">
        <v>35</v>
      </c>
      <c r="P2322" s="13"/>
      <c r="Q2322" s="13">
        <v>0</v>
      </c>
      <c r="R2322" s="69">
        <f>+L2322*O2322</f>
        <v>1441.3</v>
      </c>
      <c r="S2322" s="69">
        <v>0</v>
      </c>
      <c r="T2322" s="69">
        <f>+L2322*S2322</f>
        <v>0</v>
      </c>
      <c r="U2322" s="69">
        <f>+R2322-T2322</f>
        <v>1441.3</v>
      </c>
      <c r="V2322" s="69">
        <f>+U2322*0</f>
        <v>0</v>
      </c>
      <c r="W2322" s="69">
        <f>+U2322-V2322</f>
        <v>1441.3</v>
      </c>
      <c r="X2322" s="69">
        <v>0</v>
      </c>
      <c r="Y2322" s="14">
        <f t="shared" ref="Y2322:Y2326" si="2346">T2322-X2322</f>
        <v>0</v>
      </c>
      <c r="Z2322" s="11" t="s">
        <v>26</v>
      </c>
      <c r="AA2322" s="12" t="s">
        <v>31</v>
      </c>
    </row>
    <row r="2323" spans="1:27" x14ac:dyDescent="0.25">
      <c r="A2323" s="10">
        <v>45691</v>
      </c>
      <c r="B2323" s="68">
        <v>1.5601851851851922E-2</v>
      </c>
      <c r="C2323" s="11" t="s">
        <v>4688</v>
      </c>
      <c r="D2323" s="11">
        <v>16853</v>
      </c>
      <c r="E2323" s="11" t="s">
        <v>64</v>
      </c>
      <c r="F2323" s="11" t="s">
        <v>26</v>
      </c>
      <c r="G2323" s="11">
        <v>793</v>
      </c>
      <c r="H2323" s="12" t="s">
        <v>141</v>
      </c>
      <c r="I2323" s="12" t="s">
        <v>55</v>
      </c>
      <c r="J2323" s="12" t="s">
        <v>55</v>
      </c>
      <c r="K2323" s="12" t="s">
        <v>56</v>
      </c>
      <c r="L2323" s="13">
        <v>38.380000000000003</v>
      </c>
      <c r="M2323" s="13">
        <v>25</v>
      </c>
      <c r="N2323" s="13">
        <f t="shared" si="2320"/>
        <v>1.5352000000000001</v>
      </c>
      <c r="O2323" s="13">
        <v>15</v>
      </c>
      <c r="P2323" s="13" t="s">
        <v>30</v>
      </c>
      <c r="Q2323" s="13">
        <v>0</v>
      </c>
      <c r="R2323" s="69">
        <f>L2323*O2323</f>
        <v>575.70000000000005</v>
      </c>
      <c r="S2323" s="69">
        <v>0</v>
      </c>
      <c r="T2323" s="69">
        <f>L2323*S2323</f>
        <v>0</v>
      </c>
      <c r="U2323" s="69">
        <f>R2323-T2323</f>
        <v>575.70000000000005</v>
      </c>
      <c r="V2323" s="69">
        <f>U2323*0</f>
        <v>0</v>
      </c>
      <c r="W2323" s="69">
        <f>U2323-V2323</f>
        <v>575.70000000000005</v>
      </c>
      <c r="X2323" s="69">
        <v>0</v>
      </c>
      <c r="Y2323" s="14">
        <f t="shared" si="2346"/>
        <v>0</v>
      </c>
      <c r="Z2323" s="11" t="s">
        <v>26</v>
      </c>
      <c r="AA2323" s="12" t="s">
        <v>31</v>
      </c>
    </row>
    <row r="2324" spans="1:27" x14ac:dyDescent="0.25">
      <c r="A2324" s="10">
        <v>45691</v>
      </c>
      <c r="B2324" s="68">
        <v>9.4560185185185164E-3</v>
      </c>
      <c r="C2324" s="11" t="s">
        <v>4689</v>
      </c>
      <c r="D2324" s="11">
        <v>16854</v>
      </c>
      <c r="E2324" s="11" t="s">
        <v>3937</v>
      </c>
      <c r="F2324" s="11" t="s">
        <v>26</v>
      </c>
      <c r="G2324" s="11" t="s">
        <v>35</v>
      </c>
      <c r="H2324" s="12" t="s">
        <v>36</v>
      </c>
      <c r="I2324" s="12" t="s">
        <v>55</v>
      </c>
      <c r="J2324" s="12" t="s">
        <v>55</v>
      </c>
      <c r="K2324" s="12" t="s">
        <v>56</v>
      </c>
      <c r="L2324" s="13">
        <v>10.1</v>
      </c>
      <c r="M2324" s="13">
        <v>7</v>
      </c>
      <c r="N2324" s="13">
        <f t="shared" si="2320"/>
        <v>1.4428571428571428</v>
      </c>
      <c r="O2324" s="13">
        <v>20</v>
      </c>
      <c r="P2324" s="13" t="s">
        <v>30</v>
      </c>
      <c r="Q2324" s="13">
        <v>0</v>
      </c>
      <c r="R2324" s="69">
        <f>(L2324*O2324)-Q2324</f>
        <v>202</v>
      </c>
      <c r="S2324" s="69">
        <v>0</v>
      </c>
      <c r="T2324" s="69">
        <f t="shared" ref="T2324" si="2347">+L2324*S2324</f>
        <v>0</v>
      </c>
      <c r="U2324" s="69">
        <f t="shared" ref="U2324" si="2348">+R2324-T2324</f>
        <v>202</v>
      </c>
      <c r="V2324" s="69">
        <f>+U2324*0</f>
        <v>0</v>
      </c>
      <c r="W2324" s="69">
        <f t="shared" ref="W2324" si="2349">+U2324-V2324</f>
        <v>202</v>
      </c>
      <c r="X2324" s="69">
        <v>0</v>
      </c>
      <c r="Y2324" s="14">
        <f t="shared" si="2346"/>
        <v>0</v>
      </c>
      <c r="Z2324" s="11" t="s">
        <v>26</v>
      </c>
      <c r="AA2324" s="12" t="s">
        <v>31</v>
      </c>
    </row>
    <row r="2325" spans="1:27" x14ac:dyDescent="0.25">
      <c r="A2325" s="10">
        <v>45691</v>
      </c>
      <c r="B2325" s="68">
        <v>8.9872685185185208E-2</v>
      </c>
      <c r="C2325" s="11" t="s">
        <v>4690</v>
      </c>
      <c r="D2325" s="11">
        <v>16855</v>
      </c>
      <c r="E2325" s="11" t="s">
        <v>505</v>
      </c>
      <c r="F2325" s="11" t="s">
        <v>26</v>
      </c>
      <c r="G2325" s="11">
        <v>1544</v>
      </c>
      <c r="H2325" s="12" t="s">
        <v>45</v>
      </c>
      <c r="I2325" s="12" t="s">
        <v>27</v>
      </c>
      <c r="J2325" s="12" t="s">
        <v>33</v>
      </c>
      <c r="K2325" s="12" t="s">
        <v>34</v>
      </c>
      <c r="L2325" s="13">
        <v>38.82</v>
      </c>
      <c r="M2325" s="13">
        <v>25</v>
      </c>
      <c r="N2325" s="13">
        <f t="shared" si="2320"/>
        <v>1.5528</v>
      </c>
      <c r="O2325" s="13" t="s">
        <v>30</v>
      </c>
      <c r="P2325" s="13">
        <v>58</v>
      </c>
      <c r="Q2325" s="13">
        <v>0</v>
      </c>
      <c r="R2325" s="69">
        <f>M2325*P2325</f>
        <v>1450</v>
      </c>
      <c r="S2325" s="69">
        <v>0</v>
      </c>
      <c r="T2325" s="69">
        <f>M2325*S2325</f>
        <v>0</v>
      </c>
      <c r="U2325" s="69">
        <f>R2325-T2325</f>
        <v>1450</v>
      </c>
      <c r="V2325" s="69">
        <f>U2325*0</f>
        <v>0</v>
      </c>
      <c r="W2325" s="69">
        <f>U2325-V2325</f>
        <v>1450</v>
      </c>
      <c r="X2325" s="69">
        <v>0</v>
      </c>
      <c r="Y2325" s="14">
        <f t="shared" si="2346"/>
        <v>0</v>
      </c>
      <c r="Z2325" s="11" t="s">
        <v>26</v>
      </c>
      <c r="AA2325" s="12" t="s">
        <v>31</v>
      </c>
    </row>
    <row r="2326" spans="1:27" x14ac:dyDescent="0.25">
      <c r="A2326" s="10">
        <v>45691</v>
      </c>
      <c r="B2326" s="68">
        <v>1.7314814814814783E-2</v>
      </c>
      <c r="C2326" s="11" t="s">
        <v>4691</v>
      </c>
      <c r="D2326" s="11">
        <v>16856</v>
      </c>
      <c r="E2326" s="11" t="s">
        <v>87</v>
      </c>
      <c r="F2326" s="11" t="s">
        <v>26</v>
      </c>
      <c r="G2326" s="11">
        <v>56956</v>
      </c>
      <c r="H2326" s="12" t="s">
        <v>4422</v>
      </c>
      <c r="I2326" s="12" t="s">
        <v>27</v>
      </c>
      <c r="J2326" s="12" t="s">
        <v>42</v>
      </c>
      <c r="K2326" s="12" t="s">
        <v>43</v>
      </c>
      <c r="L2326" s="13">
        <v>37</v>
      </c>
      <c r="M2326" s="13">
        <v>25</v>
      </c>
      <c r="N2326" s="13">
        <f t="shared" si="2320"/>
        <v>1.48</v>
      </c>
      <c r="O2326" s="13">
        <v>42</v>
      </c>
      <c r="P2326" s="13" t="s">
        <v>30</v>
      </c>
      <c r="Q2326" s="13">
        <v>0</v>
      </c>
      <c r="R2326" s="69">
        <f t="shared" ref="R2326" si="2350">+L2326*O2326</f>
        <v>1554</v>
      </c>
      <c r="S2326" s="69">
        <v>0</v>
      </c>
      <c r="T2326" s="69">
        <f t="shared" ref="T2326" si="2351">+L2326*S2326</f>
        <v>0</v>
      </c>
      <c r="U2326" s="69">
        <f t="shared" ref="U2326" si="2352">+R2326-T2326</f>
        <v>1554</v>
      </c>
      <c r="V2326" s="69">
        <f>+U2326*1</f>
        <v>1554</v>
      </c>
      <c r="W2326" s="69">
        <f t="shared" ref="W2326" si="2353">+U2326-V2326</f>
        <v>0</v>
      </c>
      <c r="X2326" s="69">
        <v>0</v>
      </c>
      <c r="Y2326" s="14">
        <f t="shared" si="2346"/>
        <v>0</v>
      </c>
      <c r="Z2326" s="11" t="s">
        <v>26</v>
      </c>
      <c r="AA2326" s="12" t="s">
        <v>31</v>
      </c>
    </row>
    <row r="2327" spans="1:27" x14ac:dyDescent="0.25">
      <c r="A2327" s="10">
        <v>45691</v>
      </c>
      <c r="B2327" s="68">
        <v>2.1145833333333308E-2</v>
      </c>
      <c r="C2327" s="11" t="s">
        <v>4692</v>
      </c>
      <c r="D2327" s="11">
        <v>16857</v>
      </c>
      <c r="E2327" s="11" t="s">
        <v>434</v>
      </c>
      <c r="F2327" s="11" t="s">
        <v>26</v>
      </c>
      <c r="G2327" s="11" t="s">
        <v>26</v>
      </c>
      <c r="H2327" s="12" t="s">
        <v>4421</v>
      </c>
      <c r="I2327" s="12" t="s">
        <v>27</v>
      </c>
      <c r="J2327" s="12" t="s">
        <v>42</v>
      </c>
      <c r="K2327" s="12" t="s">
        <v>43</v>
      </c>
      <c r="L2327" s="13">
        <v>43.82</v>
      </c>
      <c r="M2327" s="13">
        <v>25</v>
      </c>
      <c r="N2327" s="13">
        <f t="shared" si="2320"/>
        <v>1.7527999999999999</v>
      </c>
      <c r="O2327" s="13">
        <v>83</v>
      </c>
      <c r="P2327" s="13" t="s">
        <v>30</v>
      </c>
      <c r="Q2327" s="13">
        <v>0</v>
      </c>
      <c r="R2327" s="69">
        <f>L2327*O2327</f>
        <v>3637.06</v>
      </c>
      <c r="S2327" s="69">
        <v>38</v>
      </c>
      <c r="T2327" s="69">
        <f>L2327*S2327</f>
        <v>1665.16</v>
      </c>
      <c r="U2327" s="69">
        <f>R2327-T2327</f>
        <v>1971.8999999999999</v>
      </c>
      <c r="V2327" s="69">
        <f>U2327*1</f>
        <v>1971.8999999999999</v>
      </c>
      <c r="W2327" s="69">
        <f>U2327-V2327</f>
        <v>0</v>
      </c>
      <c r="X2327" s="69">
        <f>L2327*37</f>
        <v>1621.34</v>
      </c>
      <c r="Y2327" s="70">
        <f>+T2327-X2327</f>
        <v>43.820000000000164</v>
      </c>
      <c r="Z2327" s="12" t="s">
        <v>41</v>
      </c>
      <c r="AA2327" s="12" t="s">
        <v>78</v>
      </c>
    </row>
    <row r="2328" spans="1:27" x14ac:dyDescent="0.25">
      <c r="A2328" s="10">
        <v>45691</v>
      </c>
      <c r="B2328" s="68">
        <v>0.11222222222222222</v>
      </c>
      <c r="C2328" s="11" t="s">
        <v>4693</v>
      </c>
      <c r="D2328" s="11">
        <v>16858</v>
      </c>
      <c r="E2328" s="11" t="s">
        <v>80</v>
      </c>
      <c r="F2328" s="11" t="s">
        <v>26</v>
      </c>
      <c r="G2328" s="11">
        <v>10672</v>
      </c>
      <c r="H2328" s="12" t="s">
        <v>140</v>
      </c>
      <c r="I2328" s="12" t="s">
        <v>27</v>
      </c>
      <c r="J2328" s="12" t="s">
        <v>47</v>
      </c>
      <c r="K2328" s="12" t="s">
        <v>48</v>
      </c>
      <c r="L2328" s="13">
        <v>40.659999999999997</v>
      </c>
      <c r="M2328" s="13">
        <v>28</v>
      </c>
      <c r="N2328" s="13">
        <f t="shared" si="2320"/>
        <v>1.452142857142857</v>
      </c>
      <c r="O2328" s="13">
        <v>40</v>
      </c>
      <c r="P2328" s="13"/>
      <c r="Q2328" s="13">
        <v>0</v>
      </c>
      <c r="R2328" s="69">
        <f>+L2328*O2328</f>
        <v>1626.3999999999999</v>
      </c>
      <c r="S2328" s="69">
        <v>0</v>
      </c>
      <c r="T2328" s="69">
        <f>+L2328*S2328</f>
        <v>0</v>
      </c>
      <c r="U2328" s="69">
        <f>+R2328-T2328</f>
        <v>1626.3999999999999</v>
      </c>
      <c r="V2328" s="69">
        <f>+U2328*0</f>
        <v>0</v>
      </c>
      <c r="W2328" s="69">
        <f>+U2328-V2328</f>
        <v>1626.3999999999999</v>
      </c>
      <c r="X2328" s="69">
        <v>0</v>
      </c>
      <c r="Y2328" s="14">
        <f t="shared" ref="Y2328:Y2351" si="2354">T2328-X2328</f>
        <v>0</v>
      </c>
      <c r="Z2328" s="11" t="s">
        <v>26</v>
      </c>
      <c r="AA2328" s="12" t="s">
        <v>31</v>
      </c>
    </row>
    <row r="2329" spans="1:27" x14ac:dyDescent="0.25">
      <c r="A2329" s="10">
        <v>45691</v>
      </c>
      <c r="B2329" s="68">
        <v>8.4537037037037077E-2</v>
      </c>
      <c r="C2329" s="11" t="s">
        <v>4694</v>
      </c>
      <c r="D2329" s="11">
        <v>16859</v>
      </c>
      <c r="E2329" s="11" t="s">
        <v>97</v>
      </c>
      <c r="F2329" s="11" t="s">
        <v>26</v>
      </c>
      <c r="G2329" s="11">
        <v>9854</v>
      </c>
      <c r="H2329" s="12" t="s">
        <v>4446</v>
      </c>
      <c r="I2329" s="12" t="s">
        <v>27</v>
      </c>
      <c r="J2329" s="12" t="s">
        <v>33</v>
      </c>
      <c r="K2329" s="12" t="s">
        <v>34</v>
      </c>
      <c r="L2329" s="13">
        <v>18.82</v>
      </c>
      <c r="M2329" s="13">
        <v>12</v>
      </c>
      <c r="N2329" s="13">
        <f t="shared" si="2320"/>
        <v>1.5683333333333334</v>
      </c>
      <c r="O2329" s="13" t="s">
        <v>30</v>
      </c>
      <c r="P2329" s="13">
        <v>63</v>
      </c>
      <c r="Q2329" s="13">
        <v>0</v>
      </c>
      <c r="R2329" s="69">
        <f>+M2329*P2329</f>
        <v>756</v>
      </c>
      <c r="S2329" s="69">
        <v>0</v>
      </c>
      <c r="T2329" s="69">
        <f>+M2329*S2329</f>
        <v>0</v>
      </c>
      <c r="U2329" s="69">
        <f t="shared" ref="U2329:U2330" si="2355">+R2329-T2329</f>
        <v>756</v>
      </c>
      <c r="V2329" s="69">
        <f>+U2329*1</f>
        <v>756</v>
      </c>
      <c r="W2329" s="69">
        <f t="shared" ref="W2329:W2330" si="2356">+U2329-V2329</f>
        <v>0</v>
      </c>
      <c r="X2329" s="69">
        <v>0</v>
      </c>
      <c r="Y2329" s="14">
        <f t="shared" si="2354"/>
        <v>0</v>
      </c>
      <c r="Z2329" s="11" t="s">
        <v>26</v>
      </c>
      <c r="AA2329" s="12" t="s">
        <v>31</v>
      </c>
    </row>
    <row r="2330" spans="1:27" x14ac:dyDescent="0.25">
      <c r="A2330" s="10">
        <v>45691</v>
      </c>
      <c r="B2330" s="68">
        <v>3.6087962962962905E-2</v>
      </c>
      <c r="C2330" s="11" t="s">
        <v>4695</v>
      </c>
      <c r="D2330" s="11">
        <v>16860</v>
      </c>
      <c r="E2330" s="11" t="s">
        <v>178</v>
      </c>
      <c r="F2330" s="11" t="s">
        <v>26</v>
      </c>
      <c r="G2330" s="11">
        <v>62067</v>
      </c>
      <c r="H2330" s="12" t="s">
        <v>4422</v>
      </c>
      <c r="I2330" s="12" t="s">
        <v>27</v>
      </c>
      <c r="J2330" s="12" t="s">
        <v>42</v>
      </c>
      <c r="K2330" s="12" t="s">
        <v>43</v>
      </c>
      <c r="L2330" s="13">
        <v>37.799999999999997</v>
      </c>
      <c r="M2330" s="13">
        <v>25</v>
      </c>
      <c r="N2330" s="13">
        <f t="shared" si="2320"/>
        <v>1.5119999999999998</v>
      </c>
      <c r="O2330" s="13">
        <v>42</v>
      </c>
      <c r="P2330" s="13" t="s">
        <v>30</v>
      </c>
      <c r="Q2330" s="13">
        <v>0</v>
      </c>
      <c r="R2330" s="69">
        <f t="shared" ref="R2330" si="2357">+L2330*O2330</f>
        <v>1587.6</v>
      </c>
      <c r="S2330" s="69">
        <v>0</v>
      </c>
      <c r="T2330" s="69">
        <f t="shared" ref="T2330" si="2358">+L2330*S2330</f>
        <v>0</v>
      </c>
      <c r="U2330" s="69">
        <f t="shared" si="2355"/>
        <v>1587.6</v>
      </c>
      <c r="V2330" s="69">
        <f>+U2330*1</f>
        <v>1587.6</v>
      </c>
      <c r="W2330" s="69">
        <f t="shared" si="2356"/>
        <v>0</v>
      </c>
      <c r="X2330" s="69">
        <v>0</v>
      </c>
      <c r="Y2330" s="14">
        <f t="shared" si="2354"/>
        <v>0</v>
      </c>
      <c r="Z2330" s="11" t="s">
        <v>26</v>
      </c>
      <c r="AA2330" s="12" t="s">
        <v>31</v>
      </c>
    </row>
    <row r="2331" spans="1:27" x14ac:dyDescent="0.25">
      <c r="A2331" s="10">
        <v>45691</v>
      </c>
      <c r="B2331" s="68">
        <v>1.5937500000000049E-2</v>
      </c>
      <c r="C2331" s="11" t="s">
        <v>4696</v>
      </c>
      <c r="D2331" s="11">
        <v>16861</v>
      </c>
      <c r="E2331" s="11" t="s">
        <v>239</v>
      </c>
      <c r="F2331" s="11" t="s">
        <v>26</v>
      </c>
      <c r="G2331" s="11">
        <v>2862</v>
      </c>
      <c r="H2331" s="12" t="s">
        <v>41</v>
      </c>
      <c r="I2331" s="12" t="s">
        <v>27</v>
      </c>
      <c r="J2331" s="12" t="s">
        <v>42</v>
      </c>
      <c r="K2331" s="12" t="s">
        <v>43</v>
      </c>
      <c r="L2331" s="13">
        <v>39.82</v>
      </c>
      <c r="M2331" s="13">
        <v>25</v>
      </c>
      <c r="N2331" s="13">
        <f t="shared" si="2320"/>
        <v>1.5928</v>
      </c>
      <c r="O2331" s="13" t="s">
        <v>30</v>
      </c>
      <c r="P2331" s="13">
        <v>64</v>
      </c>
      <c r="Q2331" s="13">
        <v>0</v>
      </c>
      <c r="R2331" s="69">
        <f>M2331*P2331</f>
        <v>1600</v>
      </c>
      <c r="S2331" s="69">
        <v>0</v>
      </c>
      <c r="T2331" s="69">
        <f>M2331*S2331</f>
        <v>0</v>
      </c>
      <c r="U2331" s="69">
        <f>+R2331-T2331</f>
        <v>1600</v>
      </c>
      <c r="V2331" s="69">
        <f t="shared" ref="V2331:V2336" si="2359">+U2331*0</f>
        <v>0</v>
      </c>
      <c r="W2331" s="69">
        <f>+U2331-V2331</f>
        <v>1600</v>
      </c>
      <c r="X2331" s="69">
        <v>0</v>
      </c>
      <c r="Y2331" s="14">
        <f t="shared" si="2354"/>
        <v>0</v>
      </c>
      <c r="Z2331" s="11" t="s">
        <v>26</v>
      </c>
      <c r="AA2331" s="12" t="s">
        <v>31</v>
      </c>
    </row>
    <row r="2332" spans="1:27" x14ac:dyDescent="0.25">
      <c r="A2332" s="10">
        <v>45691</v>
      </c>
      <c r="B2332" s="68">
        <v>1.4710648148148153E-2</v>
      </c>
      <c r="C2332" s="11" t="s">
        <v>4697</v>
      </c>
      <c r="D2332" s="11">
        <v>16862</v>
      </c>
      <c r="E2332" s="11" t="s">
        <v>3937</v>
      </c>
      <c r="F2332" s="11" t="s">
        <v>26</v>
      </c>
      <c r="G2332" s="11" t="s">
        <v>35</v>
      </c>
      <c r="H2332" s="12" t="s">
        <v>36</v>
      </c>
      <c r="I2332" s="12" t="s">
        <v>55</v>
      </c>
      <c r="J2332" s="12" t="s">
        <v>55</v>
      </c>
      <c r="K2332" s="12" t="s">
        <v>56</v>
      </c>
      <c r="L2332" s="13">
        <v>10.34</v>
      </c>
      <c r="M2332" s="13">
        <v>7</v>
      </c>
      <c r="N2332" s="13">
        <f t="shared" si="2320"/>
        <v>1.4771428571428571</v>
      </c>
      <c r="O2332" s="13">
        <v>20</v>
      </c>
      <c r="P2332" s="13" t="s">
        <v>30</v>
      </c>
      <c r="Q2332" s="13">
        <v>0</v>
      </c>
      <c r="R2332" s="69">
        <f>(L2332*O2332)-Q2332</f>
        <v>206.8</v>
      </c>
      <c r="S2332" s="69">
        <v>0</v>
      </c>
      <c r="T2332" s="69">
        <f t="shared" ref="T2332" si="2360">+L2332*S2332</f>
        <v>0</v>
      </c>
      <c r="U2332" s="69">
        <f t="shared" ref="U2332" si="2361">+R2332-T2332</f>
        <v>206.8</v>
      </c>
      <c r="V2332" s="69">
        <f t="shared" si="2359"/>
        <v>0</v>
      </c>
      <c r="W2332" s="69">
        <f t="shared" ref="W2332" si="2362">+U2332-V2332</f>
        <v>206.8</v>
      </c>
      <c r="X2332" s="69">
        <v>0</v>
      </c>
      <c r="Y2332" s="14">
        <f t="shared" si="2354"/>
        <v>0</v>
      </c>
      <c r="Z2332" s="11" t="s">
        <v>26</v>
      </c>
      <c r="AA2332" s="12" t="s">
        <v>31</v>
      </c>
    </row>
    <row r="2333" spans="1:27" x14ac:dyDescent="0.25">
      <c r="A2333" s="10">
        <v>45691</v>
      </c>
      <c r="B2333" s="68">
        <v>2.2152777777777799E-2</v>
      </c>
      <c r="C2333" s="11" t="s">
        <v>4698</v>
      </c>
      <c r="D2333" s="11">
        <v>16863</v>
      </c>
      <c r="E2333" s="11" t="s">
        <v>57</v>
      </c>
      <c r="F2333" s="11" t="s">
        <v>26</v>
      </c>
      <c r="G2333" s="11">
        <v>3683</v>
      </c>
      <c r="H2333" s="12" t="s">
        <v>41</v>
      </c>
      <c r="I2333" s="12" t="s">
        <v>27</v>
      </c>
      <c r="J2333" s="12" t="s">
        <v>42</v>
      </c>
      <c r="K2333" s="12" t="s">
        <v>43</v>
      </c>
      <c r="L2333" s="13">
        <v>36.96</v>
      </c>
      <c r="M2333" s="13">
        <v>23</v>
      </c>
      <c r="N2333" s="13">
        <f t="shared" si="2320"/>
        <v>1.6069565217391304</v>
      </c>
      <c r="O2333" s="13" t="s">
        <v>30</v>
      </c>
      <c r="P2333" s="13">
        <v>64</v>
      </c>
      <c r="Q2333" s="13">
        <v>0</v>
      </c>
      <c r="R2333" s="69">
        <f>M2333*P2333</f>
        <v>1472</v>
      </c>
      <c r="S2333" s="69">
        <v>0</v>
      </c>
      <c r="T2333" s="69">
        <f>M2333*S2333</f>
        <v>0</v>
      </c>
      <c r="U2333" s="69">
        <f>+R2333-T2333</f>
        <v>1472</v>
      </c>
      <c r="V2333" s="69">
        <f t="shared" si="2359"/>
        <v>0</v>
      </c>
      <c r="W2333" s="69">
        <f>+U2333-V2333</f>
        <v>1472</v>
      </c>
      <c r="X2333" s="69">
        <v>0</v>
      </c>
      <c r="Y2333" s="14">
        <f t="shared" si="2354"/>
        <v>0</v>
      </c>
      <c r="Z2333" s="11" t="s">
        <v>26</v>
      </c>
      <c r="AA2333" s="12" t="s">
        <v>31</v>
      </c>
    </row>
    <row r="2334" spans="1:27" x14ac:dyDescent="0.25">
      <c r="A2334" s="10">
        <v>45691</v>
      </c>
      <c r="B2334" s="68">
        <v>2.4166666666666559E-2</v>
      </c>
      <c r="C2334" s="11" t="s">
        <v>4699</v>
      </c>
      <c r="D2334" s="11">
        <v>16864</v>
      </c>
      <c r="E2334" s="11" t="s">
        <v>69</v>
      </c>
      <c r="F2334" s="11" t="s">
        <v>26</v>
      </c>
      <c r="G2334" s="11">
        <v>2111</v>
      </c>
      <c r="H2334" s="12" t="s">
        <v>70</v>
      </c>
      <c r="I2334" s="12" t="s">
        <v>27</v>
      </c>
      <c r="J2334" s="12" t="s">
        <v>42</v>
      </c>
      <c r="K2334" s="12" t="s">
        <v>43</v>
      </c>
      <c r="L2334" s="13">
        <v>43.3</v>
      </c>
      <c r="M2334" s="13">
        <v>25</v>
      </c>
      <c r="N2334" s="13">
        <f t="shared" si="2320"/>
        <v>1.732</v>
      </c>
      <c r="O2334" s="13" t="s">
        <v>30</v>
      </c>
      <c r="P2334" s="13">
        <v>64</v>
      </c>
      <c r="Q2334" s="13">
        <v>0</v>
      </c>
      <c r="R2334" s="69">
        <f>+M2334*P2334</f>
        <v>1600</v>
      </c>
      <c r="S2334" s="69">
        <v>0</v>
      </c>
      <c r="T2334" s="69">
        <f>+M2334*S2334</f>
        <v>0</v>
      </c>
      <c r="U2334" s="69">
        <f t="shared" ref="U2334" si="2363">+R2334-T2334</f>
        <v>1600</v>
      </c>
      <c r="V2334" s="69">
        <f t="shared" si="2359"/>
        <v>0</v>
      </c>
      <c r="W2334" s="69">
        <f t="shared" ref="W2334" si="2364">+U2334-V2334</f>
        <v>1600</v>
      </c>
      <c r="X2334" s="69">
        <v>0</v>
      </c>
      <c r="Y2334" s="14">
        <f t="shared" si="2354"/>
        <v>0</v>
      </c>
      <c r="Z2334" s="11" t="s">
        <v>26</v>
      </c>
      <c r="AA2334" s="12" t="s">
        <v>31</v>
      </c>
    </row>
    <row r="2335" spans="1:27" x14ac:dyDescent="0.25">
      <c r="A2335" s="10">
        <v>45691</v>
      </c>
      <c r="B2335" s="68">
        <v>3.0196759259259243E-2</v>
      </c>
      <c r="C2335" s="11" t="s">
        <v>4700</v>
      </c>
      <c r="D2335" s="11">
        <v>16865</v>
      </c>
      <c r="E2335" s="11" t="s">
        <v>569</v>
      </c>
      <c r="F2335" s="11" t="s">
        <v>26</v>
      </c>
      <c r="G2335" s="11">
        <v>10346</v>
      </c>
      <c r="H2335" s="12" t="s">
        <v>140</v>
      </c>
      <c r="I2335" s="12" t="s">
        <v>27</v>
      </c>
      <c r="J2335" s="12" t="s">
        <v>42</v>
      </c>
      <c r="K2335" s="12" t="s">
        <v>43</v>
      </c>
      <c r="L2335" s="13">
        <v>40.76</v>
      </c>
      <c r="M2335" s="13">
        <v>25</v>
      </c>
      <c r="N2335" s="13">
        <f t="shared" si="2320"/>
        <v>1.6303999999999998</v>
      </c>
      <c r="O2335" s="13">
        <v>35</v>
      </c>
      <c r="P2335" s="13"/>
      <c r="Q2335" s="13">
        <v>0</v>
      </c>
      <c r="R2335" s="69">
        <f>+L2335*O2335</f>
        <v>1426.6</v>
      </c>
      <c r="S2335" s="69">
        <v>0</v>
      </c>
      <c r="T2335" s="69">
        <f>+L2335*S2335</f>
        <v>0</v>
      </c>
      <c r="U2335" s="69">
        <f>+R2335-T2335</f>
        <v>1426.6</v>
      </c>
      <c r="V2335" s="69">
        <f t="shared" si="2359"/>
        <v>0</v>
      </c>
      <c r="W2335" s="69">
        <f>+U2335-V2335</f>
        <v>1426.6</v>
      </c>
      <c r="X2335" s="69">
        <v>0</v>
      </c>
      <c r="Y2335" s="14">
        <f t="shared" si="2354"/>
        <v>0</v>
      </c>
      <c r="Z2335" s="11" t="s">
        <v>26</v>
      </c>
      <c r="AA2335" s="12" t="s">
        <v>31</v>
      </c>
    </row>
    <row r="2336" spans="1:27" x14ac:dyDescent="0.25">
      <c r="A2336" s="10">
        <v>45691</v>
      </c>
      <c r="B2336" s="68">
        <v>5.5231481481481381E-2</v>
      </c>
      <c r="C2336" s="11" t="s">
        <v>4701</v>
      </c>
      <c r="D2336" s="11">
        <v>16866</v>
      </c>
      <c r="E2336" s="11" t="s">
        <v>2108</v>
      </c>
      <c r="F2336" s="11" t="s">
        <v>26</v>
      </c>
      <c r="G2336" s="11">
        <v>10615</v>
      </c>
      <c r="H2336" s="12" t="s">
        <v>140</v>
      </c>
      <c r="I2336" s="12" t="s">
        <v>27</v>
      </c>
      <c r="J2336" s="12" t="s">
        <v>42</v>
      </c>
      <c r="K2336" s="12" t="s">
        <v>43</v>
      </c>
      <c r="L2336" s="13">
        <v>40.98</v>
      </c>
      <c r="M2336" s="13">
        <v>25</v>
      </c>
      <c r="N2336" s="13">
        <f t="shared" si="2320"/>
        <v>1.6391999999999998</v>
      </c>
      <c r="O2336" s="13">
        <v>35</v>
      </c>
      <c r="P2336" s="13"/>
      <c r="Q2336" s="13">
        <v>0</v>
      </c>
      <c r="R2336" s="69">
        <f>+L2336*O2336</f>
        <v>1434.3</v>
      </c>
      <c r="S2336" s="69">
        <v>0</v>
      </c>
      <c r="T2336" s="69">
        <f>+L2336*S2336</f>
        <v>0</v>
      </c>
      <c r="U2336" s="69">
        <f>+R2336-T2336</f>
        <v>1434.3</v>
      </c>
      <c r="V2336" s="69">
        <f t="shared" si="2359"/>
        <v>0</v>
      </c>
      <c r="W2336" s="69">
        <f>+U2336-V2336</f>
        <v>1434.3</v>
      </c>
      <c r="X2336" s="69">
        <v>0</v>
      </c>
      <c r="Y2336" s="14">
        <f t="shared" si="2354"/>
        <v>0</v>
      </c>
      <c r="Z2336" s="11" t="s">
        <v>26</v>
      </c>
      <c r="AA2336" s="12" t="s">
        <v>31</v>
      </c>
    </row>
    <row r="2337" spans="1:27" x14ac:dyDescent="0.25">
      <c r="A2337" s="10">
        <v>45691</v>
      </c>
      <c r="B2337" s="68">
        <v>4.3819444444444411E-2</v>
      </c>
      <c r="C2337" s="11" t="s">
        <v>4702</v>
      </c>
      <c r="D2337" s="11">
        <v>16867</v>
      </c>
      <c r="E2337" s="11" t="s">
        <v>50</v>
      </c>
      <c r="F2337" s="11" t="s">
        <v>26</v>
      </c>
      <c r="G2337" s="11">
        <v>933</v>
      </c>
      <c r="H2337" s="12" t="s">
        <v>162</v>
      </c>
      <c r="I2337" s="12" t="s">
        <v>55</v>
      </c>
      <c r="J2337" s="12" t="s">
        <v>55</v>
      </c>
      <c r="K2337" s="12" t="s">
        <v>56</v>
      </c>
      <c r="L2337" s="13">
        <v>41.14</v>
      </c>
      <c r="M2337" s="13">
        <v>25</v>
      </c>
      <c r="N2337" s="13">
        <f t="shared" si="2320"/>
        <v>1.6456</v>
      </c>
      <c r="O2337" s="13" t="s">
        <v>30</v>
      </c>
      <c r="P2337" s="13">
        <v>22</v>
      </c>
      <c r="Q2337" s="13">
        <v>0</v>
      </c>
      <c r="R2337" s="69">
        <f>M2337*P2337</f>
        <v>550</v>
      </c>
      <c r="S2337" s="69">
        <v>0</v>
      </c>
      <c r="T2337" s="69">
        <f>M2337*S2337</f>
        <v>0</v>
      </c>
      <c r="U2337" s="69">
        <f>R2337-T2337</f>
        <v>550</v>
      </c>
      <c r="V2337" s="69">
        <f>U2337*0</f>
        <v>0</v>
      </c>
      <c r="W2337" s="69">
        <f>U2337-V2337</f>
        <v>550</v>
      </c>
      <c r="X2337" s="69">
        <v>0</v>
      </c>
      <c r="Y2337" s="14">
        <f t="shared" si="2354"/>
        <v>0</v>
      </c>
      <c r="Z2337" s="11" t="s">
        <v>26</v>
      </c>
      <c r="AA2337" s="12" t="s">
        <v>31</v>
      </c>
    </row>
    <row r="2338" spans="1:27" x14ac:dyDescent="0.25">
      <c r="A2338" s="10">
        <v>45691</v>
      </c>
      <c r="B2338" s="68">
        <v>3.255787037037039E-2</v>
      </c>
      <c r="C2338" s="11" t="s">
        <v>4703</v>
      </c>
      <c r="D2338" s="11">
        <v>16868</v>
      </c>
      <c r="E2338" s="11" t="s">
        <v>560</v>
      </c>
      <c r="F2338" s="11" t="s">
        <v>26</v>
      </c>
      <c r="G2338" s="11">
        <v>112411</v>
      </c>
      <c r="H2338" s="12" t="s">
        <v>4445</v>
      </c>
      <c r="I2338" s="12" t="s">
        <v>27</v>
      </c>
      <c r="J2338" s="12" t="s">
        <v>42</v>
      </c>
      <c r="K2338" s="12" t="s">
        <v>43</v>
      </c>
      <c r="L2338" s="13">
        <v>37.880000000000003</v>
      </c>
      <c r="M2338" s="13">
        <v>24</v>
      </c>
      <c r="N2338" s="13">
        <f t="shared" si="2320"/>
        <v>1.5783333333333334</v>
      </c>
      <c r="O2338" s="13">
        <v>42</v>
      </c>
      <c r="P2338" s="13" t="s">
        <v>30</v>
      </c>
      <c r="Q2338" s="13">
        <v>0</v>
      </c>
      <c r="R2338" s="69">
        <f t="shared" ref="R2338" si="2365">+L2338*O2338</f>
        <v>1590.96</v>
      </c>
      <c r="S2338" s="69">
        <v>0</v>
      </c>
      <c r="T2338" s="69">
        <f>+L2338*S2338</f>
        <v>0</v>
      </c>
      <c r="U2338" s="69">
        <f t="shared" ref="U2338" si="2366">+R2338-T2338</f>
        <v>1590.96</v>
      </c>
      <c r="V2338" s="69">
        <f>+U2338*1</f>
        <v>1590.96</v>
      </c>
      <c r="W2338" s="69">
        <f t="shared" ref="W2338" si="2367">+U2338-V2338</f>
        <v>0</v>
      </c>
      <c r="X2338" s="69">
        <v>0</v>
      </c>
      <c r="Y2338" s="14">
        <f t="shared" si="2354"/>
        <v>0</v>
      </c>
      <c r="Z2338" s="11" t="s">
        <v>26</v>
      </c>
      <c r="AA2338" s="12" t="s">
        <v>31</v>
      </c>
    </row>
    <row r="2339" spans="1:27" x14ac:dyDescent="0.25">
      <c r="A2339" s="10">
        <v>45692</v>
      </c>
      <c r="B2339" s="68">
        <v>9.9652777777777812E-3</v>
      </c>
      <c r="C2339" s="11" t="s">
        <v>4704</v>
      </c>
      <c r="D2339" s="11">
        <v>16869</v>
      </c>
      <c r="E2339" s="11" t="s">
        <v>495</v>
      </c>
      <c r="F2339" s="11" t="s">
        <v>26</v>
      </c>
      <c r="G2339" s="11">
        <v>22920</v>
      </c>
      <c r="H2339" s="12" t="s">
        <v>4447</v>
      </c>
      <c r="I2339" s="12" t="s">
        <v>27</v>
      </c>
      <c r="J2339" s="12" t="s">
        <v>47</v>
      </c>
      <c r="K2339" s="12" t="s">
        <v>48</v>
      </c>
      <c r="L2339" s="13">
        <v>37.28</v>
      </c>
      <c r="M2339" s="13">
        <v>25</v>
      </c>
      <c r="N2339" s="13">
        <f>L2339/M2339</f>
        <v>1.4912000000000001</v>
      </c>
      <c r="O2339" s="13">
        <v>46.66</v>
      </c>
      <c r="P2339" s="13" t="s">
        <v>30</v>
      </c>
      <c r="Q2339" s="13">
        <v>0</v>
      </c>
      <c r="R2339" s="69">
        <f>+L2339*O2339</f>
        <v>1739.4848</v>
      </c>
      <c r="S2339" s="69">
        <v>0</v>
      </c>
      <c r="T2339" s="69">
        <f>+L2339*S2339</f>
        <v>0</v>
      </c>
      <c r="U2339" s="69">
        <f>+R2339-T2339</f>
        <v>1739.4848</v>
      </c>
      <c r="V2339" s="69">
        <f>+U2339*0.75</f>
        <v>1304.6135999999999</v>
      </c>
      <c r="W2339" s="69">
        <f>+U2339-V2339</f>
        <v>434.87120000000004</v>
      </c>
      <c r="X2339" s="69">
        <v>0</v>
      </c>
      <c r="Y2339" s="14">
        <f t="shared" si="2354"/>
        <v>0</v>
      </c>
      <c r="Z2339" s="11" t="s">
        <v>26</v>
      </c>
      <c r="AA2339" s="12" t="s">
        <v>31</v>
      </c>
    </row>
    <row r="2340" spans="1:27" x14ac:dyDescent="0.25">
      <c r="A2340" s="10">
        <v>45692</v>
      </c>
      <c r="B2340" s="68">
        <v>9.942129629629648E-3</v>
      </c>
      <c r="C2340" s="11" t="s">
        <v>4705</v>
      </c>
      <c r="D2340" s="11">
        <v>16870</v>
      </c>
      <c r="E2340" s="11" t="s">
        <v>551</v>
      </c>
      <c r="F2340" s="11" t="s">
        <v>26</v>
      </c>
      <c r="G2340" s="11">
        <v>69146</v>
      </c>
      <c r="H2340" s="12" t="s">
        <v>4422</v>
      </c>
      <c r="I2340" s="12" t="s">
        <v>27</v>
      </c>
      <c r="J2340" s="12" t="s">
        <v>47</v>
      </c>
      <c r="K2340" s="12" t="s">
        <v>48</v>
      </c>
      <c r="L2340" s="13">
        <v>34.96</v>
      </c>
      <c r="M2340" s="13">
        <v>25</v>
      </c>
      <c r="N2340" s="13">
        <f t="shared" ref="N2340:N2403" si="2368">L2340/M2340</f>
        <v>1.3984000000000001</v>
      </c>
      <c r="O2340" s="13">
        <v>46</v>
      </c>
      <c r="P2340" s="13" t="s">
        <v>30</v>
      </c>
      <c r="Q2340" s="13">
        <v>0</v>
      </c>
      <c r="R2340" s="69">
        <f t="shared" ref="R2340" si="2369">+L2340*O2340</f>
        <v>1608.16</v>
      </c>
      <c r="S2340" s="69">
        <v>0</v>
      </c>
      <c r="T2340" s="69">
        <f t="shared" ref="T2340" si="2370">+L2340*S2340</f>
        <v>0</v>
      </c>
      <c r="U2340" s="69">
        <f t="shared" ref="U2340" si="2371">+R2340-T2340</f>
        <v>1608.16</v>
      </c>
      <c r="V2340" s="69">
        <f>+U2340*1</f>
        <v>1608.16</v>
      </c>
      <c r="W2340" s="69">
        <f t="shared" ref="W2340" si="2372">+U2340-V2340</f>
        <v>0</v>
      </c>
      <c r="X2340" s="69">
        <v>0</v>
      </c>
      <c r="Y2340" s="14">
        <f t="shared" si="2354"/>
        <v>0</v>
      </c>
      <c r="Z2340" s="11" t="s">
        <v>26</v>
      </c>
      <c r="AA2340" s="12" t="s">
        <v>31</v>
      </c>
    </row>
    <row r="2341" spans="1:27" x14ac:dyDescent="0.25">
      <c r="A2341" s="10">
        <v>45692</v>
      </c>
      <c r="B2341" s="68">
        <v>1.4062499999999978E-2</v>
      </c>
      <c r="C2341" s="11" t="s">
        <v>4706</v>
      </c>
      <c r="D2341" s="11">
        <v>16871</v>
      </c>
      <c r="E2341" s="11" t="s">
        <v>100</v>
      </c>
      <c r="F2341" s="11" t="s">
        <v>26</v>
      </c>
      <c r="G2341" s="11">
        <v>21743</v>
      </c>
      <c r="H2341" s="12" t="s">
        <v>4447</v>
      </c>
      <c r="I2341" s="12" t="s">
        <v>27</v>
      </c>
      <c r="J2341" s="12" t="s">
        <v>33</v>
      </c>
      <c r="K2341" s="12" t="s">
        <v>34</v>
      </c>
      <c r="L2341" s="13">
        <v>37.86</v>
      </c>
      <c r="M2341" s="13">
        <v>25</v>
      </c>
      <c r="N2341" s="13">
        <f t="shared" si="2368"/>
        <v>1.5144</v>
      </c>
      <c r="O2341" s="13">
        <v>45.33</v>
      </c>
      <c r="P2341" s="13" t="s">
        <v>30</v>
      </c>
      <c r="Q2341" s="13">
        <v>0</v>
      </c>
      <c r="R2341" s="69">
        <f>+L2341*O2341</f>
        <v>1716.1938</v>
      </c>
      <c r="S2341" s="69">
        <v>0</v>
      </c>
      <c r="T2341" s="69">
        <f>+L2341*S2341</f>
        <v>0</v>
      </c>
      <c r="U2341" s="69">
        <f>+R2341-T2341</f>
        <v>1716.1938</v>
      </c>
      <c r="V2341" s="69">
        <f>+U2341*0.75</f>
        <v>1287.14535</v>
      </c>
      <c r="W2341" s="69">
        <f>+U2341-V2341</f>
        <v>429.04845</v>
      </c>
      <c r="X2341" s="69">
        <v>0</v>
      </c>
      <c r="Y2341" s="14">
        <f t="shared" si="2354"/>
        <v>0</v>
      </c>
      <c r="Z2341" s="11" t="s">
        <v>26</v>
      </c>
      <c r="AA2341" s="12" t="s">
        <v>31</v>
      </c>
    </row>
    <row r="2342" spans="1:27" x14ac:dyDescent="0.25">
      <c r="A2342" s="10">
        <v>45692</v>
      </c>
      <c r="B2342" s="68">
        <v>1.4710648148148153E-2</v>
      </c>
      <c r="C2342" s="11" t="s">
        <v>4707</v>
      </c>
      <c r="D2342" s="11">
        <v>16872</v>
      </c>
      <c r="E2342" s="11" t="s">
        <v>552</v>
      </c>
      <c r="F2342" s="11" t="s">
        <v>26</v>
      </c>
      <c r="G2342" s="11">
        <v>4676</v>
      </c>
      <c r="H2342" s="12" t="s">
        <v>4422</v>
      </c>
      <c r="I2342" s="12" t="s">
        <v>27</v>
      </c>
      <c r="J2342" s="12" t="s">
        <v>33</v>
      </c>
      <c r="K2342" s="12" t="s">
        <v>34</v>
      </c>
      <c r="L2342" s="13">
        <v>33.74</v>
      </c>
      <c r="M2342" s="13">
        <v>25</v>
      </c>
      <c r="N2342" s="13">
        <f t="shared" si="2368"/>
        <v>1.3496000000000001</v>
      </c>
      <c r="O2342" s="13">
        <v>45</v>
      </c>
      <c r="P2342" s="13" t="s">
        <v>30</v>
      </c>
      <c r="Q2342" s="13">
        <v>0</v>
      </c>
      <c r="R2342" s="69">
        <f>+L2342*O2342</f>
        <v>1518.3000000000002</v>
      </c>
      <c r="S2342" s="69">
        <v>0</v>
      </c>
      <c r="T2342" s="69">
        <f>+L2342*S2342</f>
        <v>0</v>
      </c>
      <c r="U2342" s="69">
        <f t="shared" ref="U2342" si="2373">+R2342-T2342</f>
        <v>1518.3000000000002</v>
      </c>
      <c r="V2342" s="69">
        <f>+U2342*1</f>
        <v>1518.3000000000002</v>
      </c>
      <c r="W2342" s="69">
        <f t="shared" ref="W2342" si="2374">+U2342-V2342</f>
        <v>0</v>
      </c>
      <c r="X2342" s="69">
        <v>0</v>
      </c>
      <c r="Y2342" s="14">
        <f t="shared" si="2354"/>
        <v>0</v>
      </c>
      <c r="Z2342" s="11" t="s">
        <v>26</v>
      </c>
      <c r="AA2342" s="12" t="s">
        <v>31</v>
      </c>
    </row>
    <row r="2343" spans="1:27" x14ac:dyDescent="0.25">
      <c r="A2343" s="10">
        <v>45692</v>
      </c>
      <c r="B2343" s="68">
        <v>1.9050925925925943E-2</v>
      </c>
      <c r="C2343" s="11" t="s">
        <v>4708</v>
      </c>
      <c r="D2343" s="11">
        <v>16873</v>
      </c>
      <c r="E2343" s="11" t="s">
        <v>321</v>
      </c>
      <c r="F2343" s="11" t="s">
        <v>26</v>
      </c>
      <c r="G2343" s="11">
        <v>112413</v>
      </c>
      <c r="H2343" s="12" t="s">
        <v>4445</v>
      </c>
      <c r="I2343" s="12" t="s">
        <v>27</v>
      </c>
      <c r="J2343" s="12" t="s">
        <v>33</v>
      </c>
      <c r="K2343" s="12" t="s">
        <v>34</v>
      </c>
      <c r="L2343" s="13">
        <v>35.22</v>
      </c>
      <c r="M2343" s="13">
        <v>25</v>
      </c>
      <c r="N2343" s="13">
        <f t="shared" si="2368"/>
        <v>1.4088000000000001</v>
      </c>
      <c r="O2343" s="13">
        <v>44</v>
      </c>
      <c r="P2343" s="13" t="s">
        <v>30</v>
      </c>
      <c r="Q2343" s="13">
        <v>0</v>
      </c>
      <c r="R2343" s="69">
        <f t="shared" ref="R2343" si="2375">+L2343*O2343</f>
        <v>1549.6799999999998</v>
      </c>
      <c r="S2343" s="69">
        <v>0</v>
      </c>
      <c r="T2343" s="69">
        <f>+L2343*S2343</f>
        <v>0</v>
      </c>
      <c r="U2343" s="69">
        <f>+R2343-T2343</f>
        <v>1549.6799999999998</v>
      </c>
      <c r="V2343" s="69">
        <f>+U2343*1</f>
        <v>1549.6799999999998</v>
      </c>
      <c r="W2343" s="69">
        <f>+U2343-V2343</f>
        <v>0</v>
      </c>
      <c r="X2343" s="69">
        <v>0</v>
      </c>
      <c r="Y2343" s="14">
        <f t="shared" si="2354"/>
        <v>0</v>
      </c>
      <c r="Z2343" s="11" t="s">
        <v>26</v>
      </c>
      <c r="AA2343" s="12" t="s">
        <v>31</v>
      </c>
    </row>
    <row r="2344" spans="1:27" x14ac:dyDescent="0.25">
      <c r="A2344" s="10">
        <v>45692</v>
      </c>
      <c r="B2344" s="68">
        <v>8.0671296296296324E-3</v>
      </c>
      <c r="C2344" s="11" t="s">
        <v>4709</v>
      </c>
      <c r="D2344" s="11">
        <v>16874</v>
      </c>
      <c r="E2344" s="11" t="s">
        <v>49</v>
      </c>
      <c r="F2344" s="11" t="s">
        <v>26</v>
      </c>
      <c r="G2344" s="11">
        <v>1583</v>
      </c>
      <c r="H2344" s="12" t="s">
        <v>45</v>
      </c>
      <c r="I2344" s="12" t="s">
        <v>27</v>
      </c>
      <c r="J2344" s="12" t="s">
        <v>42</v>
      </c>
      <c r="K2344" s="12" t="s">
        <v>43</v>
      </c>
      <c r="L2344" s="13">
        <v>41.66</v>
      </c>
      <c r="M2344" s="13">
        <v>25</v>
      </c>
      <c r="N2344" s="13">
        <f t="shared" si="2368"/>
        <v>1.6663999999999999</v>
      </c>
      <c r="O2344" s="13" t="s">
        <v>30</v>
      </c>
      <c r="P2344" s="13">
        <v>62</v>
      </c>
      <c r="Q2344" s="13">
        <v>0</v>
      </c>
      <c r="R2344" s="69">
        <f>M2344*P2344</f>
        <v>1550</v>
      </c>
      <c r="S2344" s="69">
        <v>0</v>
      </c>
      <c r="T2344" s="69">
        <f>M2344*S2344</f>
        <v>0</v>
      </c>
      <c r="U2344" s="69">
        <f>R2344-T2344</f>
        <v>1550</v>
      </c>
      <c r="V2344" s="69">
        <f>U2344*0</f>
        <v>0</v>
      </c>
      <c r="W2344" s="69">
        <f>U2344-V2344</f>
        <v>1550</v>
      </c>
      <c r="X2344" s="69">
        <v>0</v>
      </c>
      <c r="Y2344" s="14">
        <f t="shared" si="2354"/>
        <v>0</v>
      </c>
      <c r="Z2344" s="11" t="s">
        <v>26</v>
      </c>
      <c r="AA2344" s="12" t="s">
        <v>31</v>
      </c>
    </row>
    <row r="2345" spans="1:27" x14ac:dyDescent="0.25">
      <c r="A2345" s="10">
        <v>45692</v>
      </c>
      <c r="B2345" s="68">
        <v>8.0671296296296324E-3</v>
      </c>
      <c r="C2345" s="11" t="s">
        <v>4710</v>
      </c>
      <c r="D2345" s="11">
        <v>16875</v>
      </c>
      <c r="E2345" s="11" t="s">
        <v>223</v>
      </c>
      <c r="F2345" s="11" t="s">
        <v>26</v>
      </c>
      <c r="G2345" s="11">
        <v>55350</v>
      </c>
      <c r="H2345" s="12" t="s">
        <v>4422</v>
      </c>
      <c r="I2345" s="12" t="s">
        <v>27</v>
      </c>
      <c r="J2345" s="12" t="s">
        <v>33</v>
      </c>
      <c r="K2345" s="12" t="s">
        <v>34</v>
      </c>
      <c r="L2345" s="13">
        <v>34.92</v>
      </c>
      <c r="M2345" s="13">
        <v>25</v>
      </c>
      <c r="N2345" s="13">
        <f t="shared" si="2368"/>
        <v>1.3968</v>
      </c>
      <c r="O2345" s="13">
        <v>45</v>
      </c>
      <c r="P2345" s="13" t="s">
        <v>30</v>
      </c>
      <c r="Q2345" s="13">
        <v>0</v>
      </c>
      <c r="R2345" s="69">
        <f>+L2345*O2345</f>
        <v>1571.4</v>
      </c>
      <c r="S2345" s="69">
        <v>0</v>
      </c>
      <c r="T2345" s="69">
        <f>+L2345*S2345</f>
        <v>0</v>
      </c>
      <c r="U2345" s="69">
        <f t="shared" ref="U2345" si="2376">+R2345-T2345</f>
        <v>1571.4</v>
      </c>
      <c r="V2345" s="69">
        <f>+U2345*1</f>
        <v>1571.4</v>
      </c>
      <c r="W2345" s="69">
        <f t="shared" ref="W2345" si="2377">+U2345-V2345</f>
        <v>0</v>
      </c>
      <c r="X2345" s="69">
        <v>0</v>
      </c>
      <c r="Y2345" s="14">
        <f t="shared" si="2354"/>
        <v>0</v>
      </c>
      <c r="Z2345" s="11" t="s">
        <v>26</v>
      </c>
      <c r="AA2345" s="12" t="s">
        <v>31</v>
      </c>
    </row>
    <row r="2346" spans="1:27" x14ac:dyDescent="0.25">
      <c r="A2346" s="10">
        <v>45692</v>
      </c>
      <c r="B2346" s="68">
        <v>1.2326388888888928E-2</v>
      </c>
      <c r="C2346" s="11" t="s">
        <v>4711</v>
      </c>
      <c r="D2346" s="11">
        <v>16876</v>
      </c>
      <c r="E2346" s="11" t="s">
        <v>44</v>
      </c>
      <c r="F2346" s="11" t="s">
        <v>26</v>
      </c>
      <c r="G2346" s="11">
        <v>1588</v>
      </c>
      <c r="H2346" s="12" t="s">
        <v>45</v>
      </c>
      <c r="I2346" s="12" t="s">
        <v>27</v>
      </c>
      <c r="J2346" s="12" t="s">
        <v>42</v>
      </c>
      <c r="K2346" s="12" t="s">
        <v>43</v>
      </c>
      <c r="L2346" s="13">
        <v>41.88</v>
      </c>
      <c r="M2346" s="13">
        <v>25</v>
      </c>
      <c r="N2346" s="13">
        <f t="shared" si="2368"/>
        <v>1.6752</v>
      </c>
      <c r="O2346" s="13" t="s">
        <v>30</v>
      </c>
      <c r="P2346" s="13">
        <v>62</v>
      </c>
      <c r="Q2346" s="13">
        <v>0</v>
      </c>
      <c r="R2346" s="69">
        <f>M2346*P2346</f>
        <v>1550</v>
      </c>
      <c r="S2346" s="69">
        <v>0</v>
      </c>
      <c r="T2346" s="69">
        <f>M2346*S2346</f>
        <v>0</v>
      </c>
      <c r="U2346" s="69">
        <f>R2346-T2346</f>
        <v>1550</v>
      </c>
      <c r="V2346" s="69">
        <f>U2346*0</f>
        <v>0</v>
      </c>
      <c r="W2346" s="69">
        <f>U2346-V2346</f>
        <v>1550</v>
      </c>
      <c r="X2346" s="69">
        <v>0</v>
      </c>
      <c r="Y2346" s="14">
        <f t="shared" si="2354"/>
        <v>0</v>
      </c>
      <c r="Z2346" s="11" t="s">
        <v>26</v>
      </c>
      <c r="AA2346" s="12" t="s">
        <v>31</v>
      </c>
    </row>
    <row r="2347" spans="1:27" x14ac:dyDescent="0.25">
      <c r="A2347" s="10">
        <v>45692</v>
      </c>
      <c r="B2347" s="68">
        <v>2.6678240740740766E-2</v>
      </c>
      <c r="C2347" s="11" t="s">
        <v>4712</v>
      </c>
      <c r="D2347" s="11">
        <v>16877</v>
      </c>
      <c r="E2347" s="11" t="s">
        <v>2125</v>
      </c>
      <c r="F2347" s="11" t="s">
        <v>26</v>
      </c>
      <c r="G2347" s="11">
        <v>112414</v>
      </c>
      <c r="H2347" s="12" t="s">
        <v>4445</v>
      </c>
      <c r="I2347" s="12" t="s">
        <v>27</v>
      </c>
      <c r="J2347" s="12" t="s">
        <v>33</v>
      </c>
      <c r="K2347" s="12" t="s">
        <v>34</v>
      </c>
      <c r="L2347" s="13">
        <v>34.979999999999997</v>
      </c>
      <c r="M2347" s="13">
        <v>25</v>
      </c>
      <c r="N2347" s="13">
        <f t="shared" si="2368"/>
        <v>1.3991999999999998</v>
      </c>
      <c r="O2347" s="13">
        <v>44</v>
      </c>
      <c r="P2347" s="13" t="s">
        <v>30</v>
      </c>
      <c r="Q2347" s="13">
        <v>0</v>
      </c>
      <c r="R2347" s="69">
        <f t="shared" ref="R2347" si="2378">+L2347*O2347</f>
        <v>1539.12</v>
      </c>
      <c r="S2347" s="69">
        <v>0</v>
      </c>
      <c r="T2347" s="69">
        <f>+L2347*S2347</f>
        <v>0</v>
      </c>
      <c r="U2347" s="69">
        <f>+R2347-T2347</f>
        <v>1539.12</v>
      </c>
      <c r="V2347" s="69">
        <f>+U2347*1</f>
        <v>1539.12</v>
      </c>
      <c r="W2347" s="69">
        <f>+U2347-V2347</f>
        <v>0</v>
      </c>
      <c r="X2347" s="69">
        <v>0</v>
      </c>
      <c r="Y2347" s="14">
        <f t="shared" si="2354"/>
        <v>0</v>
      </c>
      <c r="Z2347" s="11" t="s">
        <v>26</v>
      </c>
      <c r="AA2347" s="12" t="s">
        <v>31</v>
      </c>
    </row>
    <row r="2348" spans="1:27" x14ac:dyDescent="0.25">
      <c r="A2348" s="10">
        <v>45692</v>
      </c>
      <c r="B2348" s="68">
        <v>3.0486111111111103E-2</v>
      </c>
      <c r="C2348" s="11" t="s">
        <v>4713</v>
      </c>
      <c r="D2348" s="11">
        <v>16878</v>
      </c>
      <c r="E2348" s="11" t="s">
        <v>1724</v>
      </c>
      <c r="F2348" s="11" t="s">
        <v>26</v>
      </c>
      <c r="G2348" s="11">
        <v>3299</v>
      </c>
      <c r="H2348" s="12" t="s">
        <v>4447</v>
      </c>
      <c r="I2348" s="12" t="s">
        <v>55</v>
      </c>
      <c r="J2348" s="12" t="s">
        <v>55</v>
      </c>
      <c r="K2348" s="12" t="s">
        <v>56</v>
      </c>
      <c r="L2348" s="13">
        <v>37.340000000000003</v>
      </c>
      <c r="M2348" s="13">
        <v>25</v>
      </c>
      <c r="N2348" s="13">
        <f t="shared" si="2368"/>
        <v>1.4936</v>
      </c>
      <c r="O2348" s="13">
        <v>15</v>
      </c>
      <c r="P2348" s="13" t="s">
        <v>30</v>
      </c>
      <c r="Q2348" s="13">
        <v>0</v>
      </c>
      <c r="R2348" s="69">
        <f>+L2348*O2348</f>
        <v>560.1</v>
      </c>
      <c r="S2348" s="69">
        <v>0</v>
      </c>
      <c r="T2348" s="69">
        <f>+L2348*S2348</f>
        <v>0</v>
      </c>
      <c r="U2348" s="69">
        <f>+R2348-T2348</f>
        <v>560.1</v>
      </c>
      <c r="V2348" s="69">
        <f>+U2348*0.75</f>
        <v>420.07500000000005</v>
      </c>
      <c r="W2348" s="69">
        <f>+U2348-V2348</f>
        <v>140.02499999999998</v>
      </c>
      <c r="X2348" s="69">
        <v>0</v>
      </c>
      <c r="Y2348" s="14">
        <f t="shared" si="2354"/>
        <v>0</v>
      </c>
      <c r="Z2348" s="11" t="s">
        <v>26</v>
      </c>
      <c r="AA2348" s="12" t="s">
        <v>31</v>
      </c>
    </row>
    <row r="2349" spans="1:27" x14ac:dyDescent="0.25">
      <c r="A2349" s="10">
        <v>45692</v>
      </c>
      <c r="B2349" s="68">
        <v>3.7511574074074017E-2</v>
      </c>
      <c r="C2349" s="11" t="s">
        <v>4714</v>
      </c>
      <c r="D2349" s="11">
        <v>16879</v>
      </c>
      <c r="E2349" s="11" t="s">
        <v>480</v>
      </c>
      <c r="F2349" s="11" t="s">
        <v>26</v>
      </c>
      <c r="G2349" s="11">
        <v>74000</v>
      </c>
      <c r="H2349" s="12" t="s">
        <v>4447</v>
      </c>
      <c r="I2349" s="12" t="s">
        <v>55</v>
      </c>
      <c r="J2349" s="12" t="s">
        <v>55</v>
      </c>
      <c r="K2349" s="12" t="s">
        <v>56</v>
      </c>
      <c r="L2349" s="13">
        <v>36.18</v>
      </c>
      <c r="M2349" s="13">
        <v>25</v>
      </c>
      <c r="N2349" s="13">
        <f t="shared" si="2368"/>
        <v>1.4472</v>
      </c>
      <c r="O2349" s="13">
        <v>15</v>
      </c>
      <c r="P2349" s="13" t="s">
        <v>30</v>
      </c>
      <c r="Q2349" s="13">
        <v>0</v>
      </c>
      <c r="R2349" s="69">
        <f>+L2349*O2349</f>
        <v>542.70000000000005</v>
      </c>
      <c r="S2349" s="69">
        <v>0</v>
      </c>
      <c r="T2349" s="69">
        <f>+L2349*S2349</f>
        <v>0</v>
      </c>
      <c r="U2349" s="69">
        <f>+R2349-T2349</f>
        <v>542.70000000000005</v>
      </c>
      <c r="V2349" s="69">
        <f>+U2349*0.75</f>
        <v>407.02500000000003</v>
      </c>
      <c r="W2349" s="69">
        <f>+U2349-V2349</f>
        <v>135.67500000000001</v>
      </c>
      <c r="X2349" s="69">
        <v>0</v>
      </c>
      <c r="Y2349" s="14">
        <f t="shared" si="2354"/>
        <v>0</v>
      </c>
      <c r="Z2349" s="11" t="s">
        <v>26</v>
      </c>
      <c r="AA2349" s="12" t="s">
        <v>31</v>
      </c>
    </row>
    <row r="2350" spans="1:27" x14ac:dyDescent="0.25">
      <c r="A2350" s="10">
        <v>45692</v>
      </c>
      <c r="B2350" s="68">
        <v>2.4444444444444435E-2</v>
      </c>
      <c r="C2350" s="11" t="s">
        <v>4715</v>
      </c>
      <c r="D2350" s="11">
        <v>16880</v>
      </c>
      <c r="E2350" s="11" t="s">
        <v>460</v>
      </c>
      <c r="F2350" s="11" t="s">
        <v>26</v>
      </c>
      <c r="G2350" s="11" t="s">
        <v>35</v>
      </c>
      <c r="H2350" s="12" t="s">
        <v>36</v>
      </c>
      <c r="I2350" s="12" t="s">
        <v>55</v>
      </c>
      <c r="J2350" s="12" t="s">
        <v>55</v>
      </c>
      <c r="K2350" s="12" t="s">
        <v>56</v>
      </c>
      <c r="L2350" s="13">
        <v>30.08</v>
      </c>
      <c r="M2350" s="13">
        <v>18</v>
      </c>
      <c r="N2350" s="13">
        <f t="shared" si="2368"/>
        <v>1.671111111111111</v>
      </c>
      <c r="O2350" s="13">
        <v>20</v>
      </c>
      <c r="P2350" s="13" t="s">
        <v>30</v>
      </c>
      <c r="Q2350" s="13">
        <v>0</v>
      </c>
      <c r="R2350" s="69">
        <f>(L2350*O2350)-Q2350</f>
        <v>601.59999999999991</v>
      </c>
      <c r="S2350" s="69">
        <v>0</v>
      </c>
      <c r="T2350" s="69">
        <f t="shared" ref="T2350" si="2379">+L2350*S2350</f>
        <v>0</v>
      </c>
      <c r="U2350" s="69">
        <f t="shared" ref="U2350" si="2380">+R2350-T2350</f>
        <v>601.59999999999991</v>
      </c>
      <c r="V2350" s="69">
        <f t="shared" ref="V2350:V2351" si="2381">+U2350*0</f>
        <v>0</v>
      </c>
      <c r="W2350" s="69">
        <f t="shared" ref="W2350" si="2382">+U2350-V2350</f>
        <v>601.59999999999991</v>
      </c>
      <c r="X2350" s="69">
        <v>0</v>
      </c>
      <c r="Y2350" s="14">
        <f t="shared" si="2354"/>
        <v>0</v>
      </c>
      <c r="Z2350" s="11" t="s">
        <v>26</v>
      </c>
      <c r="AA2350" s="12" t="s">
        <v>31</v>
      </c>
    </row>
    <row r="2351" spans="1:27" x14ac:dyDescent="0.25">
      <c r="A2351" s="10">
        <v>45692</v>
      </c>
      <c r="B2351" s="68">
        <v>4.1585648148148191E-2</v>
      </c>
      <c r="C2351" s="11" t="s">
        <v>4716</v>
      </c>
      <c r="D2351" s="11">
        <v>16881</v>
      </c>
      <c r="E2351" s="11" t="s">
        <v>2108</v>
      </c>
      <c r="F2351" s="11" t="s">
        <v>26</v>
      </c>
      <c r="G2351" s="11">
        <v>10616</v>
      </c>
      <c r="H2351" s="12" t="s">
        <v>140</v>
      </c>
      <c r="I2351" s="12" t="s">
        <v>27</v>
      </c>
      <c r="J2351" s="12" t="s">
        <v>33</v>
      </c>
      <c r="K2351" s="12" t="s">
        <v>34</v>
      </c>
      <c r="L2351" s="13">
        <v>41.22</v>
      </c>
      <c r="M2351" s="13">
        <v>28</v>
      </c>
      <c r="N2351" s="13">
        <f t="shared" si="2368"/>
        <v>1.4721428571428572</v>
      </c>
      <c r="O2351" s="13">
        <v>40</v>
      </c>
      <c r="P2351" s="13"/>
      <c r="Q2351" s="13">
        <v>0</v>
      </c>
      <c r="R2351" s="69">
        <f>+L2351*O2351</f>
        <v>1648.8</v>
      </c>
      <c r="S2351" s="69">
        <v>0</v>
      </c>
      <c r="T2351" s="69">
        <f>+L2351*S2351</f>
        <v>0</v>
      </c>
      <c r="U2351" s="69">
        <f>+R2351-T2351</f>
        <v>1648.8</v>
      </c>
      <c r="V2351" s="69">
        <f t="shared" si="2381"/>
        <v>0</v>
      </c>
      <c r="W2351" s="69">
        <f>+U2351-V2351</f>
        <v>1648.8</v>
      </c>
      <c r="X2351" s="69">
        <v>0</v>
      </c>
      <c r="Y2351" s="14">
        <f t="shared" si="2354"/>
        <v>0</v>
      </c>
      <c r="Z2351" s="11" t="s">
        <v>26</v>
      </c>
      <c r="AA2351" s="12" t="s">
        <v>31</v>
      </c>
    </row>
    <row r="2352" spans="1:27" x14ac:dyDescent="0.25">
      <c r="A2352" s="10">
        <v>45692</v>
      </c>
      <c r="B2352" s="68">
        <v>3.7037037037037035E-2</v>
      </c>
      <c r="C2352" s="11" t="s">
        <v>4717</v>
      </c>
      <c r="D2352" s="11">
        <v>16882</v>
      </c>
      <c r="E2352" s="11" t="s">
        <v>53</v>
      </c>
      <c r="F2352" s="11" t="s">
        <v>26</v>
      </c>
      <c r="G2352" s="11" t="s">
        <v>26</v>
      </c>
      <c r="H2352" s="12" t="s">
        <v>4421</v>
      </c>
      <c r="I2352" s="12" t="s">
        <v>27</v>
      </c>
      <c r="J2352" s="12" t="s">
        <v>42</v>
      </c>
      <c r="K2352" s="12" t="s">
        <v>43</v>
      </c>
      <c r="L2352" s="13">
        <v>43.1</v>
      </c>
      <c r="M2352" s="13">
        <v>25</v>
      </c>
      <c r="N2352" s="13">
        <f t="shared" si="2368"/>
        <v>1.724</v>
      </c>
      <c r="O2352" s="13">
        <v>83</v>
      </c>
      <c r="P2352" s="13" t="s">
        <v>30</v>
      </c>
      <c r="Q2352" s="13">
        <v>0</v>
      </c>
      <c r="R2352" s="69">
        <f>L2352*O2352</f>
        <v>3577.3</v>
      </c>
      <c r="S2352" s="69">
        <v>38</v>
      </c>
      <c r="T2352" s="69">
        <f>L2352*S2352</f>
        <v>1637.8</v>
      </c>
      <c r="U2352" s="69">
        <f>R2352-T2352</f>
        <v>1939.5000000000002</v>
      </c>
      <c r="V2352" s="69">
        <f>U2352*1</f>
        <v>1939.5000000000002</v>
      </c>
      <c r="W2352" s="69">
        <f>U2352-V2352</f>
        <v>0</v>
      </c>
      <c r="X2352" s="69">
        <f>L2352*37</f>
        <v>1594.7</v>
      </c>
      <c r="Y2352" s="70">
        <f>+T2352-X2352</f>
        <v>43.099999999999909</v>
      </c>
      <c r="Z2352" s="12" t="s">
        <v>41</v>
      </c>
      <c r="AA2352" s="12" t="s">
        <v>78</v>
      </c>
    </row>
    <row r="2353" spans="1:27" x14ac:dyDescent="0.25">
      <c r="A2353" s="10">
        <v>45692</v>
      </c>
      <c r="B2353" s="68">
        <v>2.7905092592592551E-2</v>
      </c>
      <c r="C2353" s="11" t="s">
        <v>4718</v>
      </c>
      <c r="D2353" s="11">
        <v>16883</v>
      </c>
      <c r="E2353" s="11" t="s">
        <v>98</v>
      </c>
      <c r="F2353" s="11" t="s">
        <v>26</v>
      </c>
      <c r="G2353" s="11">
        <v>10712</v>
      </c>
      <c r="H2353" s="12" t="s">
        <v>140</v>
      </c>
      <c r="I2353" s="12" t="s">
        <v>27</v>
      </c>
      <c r="J2353" s="12" t="s">
        <v>42</v>
      </c>
      <c r="K2353" s="12" t="s">
        <v>43</v>
      </c>
      <c r="L2353" s="13">
        <v>41.22</v>
      </c>
      <c r="M2353" s="13">
        <v>25</v>
      </c>
      <c r="N2353" s="13">
        <f t="shared" si="2368"/>
        <v>1.6488</v>
      </c>
      <c r="O2353" s="13">
        <v>35</v>
      </c>
      <c r="P2353" s="13"/>
      <c r="Q2353" s="13">
        <v>0</v>
      </c>
      <c r="R2353" s="69">
        <f>+L2353*O2353</f>
        <v>1442.7</v>
      </c>
      <c r="S2353" s="69">
        <v>0</v>
      </c>
      <c r="T2353" s="69">
        <f>+L2353*S2353</f>
        <v>0</v>
      </c>
      <c r="U2353" s="69">
        <f>+R2353-T2353</f>
        <v>1442.7</v>
      </c>
      <c r="V2353" s="69">
        <f t="shared" ref="V2353" si="2383">+U2353*0</f>
        <v>0</v>
      </c>
      <c r="W2353" s="69">
        <f>+U2353-V2353</f>
        <v>1442.7</v>
      </c>
      <c r="X2353" s="69">
        <v>0</v>
      </c>
      <c r="Y2353" s="14">
        <f t="shared" ref="Y2353:Y2355" si="2384">T2353-X2353</f>
        <v>0</v>
      </c>
      <c r="Z2353" s="11" t="s">
        <v>26</v>
      </c>
      <c r="AA2353" s="12" t="s">
        <v>31</v>
      </c>
    </row>
    <row r="2354" spans="1:27" x14ac:dyDescent="0.25">
      <c r="A2354" s="10">
        <v>45692</v>
      </c>
      <c r="B2354" s="68">
        <v>5.5486111111111125E-2</v>
      </c>
      <c r="C2354" s="11" t="s">
        <v>4719</v>
      </c>
      <c r="D2354" s="11">
        <v>16884</v>
      </c>
      <c r="E2354" s="11" t="s">
        <v>588</v>
      </c>
      <c r="F2354" s="11" t="s">
        <v>26</v>
      </c>
      <c r="G2354" s="11">
        <v>56907</v>
      </c>
      <c r="H2354" s="12" t="s">
        <v>4422</v>
      </c>
      <c r="I2354" s="12" t="s">
        <v>27</v>
      </c>
      <c r="J2354" s="12" t="s">
        <v>42</v>
      </c>
      <c r="K2354" s="12" t="s">
        <v>43</v>
      </c>
      <c r="L2354" s="13">
        <v>36.799999999999997</v>
      </c>
      <c r="M2354" s="13">
        <v>25</v>
      </c>
      <c r="N2354" s="13">
        <f t="shared" si="2368"/>
        <v>1.472</v>
      </c>
      <c r="O2354" s="13">
        <v>42</v>
      </c>
      <c r="P2354" s="13" t="s">
        <v>30</v>
      </c>
      <c r="Q2354" s="13">
        <v>0</v>
      </c>
      <c r="R2354" s="69">
        <f t="shared" ref="R2354" si="2385">+L2354*O2354</f>
        <v>1545.6</v>
      </c>
      <c r="S2354" s="69">
        <v>0</v>
      </c>
      <c r="T2354" s="69">
        <f t="shared" ref="T2354" si="2386">+L2354*S2354</f>
        <v>0</v>
      </c>
      <c r="U2354" s="69">
        <f t="shared" ref="U2354" si="2387">+R2354-T2354</f>
        <v>1545.6</v>
      </c>
      <c r="V2354" s="69">
        <f>+U2354*1</f>
        <v>1545.6</v>
      </c>
      <c r="W2354" s="69">
        <f t="shared" ref="W2354" si="2388">+U2354-V2354</f>
        <v>0</v>
      </c>
      <c r="X2354" s="69">
        <v>0</v>
      </c>
      <c r="Y2354" s="14">
        <f t="shared" si="2384"/>
        <v>0</v>
      </c>
      <c r="Z2354" s="11" t="s">
        <v>26</v>
      </c>
      <c r="AA2354" s="12" t="s">
        <v>31</v>
      </c>
    </row>
    <row r="2355" spans="1:27" x14ac:dyDescent="0.25">
      <c r="A2355" s="10">
        <v>45692</v>
      </c>
      <c r="B2355" s="68">
        <v>7.9861111111111938E-3</v>
      </c>
      <c r="C2355" s="11" t="s">
        <v>4720</v>
      </c>
      <c r="D2355" s="11">
        <v>16885</v>
      </c>
      <c r="E2355" s="11" t="s">
        <v>68</v>
      </c>
      <c r="F2355" s="11" t="s">
        <v>26</v>
      </c>
      <c r="G2355" s="11">
        <v>76365</v>
      </c>
      <c r="H2355" s="12" t="s">
        <v>4447</v>
      </c>
      <c r="I2355" s="12" t="s">
        <v>55</v>
      </c>
      <c r="J2355" s="12" t="s">
        <v>55</v>
      </c>
      <c r="K2355" s="12" t="s">
        <v>56</v>
      </c>
      <c r="L2355" s="13">
        <v>37.659999999999997</v>
      </c>
      <c r="M2355" s="13">
        <v>25</v>
      </c>
      <c r="N2355" s="13">
        <f t="shared" si="2368"/>
        <v>1.5064</v>
      </c>
      <c r="O2355" s="13">
        <v>15</v>
      </c>
      <c r="P2355" s="13" t="s">
        <v>30</v>
      </c>
      <c r="Q2355" s="13">
        <v>0</v>
      </c>
      <c r="R2355" s="69">
        <f>+L2355*O2355</f>
        <v>564.9</v>
      </c>
      <c r="S2355" s="69">
        <v>0</v>
      </c>
      <c r="T2355" s="69">
        <f>+L2355*S2355</f>
        <v>0</v>
      </c>
      <c r="U2355" s="69">
        <f>+R2355-T2355</f>
        <v>564.9</v>
      </c>
      <c r="V2355" s="69">
        <f>+U2355*0.75</f>
        <v>423.67499999999995</v>
      </c>
      <c r="W2355" s="69">
        <f>+U2355-V2355</f>
        <v>141.22500000000002</v>
      </c>
      <c r="X2355" s="69">
        <v>0</v>
      </c>
      <c r="Y2355" s="14">
        <f t="shared" si="2384"/>
        <v>0</v>
      </c>
      <c r="Z2355" s="11" t="s">
        <v>26</v>
      </c>
      <c r="AA2355" s="12" t="s">
        <v>31</v>
      </c>
    </row>
    <row r="2356" spans="1:27" x14ac:dyDescent="0.25">
      <c r="A2356" s="10">
        <v>45692</v>
      </c>
      <c r="B2356" s="68">
        <v>1.2638888888888866E-2</v>
      </c>
      <c r="C2356" s="11" t="s">
        <v>4721</v>
      </c>
      <c r="D2356" s="11">
        <v>16886</v>
      </c>
      <c r="E2356" s="11" t="s">
        <v>239</v>
      </c>
      <c r="F2356" s="11" t="s">
        <v>26</v>
      </c>
      <c r="G2356" s="11" t="s">
        <v>26</v>
      </c>
      <c r="H2356" s="12" t="s">
        <v>4421</v>
      </c>
      <c r="I2356" s="12" t="s">
        <v>27</v>
      </c>
      <c r="J2356" s="12" t="s">
        <v>33</v>
      </c>
      <c r="K2356" s="12" t="s">
        <v>34</v>
      </c>
      <c r="L2356" s="13">
        <v>42.22</v>
      </c>
      <c r="M2356" s="13">
        <v>29</v>
      </c>
      <c r="N2356" s="13">
        <f t="shared" si="2368"/>
        <v>1.4558620689655173</v>
      </c>
      <c r="O2356" s="13">
        <v>85</v>
      </c>
      <c r="P2356" s="13" t="s">
        <v>30</v>
      </c>
      <c r="Q2356" s="13">
        <v>0</v>
      </c>
      <c r="R2356" s="69">
        <f>L2356*O2356</f>
        <v>3588.7</v>
      </c>
      <c r="S2356" s="69">
        <v>38</v>
      </c>
      <c r="T2356" s="69">
        <f>L2356*S2356</f>
        <v>1604.36</v>
      </c>
      <c r="U2356" s="69">
        <f>R2356-T2356</f>
        <v>1984.34</v>
      </c>
      <c r="V2356" s="69">
        <f>U2356*1</f>
        <v>1984.34</v>
      </c>
      <c r="W2356" s="69">
        <f>U2356-V2356</f>
        <v>0</v>
      </c>
      <c r="X2356" s="69">
        <f>L2356*37</f>
        <v>1562.1399999999999</v>
      </c>
      <c r="Y2356" s="70">
        <f>+T2356-X2356</f>
        <v>42.220000000000027</v>
      </c>
      <c r="Z2356" s="12" t="s">
        <v>41</v>
      </c>
      <c r="AA2356" s="12" t="s">
        <v>78</v>
      </c>
    </row>
    <row r="2357" spans="1:27" x14ac:dyDescent="0.25">
      <c r="A2357" s="10">
        <v>45692</v>
      </c>
      <c r="B2357" s="68">
        <v>1.583333333333331E-2</v>
      </c>
      <c r="C2357" s="11" t="s">
        <v>4722</v>
      </c>
      <c r="D2357" s="11">
        <v>16887</v>
      </c>
      <c r="E2357" s="11" t="s">
        <v>519</v>
      </c>
      <c r="F2357" s="11" t="s">
        <v>26</v>
      </c>
      <c r="G2357" s="11">
        <v>4389</v>
      </c>
      <c r="H2357" s="12" t="s">
        <v>140</v>
      </c>
      <c r="I2357" s="12" t="s">
        <v>27</v>
      </c>
      <c r="J2357" s="12" t="s">
        <v>42</v>
      </c>
      <c r="K2357" s="12" t="s">
        <v>43</v>
      </c>
      <c r="L2357" s="13">
        <v>41.02</v>
      </c>
      <c r="M2357" s="13">
        <v>25</v>
      </c>
      <c r="N2357" s="13">
        <f t="shared" si="2368"/>
        <v>1.6408</v>
      </c>
      <c r="O2357" s="13">
        <v>35</v>
      </c>
      <c r="P2357" s="13"/>
      <c r="Q2357" s="13">
        <v>0</v>
      </c>
      <c r="R2357" s="69">
        <f>+L2357*O2357</f>
        <v>1435.7</v>
      </c>
      <c r="S2357" s="69">
        <v>0</v>
      </c>
      <c r="T2357" s="69">
        <f>+L2357*S2357</f>
        <v>0</v>
      </c>
      <c r="U2357" s="69">
        <f>+R2357-T2357</f>
        <v>1435.7</v>
      </c>
      <c r="V2357" s="69">
        <f t="shared" ref="V2357:V2358" si="2389">+U2357*0</f>
        <v>0</v>
      </c>
      <c r="W2357" s="69">
        <f>+U2357-V2357</f>
        <v>1435.7</v>
      </c>
      <c r="X2357" s="69">
        <v>0</v>
      </c>
      <c r="Y2357" s="14">
        <f t="shared" ref="Y2357:Y2380" si="2390">T2357-X2357</f>
        <v>0</v>
      </c>
      <c r="Z2357" s="11" t="s">
        <v>26</v>
      </c>
      <c r="AA2357" s="12" t="s">
        <v>31</v>
      </c>
    </row>
    <row r="2358" spans="1:27" x14ac:dyDescent="0.25">
      <c r="A2358" s="10">
        <v>45692</v>
      </c>
      <c r="B2358" s="68">
        <v>2.7476851851851836E-2</v>
      </c>
      <c r="C2358" s="11" t="s">
        <v>4723</v>
      </c>
      <c r="D2358" s="11">
        <v>16888</v>
      </c>
      <c r="E2358" s="11" t="s">
        <v>63</v>
      </c>
      <c r="F2358" s="11" t="s">
        <v>26</v>
      </c>
      <c r="G2358" s="11">
        <v>10179</v>
      </c>
      <c r="H2358" s="12" t="s">
        <v>140</v>
      </c>
      <c r="I2358" s="12" t="s">
        <v>27</v>
      </c>
      <c r="J2358" s="12" t="s">
        <v>33</v>
      </c>
      <c r="K2358" s="12" t="s">
        <v>34</v>
      </c>
      <c r="L2358" s="13">
        <v>39.9</v>
      </c>
      <c r="M2358" s="13">
        <v>29</v>
      </c>
      <c r="N2358" s="13">
        <f t="shared" si="2368"/>
        <v>1.3758620689655172</v>
      </c>
      <c r="O2358" s="13">
        <v>40</v>
      </c>
      <c r="P2358" s="13"/>
      <c r="Q2358" s="13">
        <v>0</v>
      </c>
      <c r="R2358" s="69">
        <f>+L2358*O2358</f>
        <v>1596</v>
      </c>
      <c r="S2358" s="69">
        <v>0</v>
      </c>
      <c r="T2358" s="69">
        <f>+L2358*S2358</f>
        <v>0</v>
      </c>
      <c r="U2358" s="69">
        <f>+R2358-T2358</f>
        <v>1596</v>
      </c>
      <c r="V2358" s="69">
        <f t="shared" si="2389"/>
        <v>0</v>
      </c>
      <c r="W2358" s="69">
        <f>+U2358-V2358</f>
        <v>1596</v>
      </c>
      <c r="X2358" s="69">
        <v>0</v>
      </c>
      <c r="Y2358" s="14">
        <f t="shared" si="2390"/>
        <v>0</v>
      </c>
      <c r="Z2358" s="11" t="s">
        <v>26</v>
      </c>
      <c r="AA2358" s="12" t="s">
        <v>31</v>
      </c>
    </row>
    <row r="2359" spans="1:27" x14ac:dyDescent="0.25">
      <c r="A2359" s="10">
        <v>45692</v>
      </c>
      <c r="B2359" s="68">
        <v>0.11262731481481481</v>
      </c>
      <c r="C2359" s="11" t="s">
        <v>4724</v>
      </c>
      <c r="D2359" s="11">
        <v>16889</v>
      </c>
      <c r="E2359" s="11" t="s">
        <v>50</v>
      </c>
      <c r="F2359" s="11" t="s">
        <v>26</v>
      </c>
      <c r="G2359" s="11">
        <v>935</v>
      </c>
      <c r="H2359" s="12" t="s">
        <v>162</v>
      </c>
      <c r="I2359" s="12" t="s">
        <v>27</v>
      </c>
      <c r="J2359" s="12" t="s">
        <v>47</v>
      </c>
      <c r="K2359" s="12" t="s">
        <v>48</v>
      </c>
      <c r="L2359" s="13">
        <v>38.86</v>
      </c>
      <c r="M2359" s="13">
        <v>25</v>
      </c>
      <c r="N2359" s="13">
        <f t="shared" si="2368"/>
        <v>1.5544</v>
      </c>
      <c r="O2359" s="13" t="s">
        <v>30</v>
      </c>
      <c r="P2359" s="13">
        <v>58</v>
      </c>
      <c r="Q2359" s="13">
        <v>0</v>
      </c>
      <c r="R2359" s="69">
        <f>M2359*P2359</f>
        <v>1450</v>
      </c>
      <c r="S2359" s="69">
        <v>0</v>
      </c>
      <c r="T2359" s="69">
        <f>M2359*S2359</f>
        <v>0</v>
      </c>
      <c r="U2359" s="69">
        <f>R2359-T2359</f>
        <v>1450</v>
      </c>
      <c r="V2359" s="69">
        <f>U2359*0</f>
        <v>0</v>
      </c>
      <c r="W2359" s="69">
        <f>U2359-V2359</f>
        <v>1450</v>
      </c>
      <c r="X2359" s="69">
        <v>0</v>
      </c>
      <c r="Y2359" s="14">
        <f t="shared" si="2390"/>
        <v>0</v>
      </c>
      <c r="Z2359" s="11" t="s">
        <v>26</v>
      </c>
      <c r="AA2359" s="12" t="s">
        <v>31</v>
      </c>
    </row>
    <row r="2360" spans="1:27" x14ac:dyDescent="0.25">
      <c r="A2360" s="10">
        <v>45692</v>
      </c>
      <c r="B2360" s="68">
        <v>1.0497685185185179E-2</v>
      </c>
      <c r="C2360" s="11" t="s">
        <v>4725</v>
      </c>
      <c r="D2360" s="11">
        <v>16890</v>
      </c>
      <c r="E2360" s="11" t="s">
        <v>485</v>
      </c>
      <c r="F2360" s="11" t="s">
        <v>26</v>
      </c>
      <c r="G2360" s="11">
        <v>70303</v>
      </c>
      <c r="H2360" s="12" t="s">
        <v>4447</v>
      </c>
      <c r="I2360" s="12" t="s">
        <v>27</v>
      </c>
      <c r="J2360" s="12" t="s">
        <v>42</v>
      </c>
      <c r="K2360" s="12" t="s">
        <v>43</v>
      </c>
      <c r="L2360" s="13">
        <v>43.42</v>
      </c>
      <c r="M2360" s="13">
        <v>25</v>
      </c>
      <c r="N2360" s="13">
        <f t="shared" si="2368"/>
        <v>1.7368000000000001</v>
      </c>
      <c r="O2360" s="13">
        <v>42.5</v>
      </c>
      <c r="P2360" s="13"/>
      <c r="Q2360" s="13">
        <v>0</v>
      </c>
      <c r="R2360" s="69">
        <f>+L2360*O2360</f>
        <v>1845.3500000000001</v>
      </c>
      <c r="S2360" s="69">
        <v>0</v>
      </c>
      <c r="T2360" s="69">
        <f>+L2360*S2360</f>
        <v>0</v>
      </c>
      <c r="U2360" s="69">
        <f>+R2360-T2360</f>
        <v>1845.3500000000001</v>
      </c>
      <c r="V2360" s="69">
        <f>+U2360*0.75</f>
        <v>1384.0125</v>
      </c>
      <c r="W2360" s="69">
        <f>+U2360-V2360</f>
        <v>461.33750000000009</v>
      </c>
      <c r="X2360" s="69">
        <v>0</v>
      </c>
      <c r="Y2360" s="14">
        <f t="shared" si="2390"/>
        <v>0</v>
      </c>
      <c r="Z2360" s="11" t="s">
        <v>26</v>
      </c>
      <c r="AA2360" s="12" t="s">
        <v>31</v>
      </c>
    </row>
    <row r="2361" spans="1:27" x14ac:dyDescent="0.25">
      <c r="A2361" s="10">
        <v>45692</v>
      </c>
      <c r="B2361" s="68">
        <v>8.4490740740740256E-3</v>
      </c>
      <c r="C2361" s="11" t="s">
        <v>4726</v>
      </c>
      <c r="D2361" s="11">
        <v>16891</v>
      </c>
      <c r="E2361" s="11" t="s">
        <v>543</v>
      </c>
      <c r="F2361" s="11" t="s">
        <v>26</v>
      </c>
      <c r="G2361" s="11">
        <v>70184</v>
      </c>
      <c r="H2361" s="12" t="s">
        <v>4447</v>
      </c>
      <c r="I2361" s="12" t="s">
        <v>55</v>
      </c>
      <c r="J2361" s="12" t="s">
        <v>55</v>
      </c>
      <c r="K2361" s="12" t="s">
        <v>56</v>
      </c>
      <c r="L2361" s="13">
        <v>36.78</v>
      </c>
      <c r="M2361" s="13">
        <v>25</v>
      </c>
      <c r="N2361" s="13">
        <f t="shared" si="2368"/>
        <v>1.4712000000000001</v>
      </c>
      <c r="O2361" s="13">
        <v>15</v>
      </c>
      <c r="P2361" s="13" t="s">
        <v>30</v>
      </c>
      <c r="Q2361" s="13">
        <v>0</v>
      </c>
      <c r="R2361" s="69">
        <f>+L2361*O2361</f>
        <v>551.70000000000005</v>
      </c>
      <c r="S2361" s="69">
        <v>0</v>
      </c>
      <c r="T2361" s="69">
        <f>+L2361*S2361</f>
        <v>0</v>
      </c>
      <c r="U2361" s="69">
        <f>+R2361-T2361</f>
        <v>551.70000000000005</v>
      </c>
      <c r="V2361" s="69">
        <f>+U2361*0.75</f>
        <v>413.77500000000003</v>
      </c>
      <c r="W2361" s="69">
        <f>+U2361-V2361</f>
        <v>137.92500000000001</v>
      </c>
      <c r="X2361" s="69">
        <v>0</v>
      </c>
      <c r="Y2361" s="14">
        <f t="shared" si="2390"/>
        <v>0</v>
      </c>
      <c r="Z2361" s="11" t="s">
        <v>26</v>
      </c>
      <c r="AA2361" s="12" t="s">
        <v>31</v>
      </c>
    </row>
    <row r="2362" spans="1:27" x14ac:dyDescent="0.25">
      <c r="A2362" s="10">
        <v>45692</v>
      </c>
      <c r="B2362" s="68">
        <v>8.9120370370370239E-3</v>
      </c>
      <c r="C2362" s="11" t="s">
        <v>4727</v>
      </c>
      <c r="D2362" s="11">
        <v>16892</v>
      </c>
      <c r="E2362" s="11" t="s">
        <v>524</v>
      </c>
      <c r="F2362" s="11" t="s">
        <v>26</v>
      </c>
      <c r="G2362" s="11">
        <v>26339</v>
      </c>
      <c r="H2362" s="12" t="s">
        <v>4447</v>
      </c>
      <c r="I2362" s="12" t="s">
        <v>27</v>
      </c>
      <c r="J2362" s="12" t="s">
        <v>42</v>
      </c>
      <c r="K2362" s="12" t="s">
        <v>43</v>
      </c>
      <c r="L2362" s="13">
        <v>43.62</v>
      </c>
      <c r="M2362" s="13">
        <v>25</v>
      </c>
      <c r="N2362" s="13">
        <f t="shared" si="2368"/>
        <v>1.7447999999999999</v>
      </c>
      <c r="O2362" s="13">
        <v>42.5</v>
      </c>
      <c r="P2362" s="13"/>
      <c r="Q2362" s="13">
        <v>0</v>
      </c>
      <c r="R2362" s="69">
        <f>+L2362*O2362</f>
        <v>1853.85</v>
      </c>
      <c r="S2362" s="69">
        <v>0</v>
      </c>
      <c r="T2362" s="69">
        <f>+L2362*S2362</f>
        <v>0</v>
      </c>
      <c r="U2362" s="69">
        <f>+R2362-T2362</f>
        <v>1853.85</v>
      </c>
      <c r="V2362" s="69">
        <f>+U2362*0.75</f>
        <v>1390.3874999999998</v>
      </c>
      <c r="W2362" s="69">
        <f>+U2362-V2362</f>
        <v>463.46250000000009</v>
      </c>
      <c r="X2362" s="69">
        <v>0</v>
      </c>
      <c r="Y2362" s="14">
        <f t="shared" si="2390"/>
        <v>0</v>
      </c>
      <c r="Z2362" s="11" t="s">
        <v>26</v>
      </c>
      <c r="AA2362" s="12" t="s">
        <v>31</v>
      </c>
    </row>
    <row r="2363" spans="1:27" x14ac:dyDescent="0.25">
      <c r="A2363" s="10">
        <v>45692</v>
      </c>
      <c r="B2363" s="68">
        <v>5.1273148148148207E-3</v>
      </c>
      <c r="C2363" s="11" t="s">
        <v>4728</v>
      </c>
      <c r="D2363" s="11">
        <v>16893</v>
      </c>
      <c r="E2363" s="11" t="s">
        <v>3937</v>
      </c>
      <c r="F2363" s="11" t="s">
        <v>26</v>
      </c>
      <c r="G2363" s="11" t="s">
        <v>35</v>
      </c>
      <c r="H2363" s="12" t="s">
        <v>36</v>
      </c>
      <c r="I2363" s="12" t="s">
        <v>55</v>
      </c>
      <c r="J2363" s="12" t="s">
        <v>55</v>
      </c>
      <c r="K2363" s="12" t="s">
        <v>56</v>
      </c>
      <c r="L2363" s="13">
        <v>10.6</v>
      </c>
      <c r="M2363" s="13">
        <v>6</v>
      </c>
      <c r="N2363" s="13">
        <f t="shared" si="2368"/>
        <v>1.7666666666666666</v>
      </c>
      <c r="O2363" s="13">
        <v>20</v>
      </c>
      <c r="P2363" s="13" t="s">
        <v>30</v>
      </c>
      <c r="Q2363" s="13">
        <v>0</v>
      </c>
      <c r="R2363" s="69">
        <f>(L2363*O2363)-Q2363</f>
        <v>212</v>
      </c>
      <c r="S2363" s="69">
        <v>0</v>
      </c>
      <c r="T2363" s="69">
        <f t="shared" ref="T2363:T2366" si="2391">+L2363*S2363</f>
        <v>0</v>
      </c>
      <c r="U2363" s="69">
        <f t="shared" ref="U2363:U2366" si="2392">+R2363-T2363</f>
        <v>212</v>
      </c>
      <c r="V2363" s="69">
        <f t="shared" ref="V2363" si="2393">+U2363*0</f>
        <v>0</v>
      </c>
      <c r="W2363" s="69">
        <f t="shared" ref="W2363:W2366" si="2394">+U2363-V2363</f>
        <v>212</v>
      </c>
      <c r="X2363" s="69">
        <v>0</v>
      </c>
      <c r="Y2363" s="14">
        <f t="shared" si="2390"/>
        <v>0</v>
      </c>
      <c r="Z2363" s="11" t="s">
        <v>26</v>
      </c>
      <c r="AA2363" s="12" t="s">
        <v>31</v>
      </c>
    </row>
    <row r="2364" spans="1:27" x14ac:dyDescent="0.25">
      <c r="A2364" s="10">
        <v>45692</v>
      </c>
      <c r="B2364" s="68">
        <v>4.9351851851851869E-2</v>
      </c>
      <c r="C2364" s="11" t="s">
        <v>4729</v>
      </c>
      <c r="D2364" s="11">
        <v>16894</v>
      </c>
      <c r="E2364" s="11" t="s">
        <v>87</v>
      </c>
      <c r="F2364" s="11" t="s">
        <v>26</v>
      </c>
      <c r="G2364" s="11">
        <v>56957</v>
      </c>
      <c r="H2364" s="12" t="s">
        <v>4422</v>
      </c>
      <c r="I2364" s="12" t="s">
        <v>27</v>
      </c>
      <c r="J2364" s="12" t="s">
        <v>42</v>
      </c>
      <c r="K2364" s="12" t="s">
        <v>43</v>
      </c>
      <c r="L2364" s="13">
        <v>36.32</v>
      </c>
      <c r="M2364" s="13">
        <v>25</v>
      </c>
      <c r="N2364" s="13">
        <f t="shared" si="2368"/>
        <v>1.4528000000000001</v>
      </c>
      <c r="O2364" s="13">
        <v>42</v>
      </c>
      <c r="P2364" s="13" t="s">
        <v>30</v>
      </c>
      <c r="Q2364" s="13">
        <v>0</v>
      </c>
      <c r="R2364" s="69">
        <f t="shared" ref="R2364:R2365" si="2395">+L2364*O2364</f>
        <v>1525.44</v>
      </c>
      <c r="S2364" s="69">
        <v>0</v>
      </c>
      <c r="T2364" s="69">
        <f t="shared" si="2391"/>
        <v>0</v>
      </c>
      <c r="U2364" s="69">
        <f t="shared" si="2392"/>
        <v>1525.44</v>
      </c>
      <c r="V2364" s="69">
        <f>+U2364*1</f>
        <v>1525.44</v>
      </c>
      <c r="W2364" s="69">
        <f t="shared" si="2394"/>
        <v>0</v>
      </c>
      <c r="X2364" s="69">
        <v>0</v>
      </c>
      <c r="Y2364" s="14">
        <f t="shared" si="2390"/>
        <v>0</v>
      </c>
      <c r="Z2364" s="11" t="s">
        <v>26</v>
      </c>
      <c r="AA2364" s="12" t="s">
        <v>31</v>
      </c>
    </row>
    <row r="2365" spans="1:27" x14ac:dyDescent="0.25">
      <c r="A2365" s="10">
        <v>45692</v>
      </c>
      <c r="B2365" s="68">
        <v>8.7037037037037135E-3</v>
      </c>
      <c r="C2365" s="11" t="s">
        <v>4730</v>
      </c>
      <c r="D2365" s="11">
        <v>16895</v>
      </c>
      <c r="E2365" s="11" t="s">
        <v>551</v>
      </c>
      <c r="F2365" s="11" t="s">
        <v>26</v>
      </c>
      <c r="G2365" s="11">
        <v>69147</v>
      </c>
      <c r="H2365" s="12" t="s">
        <v>4422</v>
      </c>
      <c r="I2365" s="12" t="s">
        <v>27</v>
      </c>
      <c r="J2365" s="12" t="s">
        <v>42</v>
      </c>
      <c r="K2365" s="12" t="s">
        <v>43</v>
      </c>
      <c r="L2365" s="13">
        <v>36.54</v>
      </c>
      <c r="M2365" s="13">
        <v>25</v>
      </c>
      <c r="N2365" s="13">
        <f t="shared" si="2368"/>
        <v>1.4616</v>
      </c>
      <c r="O2365" s="13">
        <v>42</v>
      </c>
      <c r="P2365" s="13" t="s">
        <v>30</v>
      </c>
      <c r="Q2365" s="13">
        <v>0</v>
      </c>
      <c r="R2365" s="69">
        <f t="shared" si="2395"/>
        <v>1534.68</v>
      </c>
      <c r="S2365" s="69">
        <v>0</v>
      </c>
      <c r="T2365" s="69">
        <f t="shared" si="2391"/>
        <v>0</v>
      </c>
      <c r="U2365" s="69">
        <f t="shared" si="2392"/>
        <v>1534.68</v>
      </c>
      <c r="V2365" s="69">
        <f>+U2365*1</f>
        <v>1534.68</v>
      </c>
      <c r="W2365" s="69">
        <f t="shared" si="2394"/>
        <v>0</v>
      </c>
      <c r="X2365" s="69">
        <v>0</v>
      </c>
      <c r="Y2365" s="14">
        <f t="shared" si="2390"/>
        <v>0</v>
      </c>
      <c r="Z2365" s="11" t="s">
        <v>26</v>
      </c>
      <c r="AA2365" s="12" t="s">
        <v>31</v>
      </c>
    </row>
    <row r="2366" spans="1:27" x14ac:dyDescent="0.25">
      <c r="A2366" s="10">
        <v>45692</v>
      </c>
      <c r="B2366" s="68">
        <v>3.1250000000000444E-3</v>
      </c>
      <c r="C2366" s="11" t="s">
        <v>4731</v>
      </c>
      <c r="D2366" s="11">
        <v>16896</v>
      </c>
      <c r="E2366" s="11" t="s">
        <v>3937</v>
      </c>
      <c r="F2366" s="11" t="s">
        <v>26</v>
      </c>
      <c r="G2366" s="11" t="s">
        <v>35</v>
      </c>
      <c r="H2366" s="12" t="s">
        <v>36</v>
      </c>
      <c r="I2366" s="12" t="s">
        <v>55</v>
      </c>
      <c r="J2366" s="12" t="s">
        <v>55</v>
      </c>
      <c r="K2366" s="12" t="s">
        <v>56</v>
      </c>
      <c r="L2366" s="13">
        <v>10.52</v>
      </c>
      <c r="M2366" s="13">
        <v>6</v>
      </c>
      <c r="N2366" s="13">
        <f t="shared" si="2368"/>
        <v>1.7533333333333332</v>
      </c>
      <c r="O2366" s="13">
        <v>20</v>
      </c>
      <c r="P2366" s="13" t="s">
        <v>30</v>
      </c>
      <c r="Q2366" s="13">
        <v>0</v>
      </c>
      <c r="R2366" s="69">
        <f>(L2366*O2366)-Q2366</f>
        <v>210.39999999999998</v>
      </c>
      <c r="S2366" s="69">
        <v>0</v>
      </c>
      <c r="T2366" s="69">
        <f t="shared" si="2391"/>
        <v>0</v>
      </c>
      <c r="U2366" s="69">
        <f t="shared" si="2392"/>
        <v>210.39999999999998</v>
      </c>
      <c r="V2366" s="69">
        <f t="shared" ref="V2366" si="2396">+U2366*0</f>
        <v>0</v>
      </c>
      <c r="W2366" s="69">
        <f t="shared" si="2394"/>
        <v>210.39999999999998</v>
      </c>
      <c r="X2366" s="69">
        <v>0</v>
      </c>
      <c r="Y2366" s="14">
        <f t="shared" si="2390"/>
        <v>0</v>
      </c>
      <c r="Z2366" s="11" t="s">
        <v>26</v>
      </c>
      <c r="AA2366" s="12" t="s">
        <v>31</v>
      </c>
    </row>
    <row r="2367" spans="1:27" x14ac:dyDescent="0.25">
      <c r="A2367" s="10">
        <v>45692</v>
      </c>
      <c r="B2367" s="68">
        <v>6.7361111111111094E-3</v>
      </c>
      <c r="C2367" s="11" t="s">
        <v>4732</v>
      </c>
      <c r="D2367" s="11">
        <v>16897</v>
      </c>
      <c r="E2367" s="11" t="s">
        <v>443</v>
      </c>
      <c r="F2367" s="11" t="s">
        <v>26</v>
      </c>
      <c r="G2367" s="11">
        <v>2111</v>
      </c>
      <c r="H2367" s="12" t="s">
        <v>4448</v>
      </c>
      <c r="I2367" s="12" t="s">
        <v>55</v>
      </c>
      <c r="J2367" s="12" t="s">
        <v>55</v>
      </c>
      <c r="K2367" s="12" t="s">
        <v>56</v>
      </c>
      <c r="L2367" s="13">
        <v>37.14</v>
      </c>
      <c r="M2367" s="13">
        <v>22</v>
      </c>
      <c r="N2367" s="13">
        <f t="shared" si="2368"/>
        <v>1.6881818181818182</v>
      </c>
      <c r="O2367" s="13">
        <v>15</v>
      </c>
      <c r="P2367" s="13" t="s">
        <v>30</v>
      </c>
      <c r="Q2367" s="13">
        <v>0</v>
      </c>
      <c r="R2367" s="69">
        <f>L2367*O2367</f>
        <v>557.1</v>
      </c>
      <c r="S2367" s="69">
        <v>0</v>
      </c>
      <c r="T2367" s="69">
        <f>L2367*S2367</f>
        <v>0</v>
      </c>
      <c r="U2367" s="69">
        <f>R2367-T2367</f>
        <v>557.1</v>
      </c>
      <c r="V2367" s="69">
        <f>U2367*0</f>
        <v>0</v>
      </c>
      <c r="W2367" s="69">
        <f>U2367-V2367</f>
        <v>557.1</v>
      </c>
      <c r="X2367" s="69">
        <v>0</v>
      </c>
      <c r="Y2367" s="14">
        <f t="shared" si="2390"/>
        <v>0</v>
      </c>
      <c r="Z2367" s="11" t="s">
        <v>26</v>
      </c>
      <c r="AA2367" s="12" t="s">
        <v>31</v>
      </c>
    </row>
    <row r="2368" spans="1:27" x14ac:dyDescent="0.25">
      <c r="A2368" s="10">
        <v>45692</v>
      </c>
      <c r="B2368" s="68">
        <v>9.3750000000000222E-3</v>
      </c>
      <c r="C2368" s="11" t="s">
        <v>4733</v>
      </c>
      <c r="D2368" s="11">
        <v>16898</v>
      </c>
      <c r="E2368" s="11" t="s">
        <v>230</v>
      </c>
      <c r="F2368" s="11" t="s">
        <v>26</v>
      </c>
      <c r="G2368" s="11">
        <v>22963</v>
      </c>
      <c r="H2368" s="12" t="s">
        <v>4447</v>
      </c>
      <c r="I2368" s="12" t="s">
        <v>55</v>
      </c>
      <c r="J2368" s="12" t="s">
        <v>55</v>
      </c>
      <c r="K2368" s="12" t="s">
        <v>56</v>
      </c>
      <c r="L2368" s="13">
        <v>37.42</v>
      </c>
      <c r="M2368" s="13">
        <v>25</v>
      </c>
      <c r="N2368" s="13">
        <f t="shared" si="2368"/>
        <v>1.4968000000000001</v>
      </c>
      <c r="O2368" s="13">
        <v>15</v>
      </c>
      <c r="P2368" s="13" t="s">
        <v>30</v>
      </c>
      <c r="Q2368" s="13">
        <v>0</v>
      </c>
      <c r="R2368" s="69">
        <f>+L2368*O2368</f>
        <v>561.30000000000007</v>
      </c>
      <c r="S2368" s="69">
        <v>0</v>
      </c>
      <c r="T2368" s="69">
        <f>+L2368*S2368</f>
        <v>0</v>
      </c>
      <c r="U2368" s="69">
        <f>+R2368-T2368</f>
        <v>561.30000000000007</v>
      </c>
      <c r="V2368" s="69">
        <f>+U2368*0.75</f>
        <v>420.97500000000002</v>
      </c>
      <c r="W2368" s="69">
        <f>+U2368-V2368</f>
        <v>140.32500000000005</v>
      </c>
      <c r="X2368" s="69">
        <v>0</v>
      </c>
      <c r="Y2368" s="14">
        <f t="shared" si="2390"/>
        <v>0</v>
      </c>
      <c r="Z2368" s="11" t="s">
        <v>26</v>
      </c>
      <c r="AA2368" s="12" t="s">
        <v>31</v>
      </c>
    </row>
    <row r="2369" spans="1:27" x14ac:dyDescent="0.25">
      <c r="A2369" s="10">
        <v>45692</v>
      </c>
      <c r="B2369" s="68">
        <v>0.11410879629629628</v>
      </c>
      <c r="C2369" s="11" t="s">
        <v>4734</v>
      </c>
      <c r="D2369" s="11">
        <v>16899</v>
      </c>
      <c r="E2369" s="11" t="s">
        <v>1199</v>
      </c>
      <c r="F2369" s="11" t="s">
        <v>26</v>
      </c>
      <c r="G2369" s="11">
        <v>2952</v>
      </c>
      <c r="H2369" s="12" t="s">
        <v>162</v>
      </c>
      <c r="I2369" s="12" t="s">
        <v>27</v>
      </c>
      <c r="J2369" s="12" t="s">
        <v>42</v>
      </c>
      <c r="K2369" s="12" t="s">
        <v>43</v>
      </c>
      <c r="L2369" s="13">
        <v>40.159999999999997</v>
      </c>
      <c r="M2369" s="13">
        <v>25</v>
      </c>
      <c r="N2369" s="13">
        <f t="shared" si="2368"/>
        <v>1.6063999999999998</v>
      </c>
      <c r="O2369" s="13" t="s">
        <v>30</v>
      </c>
      <c r="P2369" s="13">
        <v>62</v>
      </c>
      <c r="Q2369" s="13">
        <v>0</v>
      </c>
      <c r="R2369" s="69">
        <f>M2369*P2369</f>
        <v>1550</v>
      </c>
      <c r="S2369" s="69">
        <v>0</v>
      </c>
      <c r="T2369" s="69">
        <f>M2369*S2369</f>
        <v>0</v>
      </c>
      <c r="U2369" s="69">
        <f>R2369-T2369</f>
        <v>1550</v>
      </c>
      <c r="V2369" s="69">
        <f>U2369*0</f>
        <v>0</v>
      </c>
      <c r="W2369" s="69">
        <f>U2369-V2369</f>
        <v>1550</v>
      </c>
      <c r="X2369" s="69">
        <v>0</v>
      </c>
      <c r="Y2369" s="14">
        <f t="shared" si="2390"/>
        <v>0</v>
      </c>
      <c r="Z2369" s="11" t="s">
        <v>26</v>
      </c>
      <c r="AA2369" s="12" t="s">
        <v>31</v>
      </c>
    </row>
    <row r="2370" spans="1:27" x14ac:dyDescent="0.25">
      <c r="A2370" s="10">
        <v>45692</v>
      </c>
      <c r="B2370" s="68">
        <v>1.1944444444444424E-2</v>
      </c>
      <c r="C2370" s="11" t="s">
        <v>4735</v>
      </c>
      <c r="D2370" s="11">
        <v>16900</v>
      </c>
      <c r="E2370" s="11" t="s">
        <v>460</v>
      </c>
      <c r="F2370" s="11" t="s">
        <v>26</v>
      </c>
      <c r="G2370" s="11" t="s">
        <v>35</v>
      </c>
      <c r="H2370" s="12" t="s">
        <v>36</v>
      </c>
      <c r="I2370" s="12" t="s">
        <v>55</v>
      </c>
      <c r="J2370" s="12" t="s">
        <v>55</v>
      </c>
      <c r="K2370" s="12" t="s">
        <v>56</v>
      </c>
      <c r="L2370" s="13">
        <v>30.16</v>
      </c>
      <c r="M2370" s="13">
        <v>18</v>
      </c>
      <c r="N2370" s="13">
        <f t="shared" si="2368"/>
        <v>1.6755555555555555</v>
      </c>
      <c r="O2370" s="13">
        <v>20</v>
      </c>
      <c r="P2370" s="13" t="s">
        <v>30</v>
      </c>
      <c r="Q2370" s="13">
        <v>0</v>
      </c>
      <c r="R2370" s="69">
        <f>(L2370*O2370)-Q2370</f>
        <v>603.20000000000005</v>
      </c>
      <c r="S2370" s="69">
        <v>0</v>
      </c>
      <c r="T2370" s="69">
        <f t="shared" ref="T2370" si="2397">+L2370*S2370</f>
        <v>0</v>
      </c>
      <c r="U2370" s="69">
        <f t="shared" ref="U2370" si="2398">+R2370-T2370</f>
        <v>603.20000000000005</v>
      </c>
      <c r="V2370" s="69">
        <f t="shared" ref="V2370" si="2399">+U2370*0</f>
        <v>0</v>
      </c>
      <c r="W2370" s="69">
        <f t="shared" ref="W2370" si="2400">+U2370-V2370</f>
        <v>603.20000000000005</v>
      </c>
      <c r="X2370" s="69">
        <v>0</v>
      </c>
      <c r="Y2370" s="14">
        <f t="shared" si="2390"/>
        <v>0</v>
      </c>
      <c r="Z2370" s="11" t="s">
        <v>26</v>
      </c>
      <c r="AA2370" s="12" t="s">
        <v>31</v>
      </c>
    </row>
    <row r="2371" spans="1:27" x14ac:dyDescent="0.25">
      <c r="A2371" s="10">
        <v>45692</v>
      </c>
      <c r="B2371" s="68">
        <v>7.9097222222222263E-2</v>
      </c>
      <c r="C2371" s="11" t="s">
        <v>4736</v>
      </c>
      <c r="D2371" s="11">
        <v>16901</v>
      </c>
      <c r="E2371" s="11" t="s">
        <v>75</v>
      </c>
      <c r="F2371" s="11" t="s">
        <v>26</v>
      </c>
      <c r="G2371" s="11">
        <v>42044</v>
      </c>
      <c r="H2371" s="12" t="s">
        <v>564</v>
      </c>
      <c r="I2371" s="12" t="s">
        <v>55</v>
      </c>
      <c r="J2371" s="12" t="s">
        <v>55</v>
      </c>
      <c r="K2371" s="12" t="s">
        <v>56</v>
      </c>
      <c r="L2371" s="13">
        <v>37.840000000000003</v>
      </c>
      <c r="M2371" s="13">
        <v>25</v>
      </c>
      <c r="N2371" s="13">
        <f t="shared" si="2368"/>
        <v>1.5136000000000001</v>
      </c>
      <c r="O2371" s="13"/>
      <c r="P2371" s="13">
        <v>24</v>
      </c>
      <c r="Q2371" s="13">
        <v>0</v>
      </c>
      <c r="R2371" s="69">
        <f>M2371*P2371</f>
        <v>600</v>
      </c>
      <c r="S2371" s="69">
        <v>0</v>
      </c>
      <c r="T2371" s="69">
        <f>M2371*S2371</f>
        <v>0</v>
      </c>
      <c r="U2371" s="69">
        <f>R2371-T2371</f>
        <v>600</v>
      </c>
      <c r="V2371" s="69">
        <f>U2371*0</f>
        <v>0</v>
      </c>
      <c r="W2371" s="69">
        <f>+U2371-V2371</f>
        <v>600</v>
      </c>
      <c r="X2371" s="69">
        <v>0</v>
      </c>
      <c r="Y2371" s="14">
        <f t="shared" si="2390"/>
        <v>0</v>
      </c>
      <c r="Z2371" s="11" t="s">
        <v>26</v>
      </c>
      <c r="AA2371" s="12" t="s">
        <v>31</v>
      </c>
    </row>
    <row r="2372" spans="1:27" x14ac:dyDescent="0.25">
      <c r="A2372" s="10">
        <v>45692</v>
      </c>
      <c r="B2372" s="68">
        <v>8.3437500000000053E-2</v>
      </c>
      <c r="C2372" s="11" t="s">
        <v>4737</v>
      </c>
      <c r="D2372" s="11">
        <v>16902</v>
      </c>
      <c r="E2372" s="11" t="s">
        <v>229</v>
      </c>
      <c r="F2372" s="11" t="s">
        <v>26</v>
      </c>
      <c r="G2372" s="11">
        <v>23150</v>
      </c>
      <c r="H2372" s="12" t="s">
        <v>564</v>
      </c>
      <c r="I2372" s="12" t="s">
        <v>55</v>
      </c>
      <c r="J2372" s="12" t="s">
        <v>55</v>
      </c>
      <c r="K2372" s="12" t="s">
        <v>56</v>
      </c>
      <c r="L2372" s="13">
        <v>37.340000000000003</v>
      </c>
      <c r="M2372" s="13">
        <v>25</v>
      </c>
      <c r="N2372" s="13">
        <f t="shared" si="2368"/>
        <v>1.4936</v>
      </c>
      <c r="O2372" s="13"/>
      <c r="P2372" s="13">
        <v>24</v>
      </c>
      <c r="Q2372" s="13">
        <v>0</v>
      </c>
      <c r="R2372" s="69">
        <f>M2372*P2372</f>
        <v>600</v>
      </c>
      <c r="S2372" s="69">
        <v>0</v>
      </c>
      <c r="T2372" s="69">
        <f>M2372*S2372</f>
        <v>0</v>
      </c>
      <c r="U2372" s="69">
        <f>R2372-T2372</f>
        <v>600</v>
      </c>
      <c r="V2372" s="69">
        <f>U2372*0</f>
        <v>0</v>
      </c>
      <c r="W2372" s="69">
        <f>+U2372-V2372</f>
        <v>600</v>
      </c>
      <c r="X2372" s="69">
        <v>0</v>
      </c>
      <c r="Y2372" s="14">
        <f t="shared" si="2390"/>
        <v>0</v>
      </c>
      <c r="Z2372" s="11" t="s">
        <v>26</v>
      </c>
      <c r="AA2372" s="12" t="s">
        <v>31</v>
      </c>
    </row>
    <row r="2373" spans="1:27" x14ac:dyDescent="0.25">
      <c r="A2373" s="10">
        <v>45692</v>
      </c>
      <c r="B2373" s="68">
        <v>2.7627314814814785E-2</v>
      </c>
      <c r="C2373" s="11" t="s">
        <v>4738</v>
      </c>
      <c r="D2373" s="11">
        <v>16903</v>
      </c>
      <c r="E2373" s="11" t="s">
        <v>53</v>
      </c>
      <c r="F2373" s="11" t="s">
        <v>26</v>
      </c>
      <c r="G2373" s="11">
        <v>3789</v>
      </c>
      <c r="H2373" s="12" t="s">
        <v>41</v>
      </c>
      <c r="I2373" s="12" t="s">
        <v>55</v>
      </c>
      <c r="J2373" s="12" t="s">
        <v>55</v>
      </c>
      <c r="K2373" s="12" t="s">
        <v>56</v>
      </c>
      <c r="L2373" s="13">
        <v>39.54</v>
      </c>
      <c r="M2373" s="13">
        <v>25</v>
      </c>
      <c r="N2373" s="13">
        <f t="shared" si="2368"/>
        <v>1.5815999999999999</v>
      </c>
      <c r="O2373" s="13" t="s">
        <v>30</v>
      </c>
      <c r="P2373" s="13">
        <v>24</v>
      </c>
      <c r="Q2373" s="13">
        <v>0</v>
      </c>
      <c r="R2373" s="69">
        <f>+M2373*P2373</f>
        <v>600</v>
      </c>
      <c r="S2373" s="69">
        <v>0</v>
      </c>
      <c r="T2373" s="69">
        <f>+M2373*S2373</f>
        <v>0</v>
      </c>
      <c r="U2373" s="69">
        <f t="shared" ref="U2373:U2374" si="2401">+R2373-T2373</f>
        <v>600</v>
      </c>
      <c r="V2373" s="69">
        <f>+U2373*0</f>
        <v>0</v>
      </c>
      <c r="W2373" s="69">
        <f t="shared" ref="W2373:W2374" si="2402">+U2373-V2373</f>
        <v>600</v>
      </c>
      <c r="X2373" s="69">
        <v>0</v>
      </c>
      <c r="Y2373" s="14">
        <f t="shared" si="2390"/>
        <v>0</v>
      </c>
      <c r="Z2373" s="11" t="s">
        <v>26</v>
      </c>
      <c r="AA2373" s="12" t="s">
        <v>31</v>
      </c>
    </row>
    <row r="2374" spans="1:27" x14ac:dyDescent="0.25">
      <c r="A2374" s="10">
        <v>45692</v>
      </c>
      <c r="B2374" s="68">
        <v>1.1342592592592626E-2</v>
      </c>
      <c r="C2374" s="11" t="s">
        <v>4739</v>
      </c>
      <c r="D2374" s="11">
        <v>16904</v>
      </c>
      <c r="E2374" s="11" t="s">
        <v>3937</v>
      </c>
      <c r="F2374" s="11" t="s">
        <v>26</v>
      </c>
      <c r="G2374" s="11" t="s">
        <v>35</v>
      </c>
      <c r="H2374" s="12" t="s">
        <v>36</v>
      </c>
      <c r="I2374" s="12" t="s">
        <v>55</v>
      </c>
      <c r="J2374" s="12" t="s">
        <v>55</v>
      </c>
      <c r="K2374" s="12" t="s">
        <v>56</v>
      </c>
      <c r="L2374" s="13">
        <v>10.220000000000001</v>
      </c>
      <c r="M2374" s="13">
        <v>6</v>
      </c>
      <c r="N2374" s="13">
        <f t="shared" si="2368"/>
        <v>1.7033333333333334</v>
      </c>
      <c r="O2374" s="13">
        <v>20</v>
      </c>
      <c r="P2374" s="13" t="s">
        <v>30</v>
      </c>
      <c r="Q2374" s="13">
        <v>0</v>
      </c>
      <c r="R2374" s="69">
        <f>(L2374*O2374)-Q2374</f>
        <v>204.4</v>
      </c>
      <c r="S2374" s="69">
        <v>0</v>
      </c>
      <c r="T2374" s="69">
        <f t="shared" ref="T2374" si="2403">+L2374*S2374</f>
        <v>0</v>
      </c>
      <c r="U2374" s="69">
        <f t="shared" si="2401"/>
        <v>204.4</v>
      </c>
      <c r="V2374" s="69">
        <f t="shared" ref="V2374" si="2404">+U2374*0</f>
        <v>0</v>
      </c>
      <c r="W2374" s="69">
        <f t="shared" si="2402"/>
        <v>204.4</v>
      </c>
      <c r="X2374" s="69">
        <v>0</v>
      </c>
      <c r="Y2374" s="14">
        <f t="shared" si="2390"/>
        <v>0</v>
      </c>
      <c r="Z2374" s="11" t="s">
        <v>26</v>
      </c>
      <c r="AA2374" s="12" t="s">
        <v>31</v>
      </c>
    </row>
    <row r="2375" spans="1:27" x14ac:dyDescent="0.25">
      <c r="A2375" s="10">
        <v>45692</v>
      </c>
      <c r="B2375" s="68">
        <v>1.5231481481481512E-2</v>
      </c>
      <c r="C2375" s="11" t="s">
        <v>4740</v>
      </c>
      <c r="D2375" s="11">
        <v>16905</v>
      </c>
      <c r="E2375" s="11" t="s">
        <v>518</v>
      </c>
      <c r="F2375" s="11" t="s">
        <v>26</v>
      </c>
      <c r="G2375" s="11">
        <v>21768</v>
      </c>
      <c r="H2375" s="12" t="s">
        <v>4447</v>
      </c>
      <c r="I2375" s="12" t="s">
        <v>55</v>
      </c>
      <c r="J2375" s="12" t="s">
        <v>55</v>
      </c>
      <c r="K2375" s="12" t="s">
        <v>56</v>
      </c>
      <c r="L2375" s="13">
        <v>36.619999999999997</v>
      </c>
      <c r="M2375" s="13">
        <v>25</v>
      </c>
      <c r="N2375" s="13">
        <f t="shared" si="2368"/>
        <v>1.4647999999999999</v>
      </c>
      <c r="O2375" s="13">
        <v>15</v>
      </c>
      <c r="P2375" s="13" t="s">
        <v>30</v>
      </c>
      <c r="Q2375" s="13">
        <v>0</v>
      </c>
      <c r="R2375" s="69">
        <f>+L2375*O2375</f>
        <v>549.29999999999995</v>
      </c>
      <c r="S2375" s="69">
        <v>0</v>
      </c>
      <c r="T2375" s="69">
        <f>+L2375*S2375</f>
        <v>0</v>
      </c>
      <c r="U2375" s="69">
        <f>+R2375-T2375</f>
        <v>549.29999999999995</v>
      </c>
      <c r="V2375" s="69">
        <f>+U2375*0.75</f>
        <v>411.97499999999997</v>
      </c>
      <c r="W2375" s="69">
        <f>+U2375-V2375</f>
        <v>137.32499999999999</v>
      </c>
      <c r="X2375" s="69">
        <v>0</v>
      </c>
      <c r="Y2375" s="14">
        <f t="shared" si="2390"/>
        <v>0</v>
      </c>
      <c r="Z2375" s="11" t="s">
        <v>26</v>
      </c>
      <c r="AA2375" s="12" t="s">
        <v>31</v>
      </c>
    </row>
    <row r="2376" spans="1:27" x14ac:dyDescent="0.25">
      <c r="A2376" s="10">
        <v>45692</v>
      </c>
      <c r="B2376" s="68">
        <v>1.1863425925925875E-2</v>
      </c>
      <c r="C2376" s="11" t="s">
        <v>4741</v>
      </c>
      <c r="D2376" s="11">
        <v>16906</v>
      </c>
      <c r="E2376" s="11" t="s">
        <v>245</v>
      </c>
      <c r="F2376" s="11" t="s">
        <v>26</v>
      </c>
      <c r="G2376" s="11">
        <v>2992</v>
      </c>
      <c r="H2376" s="12" t="s">
        <v>41</v>
      </c>
      <c r="I2376" s="12" t="s">
        <v>55</v>
      </c>
      <c r="J2376" s="12" t="s">
        <v>55</v>
      </c>
      <c r="K2376" s="12" t="s">
        <v>56</v>
      </c>
      <c r="L2376" s="13">
        <v>37</v>
      </c>
      <c r="M2376" s="13">
        <v>25</v>
      </c>
      <c r="N2376" s="13">
        <f t="shared" si="2368"/>
        <v>1.48</v>
      </c>
      <c r="O2376" s="13" t="s">
        <v>30</v>
      </c>
      <c r="P2376" s="13">
        <v>24</v>
      </c>
      <c r="Q2376" s="13">
        <v>0</v>
      </c>
      <c r="R2376" s="69">
        <f>+M2376*P2376</f>
        <v>600</v>
      </c>
      <c r="S2376" s="69">
        <v>0</v>
      </c>
      <c r="T2376" s="69">
        <f>+M2376*S2376</f>
        <v>0</v>
      </c>
      <c r="U2376" s="69">
        <f t="shared" ref="U2376" si="2405">+R2376-T2376</f>
        <v>600</v>
      </c>
      <c r="V2376" s="69">
        <f>+U2376*0</f>
        <v>0</v>
      </c>
      <c r="W2376" s="69">
        <f t="shared" ref="W2376" si="2406">+U2376-V2376</f>
        <v>600</v>
      </c>
      <c r="X2376" s="69">
        <v>0</v>
      </c>
      <c r="Y2376" s="14">
        <f t="shared" si="2390"/>
        <v>0</v>
      </c>
      <c r="Z2376" s="11" t="s">
        <v>26</v>
      </c>
      <c r="AA2376" s="12" t="s">
        <v>31</v>
      </c>
    </row>
    <row r="2377" spans="1:27" x14ac:dyDescent="0.25">
      <c r="A2377" s="10">
        <v>45692</v>
      </c>
      <c r="B2377" s="68">
        <v>3.1307870370370416E-2</v>
      </c>
      <c r="C2377" s="11" t="s">
        <v>4742</v>
      </c>
      <c r="D2377" s="11">
        <v>16907</v>
      </c>
      <c r="E2377" s="11" t="s">
        <v>98</v>
      </c>
      <c r="F2377" s="11" t="s">
        <v>26</v>
      </c>
      <c r="G2377" s="11">
        <v>10713</v>
      </c>
      <c r="H2377" s="12" t="s">
        <v>140</v>
      </c>
      <c r="I2377" s="12" t="s">
        <v>27</v>
      </c>
      <c r="J2377" s="12" t="s">
        <v>42</v>
      </c>
      <c r="K2377" s="12" t="s">
        <v>43</v>
      </c>
      <c r="L2377" s="13">
        <v>39.44</v>
      </c>
      <c r="M2377" s="13">
        <v>25</v>
      </c>
      <c r="N2377" s="13">
        <f t="shared" si="2368"/>
        <v>1.5775999999999999</v>
      </c>
      <c r="O2377" s="13">
        <v>35</v>
      </c>
      <c r="P2377" s="13"/>
      <c r="Q2377" s="13">
        <v>0</v>
      </c>
      <c r="R2377" s="69">
        <f>+L2377*O2377</f>
        <v>1380.3999999999999</v>
      </c>
      <c r="S2377" s="69">
        <v>0</v>
      </c>
      <c r="T2377" s="69">
        <f>+L2377*S2377</f>
        <v>0</v>
      </c>
      <c r="U2377" s="69">
        <f>+R2377-T2377</f>
        <v>1380.3999999999999</v>
      </c>
      <c r="V2377" s="69">
        <f t="shared" ref="V2377:V2380" si="2407">+U2377*0</f>
        <v>0</v>
      </c>
      <c r="W2377" s="69">
        <f>+U2377-V2377</f>
        <v>1380.3999999999999</v>
      </c>
      <c r="X2377" s="69">
        <v>0</v>
      </c>
      <c r="Y2377" s="14">
        <f t="shared" si="2390"/>
        <v>0</v>
      </c>
      <c r="Z2377" s="11" t="s">
        <v>26</v>
      </c>
      <c r="AA2377" s="12" t="s">
        <v>31</v>
      </c>
    </row>
    <row r="2378" spans="1:27" x14ac:dyDescent="0.25">
      <c r="A2378" s="10">
        <v>45692</v>
      </c>
      <c r="B2378" s="68">
        <v>3.5995370370370372E-2</v>
      </c>
      <c r="C2378" s="11" t="s">
        <v>4743</v>
      </c>
      <c r="D2378" s="11">
        <v>16908</v>
      </c>
      <c r="E2378" s="11" t="s">
        <v>2108</v>
      </c>
      <c r="F2378" s="11" t="s">
        <v>26</v>
      </c>
      <c r="G2378" s="11">
        <v>10617</v>
      </c>
      <c r="H2378" s="12" t="s">
        <v>140</v>
      </c>
      <c r="I2378" s="12" t="s">
        <v>27</v>
      </c>
      <c r="J2378" s="12" t="s">
        <v>42</v>
      </c>
      <c r="K2378" s="12" t="s">
        <v>43</v>
      </c>
      <c r="L2378" s="13">
        <v>40.64</v>
      </c>
      <c r="M2378" s="13">
        <v>25</v>
      </c>
      <c r="N2378" s="13">
        <f t="shared" si="2368"/>
        <v>1.6255999999999999</v>
      </c>
      <c r="O2378" s="13">
        <v>35</v>
      </c>
      <c r="P2378" s="13"/>
      <c r="Q2378" s="13">
        <v>0</v>
      </c>
      <c r="R2378" s="69">
        <f>+L2378*O2378</f>
        <v>1422.4</v>
      </c>
      <c r="S2378" s="69">
        <v>0</v>
      </c>
      <c r="T2378" s="69">
        <f>+L2378*S2378</f>
        <v>0</v>
      </c>
      <c r="U2378" s="69">
        <f>+R2378-T2378</f>
        <v>1422.4</v>
      </c>
      <c r="V2378" s="69">
        <f t="shared" si="2407"/>
        <v>0</v>
      </c>
      <c r="W2378" s="69">
        <f>+U2378-V2378</f>
        <v>1422.4</v>
      </c>
      <c r="X2378" s="69">
        <v>0</v>
      </c>
      <c r="Y2378" s="14">
        <f t="shared" si="2390"/>
        <v>0</v>
      </c>
      <c r="Z2378" s="11" t="s">
        <v>26</v>
      </c>
      <c r="AA2378" s="12" t="s">
        <v>31</v>
      </c>
    </row>
    <row r="2379" spans="1:27" x14ac:dyDescent="0.25">
      <c r="A2379" s="10">
        <v>45692</v>
      </c>
      <c r="B2379" s="68">
        <v>2.5115740740740744E-2</v>
      </c>
      <c r="C2379" s="11" t="s">
        <v>4744</v>
      </c>
      <c r="D2379" s="11">
        <v>16909</v>
      </c>
      <c r="E2379" s="11" t="s">
        <v>519</v>
      </c>
      <c r="F2379" s="11" t="s">
        <v>26</v>
      </c>
      <c r="G2379" s="11">
        <v>4390</v>
      </c>
      <c r="H2379" s="12" t="s">
        <v>140</v>
      </c>
      <c r="I2379" s="12" t="s">
        <v>27</v>
      </c>
      <c r="J2379" s="12" t="s">
        <v>42</v>
      </c>
      <c r="K2379" s="12" t="s">
        <v>43</v>
      </c>
      <c r="L2379" s="13">
        <v>40.06</v>
      </c>
      <c r="M2379" s="13">
        <v>25</v>
      </c>
      <c r="N2379" s="13">
        <f t="shared" si="2368"/>
        <v>1.6024</v>
      </c>
      <c r="O2379" s="13">
        <v>35</v>
      </c>
      <c r="P2379" s="13"/>
      <c r="Q2379" s="13">
        <v>0</v>
      </c>
      <c r="R2379" s="69">
        <f>+L2379*O2379</f>
        <v>1402.1000000000001</v>
      </c>
      <c r="S2379" s="69">
        <v>0</v>
      </c>
      <c r="T2379" s="69">
        <f>+L2379*S2379</f>
        <v>0</v>
      </c>
      <c r="U2379" s="69">
        <f>+R2379-T2379</f>
        <v>1402.1000000000001</v>
      </c>
      <c r="V2379" s="69">
        <f t="shared" si="2407"/>
        <v>0</v>
      </c>
      <c r="W2379" s="69">
        <f>+U2379-V2379</f>
        <v>1402.1000000000001</v>
      </c>
      <c r="X2379" s="69">
        <v>0</v>
      </c>
      <c r="Y2379" s="14">
        <f t="shared" si="2390"/>
        <v>0</v>
      </c>
      <c r="Z2379" s="11" t="s">
        <v>26</v>
      </c>
      <c r="AA2379" s="12" t="s">
        <v>31</v>
      </c>
    </row>
    <row r="2380" spans="1:27" x14ac:dyDescent="0.25">
      <c r="A2380" s="10">
        <v>45692</v>
      </c>
      <c r="B2380" s="68">
        <v>1.2071759259259296E-2</v>
      </c>
      <c r="C2380" s="11" t="s">
        <v>4745</v>
      </c>
      <c r="D2380" s="11">
        <v>16910</v>
      </c>
      <c r="E2380" s="11" t="s">
        <v>3937</v>
      </c>
      <c r="F2380" s="11" t="s">
        <v>26</v>
      </c>
      <c r="G2380" s="11" t="s">
        <v>35</v>
      </c>
      <c r="H2380" s="12" t="s">
        <v>36</v>
      </c>
      <c r="I2380" s="12" t="s">
        <v>55</v>
      </c>
      <c r="J2380" s="12" t="s">
        <v>55</v>
      </c>
      <c r="K2380" s="12" t="s">
        <v>56</v>
      </c>
      <c r="L2380" s="13">
        <v>11.88</v>
      </c>
      <c r="M2380" s="13">
        <v>6</v>
      </c>
      <c r="N2380" s="13">
        <f t="shared" si="2368"/>
        <v>1.9800000000000002</v>
      </c>
      <c r="O2380" s="13">
        <v>20</v>
      </c>
      <c r="P2380" s="13" t="s">
        <v>30</v>
      </c>
      <c r="Q2380" s="13">
        <v>0</v>
      </c>
      <c r="R2380" s="69">
        <f>(L2380*O2380)-Q2380</f>
        <v>237.60000000000002</v>
      </c>
      <c r="S2380" s="69">
        <v>0</v>
      </c>
      <c r="T2380" s="69">
        <f t="shared" ref="T2380" si="2408">+L2380*S2380</f>
        <v>0</v>
      </c>
      <c r="U2380" s="69">
        <f t="shared" ref="U2380" si="2409">+R2380-T2380</f>
        <v>237.60000000000002</v>
      </c>
      <c r="V2380" s="69">
        <f t="shared" si="2407"/>
        <v>0</v>
      </c>
      <c r="W2380" s="69">
        <f t="shared" ref="W2380" si="2410">+U2380-V2380</f>
        <v>237.60000000000002</v>
      </c>
      <c r="X2380" s="69">
        <v>0</v>
      </c>
      <c r="Y2380" s="14">
        <f t="shared" si="2390"/>
        <v>0</v>
      </c>
      <c r="Z2380" s="11" t="s">
        <v>26</v>
      </c>
      <c r="AA2380" s="12" t="s">
        <v>31</v>
      </c>
    </row>
    <row r="2381" spans="1:27" x14ac:dyDescent="0.25">
      <c r="A2381" s="10">
        <v>45692</v>
      </c>
      <c r="B2381" s="68">
        <v>2.8368055555555494E-2</v>
      </c>
      <c r="C2381" s="11" t="s">
        <v>4746</v>
      </c>
      <c r="D2381" s="11">
        <v>16911</v>
      </c>
      <c r="E2381" s="11" t="s">
        <v>239</v>
      </c>
      <c r="F2381" s="11" t="s">
        <v>26</v>
      </c>
      <c r="G2381" s="11" t="s">
        <v>26</v>
      </c>
      <c r="H2381" s="12" t="s">
        <v>4421</v>
      </c>
      <c r="I2381" s="12" t="s">
        <v>27</v>
      </c>
      <c r="J2381" s="12" t="s">
        <v>42</v>
      </c>
      <c r="K2381" s="12" t="s">
        <v>43</v>
      </c>
      <c r="L2381" s="13">
        <v>40.26</v>
      </c>
      <c r="M2381" s="13">
        <v>25</v>
      </c>
      <c r="N2381" s="13">
        <f t="shared" si="2368"/>
        <v>1.6103999999999998</v>
      </c>
      <c r="O2381" s="13">
        <v>83</v>
      </c>
      <c r="P2381" s="13" t="s">
        <v>30</v>
      </c>
      <c r="Q2381" s="13">
        <v>0</v>
      </c>
      <c r="R2381" s="69">
        <f>L2381*O2381</f>
        <v>3341.58</v>
      </c>
      <c r="S2381" s="69">
        <v>38</v>
      </c>
      <c r="T2381" s="69">
        <f>L2381*S2381</f>
        <v>1529.8799999999999</v>
      </c>
      <c r="U2381" s="69">
        <f>R2381-T2381</f>
        <v>1811.7</v>
      </c>
      <c r="V2381" s="69">
        <f>U2381*1</f>
        <v>1811.7</v>
      </c>
      <c r="W2381" s="69">
        <f>U2381-V2381</f>
        <v>0</v>
      </c>
      <c r="X2381" s="69">
        <f>L2381*37</f>
        <v>1489.62</v>
      </c>
      <c r="Y2381" s="70">
        <f>+T2381-X2381</f>
        <v>40.259999999999991</v>
      </c>
      <c r="Z2381" s="12" t="s">
        <v>41</v>
      </c>
      <c r="AA2381" s="12" t="s">
        <v>78</v>
      </c>
    </row>
    <row r="2382" spans="1:27" x14ac:dyDescent="0.25">
      <c r="A2382" s="10">
        <v>45692</v>
      </c>
      <c r="B2382" s="68">
        <v>2.8634259259259276E-2</v>
      </c>
      <c r="C2382" s="11" t="s">
        <v>4747</v>
      </c>
      <c r="D2382" s="11">
        <v>16912</v>
      </c>
      <c r="E2382" s="11" t="s">
        <v>57</v>
      </c>
      <c r="F2382" s="11" t="s">
        <v>26</v>
      </c>
      <c r="G2382" s="11">
        <v>3684</v>
      </c>
      <c r="H2382" s="12" t="s">
        <v>41</v>
      </c>
      <c r="I2382" s="12" t="s">
        <v>55</v>
      </c>
      <c r="J2382" s="12" t="s">
        <v>55</v>
      </c>
      <c r="K2382" s="12" t="s">
        <v>56</v>
      </c>
      <c r="L2382" s="13">
        <v>35.799999999999997</v>
      </c>
      <c r="M2382" s="13">
        <v>25</v>
      </c>
      <c r="N2382" s="13">
        <f t="shared" si="2368"/>
        <v>1.4319999999999999</v>
      </c>
      <c r="O2382" s="13" t="s">
        <v>30</v>
      </c>
      <c r="P2382" s="13">
        <v>24</v>
      </c>
      <c r="Q2382" s="13">
        <v>0</v>
      </c>
      <c r="R2382" s="69">
        <f>+M2382*P2382</f>
        <v>600</v>
      </c>
      <c r="S2382" s="69">
        <v>0</v>
      </c>
      <c r="T2382" s="69">
        <f>+M2382*S2382</f>
        <v>0</v>
      </c>
      <c r="U2382" s="69">
        <f t="shared" ref="U2382" si="2411">+R2382-T2382</f>
        <v>600</v>
      </c>
      <c r="V2382" s="69">
        <f>+U2382*0</f>
        <v>0</v>
      </c>
      <c r="W2382" s="69">
        <f t="shared" ref="W2382" si="2412">+U2382-V2382</f>
        <v>600</v>
      </c>
      <c r="X2382" s="69">
        <v>0</v>
      </c>
      <c r="Y2382" s="14">
        <f t="shared" ref="Y2382:Y2393" si="2413">T2382-X2382</f>
        <v>0</v>
      </c>
      <c r="Z2382" s="11" t="s">
        <v>26</v>
      </c>
      <c r="AA2382" s="12" t="s">
        <v>31</v>
      </c>
    </row>
    <row r="2383" spans="1:27" x14ac:dyDescent="0.25">
      <c r="A2383" s="10">
        <v>45692</v>
      </c>
      <c r="B2383" s="68">
        <v>2.9525462962963045E-2</v>
      </c>
      <c r="C2383" s="11" t="s">
        <v>4748</v>
      </c>
      <c r="D2383" s="11">
        <v>16913</v>
      </c>
      <c r="E2383" s="11" t="s">
        <v>46</v>
      </c>
      <c r="F2383" s="11" t="s">
        <v>26</v>
      </c>
      <c r="G2383" s="11">
        <v>794</v>
      </c>
      <c r="H2383" s="12" t="s">
        <v>141</v>
      </c>
      <c r="I2383" s="12" t="s">
        <v>55</v>
      </c>
      <c r="J2383" s="12" t="s">
        <v>55</v>
      </c>
      <c r="K2383" s="12" t="s">
        <v>56</v>
      </c>
      <c r="L2383" s="13">
        <v>33.86</v>
      </c>
      <c r="M2383" s="13">
        <v>25</v>
      </c>
      <c r="N2383" s="13">
        <f t="shared" si="2368"/>
        <v>1.3544</v>
      </c>
      <c r="O2383" s="13">
        <v>15</v>
      </c>
      <c r="P2383" s="13" t="s">
        <v>30</v>
      </c>
      <c r="Q2383" s="13">
        <v>0</v>
      </c>
      <c r="R2383" s="69">
        <f>L2383*O2383</f>
        <v>507.9</v>
      </c>
      <c r="S2383" s="69">
        <v>0</v>
      </c>
      <c r="T2383" s="69">
        <f>L2383*S2383</f>
        <v>0</v>
      </c>
      <c r="U2383" s="69">
        <f>R2383-T2383</f>
        <v>507.9</v>
      </c>
      <c r="V2383" s="69">
        <f>U2383*0</f>
        <v>0</v>
      </c>
      <c r="W2383" s="69">
        <f>U2383-V2383</f>
        <v>507.9</v>
      </c>
      <c r="X2383" s="69">
        <v>0</v>
      </c>
      <c r="Y2383" s="14">
        <f t="shared" si="2413"/>
        <v>0</v>
      </c>
      <c r="Z2383" s="11" t="s">
        <v>26</v>
      </c>
      <c r="AA2383" s="12" t="s">
        <v>31</v>
      </c>
    </row>
    <row r="2384" spans="1:27" x14ac:dyDescent="0.25">
      <c r="A2384" s="10">
        <v>45692</v>
      </c>
      <c r="B2384" s="68">
        <v>1.2094907407407374E-2</v>
      </c>
      <c r="C2384" s="11" t="s">
        <v>4749</v>
      </c>
      <c r="D2384" s="11">
        <v>16914</v>
      </c>
      <c r="E2384" s="11" t="s">
        <v>485</v>
      </c>
      <c r="F2384" s="11" t="s">
        <v>26</v>
      </c>
      <c r="G2384" s="11">
        <v>70304</v>
      </c>
      <c r="H2384" s="12" t="s">
        <v>4447</v>
      </c>
      <c r="I2384" s="12" t="s">
        <v>27</v>
      </c>
      <c r="J2384" s="12" t="s">
        <v>42</v>
      </c>
      <c r="K2384" s="12" t="s">
        <v>43</v>
      </c>
      <c r="L2384" s="13">
        <v>40.020000000000003</v>
      </c>
      <c r="M2384" s="13">
        <v>25</v>
      </c>
      <c r="N2384" s="13">
        <f t="shared" si="2368"/>
        <v>1.6008000000000002</v>
      </c>
      <c r="O2384" s="13">
        <v>42.5</v>
      </c>
      <c r="P2384" s="13"/>
      <c r="Q2384" s="13">
        <v>0</v>
      </c>
      <c r="R2384" s="69">
        <f>+L2384*O2384</f>
        <v>1700.8500000000001</v>
      </c>
      <c r="S2384" s="69">
        <v>0</v>
      </c>
      <c r="T2384" s="69">
        <f>+L2384*S2384</f>
        <v>0</v>
      </c>
      <c r="U2384" s="69">
        <f>+R2384-T2384</f>
        <v>1700.8500000000001</v>
      </c>
      <c r="V2384" s="69">
        <f>+U2384*0.75</f>
        <v>1275.6375</v>
      </c>
      <c r="W2384" s="69">
        <f>+U2384-V2384</f>
        <v>425.21250000000009</v>
      </c>
      <c r="X2384" s="69">
        <v>0</v>
      </c>
      <c r="Y2384" s="14">
        <f t="shared" si="2413"/>
        <v>0</v>
      </c>
      <c r="Z2384" s="11" t="s">
        <v>26</v>
      </c>
      <c r="AA2384" s="12" t="s">
        <v>31</v>
      </c>
    </row>
    <row r="2385" spans="1:27" x14ac:dyDescent="0.25">
      <c r="A2385" s="10">
        <v>45692</v>
      </c>
      <c r="B2385" s="68">
        <v>8.3148148148148249E-2</v>
      </c>
      <c r="C2385" s="11" t="s">
        <v>4750</v>
      </c>
      <c r="D2385" s="11">
        <v>16915</v>
      </c>
      <c r="E2385" s="11" t="s">
        <v>80</v>
      </c>
      <c r="F2385" s="11" t="s">
        <v>26</v>
      </c>
      <c r="G2385" s="11">
        <v>10673</v>
      </c>
      <c r="H2385" s="12" t="s">
        <v>140</v>
      </c>
      <c r="I2385" s="12" t="s">
        <v>27</v>
      </c>
      <c r="J2385" s="12" t="s">
        <v>42</v>
      </c>
      <c r="K2385" s="12" t="s">
        <v>43</v>
      </c>
      <c r="L2385" s="13">
        <v>40.94</v>
      </c>
      <c r="M2385" s="13">
        <v>25</v>
      </c>
      <c r="N2385" s="13">
        <f t="shared" si="2368"/>
        <v>1.6375999999999999</v>
      </c>
      <c r="O2385" s="13">
        <v>35</v>
      </c>
      <c r="P2385" s="13"/>
      <c r="Q2385" s="13">
        <v>0</v>
      </c>
      <c r="R2385" s="69">
        <f>+L2385*O2385</f>
        <v>1432.8999999999999</v>
      </c>
      <c r="S2385" s="69">
        <v>0</v>
      </c>
      <c r="T2385" s="69">
        <f>+L2385*S2385</f>
        <v>0</v>
      </c>
      <c r="U2385" s="69">
        <f>+R2385-T2385</f>
        <v>1432.8999999999999</v>
      </c>
      <c r="V2385" s="69">
        <f t="shared" ref="V2385" si="2414">+U2385*0</f>
        <v>0</v>
      </c>
      <c r="W2385" s="69">
        <f>+U2385-V2385</f>
        <v>1432.8999999999999</v>
      </c>
      <c r="X2385" s="69">
        <v>0</v>
      </c>
      <c r="Y2385" s="14">
        <f t="shared" si="2413"/>
        <v>0</v>
      </c>
      <c r="Z2385" s="11" t="s">
        <v>26</v>
      </c>
      <c r="AA2385" s="12" t="s">
        <v>31</v>
      </c>
    </row>
    <row r="2386" spans="1:27" x14ac:dyDescent="0.25">
      <c r="A2386" s="10">
        <v>45692</v>
      </c>
      <c r="B2386" s="68">
        <v>3.27662037037037E-2</v>
      </c>
      <c r="C2386" s="11" t="s">
        <v>4751</v>
      </c>
      <c r="D2386" s="11">
        <v>16916</v>
      </c>
      <c r="E2386" s="11" t="s">
        <v>443</v>
      </c>
      <c r="F2386" s="11" t="s">
        <v>26</v>
      </c>
      <c r="G2386" s="11">
        <v>2112</v>
      </c>
      <c r="H2386" s="12" t="s">
        <v>4448</v>
      </c>
      <c r="I2386" s="12" t="s">
        <v>55</v>
      </c>
      <c r="J2386" s="12" t="s">
        <v>55</v>
      </c>
      <c r="K2386" s="12" t="s">
        <v>56</v>
      </c>
      <c r="L2386" s="13">
        <v>33.28</v>
      </c>
      <c r="M2386" s="13">
        <v>22</v>
      </c>
      <c r="N2386" s="13">
        <f t="shared" si="2368"/>
        <v>1.5127272727272727</v>
      </c>
      <c r="O2386" s="13">
        <v>15</v>
      </c>
      <c r="P2386" s="13" t="s">
        <v>30</v>
      </c>
      <c r="Q2386" s="13">
        <v>0</v>
      </c>
      <c r="R2386" s="69">
        <f>L2386*O2386</f>
        <v>499.20000000000005</v>
      </c>
      <c r="S2386" s="69">
        <v>0</v>
      </c>
      <c r="T2386" s="69">
        <f>L2386*S2386</f>
        <v>0</v>
      </c>
      <c r="U2386" s="69">
        <f>R2386-T2386</f>
        <v>499.20000000000005</v>
      </c>
      <c r="V2386" s="69">
        <f>U2386*0</f>
        <v>0</v>
      </c>
      <c r="W2386" s="69">
        <f>U2386-V2386</f>
        <v>499.20000000000005</v>
      </c>
      <c r="X2386" s="69">
        <v>0</v>
      </c>
      <c r="Y2386" s="14">
        <f t="shared" si="2413"/>
        <v>0</v>
      </c>
      <c r="Z2386" s="11" t="s">
        <v>26</v>
      </c>
      <c r="AA2386" s="12" t="s">
        <v>31</v>
      </c>
    </row>
    <row r="2387" spans="1:27" x14ac:dyDescent="0.25">
      <c r="A2387" s="10">
        <v>45692</v>
      </c>
      <c r="B2387" s="68">
        <v>0.25686342592592598</v>
      </c>
      <c r="C2387" s="11" t="s">
        <v>4752</v>
      </c>
      <c r="D2387" s="11">
        <v>16917</v>
      </c>
      <c r="E2387" s="11" t="s">
        <v>569</v>
      </c>
      <c r="F2387" s="11" t="s">
        <v>26</v>
      </c>
      <c r="G2387" s="11">
        <v>10347</v>
      </c>
      <c r="H2387" s="12" t="s">
        <v>140</v>
      </c>
      <c r="I2387" s="12" t="s">
        <v>27</v>
      </c>
      <c r="J2387" s="12" t="s">
        <v>42</v>
      </c>
      <c r="K2387" s="12" t="s">
        <v>43</v>
      </c>
      <c r="L2387" s="13">
        <v>39.700000000000003</v>
      </c>
      <c r="M2387" s="13">
        <v>25</v>
      </c>
      <c r="N2387" s="13">
        <f t="shared" si="2368"/>
        <v>1.5880000000000001</v>
      </c>
      <c r="O2387" s="13">
        <v>35</v>
      </c>
      <c r="P2387" s="13"/>
      <c r="Q2387" s="13">
        <v>0</v>
      </c>
      <c r="R2387" s="69">
        <f>+L2387*O2387</f>
        <v>1389.5</v>
      </c>
      <c r="S2387" s="69">
        <v>0</v>
      </c>
      <c r="T2387" s="69">
        <f>+L2387*S2387</f>
        <v>0</v>
      </c>
      <c r="U2387" s="69">
        <f>+R2387-T2387</f>
        <v>1389.5</v>
      </c>
      <c r="V2387" s="69">
        <f t="shared" ref="V2387" si="2415">+U2387*0</f>
        <v>0</v>
      </c>
      <c r="W2387" s="69">
        <f>+U2387-V2387</f>
        <v>1389.5</v>
      </c>
      <c r="X2387" s="69">
        <v>0</v>
      </c>
      <c r="Y2387" s="14">
        <f t="shared" si="2413"/>
        <v>0</v>
      </c>
      <c r="Z2387" s="11" t="s">
        <v>26</v>
      </c>
      <c r="AA2387" s="12" t="s">
        <v>31</v>
      </c>
    </row>
    <row r="2388" spans="1:27" x14ac:dyDescent="0.25">
      <c r="A2388" s="10">
        <v>45692</v>
      </c>
      <c r="B2388" s="68">
        <v>3.5543981481481468E-2</v>
      </c>
      <c r="C2388" s="11" t="s">
        <v>4753</v>
      </c>
      <c r="D2388" s="11">
        <v>16918</v>
      </c>
      <c r="E2388" s="11" t="s">
        <v>657</v>
      </c>
      <c r="F2388" s="11" t="s">
        <v>26</v>
      </c>
      <c r="G2388" s="11">
        <v>864</v>
      </c>
      <c r="H2388" s="12" t="s">
        <v>141</v>
      </c>
      <c r="I2388" s="12" t="s">
        <v>37</v>
      </c>
      <c r="J2388" s="12" t="s">
        <v>598</v>
      </c>
      <c r="K2388" s="12" t="s">
        <v>82</v>
      </c>
      <c r="L2388" s="13">
        <v>38.32</v>
      </c>
      <c r="M2388" s="13">
        <v>25</v>
      </c>
      <c r="N2388" s="13">
        <f t="shared" si="2368"/>
        <v>1.5327999999999999</v>
      </c>
      <c r="O2388" s="13">
        <v>29</v>
      </c>
      <c r="P2388" s="13" t="s">
        <v>30</v>
      </c>
      <c r="Q2388" s="13">
        <v>0</v>
      </c>
      <c r="R2388" s="69">
        <f>L2388*O2388</f>
        <v>1111.28</v>
      </c>
      <c r="S2388" s="69">
        <v>0</v>
      </c>
      <c r="T2388" s="69">
        <f>L2388*S2388</f>
        <v>0</v>
      </c>
      <c r="U2388" s="69">
        <f>R2388-T2388</f>
        <v>1111.28</v>
      </c>
      <c r="V2388" s="69">
        <f>U2388*0</f>
        <v>0</v>
      </c>
      <c r="W2388" s="69">
        <f>U2388-V2388</f>
        <v>1111.28</v>
      </c>
      <c r="X2388" s="69">
        <v>0</v>
      </c>
      <c r="Y2388" s="14">
        <f t="shared" si="2413"/>
        <v>0</v>
      </c>
      <c r="Z2388" s="11" t="s">
        <v>26</v>
      </c>
      <c r="AA2388" s="12" t="s">
        <v>31</v>
      </c>
    </row>
    <row r="2389" spans="1:27" x14ac:dyDescent="0.25">
      <c r="A2389" s="10">
        <v>45692</v>
      </c>
      <c r="B2389" s="68">
        <v>2.0196759259259234E-2</v>
      </c>
      <c r="C2389" s="11" t="s">
        <v>4754</v>
      </c>
      <c r="D2389" s="11">
        <v>16919</v>
      </c>
      <c r="E2389" s="11" t="s">
        <v>63</v>
      </c>
      <c r="F2389" s="11" t="s">
        <v>26</v>
      </c>
      <c r="G2389" s="11">
        <v>10180</v>
      </c>
      <c r="H2389" s="12" t="s">
        <v>140</v>
      </c>
      <c r="I2389" s="12" t="s">
        <v>27</v>
      </c>
      <c r="J2389" s="12" t="s">
        <v>42</v>
      </c>
      <c r="K2389" s="12" t="s">
        <v>43</v>
      </c>
      <c r="L2389" s="13">
        <v>41.72</v>
      </c>
      <c r="M2389" s="13">
        <v>25</v>
      </c>
      <c r="N2389" s="13">
        <f t="shared" si="2368"/>
        <v>1.6688000000000001</v>
      </c>
      <c r="O2389" s="13">
        <v>35</v>
      </c>
      <c r="P2389" s="13"/>
      <c r="Q2389" s="13">
        <v>0</v>
      </c>
      <c r="R2389" s="69">
        <f>+L2389*O2389</f>
        <v>1460.2</v>
      </c>
      <c r="S2389" s="69">
        <v>0</v>
      </c>
      <c r="T2389" s="69">
        <f>+L2389*S2389</f>
        <v>0</v>
      </c>
      <c r="U2389" s="69">
        <f>+R2389-T2389</f>
        <v>1460.2</v>
      </c>
      <c r="V2389" s="69">
        <f t="shared" ref="V2389" si="2416">+U2389*0</f>
        <v>0</v>
      </c>
      <c r="W2389" s="69">
        <f>+U2389-V2389</f>
        <v>1460.2</v>
      </c>
      <c r="X2389" s="69">
        <v>0</v>
      </c>
      <c r="Y2389" s="14">
        <f t="shared" si="2413"/>
        <v>0</v>
      </c>
      <c r="Z2389" s="11" t="s">
        <v>26</v>
      </c>
      <c r="AA2389" s="12" t="s">
        <v>31</v>
      </c>
    </row>
    <row r="2390" spans="1:27" x14ac:dyDescent="0.25">
      <c r="A2390" s="10">
        <v>45692</v>
      </c>
      <c r="B2390" s="68">
        <v>3.1793981481481493E-2</v>
      </c>
      <c r="C2390" s="11" t="s">
        <v>4755</v>
      </c>
      <c r="D2390" s="11">
        <v>16920</v>
      </c>
      <c r="E2390" s="11" t="s">
        <v>538</v>
      </c>
      <c r="F2390" s="11" t="s">
        <v>26</v>
      </c>
      <c r="G2390" s="11">
        <v>2863</v>
      </c>
      <c r="H2390" s="12" t="s">
        <v>41</v>
      </c>
      <c r="I2390" s="12" t="s">
        <v>55</v>
      </c>
      <c r="J2390" s="12" t="s">
        <v>55</v>
      </c>
      <c r="K2390" s="12" t="s">
        <v>56</v>
      </c>
      <c r="L2390" s="13">
        <v>38.1</v>
      </c>
      <c r="M2390" s="13">
        <v>25</v>
      </c>
      <c r="N2390" s="13">
        <f t="shared" si="2368"/>
        <v>1.524</v>
      </c>
      <c r="O2390" s="13" t="s">
        <v>30</v>
      </c>
      <c r="P2390" s="13">
        <v>24</v>
      </c>
      <c r="Q2390" s="13">
        <v>0</v>
      </c>
      <c r="R2390" s="69">
        <f>+M2390*P2390</f>
        <v>600</v>
      </c>
      <c r="S2390" s="69">
        <v>0</v>
      </c>
      <c r="T2390" s="69">
        <f>+M2390*S2390</f>
        <v>0</v>
      </c>
      <c r="U2390" s="69">
        <f t="shared" ref="U2390" si="2417">+R2390-T2390</f>
        <v>600</v>
      </c>
      <c r="V2390" s="69">
        <f>+U2390*0</f>
        <v>0</v>
      </c>
      <c r="W2390" s="69">
        <f t="shared" ref="W2390" si="2418">+U2390-V2390</f>
        <v>600</v>
      </c>
      <c r="X2390" s="69">
        <v>0</v>
      </c>
      <c r="Y2390" s="14">
        <f t="shared" si="2413"/>
        <v>0</v>
      </c>
      <c r="Z2390" s="11" t="s">
        <v>26</v>
      </c>
      <c r="AA2390" s="12" t="s">
        <v>31</v>
      </c>
    </row>
    <row r="2391" spans="1:27" x14ac:dyDescent="0.25">
      <c r="A2391" s="10">
        <v>45692</v>
      </c>
      <c r="B2391" s="68">
        <v>3.4780092592592626E-2</v>
      </c>
      <c r="C2391" s="11" t="s">
        <v>4756</v>
      </c>
      <c r="D2391" s="11">
        <v>16921</v>
      </c>
      <c r="E2391" s="11" t="s">
        <v>1650</v>
      </c>
      <c r="F2391" s="11" t="s">
        <v>26</v>
      </c>
      <c r="G2391" s="11">
        <v>42041</v>
      </c>
      <c r="H2391" s="12" t="s">
        <v>564</v>
      </c>
      <c r="I2391" s="12" t="s">
        <v>27</v>
      </c>
      <c r="J2391" s="12" t="s">
        <v>28</v>
      </c>
      <c r="K2391" s="12" t="s">
        <v>29</v>
      </c>
      <c r="L2391" s="13">
        <v>36.26</v>
      </c>
      <c r="M2391" s="13">
        <v>24</v>
      </c>
      <c r="N2391" s="13">
        <f t="shared" si="2368"/>
        <v>1.5108333333333333</v>
      </c>
      <c r="O2391" s="13"/>
      <c r="P2391" s="13">
        <v>40.5</v>
      </c>
      <c r="Q2391" s="13">
        <v>0</v>
      </c>
      <c r="R2391" s="69">
        <f>M2391*P2391</f>
        <v>972</v>
      </c>
      <c r="S2391" s="69">
        <v>0</v>
      </c>
      <c r="T2391" s="69">
        <f>M2391*S2391</f>
        <v>0</v>
      </c>
      <c r="U2391" s="69">
        <f>R2391-T2391</f>
        <v>972</v>
      </c>
      <c r="V2391" s="69">
        <f>U2391*0</f>
        <v>0</v>
      </c>
      <c r="W2391" s="69">
        <f>+U2391-V2391</f>
        <v>972</v>
      </c>
      <c r="X2391" s="69">
        <v>0</v>
      </c>
      <c r="Y2391" s="14">
        <f t="shared" si="2413"/>
        <v>0</v>
      </c>
      <c r="Z2391" s="11" t="s">
        <v>26</v>
      </c>
      <c r="AA2391" s="12" t="s">
        <v>31</v>
      </c>
    </row>
    <row r="2392" spans="1:27" x14ac:dyDescent="0.25">
      <c r="A2392" s="10">
        <v>45692</v>
      </c>
      <c r="B2392" s="68">
        <v>4.8495370370369439E-3</v>
      </c>
      <c r="C2392" s="11" t="s">
        <v>4757</v>
      </c>
      <c r="D2392" s="11">
        <v>16922</v>
      </c>
      <c r="E2392" s="11" t="s">
        <v>3937</v>
      </c>
      <c r="F2392" s="11" t="s">
        <v>26</v>
      </c>
      <c r="G2392" s="11" t="s">
        <v>35</v>
      </c>
      <c r="H2392" s="12" t="s">
        <v>36</v>
      </c>
      <c r="I2392" s="12" t="s">
        <v>55</v>
      </c>
      <c r="J2392" s="12" t="s">
        <v>55</v>
      </c>
      <c r="K2392" s="12" t="s">
        <v>56</v>
      </c>
      <c r="L2392" s="13">
        <v>10.3</v>
      </c>
      <c r="M2392" s="13">
        <v>6</v>
      </c>
      <c r="N2392" s="13">
        <f t="shared" si="2368"/>
        <v>1.7166666666666668</v>
      </c>
      <c r="O2392" s="13">
        <v>20</v>
      </c>
      <c r="P2392" s="13" t="s">
        <v>30</v>
      </c>
      <c r="Q2392" s="13">
        <v>0</v>
      </c>
      <c r="R2392" s="69">
        <f>(L2392*O2392)-Q2392</f>
        <v>206</v>
      </c>
      <c r="S2392" s="69">
        <v>0</v>
      </c>
      <c r="T2392" s="69">
        <f t="shared" ref="T2392" si="2419">+L2392*S2392</f>
        <v>0</v>
      </c>
      <c r="U2392" s="69">
        <f t="shared" ref="U2392" si="2420">+R2392-T2392</f>
        <v>206</v>
      </c>
      <c r="V2392" s="69">
        <f t="shared" ref="V2392" si="2421">+U2392*0</f>
        <v>0</v>
      </c>
      <c r="W2392" s="69">
        <f t="shared" ref="W2392" si="2422">+U2392-V2392</f>
        <v>206</v>
      </c>
      <c r="X2392" s="69">
        <v>0</v>
      </c>
      <c r="Y2392" s="14">
        <f t="shared" si="2413"/>
        <v>0</v>
      </c>
      <c r="Z2392" s="11" t="s">
        <v>26</v>
      </c>
      <c r="AA2392" s="12" t="s">
        <v>31</v>
      </c>
    </row>
    <row r="2393" spans="1:27" x14ac:dyDescent="0.25">
      <c r="A2393" s="10">
        <v>45692</v>
      </c>
      <c r="B2393" s="68">
        <v>3.2233796296296302E-2</v>
      </c>
      <c r="C2393" s="11" t="s">
        <v>4758</v>
      </c>
      <c r="D2393" s="11">
        <v>16923</v>
      </c>
      <c r="E2393" s="11" t="s">
        <v>1659</v>
      </c>
      <c r="F2393" s="11" t="s">
        <v>26</v>
      </c>
      <c r="G2393" s="11">
        <v>42271</v>
      </c>
      <c r="H2393" s="12" t="s">
        <v>564</v>
      </c>
      <c r="I2393" s="12" t="s">
        <v>27</v>
      </c>
      <c r="J2393" s="12" t="s">
        <v>28</v>
      </c>
      <c r="K2393" s="12" t="s">
        <v>29</v>
      </c>
      <c r="L2393" s="13">
        <v>36.1</v>
      </c>
      <c r="M2393" s="13">
        <v>24</v>
      </c>
      <c r="N2393" s="13">
        <f t="shared" si="2368"/>
        <v>1.5041666666666667</v>
      </c>
      <c r="O2393" s="13"/>
      <c r="P2393" s="13">
        <v>40.5</v>
      </c>
      <c r="Q2393" s="13">
        <v>0</v>
      </c>
      <c r="R2393" s="69">
        <f>M2393*P2393</f>
        <v>972</v>
      </c>
      <c r="S2393" s="69">
        <v>0</v>
      </c>
      <c r="T2393" s="69">
        <f>M2393*S2393</f>
        <v>0</v>
      </c>
      <c r="U2393" s="69">
        <f>R2393-T2393</f>
        <v>972</v>
      </c>
      <c r="V2393" s="69">
        <f>U2393*0</f>
        <v>0</v>
      </c>
      <c r="W2393" s="69">
        <f>+U2393-V2393</f>
        <v>972</v>
      </c>
      <c r="X2393" s="69">
        <v>0</v>
      </c>
      <c r="Y2393" s="14">
        <f t="shared" si="2413"/>
        <v>0</v>
      </c>
      <c r="Z2393" s="11" t="s">
        <v>26</v>
      </c>
      <c r="AA2393" s="12" t="s">
        <v>31</v>
      </c>
    </row>
    <row r="2394" spans="1:27" x14ac:dyDescent="0.25">
      <c r="A2394" s="10">
        <v>45692</v>
      </c>
      <c r="B2394" s="68">
        <v>3.9155092592592533E-2</v>
      </c>
      <c r="C2394" s="11" t="s">
        <v>4759</v>
      </c>
      <c r="D2394" s="11">
        <v>16924</v>
      </c>
      <c r="E2394" s="11" t="s">
        <v>4760</v>
      </c>
      <c r="F2394" s="11" t="s">
        <v>26</v>
      </c>
      <c r="G2394" s="11" t="s">
        <v>35</v>
      </c>
      <c r="H2394" s="12" t="s">
        <v>36</v>
      </c>
      <c r="I2394" s="12" t="s">
        <v>27</v>
      </c>
      <c r="J2394" s="12" t="s">
        <v>42</v>
      </c>
      <c r="K2394" s="12" t="s">
        <v>43</v>
      </c>
      <c r="L2394" s="13">
        <v>37.92</v>
      </c>
      <c r="M2394" s="13">
        <v>25</v>
      </c>
      <c r="N2394" s="13">
        <f t="shared" si="2368"/>
        <v>1.5168000000000001</v>
      </c>
      <c r="O2394" s="13">
        <v>45</v>
      </c>
      <c r="P2394" s="13" t="s">
        <v>30</v>
      </c>
      <c r="Q2394" s="13">
        <v>0</v>
      </c>
      <c r="R2394" s="69">
        <f>(L2394*O2394)-Q2394</f>
        <v>1706.4</v>
      </c>
      <c r="S2394" s="69">
        <v>0</v>
      </c>
      <c r="T2394" s="69">
        <f t="shared" ref="T2394:T2395" si="2423">+L2394*S2394</f>
        <v>0</v>
      </c>
      <c r="U2394" s="69">
        <f t="shared" ref="U2394:U2395" si="2424">+R2394-T2394</f>
        <v>1706.4</v>
      </c>
      <c r="V2394" s="69">
        <f>+U2394*0</f>
        <v>0</v>
      </c>
      <c r="W2394" s="69">
        <f t="shared" ref="W2394:W2395" si="2425">+U2394-V2394</f>
        <v>1706.4</v>
      </c>
      <c r="X2394" s="69">
        <v>0</v>
      </c>
      <c r="Y2394" s="14">
        <f>T2394-X2394</f>
        <v>0</v>
      </c>
      <c r="Z2394" s="11" t="s">
        <v>26</v>
      </c>
      <c r="AA2394" s="12" t="s">
        <v>31</v>
      </c>
    </row>
    <row r="2395" spans="1:27" x14ac:dyDescent="0.25">
      <c r="A2395" s="10">
        <v>45692</v>
      </c>
      <c r="B2395" s="68">
        <v>4.0486111111111112E-2</v>
      </c>
      <c r="C2395" s="11" t="s">
        <v>4761</v>
      </c>
      <c r="D2395" s="11">
        <v>16925</v>
      </c>
      <c r="E2395" s="11" t="s">
        <v>4762</v>
      </c>
      <c r="F2395" s="11" t="s">
        <v>26</v>
      </c>
      <c r="G2395" s="11" t="s">
        <v>35</v>
      </c>
      <c r="H2395" s="12" t="s">
        <v>36</v>
      </c>
      <c r="I2395" s="12" t="s">
        <v>27</v>
      </c>
      <c r="J2395" s="12" t="s">
        <v>42</v>
      </c>
      <c r="K2395" s="12" t="s">
        <v>43</v>
      </c>
      <c r="L2395" s="13">
        <v>32.340000000000003</v>
      </c>
      <c r="M2395" s="13">
        <v>20</v>
      </c>
      <c r="N2395" s="13">
        <f t="shared" si="2368"/>
        <v>1.6170000000000002</v>
      </c>
      <c r="O2395" s="13">
        <v>45</v>
      </c>
      <c r="P2395" s="13" t="s">
        <v>30</v>
      </c>
      <c r="Q2395" s="13">
        <v>0</v>
      </c>
      <c r="R2395" s="69">
        <f>(L2395*O2395)-Q2395</f>
        <v>1455.3000000000002</v>
      </c>
      <c r="S2395" s="69">
        <v>0</v>
      </c>
      <c r="T2395" s="69">
        <f t="shared" si="2423"/>
        <v>0</v>
      </c>
      <c r="U2395" s="69">
        <f t="shared" si="2424"/>
        <v>1455.3000000000002</v>
      </c>
      <c r="V2395" s="69">
        <f>+U2395*0</f>
        <v>0</v>
      </c>
      <c r="W2395" s="69">
        <f t="shared" si="2425"/>
        <v>1455.3000000000002</v>
      </c>
      <c r="X2395" s="69">
        <v>0</v>
      </c>
      <c r="Y2395" s="14">
        <f>T2395-X2395</f>
        <v>0</v>
      </c>
      <c r="Z2395" s="11" t="s">
        <v>26</v>
      </c>
      <c r="AA2395" s="12" t="s">
        <v>31</v>
      </c>
    </row>
    <row r="2396" spans="1:27" x14ac:dyDescent="0.25">
      <c r="A2396" s="10">
        <v>45692</v>
      </c>
      <c r="B2396" s="68">
        <v>2.9907407407407383E-2</v>
      </c>
      <c r="C2396" s="11" t="s">
        <v>4763</v>
      </c>
      <c r="D2396" s="11">
        <v>16926</v>
      </c>
      <c r="E2396" s="11" t="s">
        <v>524</v>
      </c>
      <c r="F2396" s="11" t="s">
        <v>26</v>
      </c>
      <c r="G2396" s="11">
        <v>26340</v>
      </c>
      <c r="H2396" s="12" t="s">
        <v>4447</v>
      </c>
      <c r="I2396" s="12" t="s">
        <v>27</v>
      </c>
      <c r="J2396" s="12" t="s">
        <v>42</v>
      </c>
      <c r="K2396" s="12" t="s">
        <v>43</v>
      </c>
      <c r="L2396" s="13">
        <v>40.159999999999997</v>
      </c>
      <c r="M2396" s="13">
        <v>25</v>
      </c>
      <c r="N2396" s="13">
        <f t="shared" si="2368"/>
        <v>1.6063999999999998</v>
      </c>
      <c r="O2396" s="13">
        <v>42.5</v>
      </c>
      <c r="P2396" s="13"/>
      <c r="Q2396" s="13">
        <v>0</v>
      </c>
      <c r="R2396" s="69">
        <f>+L2396*O2396</f>
        <v>1706.8</v>
      </c>
      <c r="S2396" s="69">
        <v>0</v>
      </c>
      <c r="T2396" s="69">
        <f>+L2396*S2396</f>
        <v>0</v>
      </c>
      <c r="U2396" s="69">
        <f>+R2396-T2396</f>
        <v>1706.8</v>
      </c>
      <c r="V2396" s="69">
        <f>+U2396*0.75</f>
        <v>1280.0999999999999</v>
      </c>
      <c r="W2396" s="69">
        <f>+U2396-V2396</f>
        <v>426.70000000000005</v>
      </c>
      <c r="X2396" s="69">
        <v>0</v>
      </c>
      <c r="Y2396" s="14">
        <f t="shared" ref="Y2396:Y2405" si="2426">T2396-X2396</f>
        <v>0</v>
      </c>
      <c r="Z2396" s="11" t="s">
        <v>26</v>
      </c>
      <c r="AA2396" s="12" t="s">
        <v>31</v>
      </c>
    </row>
    <row r="2397" spans="1:27" x14ac:dyDescent="0.25">
      <c r="A2397" s="10">
        <v>45692</v>
      </c>
      <c r="B2397" s="68">
        <v>1.300925925925922E-2</v>
      </c>
      <c r="C2397" s="11" t="s">
        <v>4764</v>
      </c>
      <c r="D2397" s="11">
        <v>16927</v>
      </c>
      <c r="E2397" s="11" t="s">
        <v>603</v>
      </c>
      <c r="F2397" s="11" t="s">
        <v>26</v>
      </c>
      <c r="G2397" s="11">
        <v>1118</v>
      </c>
      <c r="H2397" s="12" t="s">
        <v>141</v>
      </c>
      <c r="I2397" s="12" t="s">
        <v>37</v>
      </c>
      <c r="J2397" s="12" t="s">
        <v>598</v>
      </c>
      <c r="K2397" s="12" t="s">
        <v>82</v>
      </c>
      <c r="L2397" s="13">
        <v>37.520000000000003</v>
      </c>
      <c r="M2397" s="13">
        <v>25</v>
      </c>
      <c r="N2397" s="13">
        <f t="shared" si="2368"/>
        <v>1.5008000000000001</v>
      </c>
      <c r="O2397" s="13">
        <v>29</v>
      </c>
      <c r="P2397" s="13" t="s">
        <v>30</v>
      </c>
      <c r="Q2397" s="13">
        <v>0</v>
      </c>
      <c r="R2397" s="69">
        <f>L2397*O2397</f>
        <v>1088.0800000000002</v>
      </c>
      <c r="S2397" s="69">
        <v>0</v>
      </c>
      <c r="T2397" s="69">
        <f>L2397*S2397</f>
        <v>0</v>
      </c>
      <c r="U2397" s="69">
        <f>R2397-T2397</f>
        <v>1088.0800000000002</v>
      </c>
      <c r="V2397" s="69">
        <f>U2397*0</f>
        <v>0</v>
      </c>
      <c r="W2397" s="69">
        <f>U2397-V2397</f>
        <v>1088.0800000000002</v>
      </c>
      <c r="X2397" s="69">
        <v>0</v>
      </c>
      <c r="Y2397" s="14">
        <f t="shared" si="2426"/>
        <v>0</v>
      </c>
      <c r="Z2397" s="11" t="s">
        <v>26</v>
      </c>
      <c r="AA2397" s="12" t="s">
        <v>31</v>
      </c>
    </row>
    <row r="2398" spans="1:27" x14ac:dyDescent="0.25">
      <c r="A2398" s="10">
        <v>45692</v>
      </c>
      <c r="B2398" s="68">
        <v>3.2523148148148051E-3</v>
      </c>
      <c r="C2398" s="11" t="s">
        <v>4765</v>
      </c>
      <c r="D2398" s="11">
        <v>16928</v>
      </c>
      <c r="E2398" s="11" t="s">
        <v>3937</v>
      </c>
      <c r="F2398" s="11" t="s">
        <v>26</v>
      </c>
      <c r="G2398" s="11" t="s">
        <v>35</v>
      </c>
      <c r="H2398" s="12" t="s">
        <v>36</v>
      </c>
      <c r="I2398" s="12" t="s">
        <v>55</v>
      </c>
      <c r="J2398" s="12" t="s">
        <v>55</v>
      </c>
      <c r="K2398" s="12" t="s">
        <v>56</v>
      </c>
      <c r="L2398" s="13">
        <v>10.1</v>
      </c>
      <c r="M2398" s="13">
        <v>6</v>
      </c>
      <c r="N2398" s="13">
        <f t="shared" si="2368"/>
        <v>1.6833333333333333</v>
      </c>
      <c r="O2398" s="13">
        <v>20</v>
      </c>
      <c r="P2398" s="13" t="s">
        <v>30</v>
      </c>
      <c r="Q2398" s="13">
        <v>0</v>
      </c>
      <c r="R2398" s="69">
        <f>(L2398*O2398)-Q2398</f>
        <v>202</v>
      </c>
      <c r="S2398" s="69">
        <v>0</v>
      </c>
      <c r="T2398" s="69">
        <f t="shared" ref="T2398:T2401" si="2427">+L2398*S2398</f>
        <v>0</v>
      </c>
      <c r="U2398" s="69">
        <f t="shared" ref="U2398:U2403" si="2428">+R2398-T2398</f>
        <v>202</v>
      </c>
      <c r="V2398" s="69">
        <f t="shared" ref="V2398:V2399" si="2429">+U2398*0</f>
        <v>0</v>
      </c>
      <c r="W2398" s="69">
        <f t="shared" ref="W2398:W2403" si="2430">+U2398-V2398</f>
        <v>202</v>
      </c>
      <c r="X2398" s="69">
        <v>0</v>
      </c>
      <c r="Y2398" s="14">
        <f t="shared" si="2426"/>
        <v>0</v>
      </c>
      <c r="Z2398" s="11" t="s">
        <v>26</v>
      </c>
      <c r="AA2398" s="12" t="s">
        <v>31</v>
      </c>
    </row>
    <row r="2399" spans="1:27" x14ac:dyDescent="0.25">
      <c r="A2399" s="10">
        <v>45692</v>
      </c>
      <c r="B2399" s="68">
        <v>7.9050925925926441E-3</v>
      </c>
      <c r="C2399" s="11" t="s">
        <v>4766</v>
      </c>
      <c r="D2399" s="11">
        <v>16929</v>
      </c>
      <c r="E2399" s="11" t="s">
        <v>460</v>
      </c>
      <c r="F2399" s="11" t="s">
        <v>26</v>
      </c>
      <c r="G2399" s="11" t="s">
        <v>35</v>
      </c>
      <c r="H2399" s="12" t="s">
        <v>36</v>
      </c>
      <c r="I2399" s="12" t="s">
        <v>55</v>
      </c>
      <c r="J2399" s="12" t="s">
        <v>55</v>
      </c>
      <c r="K2399" s="12" t="s">
        <v>56</v>
      </c>
      <c r="L2399" s="13">
        <v>26.5</v>
      </c>
      <c r="M2399" s="13">
        <v>18</v>
      </c>
      <c r="N2399" s="13">
        <f t="shared" si="2368"/>
        <v>1.4722222222222223</v>
      </c>
      <c r="O2399" s="13">
        <v>20</v>
      </c>
      <c r="P2399" s="13" t="s">
        <v>30</v>
      </c>
      <c r="Q2399" s="13">
        <v>0</v>
      </c>
      <c r="R2399" s="69">
        <f>(L2399*O2399)-Q2399</f>
        <v>530</v>
      </c>
      <c r="S2399" s="69">
        <v>0</v>
      </c>
      <c r="T2399" s="69">
        <f t="shared" si="2427"/>
        <v>0</v>
      </c>
      <c r="U2399" s="69">
        <f t="shared" si="2428"/>
        <v>530</v>
      </c>
      <c r="V2399" s="69">
        <f t="shared" si="2429"/>
        <v>0</v>
      </c>
      <c r="W2399" s="69">
        <f t="shared" si="2430"/>
        <v>530</v>
      </c>
      <c r="X2399" s="69">
        <v>0</v>
      </c>
      <c r="Y2399" s="14">
        <f t="shared" si="2426"/>
        <v>0</v>
      </c>
      <c r="Z2399" s="11" t="s">
        <v>26</v>
      </c>
      <c r="AA2399" s="12" t="s">
        <v>31</v>
      </c>
    </row>
    <row r="2400" spans="1:27" x14ac:dyDescent="0.25">
      <c r="A2400" s="10">
        <v>45692</v>
      </c>
      <c r="B2400" s="68">
        <v>2.1863425925925939E-2</v>
      </c>
      <c r="C2400" s="11" t="s">
        <v>4767</v>
      </c>
      <c r="D2400" s="11">
        <v>16930</v>
      </c>
      <c r="E2400" s="11" t="s">
        <v>223</v>
      </c>
      <c r="F2400" s="11" t="s">
        <v>26</v>
      </c>
      <c r="G2400" s="11">
        <v>3201</v>
      </c>
      <c r="H2400" s="12" t="s">
        <v>4422</v>
      </c>
      <c r="I2400" s="12" t="s">
        <v>27</v>
      </c>
      <c r="J2400" s="12" t="s">
        <v>42</v>
      </c>
      <c r="K2400" s="12" t="s">
        <v>43</v>
      </c>
      <c r="L2400" s="13">
        <v>35.72</v>
      </c>
      <c r="M2400" s="13">
        <v>25</v>
      </c>
      <c r="N2400" s="13">
        <f t="shared" si="2368"/>
        <v>1.4287999999999998</v>
      </c>
      <c r="O2400" s="13">
        <v>42</v>
      </c>
      <c r="P2400" s="13" t="s">
        <v>30</v>
      </c>
      <c r="Q2400" s="13">
        <v>0</v>
      </c>
      <c r="R2400" s="69">
        <f t="shared" ref="R2400:R2401" si="2431">+L2400*O2400</f>
        <v>1500.24</v>
      </c>
      <c r="S2400" s="69">
        <v>0</v>
      </c>
      <c r="T2400" s="69">
        <f t="shared" si="2427"/>
        <v>0</v>
      </c>
      <c r="U2400" s="69">
        <f t="shared" si="2428"/>
        <v>1500.24</v>
      </c>
      <c r="V2400" s="69">
        <f>+U2400*1</f>
        <v>1500.24</v>
      </c>
      <c r="W2400" s="69">
        <f t="shared" si="2430"/>
        <v>0</v>
      </c>
      <c r="X2400" s="69">
        <v>0</v>
      </c>
      <c r="Y2400" s="14">
        <f t="shared" si="2426"/>
        <v>0</v>
      </c>
      <c r="Z2400" s="11" t="s">
        <v>26</v>
      </c>
      <c r="AA2400" s="12" t="s">
        <v>31</v>
      </c>
    </row>
    <row r="2401" spans="1:27" x14ac:dyDescent="0.25">
      <c r="A2401" s="10">
        <v>45692</v>
      </c>
      <c r="B2401" s="68">
        <v>2.5694444444444464E-2</v>
      </c>
      <c r="C2401" s="11" t="s">
        <v>4768</v>
      </c>
      <c r="D2401" s="11">
        <v>16931</v>
      </c>
      <c r="E2401" s="11" t="s">
        <v>588</v>
      </c>
      <c r="F2401" s="11" t="s">
        <v>26</v>
      </c>
      <c r="G2401" s="11">
        <v>56908</v>
      </c>
      <c r="H2401" s="12" t="s">
        <v>4422</v>
      </c>
      <c r="I2401" s="12" t="s">
        <v>27</v>
      </c>
      <c r="J2401" s="12" t="s">
        <v>42</v>
      </c>
      <c r="K2401" s="12" t="s">
        <v>43</v>
      </c>
      <c r="L2401" s="13">
        <v>37.9</v>
      </c>
      <c r="M2401" s="13">
        <v>25</v>
      </c>
      <c r="N2401" s="13">
        <f t="shared" si="2368"/>
        <v>1.516</v>
      </c>
      <c r="O2401" s="13">
        <v>42</v>
      </c>
      <c r="P2401" s="13" t="s">
        <v>30</v>
      </c>
      <c r="Q2401" s="13">
        <v>0</v>
      </c>
      <c r="R2401" s="69">
        <f t="shared" si="2431"/>
        <v>1591.8</v>
      </c>
      <c r="S2401" s="69">
        <v>0</v>
      </c>
      <c r="T2401" s="69">
        <f t="shared" si="2427"/>
        <v>0</v>
      </c>
      <c r="U2401" s="69">
        <f t="shared" si="2428"/>
        <v>1591.8</v>
      </c>
      <c r="V2401" s="69">
        <f>+U2401*1</f>
        <v>1591.8</v>
      </c>
      <c r="W2401" s="69">
        <f t="shared" si="2430"/>
        <v>0</v>
      </c>
      <c r="X2401" s="69">
        <v>0</v>
      </c>
      <c r="Y2401" s="14">
        <f t="shared" si="2426"/>
        <v>0</v>
      </c>
      <c r="Z2401" s="11" t="s">
        <v>26</v>
      </c>
      <c r="AA2401" s="12" t="s">
        <v>31</v>
      </c>
    </row>
    <row r="2402" spans="1:27" x14ac:dyDescent="0.25">
      <c r="A2402" s="10">
        <v>45692</v>
      </c>
      <c r="B2402" s="68">
        <v>2.9930555555555571E-2</v>
      </c>
      <c r="C2402" s="11" t="s">
        <v>4769</v>
      </c>
      <c r="D2402" s="11">
        <v>16932</v>
      </c>
      <c r="E2402" s="11" t="s">
        <v>53</v>
      </c>
      <c r="F2402" s="11" t="s">
        <v>26</v>
      </c>
      <c r="G2402" s="11">
        <v>3791</v>
      </c>
      <c r="H2402" s="12" t="s">
        <v>41</v>
      </c>
      <c r="I2402" s="12" t="s">
        <v>55</v>
      </c>
      <c r="J2402" s="12" t="s">
        <v>55</v>
      </c>
      <c r="K2402" s="12" t="s">
        <v>56</v>
      </c>
      <c r="L2402" s="13">
        <v>37.22</v>
      </c>
      <c r="M2402" s="13">
        <v>23</v>
      </c>
      <c r="N2402" s="13">
        <f t="shared" si="2368"/>
        <v>1.6182608695652174</v>
      </c>
      <c r="O2402" s="13" t="s">
        <v>30</v>
      </c>
      <c r="P2402" s="13">
        <v>24</v>
      </c>
      <c r="Q2402" s="13">
        <v>0</v>
      </c>
      <c r="R2402" s="69">
        <f>+M2402*P2402</f>
        <v>552</v>
      </c>
      <c r="S2402" s="69">
        <v>0</v>
      </c>
      <c r="T2402" s="69">
        <f>+M2402*S2402</f>
        <v>0</v>
      </c>
      <c r="U2402" s="69">
        <f t="shared" si="2428"/>
        <v>552</v>
      </c>
      <c r="V2402" s="69">
        <f>+U2402*0</f>
        <v>0</v>
      </c>
      <c r="W2402" s="69">
        <f t="shared" si="2430"/>
        <v>552</v>
      </c>
      <c r="X2402" s="69">
        <v>0</v>
      </c>
      <c r="Y2402" s="14">
        <f t="shared" si="2426"/>
        <v>0</v>
      </c>
      <c r="Z2402" s="11" t="s">
        <v>26</v>
      </c>
      <c r="AA2402" s="12" t="s">
        <v>31</v>
      </c>
    </row>
    <row r="2403" spans="1:27" x14ac:dyDescent="0.25">
      <c r="A2403" s="10">
        <v>45692</v>
      </c>
      <c r="B2403" s="68">
        <v>1.1180555555555638E-2</v>
      </c>
      <c r="C2403" s="11" t="s">
        <v>4770</v>
      </c>
      <c r="D2403" s="11">
        <v>16933</v>
      </c>
      <c r="E2403" s="11" t="s">
        <v>245</v>
      </c>
      <c r="F2403" s="11" t="s">
        <v>26</v>
      </c>
      <c r="G2403" s="11">
        <v>2994</v>
      </c>
      <c r="H2403" s="12" t="s">
        <v>41</v>
      </c>
      <c r="I2403" s="12" t="s">
        <v>55</v>
      </c>
      <c r="J2403" s="12" t="s">
        <v>55</v>
      </c>
      <c r="K2403" s="12" t="s">
        <v>56</v>
      </c>
      <c r="L2403" s="13">
        <v>37.44</v>
      </c>
      <c r="M2403" s="13">
        <v>23</v>
      </c>
      <c r="N2403" s="13">
        <f t="shared" si="2368"/>
        <v>1.6278260869565215</v>
      </c>
      <c r="O2403" s="13" t="s">
        <v>30</v>
      </c>
      <c r="P2403" s="13">
        <v>24</v>
      </c>
      <c r="Q2403" s="13">
        <v>0</v>
      </c>
      <c r="R2403" s="69">
        <f>+M2403*P2403</f>
        <v>552</v>
      </c>
      <c r="S2403" s="69">
        <v>0</v>
      </c>
      <c r="T2403" s="69">
        <f>+M2403*S2403</f>
        <v>0</v>
      </c>
      <c r="U2403" s="69">
        <f t="shared" si="2428"/>
        <v>552</v>
      </c>
      <c r="V2403" s="69">
        <f>+U2403*0</f>
        <v>0</v>
      </c>
      <c r="W2403" s="69">
        <f t="shared" si="2430"/>
        <v>552</v>
      </c>
      <c r="X2403" s="69">
        <v>0</v>
      </c>
      <c r="Y2403" s="14">
        <f t="shared" si="2426"/>
        <v>0</v>
      </c>
      <c r="Z2403" s="11" t="s">
        <v>26</v>
      </c>
      <c r="AA2403" s="12" t="s">
        <v>31</v>
      </c>
    </row>
    <row r="2404" spans="1:27" x14ac:dyDescent="0.25">
      <c r="A2404" s="10">
        <v>45692</v>
      </c>
      <c r="B2404" s="68">
        <v>8.5763888888888973E-3</v>
      </c>
      <c r="C2404" s="11" t="s">
        <v>4771</v>
      </c>
      <c r="D2404" s="11">
        <v>16934</v>
      </c>
      <c r="E2404" s="11" t="s">
        <v>443</v>
      </c>
      <c r="F2404" s="11" t="s">
        <v>26</v>
      </c>
      <c r="G2404" s="11">
        <v>2113</v>
      </c>
      <c r="H2404" s="12" t="s">
        <v>4448</v>
      </c>
      <c r="I2404" s="12" t="s">
        <v>55</v>
      </c>
      <c r="J2404" s="12" t="s">
        <v>55</v>
      </c>
      <c r="K2404" s="12" t="s">
        <v>56</v>
      </c>
      <c r="L2404" s="13">
        <v>34.46</v>
      </c>
      <c r="M2404" s="13">
        <v>21</v>
      </c>
      <c r="N2404" s="13">
        <f t="shared" ref="N2404:N2413" si="2432">L2404/M2404</f>
        <v>1.6409523809523809</v>
      </c>
      <c r="O2404" s="13">
        <v>15</v>
      </c>
      <c r="P2404" s="13" t="s">
        <v>30</v>
      </c>
      <c r="Q2404" s="13">
        <v>0</v>
      </c>
      <c r="R2404" s="69">
        <f>L2404*O2404</f>
        <v>516.9</v>
      </c>
      <c r="S2404" s="69">
        <v>0</v>
      </c>
      <c r="T2404" s="69">
        <f>L2404*S2404</f>
        <v>0</v>
      </c>
      <c r="U2404" s="69">
        <f>R2404-T2404</f>
        <v>516.9</v>
      </c>
      <c r="V2404" s="69">
        <f>U2404*0</f>
        <v>0</v>
      </c>
      <c r="W2404" s="69">
        <f>U2404-V2404</f>
        <v>516.9</v>
      </c>
      <c r="X2404" s="69">
        <v>0</v>
      </c>
      <c r="Y2404" s="14">
        <f t="shared" si="2426"/>
        <v>0</v>
      </c>
      <c r="Z2404" s="11" t="s">
        <v>26</v>
      </c>
      <c r="AA2404" s="12" t="s">
        <v>31</v>
      </c>
    </row>
    <row r="2405" spans="1:27" x14ac:dyDescent="0.25">
      <c r="A2405" s="10">
        <v>45692</v>
      </c>
      <c r="B2405" s="68">
        <v>9.5717592592592382E-3</v>
      </c>
      <c r="C2405" s="11" t="s">
        <v>4772</v>
      </c>
      <c r="D2405" s="11">
        <v>16935</v>
      </c>
      <c r="E2405" s="11" t="s">
        <v>239</v>
      </c>
      <c r="F2405" s="11" t="s">
        <v>26</v>
      </c>
      <c r="G2405" s="11">
        <v>2864</v>
      </c>
      <c r="H2405" s="12" t="s">
        <v>41</v>
      </c>
      <c r="I2405" s="12" t="s">
        <v>55</v>
      </c>
      <c r="J2405" s="12" t="s">
        <v>55</v>
      </c>
      <c r="K2405" s="12" t="s">
        <v>56</v>
      </c>
      <c r="L2405" s="13">
        <v>38.380000000000003</v>
      </c>
      <c r="M2405" s="13">
        <v>24</v>
      </c>
      <c r="N2405" s="13">
        <f t="shared" si="2432"/>
        <v>1.5991666666666668</v>
      </c>
      <c r="O2405" s="13" t="s">
        <v>30</v>
      </c>
      <c r="P2405" s="13">
        <v>24</v>
      </c>
      <c r="Q2405" s="13">
        <v>0</v>
      </c>
      <c r="R2405" s="69">
        <f>+M2405*P2405</f>
        <v>576</v>
      </c>
      <c r="S2405" s="69">
        <v>0</v>
      </c>
      <c r="T2405" s="69">
        <f>+M2405*S2405</f>
        <v>0</v>
      </c>
      <c r="U2405" s="69">
        <f t="shared" ref="U2405:U2406" si="2433">+R2405-T2405</f>
        <v>576</v>
      </c>
      <c r="V2405" s="69">
        <f>+U2405*0</f>
        <v>0</v>
      </c>
      <c r="W2405" s="69">
        <f t="shared" ref="W2405:W2406" si="2434">+U2405-V2405</f>
        <v>576</v>
      </c>
      <c r="X2405" s="69">
        <v>0</v>
      </c>
      <c r="Y2405" s="14">
        <f t="shared" si="2426"/>
        <v>0</v>
      </c>
      <c r="Z2405" s="11" t="s">
        <v>26</v>
      </c>
      <c r="AA2405" s="12" t="s">
        <v>31</v>
      </c>
    </row>
    <row r="2406" spans="1:27" x14ac:dyDescent="0.25">
      <c r="A2406" s="10">
        <v>45692</v>
      </c>
      <c r="B2406" s="68">
        <v>1.0335648148148135E-2</v>
      </c>
      <c r="C2406" s="11" t="s">
        <v>4773</v>
      </c>
      <c r="D2406" s="11">
        <v>16936</v>
      </c>
      <c r="E2406" s="11" t="s">
        <v>4774</v>
      </c>
      <c r="F2406" s="11" t="s">
        <v>26</v>
      </c>
      <c r="G2406" s="11" t="s">
        <v>35</v>
      </c>
      <c r="H2406" s="12" t="s">
        <v>36</v>
      </c>
      <c r="I2406" s="12" t="s">
        <v>27</v>
      </c>
      <c r="J2406" s="12" t="s">
        <v>42</v>
      </c>
      <c r="K2406" s="12" t="s">
        <v>43</v>
      </c>
      <c r="L2406" s="13">
        <v>12.78</v>
      </c>
      <c r="M2406" s="13">
        <v>8</v>
      </c>
      <c r="N2406" s="13">
        <f t="shared" si="2432"/>
        <v>1.5974999999999999</v>
      </c>
      <c r="O2406" s="13">
        <v>45</v>
      </c>
      <c r="P2406" s="13" t="s">
        <v>30</v>
      </c>
      <c r="Q2406" s="13">
        <v>0</v>
      </c>
      <c r="R2406" s="69">
        <f>(L2406*O2406)-Q2406</f>
        <v>575.1</v>
      </c>
      <c r="S2406" s="69">
        <v>0</v>
      </c>
      <c r="T2406" s="69">
        <f t="shared" ref="T2406" si="2435">+L2406*S2406</f>
        <v>0</v>
      </c>
      <c r="U2406" s="69">
        <f t="shared" si="2433"/>
        <v>575.1</v>
      </c>
      <c r="V2406" s="69">
        <f>+U2406*0</f>
        <v>0</v>
      </c>
      <c r="W2406" s="69">
        <f t="shared" si="2434"/>
        <v>575.1</v>
      </c>
      <c r="X2406" s="69">
        <v>0</v>
      </c>
      <c r="Y2406" s="14">
        <f>T2406-X2406</f>
        <v>0</v>
      </c>
      <c r="Z2406" s="11" t="s">
        <v>26</v>
      </c>
      <c r="AA2406" s="12" t="s">
        <v>31</v>
      </c>
    </row>
    <row r="2407" spans="1:27" x14ac:dyDescent="0.25">
      <c r="A2407" s="10">
        <v>45692</v>
      </c>
      <c r="B2407" s="68">
        <v>1.7106481481481528E-2</v>
      </c>
      <c r="C2407" s="11" t="s">
        <v>4775</v>
      </c>
      <c r="D2407" s="11">
        <v>16937</v>
      </c>
      <c r="E2407" s="11" t="s">
        <v>46</v>
      </c>
      <c r="F2407" s="11" t="s">
        <v>26</v>
      </c>
      <c r="G2407" s="11">
        <v>795</v>
      </c>
      <c r="H2407" s="12" t="s">
        <v>141</v>
      </c>
      <c r="I2407" s="12" t="s">
        <v>55</v>
      </c>
      <c r="J2407" s="12" t="s">
        <v>55</v>
      </c>
      <c r="K2407" s="12" t="s">
        <v>56</v>
      </c>
      <c r="L2407" s="13">
        <v>28.32</v>
      </c>
      <c r="M2407" s="13">
        <v>22</v>
      </c>
      <c r="N2407" s="13">
        <f t="shared" si="2432"/>
        <v>1.2872727272727273</v>
      </c>
      <c r="O2407" s="13">
        <v>15</v>
      </c>
      <c r="P2407" s="13" t="s">
        <v>30</v>
      </c>
      <c r="Q2407" s="13">
        <v>0</v>
      </c>
      <c r="R2407" s="69">
        <f>L2407*O2407</f>
        <v>424.8</v>
      </c>
      <c r="S2407" s="69">
        <v>0</v>
      </c>
      <c r="T2407" s="69">
        <f>L2407*S2407</f>
        <v>0</v>
      </c>
      <c r="U2407" s="69">
        <f>R2407-T2407</f>
        <v>424.8</v>
      </c>
      <c r="V2407" s="69">
        <f>U2407*0</f>
        <v>0</v>
      </c>
      <c r="W2407" s="69">
        <f>U2407-V2407</f>
        <v>424.8</v>
      </c>
      <c r="X2407" s="69">
        <v>0</v>
      </c>
      <c r="Y2407" s="14">
        <f t="shared" ref="Y2407:Y2411" si="2436">T2407-X2407</f>
        <v>0</v>
      </c>
      <c r="Z2407" s="11" t="s">
        <v>26</v>
      </c>
      <c r="AA2407" s="12" t="s">
        <v>31</v>
      </c>
    </row>
    <row r="2408" spans="1:27" x14ac:dyDescent="0.25">
      <c r="A2408" s="10">
        <v>45692</v>
      </c>
      <c r="B2408" s="68">
        <v>1.1921296296296235E-2</v>
      </c>
      <c r="C2408" s="11" t="s">
        <v>4776</v>
      </c>
      <c r="D2408" s="11">
        <v>16938</v>
      </c>
      <c r="E2408" s="11" t="s">
        <v>57</v>
      </c>
      <c r="F2408" s="11" t="s">
        <v>26</v>
      </c>
      <c r="G2408" s="11">
        <v>3685</v>
      </c>
      <c r="H2408" s="12" t="s">
        <v>41</v>
      </c>
      <c r="I2408" s="12" t="s">
        <v>55</v>
      </c>
      <c r="J2408" s="12" t="s">
        <v>55</v>
      </c>
      <c r="K2408" s="12" t="s">
        <v>56</v>
      </c>
      <c r="L2408" s="13">
        <v>36.200000000000003</v>
      </c>
      <c r="M2408" s="13">
        <v>22</v>
      </c>
      <c r="N2408" s="13">
        <f t="shared" si="2432"/>
        <v>1.6454545454545455</v>
      </c>
      <c r="O2408" s="13" t="s">
        <v>30</v>
      </c>
      <c r="P2408" s="13">
        <v>24</v>
      </c>
      <c r="Q2408" s="13">
        <v>0</v>
      </c>
      <c r="R2408" s="69">
        <f>+M2408*P2408</f>
        <v>528</v>
      </c>
      <c r="S2408" s="69">
        <v>0</v>
      </c>
      <c r="T2408" s="69">
        <f>+M2408*S2408</f>
        <v>0</v>
      </c>
      <c r="U2408" s="69">
        <f t="shared" ref="U2408:U2409" si="2437">+R2408-T2408</f>
        <v>528</v>
      </c>
      <c r="V2408" s="69">
        <f>+U2408*0</f>
        <v>0</v>
      </c>
      <c r="W2408" s="69">
        <f t="shared" ref="W2408:W2409" si="2438">+U2408-V2408</f>
        <v>528</v>
      </c>
      <c r="X2408" s="69">
        <v>0</v>
      </c>
      <c r="Y2408" s="14">
        <f t="shared" si="2436"/>
        <v>0</v>
      </c>
      <c r="Z2408" s="11" t="s">
        <v>26</v>
      </c>
      <c r="AA2408" s="12" t="s">
        <v>31</v>
      </c>
    </row>
    <row r="2409" spans="1:27" x14ac:dyDescent="0.25">
      <c r="A2409" s="10">
        <v>45692</v>
      </c>
      <c r="B2409" s="68">
        <v>1.1203703703703716E-2</v>
      </c>
      <c r="C2409" s="11" t="s">
        <v>4777</v>
      </c>
      <c r="D2409" s="11">
        <v>16939</v>
      </c>
      <c r="E2409" s="11" t="s">
        <v>538</v>
      </c>
      <c r="F2409" s="11" t="s">
        <v>26</v>
      </c>
      <c r="G2409" s="11">
        <v>3686</v>
      </c>
      <c r="H2409" s="12" t="s">
        <v>41</v>
      </c>
      <c r="I2409" s="12" t="s">
        <v>55</v>
      </c>
      <c r="J2409" s="12" t="s">
        <v>55</v>
      </c>
      <c r="K2409" s="12" t="s">
        <v>56</v>
      </c>
      <c r="L2409" s="13">
        <v>36.24</v>
      </c>
      <c r="M2409" s="13">
        <v>22</v>
      </c>
      <c r="N2409" s="13">
        <f t="shared" si="2432"/>
        <v>1.6472727272727274</v>
      </c>
      <c r="O2409" s="13" t="s">
        <v>30</v>
      </c>
      <c r="P2409" s="13">
        <v>24</v>
      </c>
      <c r="Q2409" s="13">
        <v>0</v>
      </c>
      <c r="R2409" s="69">
        <f>+M2409*P2409</f>
        <v>528</v>
      </c>
      <c r="S2409" s="69">
        <v>0</v>
      </c>
      <c r="T2409" s="69">
        <f>+M2409*S2409</f>
        <v>0</v>
      </c>
      <c r="U2409" s="69">
        <f t="shared" si="2437"/>
        <v>528</v>
      </c>
      <c r="V2409" s="69">
        <f>+U2409*0</f>
        <v>0</v>
      </c>
      <c r="W2409" s="69">
        <f t="shared" si="2438"/>
        <v>528</v>
      </c>
      <c r="X2409" s="69">
        <v>0</v>
      </c>
      <c r="Y2409" s="14">
        <f t="shared" si="2436"/>
        <v>0</v>
      </c>
      <c r="Z2409" s="11" t="s">
        <v>26</v>
      </c>
      <c r="AA2409" s="12" t="s">
        <v>31</v>
      </c>
    </row>
    <row r="2410" spans="1:27" x14ac:dyDescent="0.25">
      <c r="A2410" s="10">
        <v>45692</v>
      </c>
      <c r="B2410" s="68">
        <v>9.7569444444444153E-3</v>
      </c>
      <c r="C2410" s="11" t="s">
        <v>4778</v>
      </c>
      <c r="D2410" s="11">
        <v>16940</v>
      </c>
      <c r="E2410" s="11" t="s">
        <v>519</v>
      </c>
      <c r="F2410" s="11" t="s">
        <v>26</v>
      </c>
      <c r="G2410" s="11">
        <v>4391</v>
      </c>
      <c r="H2410" s="12" t="s">
        <v>140</v>
      </c>
      <c r="I2410" s="12" t="s">
        <v>27</v>
      </c>
      <c r="J2410" s="12" t="s">
        <v>42</v>
      </c>
      <c r="K2410" s="12" t="s">
        <v>43</v>
      </c>
      <c r="L2410" s="13">
        <v>39.4</v>
      </c>
      <c r="M2410" s="13">
        <v>25</v>
      </c>
      <c r="N2410" s="13">
        <f t="shared" si="2432"/>
        <v>1.5759999999999998</v>
      </c>
      <c r="O2410" s="13">
        <v>35</v>
      </c>
      <c r="P2410" s="13"/>
      <c r="Q2410" s="13">
        <v>0</v>
      </c>
      <c r="R2410" s="69">
        <f>+L2410*O2410</f>
        <v>1379</v>
      </c>
      <c r="S2410" s="69">
        <v>0</v>
      </c>
      <c r="T2410" s="69">
        <f>+L2410*S2410</f>
        <v>0</v>
      </c>
      <c r="U2410" s="69">
        <f>+R2410-T2410</f>
        <v>1379</v>
      </c>
      <c r="V2410" s="69">
        <f t="shared" ref="V2410" si="2439">+U2410*0</f>
        <v>0</v>
      </c>
      <c r="W2410" s="69">
        <f>+U2410-V2410</f>
        <v>1379</v>
      </c>
      <c r="X2410" s="69">
        <v>0</v>
      </c>
      <c r="Y2410" s="14">
        <f t="shared" si="2436"/>
        <v>0</v>
      </c>
      <c r="Z2410" s="11" t="s">
        <v>26</v>
      </c>
      <c r="AA2410" s="12" t="s">
        <v>31</v>
      </c>
    </row>
    <row r="2411" spans="1:27" x14ac:dyDescent="0.25">
      <c r="A2411" s="10">
        <v>45692</v>
      </c>
      <c r="B2411" s="68">
        <v>0.16607638888888887</v>
      </c>
      <c r="C2411" s="11" t="s">
        <v>4779</v>
      </c>
      <c r="D2411" s="11">
        <v>16941</v>
      </c>
      <c r="E2411" s="11" t="s">
        <v>50</v>
      </c>
      <c r="F2411" s="11" t="s">
        <v>26</v>
      </c>
      <c r="G2411" s="11">
        <v>936</v>
      </c>
      <c r="H2411" s="12" t="s">
        <v>162</v>
      </c>
      <c r="I2411" s="12" t="s">
        <v>27</v>
      </c>
      <c r="J2411" s="12" t="s">
        <v>33</v>
      </c>
      <c r="K2411" s="12" t="s">
        <v>34</v>
      </c>
      <c r="L2411" s="13">
        <v>35.86</v>
      </c>
      <c r="M2411" s="13">
        <v>25</v>
      </c>
      <c r="N2411" s="13">
        <f t="shared" si="2432"/>
        <v>1.4343999999999999</v>
      </c>
      <c r="O2411" s="13" t="s">
        <v>30</v>
      </c>
      <c r="P2411" s="13">
        <v>58</v>
      </c>
      <c r="Q2411" s="13">
        <v>0</v>
      </c>
      <c r="R2411" s="69">
        <f>M2411*P2411</f>
        <v>1450</v>
      </c>
      <c r="S2411" s="69">
        <v>0</v>
      </c>
      <c r="T2411" s="69">
        <f>M2411*S2411</f>
        <v>0</v>
      </c>
      <c r="U2411" s="69">
        <f>R2411-T2411</f>
        <v>1450</v>
      </c>
      <c r="V2411" s="69">
        <f>U2411*0</f>
        <v>0</v>
      </c>
      <c r="W2411" s="69">
        <f>U2411-V2411</f>
        <v>1450</v>
      </c>
      <c r="X2411" s="69">
        <v>0</v>
      </c>
      <c r="Y2411" s="14">
        <f t="shared" si="2436"/>
        <v>0</v>
      </c>
      <c r="Z2411" s="11" t="s">
        <v>26</v>
      </c>
      <c r="AA2411" s="12" t="s">
        <v>31</v>
      </c>
    </row>
    <row r="2412" spans="1:27" x14ac:dyDescent="0.25">
      <c r="A2412" s="10">
        <v>45692</v>
      </c>
      <c r="B2412" s="68">
        <v>1.9745370370370274E-2</v>
      </c>
      <c r="C2412" s="11" t="s">
        <v>4780</v>
      </c>
      <c r="D2412" s="11">
        <v>16942</v>
      </c>
      <c r="E2412" s="11" t="s">
        <v>4760</v>
      </c>
      <c r="F2412" s="11" t="s">
        <v>26</v>
      </c>
      <c r="G2412" s="11" t="s">
        <v>35</v>
      </c>
      <c r="H2412" s="12" t="s">
        <v>36</v>
      </c>
      <c r="I2412" s="12" t="s">
        <v>27</v>
      </c>
      <c r="J2412" s="12" t="s">
        <v>42</v>
      </c>
      <c r="K2412" s="12" t="s">
        <v>43</v>
      </c>
      <c r="L2412" s="13">
        <v>38.08</v>
      </c>
      <c r="M2412" s="13">
        <v>25</v>
      </c>
      <c r="N2412" s="13">
        <f t="shared" si="2432"/>
        <v>1.5231999999999999</v>
      </c>
      <c r="O2412" s="13">
        <v>45</v>
      </c>
      <c r="P2412" s="13" t="s">
        <v>30</v>
      </c>
      <c r="Q2412" s="13">
        <v>0</v>
      </c>
      <c r="R2412" s="69">
        <f>(L2412*O2412)-Q2412</f>
        <v>1713.6</v>
      </c>
      <c r="S2412" s="69">
        <v>0</v>
      </c>
      <c r="T2412" s="69">
        <f t="shared" ref="T2412:T2413" si="2440">+L2412*S2412</f>
        <v>0</v>
      </c>
      <c r="U2412" s="69">
        <f t="shared" ref="U2412:U2413" si="2441">+R2412-T2412</f>
        <v>1713.6</v>
      </c>
      <c r="V2412" s="69">
        <f>+U2412*0</f>
        <v>0</v>
      </c>
      <c r="W2412" s="69">
        <f t="shared" ref="W2412:W2413" si="2442">+U2412-V2412</f>
        <v>1713.6</v>
      </c>
      <c r="X2412" s="69">
        <v>0</v>
      </c>
      <c r="Y2412" s="14">
        <f>T2412-X2412</f>
        <v>0</v>
      </c>
      <c r="Z2412" s="11" t="s">
        <v>26</v>
      </c>
      <c r="AA2412" s="12" t="s">
        <v>31</v>
      </c>
    </row>
    <row r="2413" spans="1:27" x14ac:dyDescent="0.25">
      <c r="A2413" s="10">
        <v>45692</v>
      </c>
      <c r="B2413" s="68">
        <v>1.2129629629629712E-2</v>
      </c>
      <c r="C2413" s="11" t="s">
        <v>4781</v>
      </c>
      <c r="D2413" s="11">
        <v>16943</v>
      </c>
      <c r="E2413" s="11" t="s">
        <v>4762</v>
      </c>
      <c r="F2413" s="11" t="s">
        <v>26</v>
      </c>
      <c r="G2413" s="11" t="s">
        <v>35</v>
      </c>
      <c r="H2413" s="12" t="s">
        <v>36</v>
      </c>
      <c r="I2413" s="12" t="s">
        <v>27</v>
      </c>
      <c r="J2413" s="12" t="s">
        <v>42</v>
      </c>
      <c r="K2413" s="12" t="s">
        <v>43</v>
      </c>
      <c r="L2413" s="13">
        <v>32.799999999999997</v>
      </c>
      <c r="M2413" s="13">
        <v>20</v>
      </c>
      <c r="N2413" s="13">
        <f t="shared" si="2432"/>
        <v>1.64</v>
      </c>
      <c r="O2413" s="13">
        <v>45</v>
      </c>
      <c r="P2413" s="13" t="s">
        <v>30</v>
      </c>
      <c r="Q2413" s="13">
        <v>0</v>
      </c>
      <c r="R2413" s="69">
        <f>(L2413*O2413)-Q2413</f>
        <v>1475.9999999999998</v>
      </c>
      <c r="S2413" s="69">
        <v>0</v>
      </c>
      <c r="T2413" s="69">
        <f t="shared" si="2440"/>
        <v>0</v>
      </c>
      <c r="U2413" s="69">
        <f t="shared" si="2441"/>
        <v>1475.9999999999998</v>
      </c>
      <c r="V2413" s="69">
        <f>+U2413*0</f>
        <v>0</v>
      </c>
      <c r="W2413" s="69">
        <f t="shared" si="2442"/>
        <v>1475.9999999999998</v>
      </c>
      <c r="X2413" s="69">
        <v>0</v>
      </c>
      <c r="Y2413" s="14">
        <f>T2413-X2413</f>
        <v>0</v>
      </c>
      <c r="Z2413" s="11" t="s">
        <v>26</v>
      </c>
      <c r="AA2413" s="12" t="s">
        <v>31</v>
      </c>
    </row>
    <row r="2414" spans="1:27" x14ac:dyDescent="0.25">
      <c r="A2414" s="10">
        <v>45693</v>
      </c>
      <c r="B2414" s="68">
        <v>8.7152777777778079E-3</v>
      </c>
      <c r="C2414" s="11" t="s">
        <v>4782</v>
      </c>
      <c r="D2414" s="11">
        <v>16944</v>
      </c>
      <c r="E2414" s="11" t="s">
        <v>495</v>
      </c>
      <c r="F2414" s="11" t="s">
        <v>26</v>
      </c>
      <c r="G2414" s="11">
        <v>22921</v>
      </c>
      <c r="H2414" s="12" t="s">
        <v>4447</v>
      </c>
      <c r="I2414" s="12" t="s">
        <v>27</v>
      </c>
      <c r="J2414" s="12" t="s">
        <v>47</v>
      </c>
      <c r="K2414" s="12" t="s">
        <v>48</v>
      </c>
      <c r="L2414" s="13">
        <v>36.5</v>
      </c>
      <c r="M2414" s="13">
        <v>25</v>
      </c>
      <c r="N2414" s="13">
        <f>L2414/M2414</f>
        <v>1.46</v>
      </c>
      <c r="O2414" s="13">
        <v>46.66</v>
      </c>
      <c r="P2414" s="13" t="s">
        <v>30</v>
      </c>
      <c r="Q2414" s="13">
        <v>0</v>
      </c>
      <c r="R2414" s="69">
        <f>+L2414*O2414</f>
        <v>1703.09</v>
      </c>
      <c r="S2414" s="69">
        <v>0</v>
      </c>
      <c r="T2414" s="69">
        <f>+L2414*S2414</f>
        <v>0</v>
      </c>
      <c r="U2414" s="69">
        <f>+R2414-T2414</f>
        <v>1703.09</v>
      </c>
      <c r="V2414" s="69">
        <f>+U2414*0.75</f>
        <v>1277.3174999999999</v>
      </c>
      <c r="W2414" s="69">
        <f>+U2414-V2414</f>
        <v>425.77250000000004</v>
      </c>
      <c r="X2414" s="69">
        <v>0</v>
      </c>
      <c r="Y2414" s="14">
        <f t="shared" ref="Y2414:Y2418" si="2443">T2414-X2414</f>
        <v>0</v>
      </c>
      <c r="Z2414" s="11" t="s">
        <v>26</v>
      </c>
      <c r="AA2414" s="12" t="s">
        <v>31</v>
      </c>
    </row>
    <row r="2415" spans="1:27" x14ac:dyDescent="0.25">
      <c r="A2415" s="10">
        <v>45693</v>
      </c>
      <c r="B2415" s="68">
        <v>1.0659722222222223E-2</v>
      </c>
      <c r="C2415" s="11" t="s">
        <v>4783</v>
      </c>
      <c r="D2415" s="11">
        <v>16945</v>
      </c>
      <c r="E2415" s="11" t="s">
        <v>100</v>
      </c>
      <c r="F2415" s="11" t="s">
        <v>26</v>
      </c>
      <c r="G2415" s="11">
        <v>21746</v>
      </c>
      <c r="H2415" s="12" t="s">
        <v>4447</v>
      </c>
      <c r="I2415" s="12" t="s">
        <v>27</v>
      </c>
      <c r="J2415" s="12" t="s">
        <v>33</v>
      </c>
      <c r="K2415" s="12" t="s">
        <v>34</v>
      </c>
      <c r="L2415" s="13">
        <v>36.340000000000003</v>
      </c>
      <c r="M2415" s="13">
        <v>25</v>
      </c>
      <c r="N2415" s="13">
        <f t="shared" ref="N2415:N2478" si="2444">L2415/M2415</f>
        <v>1.4536000000000002</v>
      </c>
      <c r="O2415" s="13">
        <v>45.33</v>
      </c>
      <c r="P2415" s="13" t="s">
        <v>30</v>
      </c>
      <c r="Q2415" s="13">
        <v>0</v>
      </c>
      <c r="R2415" s="69">
        <f>+L2415*O2415</f>
        <v>1647.2922000000001</v>
      </c>
      <c r="S2415" s="69">
        <v>0</v>
      </c>
      <c r="T2415" s="69">
        <f>+L2415*S2415</f>
        <v>0</v>
      </c>
      <c r="U2415" s="69">
        <f>+R2415-T2415</f>
        <v>1647.2922000000001</v>
      </c>
      <c r="V2415" s="69">
        <f>+U2415*0.75</f>
        <v>1235.4691500000001</v>
      </c>
      <c r="W2415" s="69">
        <f>+U2415-V2415</f>
        <v>411.82304999999997</v>
      </c>
      <c r="X2415" s="69">
        <v>0</v>
      </c>
      <c r="Y2415" s="14">
        <f t="shared" si="2443"/>
        <v>0</v>
      </c>
      <c r="Z2415" s="11" t="s">
        <v>26</v>
      </c>
      <c r="AA2415" s="12" t="s">
        <v>31</v>
      </c>
    </row>
    <row r="2416" spans="1:27" x14ac:dyDescent="0.25">
      <c r="A2416" s="10">
        <v>45693</v>
      </c>
      <c r="B2416" s="68">
        <v>1.2939814814814821E-2</v>
      </c>
      <c r="C2416" s="11" t="s">
        <v>4784</v>
      </c>
      <c r="D2416" s="11">
        <v>16946</v>
      </c>
      <c r="E2416" s="11" t="s">
        <v>551</v>
      </c>
      <c r="F2416" s="11" t="s">
        <v>26</v>
      </c>
      <c r="G2416" s="11">
        <v>69149</v>
      </c>
      <c r="H2416" s="12" t="s">
        <v>4422</v>
      </c>
      <c r="I2416" s="12" t="s">
        <v>27</v>
      </c>
      <c r="J2416" s="12" t="s">
        <v>47</v>
      </c>
      <c r="K2416" s="12" t="s">
        <v>48</v>
      </c>
      <c r="L2416" s="13">
        <v>33.880000000000003</v>
      </c>
      <c r="M2416" s="13">
        <v>25</v>
      </c>
      <c r="N2416" s="13">
        <f t="shared" si="2444"/>
        <v>1.3552000000000002</v>
      </c>
      <c r="O2416" s="13">
        <v>46</v>
      </c>
      <c r="P2416" s="13" t="s">
        <v>30</v>
      </c>
      <c r="Q2416" s="13">
        <v>0</v>
      </c>
      <c r="R2416" s="69">
        <f t="shared" ref="R2416" si="2445">+L2416*O2416</f>
        <v>1558.48</v>
      </c>
      <c r="S2416" s="69">
        <v>0</v>
      </c>
      <c r="T2416" s="69">
        <f t="shared" ref="T2416" si="2446">+L2416*S2416</f>
        <v>0</v>
      </c>
      <c r="U2416" s="69">
        <f t="shared" ref="U2416" si="2447">+R2416-T2416</f>
        <v>1558.48</v>
      </c>
      <c r="V2416" s="69">
        <f>+U2416*1</f>
        <v>1558.48</v>
      </c>
      <c r="W2416" s="69">
        <f t="shared" ref="W2416" si="2448">+U2416-V2416</f>
        <v>0</v>
      </c>
      <c r="X2416" s="69">
        <v>0</v>
      </c>
      <c r="Y2416" s="14">
        <f t="shared" si="2443"/>
        <v>0</v>
      </c>
      <c r="Z2416" s="11" t="s">
        <v>26</v>
      </c>
      <c r="AA2416" s="12" t="s">
        <v>31</v>
      </c>
    </row>
    <row r="2417" spans="1:27" x14ac:dyDescent="0.25">
      <c r="A2417" s="10">
        <v>45693</v>
      </c>
      <c r="B2417" s="68">
        <v>1.722222222222225E-2</v>
      </c>
      <c r="C2417" s="11" t="s">
        <v>4785</v>
      </c>
      <c r="D2417" s="11">
        <v>16947</v>
      </c>
      <c r="E2417" s="11" t="s">
        <v>480</v>
      </c>
      <c r="F2417" s="11" t="s">
        <v>26</v>
      </c>
      <c r="G2417" s="11">
        <v>78801</v>
      </c>
      <c r="H2417" s="12" t="s">
        <v>4447</v>
      </c>
      <c r="I2417" s="12" t="s">
        <v>55</v>
      </c>
      <c r="J2417" s="12" t="s">
        <v>55</v>
      </c>
      <c r="K2417" s="12" t="s">
        <v>56</v>
      </c>
      <c r="L2417" s="13">
        <v>35.700000000000003</v>
      </c>
      <c r="M2417" s="13">
        <v>25</v>
      </c>
      <c r="N2417" s="13">
        <f t="shared" si="2444"/>
        <v>1.4280000000000002</v>
      </c>
      <c r="O2417" s="13">
        <v>15</v>
      </c>
      <c r="P2417" s="13" t="s">
        <v>30</v>
      </c>
      <c r="Q2417" s="13">
        <v>0</v>
      </c>
      <c r="R2417" s="69">
        <f>+L2417*O2417</f>
        <v>535.5</v>
      </c>
      <c r="S2417" s="69">
        <v>0</v>
      </c>
      <c r="T2417" s="69">
        <f>+L2417*S2417</f>
        <v>0</v>
      </c>
      <c r="U2417" s="69">
        <f>+R2417-T2417</f>
        <v>535.5</v>
      </c>
      <c r="V2417" s="69">
        <f>+U2417*0.75</f>
        <v>401.625</v>
      </c>
      <c r="W2417" s="69">
        <f>+U2417-V2417</f>
        <v>133.875</v>
      </c>
      <c r="X2417" s="69">
        <v>0</v>
      </c>
      <c r="Y2417" s="14">
        <f t="shared" si="2443"/>
        <v>0</v>
      </c>
      <c r="Z2417" s="11" t="s">
        <v>26</v>
      </c>
      <c r="AA2417" s="12" t="s">
        <v>31</v>
      </c>
    </row>
    <row r="2418" spans="1:27" x14ac:dyDescent="0.25">
      <c r="A2418" s="10">
        <v>45693</v>
      </c>
      <c r="B2418" s="68">
        <v>1.9803240740740691E-2</v>
      </c>
      <c r="C2418" s="11" t="s">
        <v>4786</v>
      </c>
      <c r="D2418" s="11">
        <v>16948</v>
      </c>
      <c r="E2418" s="11" t="s">
        <v>50</v>
      </c>
      <c r="F2418" s="11" t="s">
        <v>26</v>
      </c>
      <c r="G2418" s="11">
        <v>937</v>
      </c>
      <c r="H2418" s="12" t="s">
        <v>162</v>
      </c>
      <c r="I2418" s="12" t="s">
        <v>27</v>
      </c>
      <c r="J2418" s="12" t="s">
        <v>47</v>
      </c>
      <c r="K2418" s="12" t="s">
        <v>48</v>
      </c>
      <c r="L2418" s="13">
        <v>35.1</v>
      </c>
      <c r="M2418" s="13">
        <v>24</v>
      </c>
      <c r="N2418" s="13">
        <f t="shared" si="2444"/>
        <v>1.4625000000000001</v>
      </c>
      <c r="O2418" s="13" t="s">
        <v>30</v>
      </c>
      <c r="P2418" s="13">
        <v>58</v>
      </c>
      <c r="Q2418" s="13">
        <v>0</v>
      </c>
      <c r="R2418" s="69">
        <f>M2418*P2418</f>
        <v>1392</v>
      </c>
      <c r="S2418" s="69">
        <v>0</v>
      </c>
      <c r="T2418" s="69">
        <f>M2418*S2418</f>
        <v>0</v>
      </c>
      <c r="U2418" s="69">
        <f>R2418-T2418</f>
        <v>1392</v>
      </c>
      <c r="V2418" s="69">
        <f>U2418*0</f>
        <v>0</v>
      </c>
      <c r="W2418" s="69">
        <f>U2418-V2418</f>
        <v>1392</v>
      </c>
      <c r="X2418" s="69">
        <v>0</v>
      </c>
      <c r="Y2418" s="14">
        <f t="shared" si="2443"/>
        <v>0</v>
      </c>
      <c r="Z2418" s="11" t="s">
        <v>26</v>
      </c>
      <c r="AA2418" s="12" t="s">
        <v>31</v>
      </c>
    </row>
    <row r="2419" spans="1:27" x14ac:dyDescent="0.25">
      <c r="A2419" s="10">
        <v>45693</v>
      </c>
      <c r="B2419" s="68">
        <v>1.8495370370370412E-2</v>
      </c>
      <c r="C2419" s="11" t="s">
        <v>4787</v>
      </c>
      <c r="D2419" s="11">
        <v>16949</v>
      </c>
      <c r="E2419" s="11" t="s">
        <v>538</v>
      </c>
      <c r="F2419" s="11" t="s">
        <v>26</v>
      </c>
      <c r="G2419" s="11" t="s">
        <v>26</v>
      </c>
      <c r="H2419" s="12" t="s">
        <v>4421</v>
      </c>
      <c r="I2419" s="12" t="s">
        <v>27</v>
      </c>
      <c r="J2419" s="12" t="s">
        <v>33</v>
      </c>
      <c r="K2419" s="12" t="s">
        <v>34</v>
      </c>
      <c r="L2419" s="13">
        <v>42.2</v>
      </c>
      <c r="M2419" s="13">
        <v>29</v>
      </c>
      <c r="N2419" s="13">
        <f t="shared" si="2444"/>
        <v>1.4551724137931035</v>
      </c>
      <c r="O2419" s="13">
        <v>85</v>
      </c>
      <c r="P2419" s="13" t="s">
        <v>30</v>
      </c>
      <c r="Q2419" s="13">
        <v>0</v>
      </c>
      <c r="R2419" s="69">
        <f>L2419*O2419</f>
        <v>3587.0000000000005</v>
      </c>
      <c r="S2419" s="69">
        <v>38</v>
      </c>
      <c r="T2419" s="69">
        <f>L2419*S2419</f>
        <v>1603.6000000000001</v>
      </c>
      <c r="U2419" s="69">
        <f>R2419-T2419</f>
        <v>1983.4000000000003</v>
      </c>
      <c r="V2419" s="69">
        <f>U2419*1</f>
        <v>1983.4000000000003</v>
      </c>
      <c r="W2419" s="69">
        <f>U2419-V2419</f>
        <v>0</v>
      </c>
      <c r="X2419" s="69">
        <f>L2419*37</f>
        <v>1561.4</v>
      </c>
      <c r="Y2419" s="70">
        <f>+T2419-X2419</f>
        <v>42.200000000000045</v>
      </c>
      <c r="Z2419" s="12" t="s">
        <v>41</v>
      </c>
      <c r="AA2419" s="12" t="s">
        <v>78</v>
      </c>
    </row>
    <row r="2420" spans="1:27" x14ac:dyDescent="0.25">
      <c r="A2420" s="10">
        <v>45693</v>
      </c>
      <c r="B2420" s="68">
        <v>2.2326388888888882E-2</v>
      </c>
      <c r="C2420" s="11" t="s">
        <v>4788</v>
      </c>
      <c r="D2420" s="11">
        <v>16950</v>
      </c>
      <c r="E2420" s="11" t="s">
        <v>479</v>
      </c>
      <c r="F2420" s="11" t="s">
        <v>26</v>
      </c>
      <c r="G2420" s="11">
        <v>70411</v>
      </c>
      <c r="H2420" s="12" t="s">
        <v>4447</v>
      </c>
      <c r="I2420" s="12" t="s">
        <v>55</v>
      </c>
      <c r="J2420" s="12" t="s">
        <v>55</v>
      </c>
      <c r="K2420" s="12" t="s">
        <v>56</v>
      </c>
      <c r="L2420" s="13">
        <v>35.22</v>
      </c>
      <c r="M2420" s="13">
        <v>25</v>
      </c>
      <c r="N2420" s="13">
        <f t="shared" si="2444"/>
        <v>1.4088000000000001</v>
      </c>
      <c r="O2420" s="13">
        <v>15</v>
      </c>
      <c r="P2420" s="13" t="s">
        <v>30</v>
      </c>
      <c r="Q2420" s="13">
        <v>0</v>
      </c>
      <c r="R2420" s="69">
        <f>+L2420*O2420</f>
        <v>528.29999999999995</v>
      </c>
      <c r="S2420" s="69">
        <v>0</v>
      </c>
      <c r="T2420" s="69">
        <f>+L2420*S2420</f>
        <v>0</v>
      </c>
      <c r="U2420" s="69">
        <f>+R2420-T2420</f>
        <v>528.29999999999995</v>
      </c>
      <c r="V2420" s="69">
        <f>+U2420*0.75</f>
        <v>396.22499999999997</v>
      </c>
      <c r="W2420" s="69">
        <f>+U2420-V2420</f>
        <v>132.07499999999999</v>
      </c>
      <c r="X2420" s="69">
        <v>0</v>
      </c>
      <c r="Y2420" s="14">
        <f t="shared" ref="Y2420:Y2424" si="2449">T2420-X2420</f>
        <v>0</v>
      </c>
      <c r="Z2420" s="11" t="s">
        <v>26</v>
      </c>
      <c r="AA2420" s="12" t="s">
        <v>31</v>
      </c>
    </row>
    <row r="2421" spans="1:27" x14ac:dyDescent="0.25">
      <c r="A2421" s="10">
        <v>45693</v>
      </c>
      <c r="B2421" s="68">
        <v>2.3425925925925961E-2</v>
      </c>
      <c r="C2421" s="11" t="s">
        <v>4789</v>
      </c>
      <c r="D2421" s="11">
        <v>16951</v>
      </c>
      <c r="E2421" s="11" t="s">
        <v>49</v>
      </c>
      <c r="F2421" s="11" t="s">
        <v>26</v>
      </c>
      <c r="G2421" s="11">
        <v>1582</v>
      </c>
      <c r="H2421" s="12" t="s">
        <v>45</v>
      </c>
      <c r="I2421" s="12" t="s">
        <v>27</v>
      </c>
      <c r="J2421" s="12" t="s">
        <v>33</v>
      </c>
      <c r="K2421" s="12" t="s">
        <v>34</v>
      </c>
      <c r="L2421" s="13">
        <v>37.86</v>
      </c>
      <c r="M2421" s="13">
        <v>25</v>
      </c>
      <c r="N2421" s="13">
        <f t="shared" si="2444"/>
        <v>1.5144</v>
      </c>
      <c r="O2421" s="13" t="s">
        <v>30</v>
      </c>
      <c r="P2421" s="13">
        <v>58</v>
      </c>
      <c r="Q2421" s="13">
        <v>0</v>
      </c>
      <c r="R2421" s="69">
        <f>M2421*P2421</f>
        <v>1450</v>
      </c>
      <c r="S2421" s="69">
        <v>0</v>
      </c>
      <c r="T2421" s="69">
        <f>M2421*S2421</f>
        <v>0</v>
      </c>
      <c r="U2421" s="69">
        <f>R2421-T2421</f>
        <v>1450</v>
      </c>
      <c r="V2421" s="69">
        <f>U2421*0</f>
        <v>0</v>
      </c>
      <c r="W2421" s="69">
        <f>U2421-V2421</f>
        <v>1450</v>
      </c>
      <c r="X2421" s="69">
        <v>0</v>
      </c>
      <c r="Y2421" s="14">
        <f t="shared" si="2449"/>
        <v>0</v>
      </c>
      <c r="Z2421" s="11" t="s">
        <v>26</v>
      </c>
      <c r="AA2421" s="12" t="s">
        <v>31</v>
      </c>
    </row>
    <row r="2422" spans="1:27" x14ac:dyDescent="0.25">
      <c r="A2422" s="10">
        <v>45693</v>
      </c>
      <c r="B2422" s="68">
        <v>2.7881944444444418E-2</v>
      </c>
      <c r="C2422" s="11" t="s">
        <v>4790</v>
      </c>
      <c r="D2422" s="11">
        <v>16952</v>
      </c>
      <c r="E2422" s="11" t="s">
        <v>482</v>
      </c>
      <c r="F2422" s="11" t="s">
        <v>26</v>
      </c>
      <c r="G2422" s="11">
        <v>3577</v>
      </c>
      <c r="H2422" s="12" t="s">
        <v>41</v>
      </c>
      <c r="I2422" s="12" t="s">
        <v>55</v>
      </c>
      <c r="J2422" s="12" t="s">
        <v>55</v>
      </c>
      <c r="K2422" s="12" t="s">
        <v>56</v>
      </c>
      <c r="L2422" s="13">
        <v>36.380000000000003</v>
      </c>
      <c r="M2422" s="13">
        <v>25</v>
      </c>
      <c r="N2422" s="13">
        <f t="shared" si="2444"/>
        <v>1.4552</v>
      </c>
      <c r="O2422" s="13" t="s">
        <v>30</v>
      </c>
      <c r="P2422" s="13">
        <v>24</v>
      </c>
      <c r="Q2422" s="13">
        <v>0</v>
      </c>
      <c r="R2422" s="69">
        <f>+M2422*P2422</f>
        <v>600</v>
      </c>
      <c r="S2422" s="69">
        <v>0</v>
      </c>
      <c r="T2422" s="69">
        <f>+M2422*S2422</f>
        <v>0</v>
      </c>
      <c r="U2422" s="69">
        <f t="shared" ref="U2422" si="2450">+R2422-T2422</f>
        <v>600</v>
      </c>
      <c r="V2422" s="69">
        <f>+U2422*0</f>
        <v>0</v>
      </c>
      <c r="W2422" s="69">
        <f t="shared" ref="W2422" si="2451">+U2422-V2422</f>
        <v>600</v>
      </c>
      <c r="X2422" s="69">
        <v>0</v>
      </c>
      <c r="Y2422" s="14">
        <f t="shared" si="2449"/>
        <v>0</v>
      </c>
      <c r="Z2422" s="11" t="s">
        <v>26</v>
      </c>
      <c r="AA2422" s="12" t="s">
        <v>31</v>
      </c>
    </row>
    <row r="2423" spans="1:27" x14ac:dyDescent="0.25">
      <c r="A2423" s="10">
        <v>45693</v>
      </c>
      <c r="B2423" s="68">
        <v>2.7824074074074112E-2</v>
      </c>
      <c r="C2423" s="11" t="s">
        <v>4791</v>
      </c>
      <c r="D2423" s="11">
        <v>16953</v>
      </c>
      <c r="E2423" s="11" t="s">
        <v>489</v>
      </c>
      <c r="F2423" s="11" t="s">
        <v>26</v>
      </c>
      <c r="G2423" s="11">
        <v>22109</v>
      </c>
      <c r="H2423" s="12" t="s">
        <v>4447</v>
      </c>
      <c r="I2423" s="12" t="s">
        <v>55</v>
      </c>
      <c r="J2423" s="12" t="s">
        <v>55</v>
      </c>
      <c r="K2423" s="12" t="s">
        <v>56</v>
      </c>
      <c r="L2423" s="13">
        <v>36.44</v>
      </c>
      <c r="M2423" s="13">
        <v>25</v>
      </c>
      <c r="N2423" s="13">
        <f t="shared" si="2444"/>
        <v>1.4576</v>
      </c>
      <c r="O2423" s="13">
        <v>15</v>
      </c>
      <c r="P2423" s="13" t="s">
        <v>30</v>
      </c>
      <c r="Q2423" s="13">
        <v>0</v>
      </c>
      <c r="R2423" s="69">
        <f>+L2423*O2423</f>
        <v>546.59999999999991</v>
      </c>
      <c r="S2423" s="69">
        <v>0</v>
      </c>
      <c r="T2423" s="69">
        <f>+L2423*S2423</f>
        <v>0</v>
      </c>
      <c r="U2423" s="69">
        <f>+R2423-T2423</f>
        <v>546.59999999999991</v>
      </c>
      <c r="V2423" s="69">
        <f>+U2423*0.75</f>
        <v>409.94999999999993</v>
      </c>
      <c r="W2423" s="69">
        <f>+U2423-V2423</f>
        <v>136.64999999999998</v>
      </c>
      <c r="X2423" s="69">
        <v>0</v>
      </c>
      <c r="Y2423" s="14">
        <f t="shared" si="2449"/>
        <v>0</v>
      </c>
      <c r="Z2423" s="11" t="s">
        <v>26</v>
      </c>
      <c r="AA2423" s="12" t="s">
        <v>31</v>
      </c>
    </row>
    <row r="2424" spans="1:27" x14ac:dyDescent="0.25">
      <c r="A2424" s="10">
        <v>45693</v>
      </c>
      <c r="B2424" s="68">
        <v>2.2986111111111096E-2</v>
      </c>
      <c r="C2424" s="11" t="s">
        <v>4792</v>
      </c>
      <c r="D2424" s="11">
        <v>16954</v>
      </c>
      <c r="E2424" s="11" t="s">
        <v>460</v>
      </c>
      <c r="F2424" s="11" t="s">
        <v>26</v>
      </c>
      <c r="G2424" s="11" t="s">
        <v>35</v>
      </c>
      <c r="H2424" s="12" t="s">
        <v>36</v>
      </c>
      <c r="I2424" s="12" t="s">
        <v>55</v>
      </c>
      <c r="J2424" s="12" t="s">
        <v>55</v>
      </c>
      <c r="K2424" s="12" t="s">
        <v>56</v>
      </c>
      <c r="L2424" s="13">
        <v>29.76</v>
      </c>
      <c r="M2424" s="13">
        <v>20</v>
      </c>
      <c r="N2424" s="13">
        <f t="shared" si="2444"/>
        <v>1.488</v>
      </c>
      <c r="O2424" s="13">
        <v>20</v>
      </c>
      <c r="P2424" s="13" t="s">
        <v>30</v>
      </c>
      <c r="Q2424" s="13">
        <v>0</v>
      </c>
      <c r="R2424" s="69">
        <f>(L2424*O2424)-Q2424</f>
        <v>595.20000000000005</v>
      </c>
      <c r="S2424" s="69">
        <v>0</v>
      </c>
      <c r="T2424" s="69">
        <f t="shared" ref="T2424" si="2452">+L2424*S2424</f>
        <v>0</v>
      </c>
      <c r="U2424" s="69">
        <f t="shared" ref="U2424" si="2453">+R2424-T2424</f>
        <v>595.20000000000005</v>
      </c>
      <c r="V2424" s="69">
        <f t="shared" ref="V2424" si="2454">+U2424*0</f>
        <v>0</v>
      </c>
      <c r="W2424" s="69">
        <f t="shared" ref="W2424" si="2455">+U2424-V2424</f>
        <v>595.20000000000005</v>
      </c>
      <c r="X2424" s="69">
        <v>0</v>
      </c>
      <c r="Y2424" s="14">
        <f t="shared" si="2449"/>
        <v>0</v>
      </c>
      <c r="Z2424" s="11" t="s">
        <v>26</v>
      </c>
      <c r="AA2424" s="12" t="s">
        <v>31</v>
      </c>
    </row>
    <row r="2425" spans="1:27" x14ac:dyDescent="0.25">
      <c r="A2425" s="10">
        <v>45693</v>
      </c>
      <c r="B2425" s="68">
        <v>3.5567129629629657E-2</v>
      </c>
      <c r="C2425" s="11" t="s">
        <v>4793</v>
      </c>
      <c r="D2425" s="11">
        <v>16955</v>
      </c>
      <c r="E2425" s="11" t="s">
        <v>57</v>
      </c>
      <c r="F2425" s="11" t="s">
        <v>26</v>
      </c>
      <c r="G2425" s="11" t="s">
        <v>26</v>
      </c>
      <c r="H2425" s="12" t="s">
        <v>4421</v>
      </c>
      <c r="I2425" s="12" t="s">
        <v>27</v>
      </c>
      <c r="J2425" s="12" t="s">
        <v>47</v>
      </c>
      <c r="K2425" s="12" t="s">
        <v>48</v>
      </c>
      <c r="L2425" s="13">
        <v>42.66</v>
      </c>
      <c r="M2425" s="13">
        <v>29</v>
      </c>
      <c r="N2425" s="13">
        <f t="shared" si="2444"/>
        <v>1.4710344827586206</v>
      </c>
      <c r="O2425" s="13">
        <v>87</v>
      </c>
      <c r="P2425" s="13" t="s">
        <v>30</v>
      </c>
      <c r="Q2425" s="13">
        <v>0</v>
      </c>
      <c r="R2425" s="69">
        <f>L2425*O2425</f>
        <v>3711.4199999999996</v>
      </c>
      <c r="S2425" s="69">
        <v>38</v>
      </c>
      <c r="T2425" s="69">
        <f>L2425*S2425</f>
        <v>1621.08</v>
      </c>
      <c r="U2425" s="69">
        <f>R2425-T2425</f>
        <v>2090.3399999999997</v>
      </c>
      <c r="V2425" s="69">
        <f>U2425*1</f>
        <v>2090.3399999999997</v>
      </c>
      <c r="W2425" s="69">
        <f>U2425-V2425</f>
        <v>0</v>
      </c>
      <c r="X2425" s="69">
        <f>L2425*37</f>
        <v>1578.4199999999998</v>
      </c>
      <c r="Y2425" s="70">
        <f>+T2425-X2425</f>
        <v>42.660000000000082</v>
      </c>
      <c r="Z2425" s="12" t="s">
        <v>41</v>
      </c>
      <c r="AA2425" s="12" t="s">
        <v>78</v>
      </c>
    </row>
    <row r="2426" spans="1:27" x14ac:dyDescent="0.25">
      <c r="A2426" s="10">
        <v>45693</v>
      </c>
      <c r="B2426" s="68">
        <v>2.8900462962962947E-2</v>
      </c>
      <c r="C2426" s="11" t="s">
        <v>4794</v>
      </c>
      <c r="D2426" s="11">
        <v>16956</v>
      </c>
      <c r="E2426" s="11" t="s">
        <v>478</v>
      </c>
      <c r="F2426" s="11" t="s">
        <v>26</v>
      </c>
      <c r="G2426" s="11">
        <v>22006</v>
      </c>
      <c r="H2426" s="12" t="s">
        <v>4447</v>
      </c>
      <c r="I2426" s="12" t="s">
        <v>55</v>
      </c>
      <c r="J2426" s="12" t="s">
        <v>55</v>
      </c>
      <c r="K2426" s="12" t="s">
        <v>56</v>
      </c>
      <c r="L2426" s="13">
        <v>33.520000000000003</v>
      </c>
      <c r="M2426" s="13">
        <v>25</v>
      </c>
      <c r="N2426" s="13">
        <f t="shared" si="2444"/>
        <v>1.3408000000000002</v>
      </c>
      <c r="O2426" s="13">
        <v>15</v>
      </c>
      <c r="P2426" s="13" t="s">
        <v>30</v>
      </c>
      <c r="Q2426" s="13">
        <v>0</v>
      </c>
      <c r="R2426" s="69">
        <f>+L2426*O2426</f>
        <v>502.80000000000007</v>
      </c>
      <c r="S2426" s="69">
        <v>0</v>
      </c>
      <c r="T2426" s="69">
        <f>+L2426*S2426</f>
        <v>0</v>
      </c>
      <c r="U2426" s="69">
        <f>+R2426-T2426</f>
        <v>502.80000000000007</v>
      </c>
      <c r="V2426" s="69">
        <f>+U2426*0.75</f>
        <v>377.1</v>
      </c>
      <c r="W2426" s="69">
        <f>+U2426-V2426</f>
        <v>125.70000000000005</v>
      </c>
      <c r="X2426" s="69">
        <v>0</v>
      </c>
      <c r="Y2426" s="14">
        <f t="shared" ref="Y2426" si="2456">T2426-X2426</f>
        <v>0</v>
      </c>
      <c r="Z2426" s="11" t="s">
        <v>26</v>
      </c>
      <c r="AA2426" s="12" t="s">
        <v>31</v>
      </c>
    </row>
    <row r="2427" spans="1:27" x14ac:dyDescent="0.25">
      <c r="A2427" s="10">
        <v>45693</v>
      </c>
      <c r="B2427" s="68">
        <v>3.6388888888888915E-2</v>
      </c>
      <c r="C2427" s="11" t="s">
        <v>4795</v>
      </c>
      <c r="D2427" s="11">
        <v>16957</v>
      </c>
      <c r="E2427" s="11" t="s">
        <v>245</v>
      </c>
      <c r="F2427" s="11" t="s">
        <v>26</v>
      </c>
      <c r="G2427" s="11" t="s">
        <v>26</v>
      </c>
      <c r="H2427" s="12" t="s">
        <v>4421</v>
      </c>
      <c r="I2427" s="12" t="s">
        <v>27</v>
      </c>
      <c r="J2427" s="12" t="s">
        <v>42</v>
      </c>
      <c r="K2427" s="12" t="s">
        <v>43</v>
      </c>
      <c r="L2427" s="13">
        <v>42.28</v>
      </c>
      <c r="M2427" s="13">
        <v>25</v>
      </c>
      <c r="N2427" s="13">
        <f t="shared" si="2444"/>
        <v>1.6912</v>
      </c>
      <c r="O2427" s="13">
        <v>83</v>
      </c>
      <c r="P2427" s="13" t="s">
        <v>30</v>
      </c>
      <c r="Q2427" s="13">
        <v>0</v>
      </c>
      <c r="R2427" s="69">
        <f>L2427*O2427</f>
        <v>3509.2400000000002</v>
      </c>
      <c r="S2427" s="69">
        <v>38</v>
      </c>
      <c r="T2427" s="69">
        <f>L2427*S2427</f>
        <v>1606.64</v>
      </c>
      <c r="U2427" s="69">
        <f>R2427-T2427</f>
        <v>1902.6000000000001</v>
      </c>
      <c r="V2427" s="69">
        <f>U2427*1</f>
        <v>1902.6000000000001</v>
      </c>
      <c r="W2427" s="69">
        <f>U2427-V2427</f>
        <v>0</v>
      </c>
      <c r="X2427" s="69">
        <f>L2427*37</f>
        <v>1564.3600000000001</v>
      </c>
      <c r="Y2427" s="70">
        <f>+T2427-X2427</f>
        <v>42.279999999999973</v>
      </c>
      <c r="Z2427" s="12" t="s">
        <v>41</v>
      </c>
      <c r="AA2427" s="12" t="s">
        <v>78</v>
      </c>
    </row>
    <row r="2428" spans="1:27" x14ac:dyDescent="0.25">
      <c r="A2428" s="10">
        <v>45693</v>
      </c>
      <c r="B2428" s="68">
        <v>3.1932870370370348E-2</v>
      </c>
      <c r="C2428" s="11" t="s">
        <v>4796</v>
      </c>
      <c r="D2428" s="11">
        <v>16958</v>
      </c>
      <c r="E2428" s="11" t="s">
        <v>239</v>
      </c>
      <c r="F2428" s="11" t="s">
        <v>26</v>
      </c>
      <c r="G2428" s="11">
        <v>2866</v>
      </c>
      <c r="H2428" s="12" t="s">
        <v>41</v>
      </c>
      <c r="I2428" s="12" t="s">
        <v>55</v>
      </c>
      <c r="J2428" s="12" t="s">
        <v>55</v>
      </c>
      <c r="K2428" s="12" t="s">
        <v>56</v>
      </c>
      <c r="L2428" s="13">
        <v>35.58</v>
      </c>
      <c r="M2428" s="13">
        <v>25</v>
      </c>
      <c r="N2428" s="13">
        <f t="shared" si="2444"/>
        <v>1.4232</v>
      </c>
      <c r="O2428" s="13" t="s">
        <v>30</v>
      </c>
      <c r="P2428" s="13">
        <v>24</v>
      </c>
      <c r="Q2428" s="13">
        <v>0</v>
      </c>
      <c r="R2428" s="69">
        <f>+M2428*P2428</f>
        <v>600</v>
      </c>
      <c r="S2428" s="69">
        <v>0</v>
      </c>
      <c r="T2428" s="69">
        <f>+M2428*S2428</f>
        <v>0</v>
      </c>
      <c r="U2428" s="69">
        <f t="shared" ref="U2428" si="2457">+R2428-T2428</f>
        <v>600</v>
      </c>
      <c r="V2428" s="69">
        <f>+U2428*0</f>
        <v>0</v>
      </c>
      <c r="W2428" s="69">
        <f t="shared" ref="W2428" si="2458">+U2428-V2428</f>
        <v>600</v>
      </c>
      <c r="X2428" s="69">
        <v>0</v>
      </c>
      <c r="Y2428" s="14">
        <f t="shared" ref="Y2428:Y2486" si="2459">T2428-X2428</f>
        <v>0</v>
      </c>
      <c r="Z2428" s="11" t="s">
        <v>26</v>
      </c>
      <c r="AA2428" s="12" t="s">
        <v>31</v>
      </c>
    </row>
    <row r="2429" spans="1:27" x14ac:dyDescent="0.25">
      <c r="A2429" s="10">
        <v>45693</v>
      </c>
      <c r="B2429" s="68">
        <v>4.1168981481481459E-2</v>
      </c>
      <c r="C2429" s="11" t="s">
        <v>4797</v>
      </c>
      <c r="D2429" s="11">
        <v>16959</v>
      </c>
      <c r="E2429" s="11" t="s">
        <v>44</v>
      </c>
      <c r="F2429" s="11" t="s">
        <v>26</v>
      </c>
      <c r="G2429" s="11">
        <v>1589</v>
      </c>
      <c r="H2429" s="12" t="s">
        <v>45</v>
      </c>
      <c r="I2429" s="12" t="s">
        <v>27</v>
      </c>
      <c r="J2429" s="12" t="s">
        <v>33</v>
      </c>
      <c r="K2429" s="12" t="s">
        <v>34</v>
      </c>
      <c r="L2429" s="13">
        <v>38.78</v>
      </c>
      <c r="M2429" s="13">
        <v>25</v>
      </c>
      <c r="N2429" s="13">
        <f t="shared" si="2444"/>
        <v>1.5512000000000001</v>
      </c>
      <c r="O2429" s="13" t="s">
        <v>30</v>
      </c>
      <c r="P2429" s="13">
        <v>58</v>
      </c>
      <c r="Q2429" s="13">
        <v>0</v>
      </c>
      <c r="R2429" s="69">
        <f>M2429*P2429</f>
        <v>1450</v>
      </c>
      <c r="S2429" s="69">
        <v>0</v>
      </c>
      <c r="T2429" s="69">
        <f>M2429*S2429</f>
        <v>0</v>
      </c>
      <c r="U2429" s="69">
        <f>R2429-T2429</f>
        <v>1450</v>
      </c>
      <c r="V2429" s="69">
        <f>U2429*0</f>
        <v>0</v>
      </c>
      <c r="W2429" s="69">
        <f>U2429-V2429</f>
        <v>1450</v>
      </c>
      <c r="X2429" s="69">
        <v>0</v>
      </c>
      <c r="Y2429" s="14">
        <f t="shared" si="2459"/>
        <v>0</v>
      </c>
      <c r="Z2429" s="11" t="s">
        <v>26</v>
      </c>
      <c r="AA2429" s="12" t="s">
        <v>31</v>
      </c>
    </row>
    <row r="2430" spans="1:27" x14ac:dyDescent="0.25">
      <c r="A2430" s="10">
        <v>45693</v>
      </c>
      <c r="B2430" s="68">
        <v>4.086805555555556E-2</v>
      </c>
      <c r="C2430" s="11" t="s">
        <v>4798</v>
      </c>
      <c r="D2430" s="11">
        <v>16960</v>
      </c>
      <c r="E2430" s="11" t="s">
        <v>53</v>
      </c>
      <c r="F2430" s="11" t="s">
        <v>26</v>
      </c>
      <c r="G2430" s="11">
        <v>3792</v>
      </c>
      <c r="H2430" s="12" t="s">
        <v>41</v>
      </c>
      <c r="I2430" s="12" t="s">
        <v>55</v>
      </c>
      <c r="J2430" s="12" t="s">
        <v>55</v>
      </c>
      <c r="K2430" s="12" t="s">
        <v>56</v>
      </c>
      <c r="L2430" s="13">
        <v>39.5</v>
      </c>
      <c r="M2430" s="13">
        <v>25</v>
      </c>
      <c r="N2430" s="13">
        <f t="shared" si="2444"/>
        <v>1.58</v>
      </c>
      <c r="O2430" s="13" t="s">
        <v>30</v>
      </c>
      <c r="P2430" s="13">
        <v>24</v>
      </c>
      <c r="Q2430" s="13">
        <v>0</v>
      </c>
      <c r="R2430" s="69">
        <f>+M2430*P2430</f>
        <v>600</v>
      </c>
      <c r="S2430" s="69">
        <v>0</v>
      </c>
      <c r="T2430" s="69">
        <f>+M2430*S2430</f>
        <v>0</v>
      </c>
      <c r="U2430" s="69">
        <f t="shared" ref="U2430" si="2460">+R2430-T2430</f>
        <v>600</v>
      </c>
      <c r="V2430" s="69">
        <f>+U2430*0</f>
        <v>0</v>
      </c>
      <c r="W2430" s="69">
        <f t="shared" ref="W2430" si="2461">+U2430-V2430</f>
        <v>600</v>
      </c>
      <c r="X2430" s="69">
        <v>0</v>
      </c>
      <c r="Y2430" s="14">
        <f t="shared" si="2459"/>
        <v>0</v>
      </c>
      <c r="Z2430" s="11" t="s">
        <v>26</v>
      </c>
      <c r="AA2430" s="12" t="s">
        <v>31</v>
      </c>
    </row>
    <row r="2431" spans="1:27" x14ac:dyDescent="0.25">
      <c r="A2431" s="10">
        <v>45693</v>
      </c>
      <c r="B2431" s="68">
        <v>3.4375000000000044E-2</v>
      </c>
      <c r="C2431" s="11" t="s">
        <v>4799</v>
      </c>
      <c r="D2431" s="11">
        <v>16961</v>
      </c>
      <c r="E2431" s="11" t="s">
        <v>1199</v>
      </c>
      <c r="F2431" s="11" t="s">
        <v>26</v>
      </c>
      <c r="G2431" s="11">
        <v>2953</v>
      </c>
      <c r="H2431" s="12" t="s">
        <v>162</v>
      </c>
      <c r="I2431" s="12" t="s">
        <v>27</v>
      </c>
      <c r="J2431" s="12" t="s">
        <v>33</v>
      </c>
      <c r="K2431" s="12" t="s">
        <v>34</v>
      </c>
      <c r="L2431" s="13">
        <v>38.92</v>
      </c>
      <c r="M2431" s="13">
        <v>25</v>
      </c>
      <c r="N2431" s="13">
        <f t="shared" si="2444"/>
        <v>1.5568</v>
      </c>
      <c r="O2431" s="13" t="s">
        <v>30</v>
      </c>
      <c r="P2431" s="13">
        <v>58</v>
      </c>
      <c r="Q2431" s="13">
        <v>0</v>
      </c>
      <c r="R2431" s="69">
        <f>M2431*P2431</f>
        <v>1450</v>
      </c>
      <c r="S2431" s="69">
        <v>0</v>
      </c>
      <c r="T2431" s="69">
        <f>M2431*S2431</f>
        <v>0</v>
      </c>
      <c r="U2431" s="69">
        <f>R2431-T2431</f>
        <v>1450</v>
      </c>
      <c r="V2431" s="69">
        <f>U2431*0</f>
        <v>0</v>
      </c>
      <c r="W2431" s="69">
        <f>U2431-V2431</f>
        <v>1450</v>
      </c>
      <c r="X2431" s="69">
        <v>0</v>
      </c>
      <c r="Y2431" s="14">
        <f t="shared" si="2459"/>
        <v>0</v>
      </c>
      <c r="Z2431" s="11" t="s">
        <v>26</v>
      </c>
      <c r="AA2431" s="12" t="s">
        <v>31</v>
      </c>
    </row>
    <row r="2432" spans="1:27" x14ac:dyDescent="0.25">
      <c r="A2432" s="10">
        <v>45693</v>
      </c>
      <c r="B2432" s="68">
        <v>3.6597222222222225E-2</v>
      </c>
      <c r="C2432" s="11" t="s">
        <v>4800</v>
      </c>
      <c r="D2432" s="11">
        <v>16962</v>
      </c>
      <c r="E2432" s="11" t="s">
        <v>558</v>
      </c>
      <c r="F2432" s="11" t="s">
        <v>26</v>
      </c>
      <c r="G2432" s="11">
        <v>2589</v>
      </c>
      <c r="H2432" s="12" t="s">
        <v>41</v>
      </c>
      <c r="I2432" s="12" t="s">
        <v>27</v>
      </c>
      <c r="J2432" s="12" t="s">
        <v>42</v>
      </c>
      <c r="K2432" s="12" t="s">
        <v>43</v>
      </c>
      <c r="L2432" s="13">
        <v>32.880000000000003</v>
      </c>
      <c r="M2432" s="13">
        <v>20</v>
      </c>
      <c r="N2432" s="13">
        <f t="shared" si="2444"/>
        <v>1.6440000000000001</v>
      </c>
      <c r="O2432" s="13" t="s">
        <v>30</v>
      </c>
      <c r="P2432" s="13">
        <v>64</v>
      </c>
      <c r="Q2432" s="13">
        <v>0</v>
      </c>
      <c r="R2432" s="69">
        <f>M2432*P2432</f>
        <v>1280</v>
      </c>
      <c r="S2432" s="69">
        <v>0</v>
      </c>
      <c r="T2432" s="69">
        <f>M2432*S2432</f>
        <v>0</v>
      </c>
      <c r="U2432" s="69">
        <f>+R2432-T2432</f>
        <v>1280</v>
      </c>
      <c r="V2432" s="69">
        <f t="shared" ref="V2432:V2433" si="2462">+U2432*0</f>
        <v>0</v>
      </c>
      <c r="W2432" s="69">
        <f>+U2432-V2432</f>
        <v>1280</v>
      </c>
      <c r="X2432" s="69">
        <v>0</v>
      </c>
      <c r="Y2432" s="14">
        <f t="shared" si="2459"/>
        <v>0</v>
      </c>
      <c r="Z2432" s="11" t="s">
        <v>26</v>
      </c>
      <c r="AA2432" s="12" t="s">
        <v>31</v>
      </c>
    </row>
    <row r="2433" spans="1:27" x14ac:dyDescent="0.25">
      <c r="A2433" s="10">
        <v>45693</v>
      </c>
      <c r="B2433" s="68">
        <v>4.1863425925925957E-2</v>
      </c>
      <c r="C2433" s="11" t="s">
        <v>4801</v>
      </c>
      <c r="D2433" s="11">
        <v>16963</v>
      </c>
      <c r="E2433" s="11" t="s">
        <v>63</v>
      </c>
      <c r="F2433" s="11" t="s">
        <v>26</v>
      </c>
      <c r="G2433" s="11">
        <v>10181</v>
      </c>
      <c r="H2433" s="12" t="s">
        <v>140</v>
      </c>
      <c r="I2433" s="12" t="s">
        <v>27</v>
      </c>
      <c r="J2433" s="12" t="s">
        <v>33</v>
      </c>
      <c r="K2433" s="12" t="s">
        <v>34</v>
      </c>
      <c r="L2433" s="13">
        <v>38.380000000000003</v>
      </c>
      <c r="M2433" s="13">
        <v>25</v>
      </c>
      <c r="N2433" s="13">
        <f t="shared" si="2444"/>
        <v>1.5352000000000001</v>
      </c>
      <c r="O2433" s="13">
        <v>40</v>
      </c>
      <c r="P2433" s="13"/>
      <c r="Q2433" s="13">
        <v>0</v>
      </c>
      <c r="R2433" s="69">
        <f>+L2433*O2433</f>
        <v>1535.2</v>
      </c>
      <c r="S2433" s="69">
        <v>0</v>
      </c>
      <c r="T2433" s="69">
        <f>+L2433*S2433</f>
        <v>0</v>
      </c>
      <c r="U2433" s="69">
        <f>+R2433-T2433</f>
        <v>1535.2</v>
      </c>
      <c r="V2433" s="69">
        <f t="shared" si="2462"/>
        <v>0</v>
      </c>
      <c r="W2433" s="69">
        <f>+U2433-V2433</f>
        <v>1535.2</v>
      </c>
      <c r="X2433" s="69">
        <v>0</v>
      </c>
      <c r="Y2433" s="14">
        <f t="shared" si="2459"/>
        <v>0</v>
      </c>
      <c r="Z2433" s="11" t="s">
        <v>26</v>
      </c>
      <c r="AA2433" s="12" t="s">
        <v>31</v>
      </c>
    </row>
    <row r="2434" spans="1:27" x14ac:dyDescent="0.25">
      <c r="A2434" s="10">
        <v>45693</v>
      </c>
      <c r="B2434" s="68">
        <v>2.4768518518518579E-2</v>
      </c>
      <c r="C2434" s="11" t="s">
        <v>4802</v>
      </c>
      <c r="D2434" s="11">
        <v>16964</v>
      </c>
      <c r="E2434" s="11" t="s">
        <v>40</v>
      </c>
      <c r="F2434" s="11" t="s">
        <v>26</v>
      </c>
      <c r="G2434" s="11">
        <v>3749</v>
      </c>
      <c r="H2434" s="12" t="s">
        <v>41</v>
      </c>
      <c r="I2434" s="12" t="s">
        <v>55</v>
      </c>
      <c r="J2434" s="12" t="s">
        <v>55</v>
      </c>
      <c r="K2434" s="12" t="s">
        <v>56</v>
      </c>
      <c r="L2434" s="13">
        <v>38.14</v>
      </c>
      <c r="M2434" s="13">
        <v>25</v>
      </c>
      <c r="N2434" s="13">
        <f t="shared" si="2444"/>
        <v>1.5256000000000001</v>
      </c>
      <c r="O2434" s="13" t="s">
        <v>30</v>
      </c>
      <c r="P2434" s="13">
        <v>24</v>
      </c>
      <c r="Q2434" s="13">
        <v>0</v>
      </c>
      <c r="R2434" s="69">
        <f>+M2434*P2434</f>
        <v>600</v>
      </c>
      <c r="S2434" s="69">
        <v>0</v>
      </c>
      <c r="T2434" s="69">
        <f>+M2434*S2434</f>
        <v>0</v>
      </c>
      <c r="U2434" s="69">
        <f t="shared" ref="U2434" si="2463">+R2434-T2434</f>
        <v>600</v>
      </c>
      <c r="V2434" s="69">
        <f>+U2434*0</f>
        <v>0</v>
      </c>
      <c r="W2434" s="69">
        <f t="shared" ref="W2434" si="2464">+U2434-V2434</f>
        <v>600</v>
      </c>
      <c r="X2434" s="69">
        <v>0</v>
      </c>
      <c r="Y2434" s="14">
        <f t="shared" si="2459"/>
        <v>0</v>
      </c>
      <c r="Z2434" s="11" t="s">
        <v>26</v>
      </c>
      <c r="AA2434" s="12" t="s">
        <v>31</v>
      </c>
    </row>
    <row r="2435" spans="1:27" x14ac:dyDescent="0.25">
      <c r="A2435" s="10">
        <v>45693</v>
      </c>
      <c r="B2435" s="68">
        <v>1.9120370370370399E-2</v>
      </c>
      <c r="C2435" s="11" t="s">
        <v>4803</v>
      </c>
      <c r="D2435" s="11">
        <v>16965</v>
      </c>
      <c r="E2435" s="11" t="s">
        <v>46</v>
      </c>
      <c r="F2435" s="11" t="s">
        <v>26</v>
      </c>
      <c r="G2435" s="11">
        <v>796</v>
      </c>
      <c r="H2435" s="12" t="s">
        <v>141</v>
      </c>
      <c r="I2435" s="12" t="s">
        <v>55</v>
      </c>
      <c r="J2435" s="12" t="s">
        <v>55</v>
      </c>
      <c r="K2435" s="12" t="s">
        <v>56</v>
      </c>
      <c r="L2435" s="13">
        <v>29.78</v>
      </c>
      <c r="M2435" s="13">
        <v>22</v>
      </c>
      <c r="N2435" s="13">
        <f t="shared" si="2444"/>
        <v>1.3536363636363637</v>
      </c>
      <c r="O2435" s="13">
        <v>15</v>
      </c>
      <c r="P2435" s="13" t="s">
        <v>30</v>
      </c>
      <c r="Q2435" s="13">
        <v>0</v>
      </c>
      <c r="R2435" s="69">
        <f>L2435*O2435</f>
        <v>446.70000000000005</v>
      </c>
      <c r="S2435" s="69">
        <v>0</v>
      </c>
      <c r="T2435" s="69">
        <f>L2435*S2435</f>
        <v>0</v>
      </c>
      <c r="U2435" s="69">
        <f>R2435-T2435</f>
        <v>446.70000000000005</v>
      </c>
      <c r="V2435" s="69">
        <f>U2435*0</f>
        <v>0</v>
      </c>
      <c r="W2435" s="69">
        <f>U2435-V2435</f>
        <v>446.70000000000005</v>
      </c>
      <c r="X2435" s="69">
        <v>0</v>
      </c>
      <c r="Y2435" s="14">
        <f t="shared" si="2459"/>
        <v>0</v>
      </c>
      <c r="Z2435" s="11" t="s">
        <v>26</v>
      </c>
      <c r="AA2435" s="12" t="s">
        <v>31</v>
      </c>
    </row>
    <row r="2436" spans="1:27" x14ac:dyDescent="0.25">
      <c r="A2436" s="10">
        <v>45693</v>
      </c>
      <c r="B2436" s="68">
        <v>2.8935185185185175E-2</v>
      </c>
      <c r="C2436" s="11" t="s">
        <v>4804</v>
      </c>
      <c r="D2436" s="11">
        <v>16966</v>
      </c>
      <c r="E2436" s="11" t="s">
        <v>434</v>
      </c>
      <c r="F2436" s="11" t="s">
        <v>26</v>
      </c>
      <c r="G2436" s="11">
        <v>3550</v>
      </c>
      <c r="H2436" s="12" t="s">
        <v>41</v>
      </c>
      <c r="I2436" s="12" t="s">
        <v>55</v>
      </c>
      <c r="J2436" s="12" t="s">
        <v>55</v>
      </c>
      <c r="K2436" s="12" t="s">
        <v>56</v>
      </c>
      <c r="L2436" s="13">
        <v>40</v>
      </c>
      <c r="M2436" s="13">
        <v>25</v>
      </c>
      <c r="N2436" s="13">
        <f t="shared" si="2444"/>
        <v>1.6</v>
      </c>
      <c r="O2436" s="13" t="s">
        <v>30</v>
      </c>
      <c r="P2436" s="13">
        <v>24</v>
      </c>
      <c r="Q2436" s="13">
        <v>0</v>
      </c>
      <c r="R2436" s="69">
        <f>+M2436*P2436</f>
        <v>600</v>
      </c>
      <c r="S2436" s="69">
        <v>0</v>
      </c>
      <c r="T2436" s="69">
        <f>+M2436*S2436</f>
        <v>0</v>
      </c>
      <c r="U2436" s="69">
        <f t="shared" ref="U2436:U2440" si="2465">+R2436-T2436</f>
        <v>600</v>
      </c>
      <c r="V2436" s="69">
        <f>+U2436*0</f>
        <v>0</v>
      </c>
      <c r="W2436" s="69">
        <f t="shared" ref="W2436:W2440" si="2466">+U2436-V2436</f>
        <v>600</v>
      </c>
      <c r="X2436" s="69">
        <v>0</v>
      </c>
      <c r="Y2436" s="14">
        <f t="shared" si="2459"/>
        <v>0</v>
      </c>
      <c r="Z2436" s="11" t="s">
        <v>26</v>
      </c>
      <c r="AA2436" s="12" t="s">
        <v>31</v>
      </c>
    </row>
    <row r="2437" spans="1:27" x14ac:dyDescent="0.25">
      <c r="A2437" s="10">
        <v>45693</v>
      </c>
      <c r="B2437" s="68">
        <v>8.5995370370370305E-3</v>
      </c>
      <c r="C2437" s="11" t="s">
        <v>4805</v>
      </c>
      <c r="D2437" s="11">
        <v>16967</v>
      </c>
      <c r="E2437" s="11" t="s">
        <v>4774</v>
      </c>
      <c r="F2437" s="11" t="s">
        <v>26</v>
      </c>
      <c r="G2437" s="11" t="s">
        <v>35</v>
      </c>
      <c r="H2437" s="12" t="s">
        <v>36</v>
      </c>
      <c r="I2437" s="12" t="s">
        <v>55</v>
      </c>
      <c r="J2437" s="12" t="s">
        <v>55</v>
      </c>
      <c r="K2437" s="12" t="s">
        <v>56</v>
      </c>
      <c r="L2437" s="13">
        <v>15.32</v>
      </c>
      <c r="M2437" s="13">
        <v>10</v>
      </c>
      <c r="N2437" s="13">
        <f t="shared" si="2444"/>
        <v>1.532</v>
      </c>
      <c r="O2437" s="13">
        <v>20</v>
      </c>
      <c r="P2437" s="13" t="s">
        <v>30</v>
      </c>
      <c r="Q2437" s="13">
        <v>0</v>
      </c>
      <c r="R2437" s="69">
        <f>(L2437*O2437)-Q2437</f>
        <v>306.39999999999998</v>
      </c>
      <c r="S2437" s="69">
        <v>0</v>
      </c>
      <c r="T2437" s="69">
        <f t="shared" ref="T2437" si="2467">+L2437*S2437</f>
        <v>0</v>
      </c>
      <c r="U2437" s="69">
        <f t="shared" si="2465"/>
        <v>306.39999999999998</v>
      </c>
      <c r="V2437" s="69">
        <f t="shared" ref="V2437" si="2468">+U2437*0</f>
        <v>0</v>
      </c>
      <c r="W2437" s="69">
        <f t="shared" si="2466"/>
        <v>306.39999999999998</v>
      </c>
      <c r="X2437" s="69">
        <v>0</v>
      </c>
      <c r="Y2437" s="14">
        <f t="shared" si="2459"/>
        <v>0</v>
      </c>
      <c r="Z2437" s="11" t="s">
        <v>26</v>
      </c>
      <c r="AA2437" s="12" t="s">
        <v>31</v>
      </c>
    </row>
    <row r="2438" spans="1:27" x14ac:dyDescent="0.25">
      <c r="A2438" s="10">
        <v>45693</v>
      </c>
      <c r="B2438" s="68">
        <v>8.7731481481481688E-3</v>
      </c>
      <c r="C2438" s="11" t="s">
        <v>4806</v>
      </c>
      <c r="D2438" s="11">
        <v>16968</v>
      </c>
      <c r="E2438" s="11" t="s">
        <v>229</v>
      </c>
      <c r="F2438" s="11" t="s">
        <v>26</v>
      </c>
      <c r="G2438" s="11">
        <v>3549</v>
      </c>
      <c r="H2438" s="12" t="s">
        <v>41</v>
      </c>
      <c r="I2438" s="12" t="s">
        <v>55</v>
      </c>
      <c r="J2438" s="12" t="s">
        <v>55</v>
      </c>
      <c r="K2438" s="12" t="s">
        <v>56</v>
      </c>
      <c r="L2438" s="13">
        <v>37.26</v>
      </c>
      <c r="M2438" s="13">
        <v>25</v>
      </c>
      <c r="N2438" s="13">
        <f t="shared" si="2444"/>
        <v>1.4903999999999999</v>
      </c>
      <c r="O2438" s="13" t="s">
        <v>30</v>
      </c>
      <c r="P2438" s="13">
        <v>24</v>
      </c>
      <c r="Q2438" s="13">
        <v>0</v>
      </c>
      <c r="R2438" s="69">
        <f>+M2438*P2438</f>
        <v>600</v>
      </c>
      <c r="S2438" s="69">
        <v>0</v>
      </c>
      <c r="T2438" s="69">
        <f>+M2438*S2438</f>
        <v>0</v>
      </c>
      <c r="U2438" s="69">
        <f t="shared" si="2465"/>
        <v>600</v>
      </c>
      <c r="V2438" s="69">
        <f>+U2438*0</f>
        <v>0</v>
      </c>
      <c r="W2438" s="69">
        <f t="shared" si="2466"/>
        <v>600</v>
      </c>
      <c r="X2438" s="69">
        <v>0</v>
      </c>
      <c r="Y2438" s="14">
        <f t="shared" si="2459"/>
        <v>0</v>
      </c>
      <c r="Z2438" s="11" t="s">
        <v>26</v>
      </c>
      <c r="AA2438" s="12" t="s">
        <v>31</v>
      </c>
    </row>
    <row r="2439" spans="1:27" x14ac:dyDescent="0.25">
      <c r="A2439" s="10">
        <v>45693</v>
      </c>
      <c r="B2439" s="68">
        <v>7.3645833333333299E-2</v>
      </c>
      <c r="C2439" s="11" t="s">
        <v>4807</v>
      </c>
      <c r="D2439" s="11">
        <v>16969</v>
      </c>
      <c r="E2439" s="11" t="s">
        <v>588</v>
      </c>
      <c r="F2439" s="11" t="s">
        <v>26</v>
      </c>
      <c r="G2439" s="11">
        <v>56909</v>
      </c>
      <c r="H2439" s="12" t="s">
        <v>4422</v>
      </c>
      <c r="I2439" s="12" t="s">
        <v>27</v>
      </c>
      <c r="J2439" s="12" t="s">
        <v>33</v>
      </c>
      <c r="K2439" s="12" t="s">
        <v>34</v>
      </c>
      <c r="L2439" s="13">
        <v>33.18</v>
      </c>
      <c r="M2439" s="13">
        <v>25</v>
      </c>
      <c r="N2439" s="13">
        <f t="shared" si="2444"/>
        <v>1.3271999999999999</v>
      </c>
      <c r="O2439" s="13">
        <v>45</v>
      </c>
      <c r="P2439" s="13" t="s">
        <v>30</v>
      </c>
      <c r="Q2439" s="13">
        <v>0</v>
      </c>
      <c r="R2439" s="69">
        <f>+L2439*O2439</f>
        <v>1493.1</v>
      </c>
      <c r="S2439" s="69">
        <v>0</v>
      </c>
      <c r="T2439" s="69">
        <f>+L2439*S2439</f>
        <v>0</v>
      </c>
      <c r="U2439" s="69">
        <f t="shared" si="2465"/>
        <v>1493.1</v>
      </c>
      <c r="V2439" s="69">
        <f>+U2439*1</f>
        <v>1493.1</v>
      </c>
      <c r="W2439" s="69">
        <f t="shared" si="2466"/>
        <v>0</v>
      </c>
      <c r="X2439" s="69">
        <v>0</v>
      </c>
      <c r="Y2439" s="14">
        <f t="shared" si="2459"/>
        <v>0</v>
      </c>
      <c r="Z2439" s="11" t="s">
        <v>26</v>
      </c>
      <c r="AA2439" s="12" t="s">
        <v>31</v>
      </c>
    </row>
    <row r="2440" spans="1:27" x14ac:dyDescent="0.25">
      <c r="A2440" s="10">
        <v>45693</v>
      </c>
      <c r="B2440" s="68">
        <v>2.0810185185185182E-2</v>
      </c>
      <c r="C2440" s="11" t="s">
        <v>4808</v>
      </c>
      <c r="D2440" s="11">
        <v>16970</v>
      </c>
      <c r="E2440" s="11" t="s">
        <v>4809</v>
      </c>
      <c r="F2440" s="11" t="s">
        <v>26</v>
      </c>
      <c r="G2440" s="11" t="s">
        <v>35</v>
      </c>
      <c r="H2440" s="12" t="s">
        <v>36</v>
      </c>
      <c r="I2440" s="12" t="s">
        <v>27</v>
      </c>
      <c r="J2440" s="12" t="s">
        <v>33</v>
      </c>
      <c r="K2440" s="12" t="s">
        <v>34</v>
      </c>
      <c r="L2440" s="13">
        <v>5.0999999999999996</v>
      </c>
      <c r="M2440" s="13">
        <v>3</v>
      </c>
      <c r="N2440" s="13">
        <f t="shared" si="2444"/>
        <v>1.7</v>
      </c>
      <c r="O2440" s="13">
        <v>50</v>
      </c>
      <c r="P2440" s="13" t="s">
        <v>30</v>
      </c>
      <c r="Q2440" s="13">
        <v>0</v>
      </c>
      <c r="R2440" s="69">
        <f>(L2440*O2440)-Q2440</f>
        <v>254.99999999999997</v>
      </c>
      <c r="S2440" s="69">
        <v>0</v>
      </c>
      <c r="T2440" s="69">
        <f t="shared" ref="T2440" si="2469">+L2440*S2440</f>
        <v>0</v>
      </c>
      <c r="U2440" s="69">
        <f t="shared" si="2465"/>
        <v>254.99999999999997</v>
      </c>
      <c r="V2440" s="69">
        <f t="shared" ref="V2440" si="2470">+U2440*0</f>
        <v>0</v>
      </c>
      <c r="W2440" s="69">
        <f t="shared" si="2466"/>
        <v>254.99999999999997</v>
      </c>
      <c r="X2440" s="69">
        <v>0</v>
      </c>
      <c r="Y2440" s="14">
        <f t="shared" si="2459"/>
        <v>0</v>
      </c>
      <c r="Z2440" s="11" t="s">
        <v>26</v>
      </c>
      <c r="AA2440" s="12" t="s">
        <v>31</v>
      </c>
    </row>
    <row r="2441" spans="1:27" x14ac:dyDescent="0.25">
      <c r="A2441" s="10">
        <v>45693</v>
      </c>
      <c r="B2441" s="68">
        <v>3.6041666666666694E-2</v>
      </c>
      <c r="C2441" s="11" t="s">
        <v>4810</v>
      </c>
      <c r="D2441" s="11">
        <v>16971</v>
      </c>
      <c r="E2441" s="11" t="s">
        <v>54</v>
      </c>
      <c r="F2441" s="11" t="s">
        <v>26</v>
      </c>
      <c r="G2441" s="11">
        <v>112412</v>
      </c>
      <c r="H2441" s="12" t="s">
        <v>4445</v>
      </c>
      <c r="I2441" s="12" t="s">
        <v>27</v>
      </c>
      <c r="J2441" s="12" t="s">
        <v>33</v>
      </c>
      <c r="K2441" s="12" t="s">
        <v>34</v>
      </c>
      <c r="L2441" s="13">
        <v>34.04</v>
      </c>
      <c r="M2441" s="13">
        <v>25</v>
      </c>
      <c r="N2441" s="13">
        <f t="shared" si="2444"/>
        <v>1.3615999999999999</v>
      </c>
      <c r="O2441" s="13">
        <v>44</v>
      </c>
      <c r="P2441" s="13" t="s">
        <v>30</v>
      </c>
      <c r="Q2441" s="13">
        <v>0</v>
      </c>
      <c r="R2441" s="69">
        <f t="shared" ref="R2441" si="2471">+L2441*O2441</f>
        <v>1497.76</v>
      </c>
      <c r="S2441" s="69">
        <v>0</v>
      </c>
      <c r="T2441" s="69">
        <f>+L2441*S2441</f>
        <v>0</v>
      </c>
      <c r="U2441" s="69">
        <f>+R2441-T2441</f>
        <v>1497.76</v>
      </c>
      <c r="V2441" s="69">
        <f>+U2441*1</f>
        <v>1497.76</v>
      </c>
      <c r="W2441" s="69">
        <f>+U2441-V2441</f>
        <v>0</v>
      </c>
      <c r="X2441" s="69">
        <v>0</v>
      </c>
      <c r="Y2441" s="14">
        <f t="shared" si="2459"/>
        <v>0</v>
      </c>
      <c r="Z2441" s="11" t="s">
        <v>26</v>
      </c>
      <c r="AA2441" s="12" t="s">
        <v>31</v>
      </c>
    </row>
    <row r="2442" spans="1:27" x14ac:dyDescent="0.25">
      <c r="A2442" s="10">
        <v>45693</v>
      </c>
      <c r="B2442" s="68">
        <v>1.3703703703703718E-2</v>
      </c>
      <c r="C2442" s="11" t="s">
        <v>4811</v>
      </c>
      <c r="D2442" s="11">
        <v>16972</v>
      </c>
      <c r="E2442" s="11" t="s">
        <v>488</v>
      </c>
      <c r="F2442" s="11" t="s">
        <v>26</v>
      </c>
      <c r="G2442" s="11">
        <v>77492</v>
      </c>
      <c r="H2442" s="12" t="s">
        <v>4447</v>
      </c>
      <c r="I2442" s="12" t="s">
        <v>27</v>
      </c>
      <c r="J2442" s="12" t="s">
        <v>42</v>
      </c>
      <c r="K2442" s="12" t="s">
        <v>43</v>
      </c>
      <c r="L2442" s="13">
        <v>42.76</v>
      </c>
      <c r="M2442" s="13">
        <v>25</v>
      </c>
      <c r="N2442" s="13">
        <f t="shared" si="2444"/>
        <v>1.7103999999999999</v>
      </c>
      <c r="O2442" s="13">
        <v>42.5</v>
      </c>
      <c r="P2442" s="13"/>
      <c r="Q2442" s="13">
        <v>0</v>
      </c>
      <c r="R2442" s="69">
        <f>+L2442*O2442</f>
        <v>1817.3</v>
      </c>
      <c r="S2442" s="69">
        <v>0</v>
      </c>
      <c r="T2442" s="69">
        <f>+L2442*S2442</f>
        <v>0</v>
      </c>
      <c r="U2442" s="69">
        <f>+R2442-T2442</f>
        <v>1817.3</v>
      </c>
      <c r="V2442" s="69">
        <f>+U2442*0.75</f>
        <v>1362.9749999999999</v>
      </c>
      <c r="W2442" s="69">
        <f>+U2442-V2442</f>
        <v>454.32500000000005</v>
      </c>
      <c r="X2442" s="69">
        <v>0</v>
      </c>
      <c r="Y2442" s="14">
        <f t="shared" si="2459"/>
        <v>0</v>
      </c>
      <c r="Z2442" s="11" t="s">
        <v>26</v>
      </c>
      <c r="AA2442" s="12" t="s">
        <v>31</v>
      </c>
    </row>
    <row r="2443" spans="1:27" x14ac:dyDescent="0.25">
      <c r="A2443" s="10">
        <v>45693</v>
      </c>
      <c r="B2443" s="68">
        <v>6.6087962962962377E-3</v>
      </c>
      <c r="C2443" s="11" t="s">
        <v>4812</v>
      </c>
      <c r="D2443" s="11">
        <v>16973</v>
      </c>
      <c r="E2443" s="11" t="s">
        <v>4774</v>
      </c>
      <c r="F2443" s="11" t="s">
        <v>26</v>
      </c>
      <c r="G2443" s="11" t="s">
        <v>35</v>
      </c>
      <c r="H2443" s="12" t="s">
        <v>36</v>
      </c>
      <c r="I2443" s="12" t="s">
        <v>55</v>
      </c>
      <c r="J2443" s="12" t="s">
        <v>55</v>
      </c>
      <c r="K2443" s="12" t="s">
        <v>56</v>
      </c>
      <c r="L2443" s="13">
        <v>15.9</v>
      </c>
      <c r="M2443" s="13">
        <v>10</v>
      </c>
      <c r="N2443" s="13">
        <f t="shared" si="2444"/>
        <v>1.59</v>
      </c>
      <c r="O2443" s="13">
        <v>20</v>
      </c>
      <c r="P2443" s="13" t="s">
        <v>30</v>
      </c>
      <c r="Q2443" s="13">
        <v>0</v>
      </c>
      <c r="R2443" s="69">
        <f>(L2443*O2443)-Q2443</f>
        <v>318</v>
      </c>
      <c r="S2443" s="69">
        <v>0</v>
      </c>
      <c r="T2443" s="69">
        <f t="shared" ref="T2443" si="2472">+L2443*S2443</f>
        <v>0</v>
      </c>
      <c r="U2443" s="69">
        <f t="shared" ref="U2443:U2444" si="2473">+R2443-T2443</f>
        <v>318</v>
      </c>
      <c r="V2443" s="69">
        <f t="shared" ref="V2443" si="2474">+U2443*0</f>
        <v>0</v>
      </c>
      <c r="W2443" s="69">
        <f t="shared" ref="W2443:W2444" si="2475">+U2443-V2443</f>
        <v>318</v>
      </c>
      <c r="X2443" s="69">
        <v>0</v>
      </c>
      <c r="Y2443" s="14">
        <f t="shared" si="2459"/>
        <v>0</v>
      </c>
      <c r="Z2443" s="11" t="s">
        <v>26</v>
      </c>
      <c r="AA2443" s="12" t="s">
        <v>31</v>
      </c>
    </row>
    <row r="2444" spans="1:27" x14ac:dyDescent="0.25">
      <c r="A2444" s="10">
        <v>45693</v>
      </c>
      <c r="B2444" s="68">
        <v>0.10934027777777777</v>
      </c>
      <c r="C2444" s="11" t="s">
        <v>4813</v>
      </c>
      <c r="D2444" s="11">
        <v>16975</v>
      </c>
      <c r="E2444" s="11" t="s">
        <v>592</v>
      </c>
      <c r="F2444" s="11" t="s">
        <v>26</v>
      </c>
      <c r="G2444" s="11">
        <v>44320</v>
      </c>
      <c r="H2444" s="12" t="s">
        <v>4422</v>
      </c>
      <c r="I2444" s="12" t="s">
        <v>27</v>
      </c>
      <c r="J2444" s="12" t="s">
        <v>33</v>
      </c>
      <c r="K2444" s="12" t="s">
        <v>34</v>
      </c>
      <c r="L2444" s="13">
        <v>34.18</v>
      </c>
      <c r="M2444" s="13">
        <v>25</v>
      </c>
      <c r="N2444" s="13">
        <f t="shared" si="2444"/>
        <v>1.3672</v>
      </c>
      <c r="O2444" s="13">
        <v>45</v>
      </c>
      <c r="P2444" s="13" t="s">
        <v>30</v>
      </c>
      <c r="Q2444" s="13">
        <v>0</v>
      </c>
      <c r="R2444" s="69">
        <f>+L2444*O2444</f>
        <v>1538.1</v>
      </c>
      <c r="S2444" s="69">
        <v>0</v>
      </c>
      <c r="T2444" s="69">
        <f>+L2444*S2444</f>
        <v>0</v>
      </c>
      <c r="U2444" s="69">
        <f t="shared" si="2473"/>
        <v>1538.1</v>
      </c>
      <c r="V2444" s="69">
        <f>+U2444*1</f>
        <v>1538.1</v>
      </c>
      <c r="W2444" s="69">
        <f t="shared" si="2475"/>
        <v>0</v>
      </c>
      <c r="X2444" s="69">
        <v>0</v>
      </c>
      <c r="Y2444" s="14">
        <f t="shared" si="2459"/>
        <v>0</v>
      </c>
      <c r="Z2444" s="11" t="s">
        <v>26</v>
      </c>
      <c r="AA2444" s="12" t="s">
        <v>31</v>
      </c>
    </row>
    <row r="2445" spans="1:27" x14ac:dyDescent="0.25">
      <c r="A2445" s="10">
        <v>45693</v>
      </c>
      <c r="B2445" s="68">
        <v>9.8263888888888706E-3</v>
      </c>
      <c r="C2445" s="11" t="s">
        <v>4814</v>
      </c>
      <c r="D2445" s="11">
        <v>16976</v>
      </c>
      <c r="E2445" s="11" t="s">
        <v>4815</v>
      </c>
      <c r="F2445" s="11" t="s">
        <v>26</v>
      </c>
      <c r="G2445" s="11">
        <v>72352</v>
      </c>
      <c r="H2445" s="12" t="s">
        <v>4447</v>
      </c>
      <c r="I2445" s="12" t="s">
        <v>27</v>
      </c>
      <c r="J2445" s="12" t="s">
        <v>42</v>
      </c>
      <c r="K2445" s="12" t="s">
        <v>43</v>
      </c>
      <c r="L2445" s="13">
        <v>44.18</v>
      </c>
      <c r="M2445" s="13">
        <v>25</v>
      </c>
      <c r="N2445" s="13">
        <f t="shared" si="2444"/>
        <v>1.7671999999999999</v>
      </c>
      <c r="O2445" s="13">
        <v>42.5</v>
      </c>
      <c r="P2445" s="13"/>
      <c r="Q2445" s="13">
        <v>0</v>
      </c>
      <c r="R2445" s="69">
        <f>+L2445*O2445</f>
        <v>1877.65</v>
      </c>
      <c r="S2445" s="69">
        <v>0</v>
      </c>
      <c r="T2445" s="69">
        <f>+L2445*S2445</f>
        <v>0</v>
      </c>
      <c r="U2445" s="69">
        <f>+R2445-T2445</f>
        <v>1877.65</v>
      </c>
      <c r="V2445" s="69">
        <f>+U2445*0.75</f>
        <v>1408.2375000000002</v>
      </c>
      <c r="W2445" s="69">
        <f>+U2445-V2445</f>
        <v>469.41249999999991</v>
      </c>
      <c r="X2445" s="69">
        <v>0</v>
      </c>
      <c r="Y2445" s="14">
        <f t="shared" si="2459"/>
        <v>0</v>
      </c>
      <c r="Z2445" s="11" t="s">
        <v>26</v>
      </c>
      <c r="AA2445" s="12" t="s">
        <v>31</v>
      </c>
    </row>
    <row r="2446" spans="1:27" x14ac:dyDescent="0.25">
      <c r="A2446" s="10">
        <v>45693</v>
      </c>
      <c r="B2446" s="68">
        <v>1.3969907407407445E-2</v>
      </c>
      <c r="C2446" s="11" t="s">
        <v>4816</v>
      </c>
      <c r="D2446" s="11">
        <v>16977</v>
      </c>
      <c r="E2446" s="11" t="s">
        <v>551</v>
      </c>
      <c r="F2446" s="11" t="s">
        <v>26</v>
      </c>
      <c r="G2446" s="11">
        <v>69150</v>
      </c>
      <c r="H2446" s="12" t="s">
        <v>4422</v>
      </c>
      <c r="I2446" s="12" t="s">
        <v>27</v>
      </c>
      <c r="J2446" s="12" t="s">
        <v>47</v>
      </c>
      <c r="K2446" s="12" t="s">
        <v>48</v>
      </c>
      <c r="L2446" s="13">
        <v>33.6</v>
      </c>
      <c r="M2446" s="13">
        <v>25</v>
      </c>
      <c r="N2446" s="13">
        <f t="shared" si="2444"/>
        <v>1.3440000000000001</v>
      </c>
      <c r="O2446" s="13">
        <v>46</v>
      </c>
      <c r="P2446" s="13" t="s">
        <v>30</v>
      </c>
      <c r="Q2446" s="13">
        <v>0</v>
      </c>
      <c r="R2446" s="69">
        <f t="shared" ref="R2446" si="2476">+L2446*O2446</f>
        <v>1545.6000000000001</v>
      </c>
      <c r="S2446" s="69">
        <v>0</v>
      </c>
      <c r="T2446" s="69">
        <f t="shared" ref="T2446" si="2477">+L2446*S2446</f>
        <v>0</v>
      </c>
      <c r="U2446" s="69">
        <f t="shared" ref="U2446" si="2478">+R2446-T2446</f>
        <v>1545.6000000000001</v>
      </c>
      <c r="V2446" s="69">
        <f>+U2446*1</f>
        <v>1545.6000000000001</v>
      </c>
      <c r="W2446" s="69">
        <f t="shared" ref="W2446" si="2479">+U2446-V2446</f>
        <v>0</v>
      </c>
      <c r="X2446" s="69">
        <v>0</v>
      </c>
      <c r="Y2446" s="14">
        <f t="shared" si="2459"/>
        <v>0</v>
      </c>
      <c r="Z2446" s="11" t="s">
        <v>26</v>
      </c>
      <c r="AA2446" s="12" t="s">
        <v>31</v>
      </c>
    </row>
    <row r="2447" spans="1:27" x14ac:dyDescent="0.25">
      <c r="A2447" s="10">
        <v>45693</v>
      </c>
      <c r="B2447" s="68">
        <v>1.2905092592592593E-2</v>
      </c>
      <c r="C2447" s="11" t="s">
        <v>4817</v>
      </c>
      <c r="D2447" s="11">
        <v>16978</v>
      </c>
      <c r="E2447" s="11" t="s">
        <v>480</v>
      </c>
      <c r="F2447" s="11" t="s">
        <v>26</v>
      </c>
      <c r="G2447" s="11">
        <v>3300</v>
      </c>
      <c r="H2447" s="12" t="s">
        <v>4447</v>
      </c>
      <c r="I2447" s="12" t="s">
        <v>55</v>
      </c>
      <c r="J2447" s="12" t="s">
        <v>55</v>
      </c>
      <c r="K2447" s="12" t="s">
        <v>56</v>
      </c>
      <c r="L2447" s="13">
        <v>36.520000000000003</v>
      </c>
      <c r="M2447" s="13">
        <v>25</v>
      </c>
      <c r="N2447" s="13">
        <f t="shared" si="2444"/>
        <v>1.4608000000000001</v>
      </c>
      <c r="O2447" s="13">
        <v>15</v>
      </c>
      <c r="P2447" s="13" t="s">
        <v>30</v>
      </c>
      <c r="Q2447" s="13">
        <v>0</v>
      </c>
      <c r="R2447" s="69">
        <f>+L2447*O2447</f>
        <v>547.80000000000007</v>
      </c>
      <c r="S2447" s="69">
        <v>0</v>
      </c>
      <c r="T2447" s="69">
        <f>+L2447*S2447</f>
        <v>0</v>
      </c>
      <c r="U2447" s="69">
        <f>+R2447-T2447</f>
        <v>547.80000000000007</v>
      </c>
      <c r="V2447" s="69">
        <f>+U2447*0.75</f>
        <v>410.85</v>
      </c>
      <c r="W2447" s="69">
        <f>+U2447-V2447</f>
        <v>136.95000000000005</v>
      </c>
      <c r="X2447" s="69">
        <v>0</v>
      </c>
      <c r="Y2447" s="14">
        <f t="shared" si="2459"/>
        <v>0</v>
      </c>
      <c r="Z2447" s="11" t="s">
        <v>26</v>
      </c>
      <c r="AA2447" s="12" t="s">
        <v>31</v>
      </c>
    </row>
    <row r="2448" spans="1:27" x14ac:dyDescent="0.25">
      <c r="A2448" s="10">
        <v>45693</v>
      </c>
      <c r="B2448" s="68">
        <v>1.7893518518518503E-2</v>
      </c>
      <c r="C2448" s="11" t="s">
        <v>4818</v>
      </c>
      <c r="D2448" s="11">
        <v>16979</v>
      </c>
      <c r="E2448" s="11" t="s">
        <v>44</v>
      </c>
      <c r="F2448" s="11" t="s">
        <v>26</v>
      </c>
      <c r="G2448" s="11">
        <v>1593</v>
      </c>
      <c r="H2448" s="12" t="s">
        <v>45</v>
      </c>
      <c r="I2448" s="12" t="s">
        <v>27</v>
      </c>
      <c r="J2448" s="12" t="s">
        <v>33</v>
      </c>
      <c r="K2448" s="12" t="s">
        <v>34</v>
      </c>
      <c r="L2448" s="13">
        <v>38.1</v>
      </c>
      <c r="M2448" s="13">
        <v>25</v>
      </c>
      <c r="N2448" s="13">
        <f t="shared" si="2444"/>
        <v>1.524</v>
      </c>
      <c r="O2448" s="13" t="s">
        <v>30</v>
      </c>
      <c r="P2448" s="13">
        <v>58</v>
      </c>
      <c r="Q2448" s="13">
        <v>0</v>
      </c>
      <c r="R2448" s="69">
        <f>M2448*P2448</f>
        <v>1450</v>
      </c>
      <c r="S2448" s="69">
        <v>0</v>
      </c>
      <c r="T2448" s="69">
        <f>M2448*S2448</f>
        <v>0</v>
      </c>
      <c r="U2448" s="69">
        <f>R2448-T2448</f>
        <v>1450</v>
      </c>
      <c r="V2448" s="69">
        <f>U2448*0</f>
        <v>0</v>
      </c>
      <c r="W2448" s="69">
        <f>U2448-V2448</f>
        <v>1450</v>
      </c>
      <c r="X2448" s="69">
        <v>0</v>
      </c>
      <c r="Y2448" s="14">
        <f t="shared" si="2459"/>
        <v>0</v>
      </c>
      <c r="Z2448" s="11" t="s">
        <v>26</v>
      </c>
      <c r="AA2448" s="12" t="s">
        <v>31</v>
      </c>
    </row>
    <row r="2449" spans="1:27" x14ac:dyDescent="0.25">
      <c r="A2449" s="10">
        <v>45693</v>
      </c>
      <c r="B2449" s="68">
        <v>5.2893518518518645E-3</v>
      </c>
      <c r="C2449" s="11" t="s">
        <v>4819</v>
      </c>
      <c r="D2449" s="11">
        <v>16980</v>
      </c>
      <c r="E2449" s="11" t="s">
        <v>4774</v>
      </c>
      <c r="F2449" s="11" t="s">
        <v>26</v>
      </c>
      <c r="G2449" s="11" t="s">
        <v>35</v>
      </c>
      <c r="H2449" s="12" t="s">
        <v>36</v>
      </c>
      <c r="I2449" s="12" t="s">
        <v>55</v>
      </c>
      <c r="J2449" s="12" t="s">
        <v>55</v>
      </c>
      <c r="K2449" s="12" t="s">
        <v>56</v>
      </c>
      <c r="L2449" s="13">
        <v>15.56</v>
      </c>
      <c r="M2449" s="13">
        <v>10</v>
      </c>
      <c r="N2449" s="13">
        <f t="shared" si="2444"/>
        <v>1.556</v>
      </c>
      <c r="O2449" s="13">
        <v>20</v>
      </c>
      <c r="P2449" s="13" t="s">
        <v>30</v>
      </c>
      <c r="Q2449" s="13">
        <v>0</v>
      </c>
      <c r="R2449" s="69">
        <f>(L2449*O2449)-Q2449</f>
        <v>311.2</v>
      </c>
      <c r="S2449" s="69">
        <v>0</v>
      </c>
      <c r="T2449" s="69">
        <f t="shared" ref="T2449" si="2480">+L2449*S2449</f>
        <v>0</v>
      </c>
      <c r="U2449" s="69">
        <f t="shared" ref="U2449" si="2481">+R2449-T2449</f>
        <v>311.2</v>
      </c>
      <c r="V2449" s="69">
        <f t="shared" ref="V2449" si="2482">+U2449*0</f>
        <v>0</v>
      </c>
      <c r="W2449" s="69">
        <f t="shared" ref="W2449" si="2483">+U2449-V2449</f>
        <v>311.2</v>
      </c>
      <c r="X2449" s="69">
        <v>0</v>
      </c>
      <c r="Y2449" s="14">
        <f t="shared" si="2459"/>
        <v>0</v>
      </c>
      <c r="Z2449" s="11" t="s">
        <v>26</v>
      </c>
      <c r="AA2449" s="12" t="s">
        <v>31</v>
      </c>
    </row>
    <row r="2450" spans="1:27" x14ac:dyDescent="0.25">
      <c r="A2450" s="10">
        <v>45693</v>
      </c>
      <c r="B2450" s="68">
        <v>8.8425925925926796E-3</v>
      </c>
      <c r="C2450" s="11" t="s">
        <v>4820</v>
      </c>
      <c r="D2450" s="11">
        <v>16981</v>
      </c>
      <c r="E2450" s="11" t="s">
        <v>46</v>
      </c>
      <c r="F2450" s="11" t="s">
        <v>26</v>
      </c>
      <c r="G2450" s="11">
        <v>112398</v>
      </c>
      <c r="H2450" s="12" t="s">
        <v>4445</v>
      </c>
      <c r="I2450" s="12" t="s">
        <v>27</v>
      </c>
      <c r="J2450" s="12" t="s">
        <v>33</v>
      </c>
      <c r="K2450" s="12" t="s">
        <v>34</v>
      </c>
      <c r="L2450" s="13">
        <v>35.22</v>
      </c>
      <c r="M2450" s="13">
        <v>25</v>
      </c>
      <c r="N2450" s="13">
        <f t="shared" si="2444"/>
        <v>1.4088000000000001</v>
      </c>
      <c r="O2450" s="13">
        <v>44</v>
      </c>
      <c r="P2450" s="13" t="s">
        <v>30</v>
      </c>
      <c r="Q2450" s="13">
        <v>0</v>
      </c>
      <c r="R2450" s="69">
        <f t="shared" ref="R2450" si="2484">+L2450*O2450</f>
        <v>1549.6799999999998</v>
      </c>
      <c r="S2450" s="69">
        <v>0</v>
      </c>
      <c r="T2450" s="69">
        <f>+L2450*S2450</f>
        <v>0</v>
      </c>
      <c r="U2450" s="69">
        <f>+R2450-T2450</f>
        <v>1549.6799999999998</v>
      </c>
      <c r="V2450" s="69">
        <f>+U2450*1</f>
        <v>1549.6799999999998</v>
      </c>
      <c r="W2450" s="69">
        <f>+U2450-V2450</f>
        <v>0</v>
      </c>
      <c r="X2450" s="69">
        <v>0</v>
      </c>
      <c r="Y2450" s="14">
        <f t="shared" si="2459"/>
        <v>0</v>
      </c>
      <c r="Z2450" s="11" t="s">
        <v>26</v>
      </c>
      <c r="AA2450" s="12" t="s">
        <v>31</v>
      </c>
    </row>
    <row r="2451" spans="1:27" x14ac:dyDescent="0.25">
      <c r="A2451" s="10">
        <v>45693</v>
      </c>
      <c r="B2451" s="68">
        <v>2.1597222222222212E-2</v>
      </c>
      <c r="C2451" s="11" t="s">
        <v>4821</v>
      </c>
      <c r="D2451" s="11">
        <v>16983</v>
      </c>
      <c r="E2451" s="11" t="s">
        <v>40</v>
      </c>
      <c r="F2451" s="11" t="s">
        <v>26</v>
      </c>
      <c r="G2451" s="11">
        <v>3750</v>
      </c>
      <c r="H2451" s="12" t="s">
        <v>41</v>
      </c>
      <c r="I2451" s="12" t="s">
        <v>27</v>
      </c>
      <c r="J2451" s="12" t="s">
        <v>42</v>
      </c>
      <c r="K2451" s="12" t="s">
        <v>43</v>
      </c>
      <c r="L2451" s="13">
        <v>40.18</v>
      </c>
      <c r="M2451" s="13">
        <v>25</v>
      </c>
      <c r="N2451" s="13">
        <f t="shared" si="2444"/>
        <v>1.6072</v>
      </c>
      <c r="O2451" s="13" t="s">
        <v>30</v>
      </c>
      <c r="P2451" s="13">
        <v>64</v>
      </c>
      <c r="Q2451" s="13">
        <v>0</v>
      </c>
      <c r="R2451" s="69">
        <f>M2451*P2451</f>
        <v>1600</v>
      </c>
      <c r="S2451" s="69">
        <v>0</v>
      </c>
      <c r="T2451" s="69">
        <f>M2451*S2451</f>
        <v>0</v>
      </c>
      <c r="U2451" s="69">
        <f>+R2451-T2451</f>
        <v>1600</v>
      </c>
      <c r="V2451" s="69">
        <f t="shared" ref="V2451" si="2485">+U2451*0</f>
        <v>0</v>
      </c>
      <c r="W2451" s="69">
        <f>+U2451-V2451</f>
        <v>1600</v>
      </c>
      <c r="X2451" s="69">
        <v>0</v>
      </c>
      <c r="Y2451" s="14">
        <f t="shared" si="2459"/>
        <v>0</v>
      </c>
      <c r="Z2451" s="11" t="s">
        <v>26</v>
      </c>
      <c r="AA2451" s="12" t="s">
        <v>31</v>
      </c>
    </row>
    <row r="2452" spans="1:27" x14ac:dyDescent="0.25">
      <c r="A2452" s="10">
        <v>45693</v>
      </c>
      <c r="B2452" s="68">
        <v>5.6805555555555554E-2</v>
      </c>
      <c r="C2452" s="11" t="s">
        <v>4822</v>
      </c>
      <c r="D2452" s="11">
        <v>16984</v>
      </c>
      <c r="E2452" s="11" t="s">
        <v>49</v>
      </c>
      <c r="F2452" s="11" t="s">
        <v>26</v>
      </c>
      <c r="G2452" s="11">
        <v>1597</v>
      </c>
      <c r="H2452" s="12" t="s">
        <v>45</v>
      </c>
      <c r="I2452" s="12" t="s">
        <v>27</v>
      </c>
      <c r="J2452" s="12" t="s">
        <v>47</v>
      </c>
      <c r="K2452" s="12" t="s">
        <v>48</v>
      </c>
      <c r="L2452" s="13">
        <v>38.56</v>
      </c>
      <c r="M2452" s="13">
        <v>25</v>
      </c>
      <c r="N2452" s="13">
        <f t="shared" si="2444"/>
        <v>1.5424</v>
      </c>
      <c r="O2452" s="13" t="s">
        <v>30</v>
      </c>
      <c r="P2452" s="13">
        <v>58</v>
      </c>
      <c r="Q2452" s="13">
        <v>0</v>
      </c>
      <c r="R2452" s="69">
        <f>M2452*P2452</f>
        <v>1450</v>
      </c>
      <c r="S2452" s="69">
        <v>0</v>
      </c>
      <c r="T2452" s="69">
        <f>M2452*S2452</f>
        <v>0</v>
      </c>
      <c r="U2452" s="69">
        <f>R2452-T2452</f>
        <v>1450</v>
      </c>
      <c r="V2452" s="69">
        <f>U2452*0</f>
        <v>0</v>
      </c>
      <c r="W2452" s="69">
        <f>U2452-V2452</f>
        <v>1450</v>
      </c>
      <c r="X2452" s="69">
        <v>0</v>
      </c>
      <c r="Y2452" s="14">
        <f t="shared" si="2459"/>
        <v>0</v>
      </c>
      <c r="Z2452" s="11" t="s">
        <v>26</v>
      </c>
      <c r="AA2452" s="12" t="s">
        <v>31</v>
      </c>
    </row>
    <row r="2453" spans="1:27" x14ac:dyDescent="0.25">
      <c r="A2453" s="10">
        <v>45693</v>
      </c>
      <c r="B2453" s="68">
        <v>2.4050925925925892E-2</v>
      </c>
      <c r="C2453" s="11" t="s">
        <v>4823</v>
      </c>
      <c r="D2453" s="11">
        <v>16985</v>
      </c>
      <c r="E2453" s="11" t="s">
        <v>53</v>
      </c>
      <c r="F2453" s="11" t="s">
        <v>26</v>
      </c>
      <c r="G2453" s="11">
        <v>3794</v>
      </c>
      <c r="H2453" s="12" t="s">
        <v>41</v>
      </c>
      <c r="I2453" s="12" t="s">
        <v>27</v>
      </c>
      <c r="J2453" s="12" t="s">
        <v>42</v>
      </c>
      <c r="K2453" s="12" t="s">
        <v>43</v>
      </c>
      <c r="L2453" s="13">
        <v>40.700000000000003</v>
      </c>
      <c r="M2453" s="13">
        <v>25</v>
      </c>
      <c r="N2453" s="13">
        <f t="shared" si="2444"/>
        <v>1.6280000000000001</v>
      </c>
      <c r="O2453" s="13" t="s">
        <v>30</v>
      </c>
      <c r="P2453" s="13">
        <v>64</v>
      </c>
      <c r="Q2453" s="13">
        <v>0</v>
      </c>
      <c r="R2453" s="69">
        <f>M2453*P2453</f>
        <v>1600</v>
      </c>
      <c r="S2453" s="69">
        <v>0</v>
      </c>
      <c r="T2453" s="69">
        <f>M2453*S2453</f>
        <v>0</v>
      </c>
      <c r="U2453" s="69">
        <f>+R2453-T2453</f>
        <v>1600</v>
      </c>
      <c r="V2453" s="69">
        <f t="shared" ref="V2453:V2454" si="2486">+U2453*0</f>
        <v>0</v>
      </c>
      <c r="W2453" s="69">
        <f>+U2453-V2453</f>
        <v>1600</v>
      </c>
      <c r="X2453" s="69">
        <v>0</v>
      </c>
      <c r="Y2453" s="14">
        <f t="shared" si="2459"/>
        <v>0</v>
      </c>
      <c r="Z2453" s="11" t="s">
        <v>26</v>
      </c>
      <c r="AA2453" s="12" t="s">
        <v>31</v>
      </c>
    </row>
    <row r="2454" spans="1:27" x14ac:dyDescent="0.25">
      <c r="A2454" s="10">
        <v>45693</v>
      </c>
      <c r="B2454" s="68">
        <v>1.9201388888888893E-2</v>
      </c>
      <c r="C2454" s="11" t="s">
        <v>4824</v>
      </c>
      <c r="D2454" s="11">
        <v>16986</v>
      </c>
      <c r="E2454" s="11" t="s">
        <v>482</v>
      </c>
      <c r="F2454" s="11" t="s">
        <v>26</v>
      </c>
      <c r="G2454" s="11">
        <v>3578</v>
      </c>
      <c r="H2454" s="12" t="s">
        <v>41</v>
      </c>
      <c r="I2454" s="12" t="s">
        <v>27</v>
      </c>
      <c r="J2454" s="12" t="s">
        <v>42</v>
      </c>
      <c r="K2454" s="12" t="s">
        <v>43</v>
      </c>
      <c r="L2454" s="13">
        <v>39.9</v>
      </c>
      <c r="M2454" s="13">
        <v>25</v>
      </c>
      <c r="N2454" s="13">
        <f t="shared" si="2444"/>
        <v>1.5959999999999999</v>
      </c>
      <c r="O2454" s="13" t="s">
        <v>30</v>
      </c>
      <c r="P2454" s="13">
        <v>64</v>
      </c>
      <c r="Q2454" s="13">
        <v>0</v>
      </c>
      <c r="R2454" s="69">
        <f>M2454*P2454</f>
        <v>1600</v>
      </c>
      <c r="S2454" s="69">
        <v>0</v>
      </c>
      <c r="T2454" s="69">
        <f>M2454*S2454</f>
        <v>0</v>
      </c>
      <c r="U2454" s="69">
        <f>+R2454-T2454</f>
        <v>1600</v>
      </c>
      <c r="V2454" s="69">
        <f t="shared" si="2486"/>
        <v>0</v>
      </c>
      <c r="W2454" s="69">
        <f>+U2454-V2454</f>
        <v>1600</v>
      </c>
      <c r="X2454" s="69">
        <v>0</v>
      </c>
      <c r="Y2454" s="14">
        <f t="shared" si="2459"/>
        <v>0</v>
      </c>
      <c r="Z2454" s="11" t="s">
        <v>26</v>
      </c>
      <c r="AA2454" s="12" t="s">
        <v>31</v>
      </c>
    </row>
    <row r="2455" spans="1:27" x14ac:dyDescent="0.25">
      <c r="A2455" s="10">
        <v>45693</v>
      </c>
      <c r="B2455" s="68">
        <v>1.1446759259259309E-2</v>
      </c>
      <c r="C2455" s="11" t="s">
        <v>4825</v>
      </c>
      <c r="D2455" s="11">
        <v>16987</v>
      </c>
      <c r="E2455" s="11" t="s">
        <v>50</v>
      </c>
      <c r="F2455" s="11" t="s">
        <v>26</v>
      </c>
      <c r="G2455" s="11">
        <v>938</v>
      </c>
      <c r="H2455" s="12" t="s">
        <v>162</v>
      </c>
      <c r="I2455" s="12" t="s">
        <v>27</v>
      </c>
      <c r="J2455" s="12" t="s">
        <v>33</v>
      </c>
      <c r="K2455" s="12" t="s">
        <v>34</v>
      </c>
      <c r="L2455" s="13">
        <v>37.06</v>
      </c>
      <c r="M2455" s="13">
        <v>25</v>
      </c>
      <c r="N2455" s="13">
        <f t="shared" si="2444"/>
        <v>1.4824000000000002</v>
      </c>
      <c r="O2455" s="13" t="s">
        <v>30</v>
      </c>
      <c r="P2455" s="13">
        <v>58</v>
      </c>
      <c r="Q2455" s="13">
        <v>0</v>
      </c>
      <c r="R2455" s="69">
        <f>M2455*P2455</f>
        <v>1450</v>
      </c>
      <c r="S2455" s="69">
        <v>0</v>
      </c>
      <c r="T2455" s="69">
        <f>M2455*S2455</f>
        <v>0</v>
      </c>
      <c r="U2455" s="69">
        <f>R2455-T2455</f>
        <v>1450</v>
      </c>
      <c r="V2455" s="69">
        <f>U2455*0</f>
        <v>0</v>
      </c>
      <c r="W2455" s="69">
        <f>U2455-V2455</f>
        <v>1450</v>
      </c>
      <c r="X2455" s="69">
        <v>0</v>
      </c>
      <c r="Y2455" s="14">
        <f t="shared" si="2459"/>
        <v>0</v>
      </c>
      <c r="Z2455" s="11" t="s">
        <v>26</v>
      </c>
      <c r="AA2455" s="12" t="s">
        <v>31</v>
      </c>
    </row>
    <row r="2456" spans="1:27" x14ac:dyDescent="0.25">
      <c r="A2456" s="10">
        <v>45693</v>
      </c>
      <c r="B2456" s="68">
        <v>1.1840277777777741E-2</v>
      </c>
      <c r="C2456" s="11" t="s">
        <v>4826</v>
      </c>
      <c r="D2456" s="11">
        <v>16988</v>
      </c>
      <c r="E2456" s="11" t="s">
        <v>4774</v>
      </c>
      <c r="F2456" s="11" t="s">
        <v>26</v>
      </c>
      <c r="G2456" s="11" t="s">
        <v>35</v>
      </c>
      <c r="H2456" s="12" t="s">
        <v>36</v>
      </c>
      <c r="I2456" s="12" t="s">
        <v>55</v>
      </c>
      <c r="J2456" s="12" t="s">
        <v>55</v>
      </c>
      <c r="K2456" s="12" t="s">
        <v>56</v>
      </c>
      <c r="L2456" s="13">
        <v>15.78</v>
      </c>
      <c r="M2456" s="13">
        <v>10</v>
      </c>
      <c r="N2456" s="13">
        <f t="shared" si="2444"/>
        <v>1.5779999999999998</v>
      </c>
      <c r="O2456" s="13">
        <v>20</v>
      </c>
      <c r="P2456" s="13" t="s">
        <v>30</v>
      </c>
      <c r="Q2456" s="13">
        <v>0</v>
      </c>
      <c r="R2456" s="69">
        <f>(L2456*O2456)-Q2456</f>
        <v>315.59999999999997</v>
      </c>
      <c r="S2456" s="69">
        <v>0</v>
      </c>
      <c r="T2456" s="69">
        <f t="shared" ref="T2456" si="2487">+L2456*S2456</f>
        <v>0</v>
      </c>
      <c r="U2456" s="69">
        <f t="shared" ref="U2456" si="2488">+R2456-T2456</f>
        <v>315.59999999999997</v>
      </c>
      <c r="V2456" s="69">
        <f t="shared" ref="V2456" si="2489">+U2456*0</f>
        <v>0</v>
      </c>
      <c r="W2456" s="69">
        <f t="shared" ref="W2456" si="2490">+U2456-V2456</f>
        <v>315.59999999999997</v>
      </c>
      <c r="X2456" s="69">
        <v>0</v>
      </c>
      <c r="Y2456" s="14">
        <f t="shared" si="2459"/>
        <v>0</v>
      </c>
      <c r="Z2456" s="11" t="s">
        <v>26</v>
      </c>
      <c r="AA2456" s="12" t="s">
        <v>31</v>
      </c>
    </row>
    <row r="2457" spans="1:27" x14ac:dyDescent="0.25">
      <c r="A2457" s="10">
        <v>45693</v>
      </c>
      <c r="B2457" s="68">
        <v>1.2245370370370323E-2</v>
      </c>
      <c r="C2457" s="11" t="s">
        <v>4827</v>
      </c>
      <c r="D2457" s="11">
        <v>16989</v>
      </c>
      <c r="E2457" s="11" t="s">
        <v>505</v>
      </c>
      <c r="F2457" s="11" t="s">
        <v>26</v>
      </c>
      <c r="G2457" s="11">
        <v>1550</v>
      </c>
      <c r="H2457" s="12" t="s">
        <v>45</v>
      </c>
      <c r="I2457" s="12" t="s">
        <v>27</v>
      </c>
      <c r="J2457" s="12" t="s">
        <v>33</v>
      </c>
      <c r="K2457" s="12" t="s">
        <v>34</v>
      </c>
      <c r="L2457" s="13">
        <v>37.5</v>
      </c>
      <c r="M2457" s="13">
        <v>25</v>
      </c>
      <c r="N2457" s="13">
        <f t="shared" si="2444"/>
        <v>1.5</v>
      </c>
      <c r="O2457" s="13" t="s">
        <v>30</v>
      </c>
      <c r="P2457" s="13">
        <v>58</v>
      </c>
      <c r="Q2457" s="13">
        <v>0</v>
      </c>
      <c r="R2457" s="69">
        <f>M2457*P2457</f>
        <v>1450</v>
      </c>
      <c r="S2457" s="69">
        <v>0</v>
      </c>
      <c r="T2457" s="69">
        <f>M2457*S2457</f>
        <v>0</v>
      </c>
      <c r="U2457" s="69">
        <f>R2457-T2457</f>
        <v>1450</v>
      </c>
      <c r="V2457" s="69">
        <f>U2457*0</f>
        <v>0</v>
      </c>
      <c r="W2457" s="69">
        <f>U2457-V2457</f>
        <v>1450</v>
      </c>
      <c r="X2457" s="69">
        <v>0</v>
      </c>
      <c r="Y2457" s="14">
        <f t="shared" si="2459"/>
        <v>0</v>
      </c>
      <c r="Z2457" s="11" t="s">
        <v>26</v>
      </c>
      <c r="AA2457" s="12" t="s">
        <v>31</v>
      </c>
    </row>
    <row r="2458" spans="1:27" x14ac:dyDescent="0.25">
      <c r="A2458" s="10">
        <v>45693</v>
      </c>
      <c r="B2458" s="68">
        <v>1.6909722222222312E-2</v>
      </c>
      <c r="C2458" s="11" t="s">
        <v>4828</v>
      </c>
      <c r="D2458" s="11">
        <v>16990</v>
      </c>
      <c r="E2458" s="11" t="s">
        <v>235</v>
      </c>
      <c r="F2458" s="11" t="s">
        <v>26</v>
      </c>
      <c r="G2458" s="11">
        <v>1546</v>
      </c>
      <c r="H2458" s="12" t="s">
        <v>45</v>
      </c>
      <c r="I2458" s="12" t="s">
        <v>27</v>
      </c>
      <c r="J2458" s="12" t="s">
        <v>42</v>
      </c>
      <c r="K2458" s="12" t="s">
        <v>43</v>
      </c>
      <c r="L2458" s="13">
        <v>41.52</v>
      </c>
      <c r="M2458" s="13">
        <v>25</v>
      </c>
      <c r="N2458" s="13">
        <f t="shared" si="2444"/>
        <v>1.6608000000000001</v>
      </c>
      <c r="O2458" s="13" t="s">
        <v>30</v>
      </c>
      <c r="P2458" s="13">
        <v>62</v>
      </c>
      <c r="Q2458" s="13">
        <v>0</v>
      </c>
      <c r="R2458" s="69">
        <f>M2458*P2458</f>
        <v>1550</v>
      </c>
      <c r="S2458" s="69">
        <v>0</v>
      </c>
      <c r="T2458" s="69">
        <f>M2458*S2458</f>
        <v>0</v>
      </c>
      <c r="U2458" s="69">
        <f>R2458-T2458</f>
        <v>1550</v>
      </c>
      <c r="V2458" s="69">
        <f>U2458*0</f>
        <v>0</v>
      </c>
      <c r="W2458" s="69">
        <f>U2458-V2458</f>
        <v>1550</v>
      </c>
      <c r="X2458" s="69">
        <v>0</v>
      </c>
      <c r="Y2458" s="14">
        <f t="shared" si="2459"/>
        <v>0</v>
      </c>
      <c r="Z2458" s="11" t="s">
        <v>26</v>
      </c>
      <c r="AA2458" s="12" t="s">
        <v>31</v>
      </c>
    </row>
    <row r="2459" spans="1:27" x14ac:dyDescent="0.25">
      <c r="A2459" s="10">
        <v>45693</v>
      </c>
      <c r="B2459" s="68">
        <v>1.6817129629629668E-2</v>
      </c>
      <c r="C2459" s="11" t="s">
        <v>4829</v>
      </c>
      <c r="D2459" s="11">
        <v>16992</v>
      </c>
      <c r="E2459" s="11" t="s">
        <v>229</v>
      </c>
      <c r="F2459" s="11" t="s">
        <v>26</v>
      </c>
      <c r="G2459" s="11">
        <v>2869</v>
      </c>
      <c r="H2459" s="12" t="s">
        <v>41</v>
      </c>
      <c r="I2459" s="12" t="s">
        <v>55</v>
      </c>
      <c r="J2459" s="12" t="s">
        <v>55</v>
      </c>
      <c r="K2459" s="12" t="s">
        <v>56</v>
      </c>
      <c r="L2459" s="13">
        <v>35.06</v>
      </c>
      <c r="M2459" s="13">
        <v>25</v>
      </c>
      <c r="N2459" s="13">
        <f t="shared" si="2444"/>
        <v>1.4024000000000001</v>
      </c>
      <c r="O2459" s="13" t="s">
        <v>30</v>
      </c>
      <c r="P2459" s="13">
        <v>24</v>
      </c>
      <c r="Q2459" s="13">
        <v>0</v>
      </c>
      <c r="R2459" s="69">
        <f>+M2459*P2459</f>
        <v>600</v>
      </c>
      <c r="S2459" s="69">
        <v>0</v>
      </c>
      <c r="T2459" s="69">
        <f>+M2459*S2459</f>
        <v>0</v>
      </c>
      <c r="U2459" s="69">
        <f t="shared" ref="U2459:U2460" si="2491">+R2459-T2459</f>
        <v>600</v>
      </c>
      <c r="V2459" s="69">
        <f>+U2459*0</f>
        <v>0</v>
      </c>
      <c r="W2459" s="69">
        <f t="shared" ref="W2459:W2460" si="2492">+U2459-V2459</f>
        <v>600</v>
      </c>
      <c r="X2459" s="69">
        <v>0</v>
      </c>
      <c r="Y2459" s="14">
        <f t="shared" si="2459"/>
        <v>0</v>
      </c>
      <c r="Z2459" s="11" t="s">
        <v>26</v>
      </c>
      <c r="AA2459" s="12" t="s">
        <v>31</v>
      </c>
    </row>
    <row r="2460" spans="1:27" x14ac:dyDescent="0.25">
      <c r="A2460" s="10">
        <v>45693</v>
      </c>
      <c r="B2460" s="68">
        <v>2.7280092592592564E-2</v>
      </c>
      <c r="C2460" s="11" t="s">
        <v>4830</v>
      </c>
      <c r="D2460" s="11">
        <v>16993</v>
      </c>
      <c r="E2460" s="11" t="s">
        <v>99</v>
      </c>
      <c r="F2460" s="11" t="s">
        <v>26</v>
      </c>
      <c r="G2460" s="11">
        <v>3130</v>
      </c>
      <c r="H2460" s="12" t="s">
        <v>4422</v>
      </c>
      <c r="I2460" s="12" t="s">
        <v>27</v>
      </c>
      <c r="J2460" s="12" t="s">
        <v>42</v>
      </c>
      <c r="K2460" s="12" t="s">
        <v>43</v>
      </c>
      <c r="L2460" s="13">
        <v>39.340000000000003</v>
      </c>
      <c r="M2460" s="13">
        <v>25</v>
      </c>
      <c r="N2460" s="13">
        <f t="shared" si="2444"/>
        <v>1.5736000000000001</v>
      </c>
      <c r="O2460" s="13">
        <v>42</v>
      </c>
      <c r="P2460" s="13" t="s">
        <v>30</v>
      </c>
      <c r="Q2460" s="13">
        <v>0</v>
      </c>
      <c r="R2460" s="69">
        <f t="shared" ref="R2460" si="2493">+L2460*O2460</f>
        <v>1652.2800000000002</v>
      </c>
      <c r="S2460" s="69">
        <v>0</v>
      </c>
      <c r="T2460" s="69">
        <f t="shared" ref="T2460" si="2494">+L2460*S2460</f>
        <v>0</v>
      </c>
      <c r="U2460" s="69">
        <f t="shared" si="2491"/>
        <v>1652.2800000000002</v>
      </c>
      <c r="V2460" s="69">
        <f>+U2460*1</f>
        <v>1652.2800000000002</v>
      </c>
      <c r="W2460" s="69">
        <f t="shared" si="2492"/>
        <v>0</v>
      </c>
      <c r="X2460" s="69">
        <v>0</v>
      </c>
      <c r="Y2460" s="14">
        <f t="shared" si="2459"/>
        <v>0</v>
      </c>
      <c r="Z2460" s="11" t="s">
        <v>26</v>
      </c>
      <c r="AA2460" s="12" t="s">
        <v>31</v>
      </c>
    </row>
    <row r="2461" spans="1:27" x14ac:dyDescent="0.25">
      <c r="A2461" s="10">
        <v>45693</v>
      </c>
      <c r="B2461" s="68">
        <v>1.7766203703703742E-2</v>
      </c>
      <c r="C2461" s="11" t="s">
        <v>4831</v>
      </c>
      <c r="D2461" s="11">
        <v>16994</v>
      </c>
      <c r="E2461" s="11" t="s">
        <v>481</v>
      </c>
      <c r="F2461" s="11" t="s">
        <v>26</v>
      </c>
      <c r="G2461" s="11">
        <v>24155</v>
      </c>
      <c r="H2461" s="12" t="s">
        <v>4447</v>
      </c>
      <c r="I2461" s="12" t="s">
        <v>55</v>
      </c>
      <c r="J2461" s="12" t="s">
        <v>55</v>
      </c>
      <c r="K2461" s="12" t="s">
        <v>56</v>
      </c>
      <c r="L2461" s="13">
        <v>37.5</v>
      </c>
      <c r="M2461" s="13">
        <v>25</v>
      </c>
      <c r="N2461" s="13">
        <f t="shared" si="2444"/>
        <v>1.5</v>
      </c>
      <c r="O2461" s="13">
        <v>15</v>
      </c>
      <c r="P2461" s="13" t="s">
        <v>30</v>
      </c>
      <c r="Q2461" s="13">
        <v>0</v>
      </c>
      <c r="R2461" s="69">
        <f>+L2461*O2461</f>
        <v>562.5</v>
      </c>
      <c r="S2461" s="69">
        <v>0</v>
      </c>
      <c r="T2461" s="69">
        <f>+L2461*S2461</f>
        <v>0</v>
      </c>
      <c r="U2461" s="69">
        <f>+R2461-T2461</f>
        <v>562.5</v>
      </c>
      <c r="V2461" s="69">
        <f>+U2461*0.75</f>
        <v>421.875</v>
      </c>
      <c r="W2461" s="69">
        <f>+U2461-V2461</f>
        <v>140.625</v>
      </c>
      <c r="X2461" s="69">
        <v>0</v>
      </c>
      <c r="Y2461" s="14">
        <f t="shared" si="2459"/>
        <v>0</v>
      </c>
      <c r="Z2461" s="11" t="s">
        <v>26</v>
      </c>
      <c r="AA2461" s="12" t="s">
        <v>31</v>
      </c>
    </row>
    <row r="2462" spans="1:27" x14ac:dyDescent="0.25">
      <c r="A2462" s="10">
        <v>45693</v>
      </c>
      <c r="B2462" s="68">
        <v>2.5300925925926032E-2</v>
      </c>
      <c r="C2462" s="11" t="s">
        <v>4832</v>
      </c>
      <c r="D2462" s="11">
        <v>16995</v>
      </c>
      <c r="E2462" s="11" t="s">
        <v>69</v>
      </c>
      <c r="F2462" s="11" t="s">
        <v>26</v>
      </c>
      <c r="G2462" s="11">
        <v>2112</v>
      </c>
      <c r="H2462" s="12" t="s">
        <v>70</v>
      </c>
      <c r="I2462" s="12" t="s">
        <v>27</v>
      </c>
      <c r="J2462" s="12" t="s">
        <v>42</v>
      </c>
      <c r="K2462" s="12" t="s">
        <v>43</v>
      </c>
      <c r="L2462" s="13">
        <v>41.08</v>
      </c>
      <c r="M2462" s="13">
        <v>25</v>
      </c>
      <c r="N2462" s="13">
        <f t="shared" si="2444"/>
        <v>1.6432</v>
      </c>
      <c r="O2462" s="13" t="s">
        <v>30</v>
      </c>
      <c r="P2462" s="13">
        <v>64</v>
      </c>
      <c r="Q2462" s="13">
        <v>0</v>
      </c>
      <c r="R2462" s="69">
        <f>+M2462*P2462</f>
        <v>1600</v>
      </c>
      <c r="S2462" s="69">
        <v>0</v>
      </c>
      <c r="T2462" s="69">
        <f>+M2462*S2462</f>
        <v>0</v>
      </c>
      <c r="U2462" s="69">
        <f t="shared" ref="U2462:U2463" si="2495">+R2462-T2462</f>
        <v>1600</v>
      </c>
      <c r="V2462" s="69">
        <f t="shared" ref="V2462" si="2496">+U2462*0</f>
        <v>0</v>
      </c>
      <c r="W2462" s="69">
        <f t="shared" ref="W2462:W2463" si="2497">+U2462-V2462</f>
        <v>1600</v>
      </c>
      <c r="X2462" s="69">
        <v>0</v>
      </c>
      <c r="Y2462" s="14">
        <f t="shared" si="2459"/>
        <v>0</v>
      </c>
      <c r="Z2462" s="11" t="s">
        <v>26</v>
      </c>
      <c r="AA2462" s="12" t="s">
        <v>31</v>
      </c>
    </row>
    <row r="2463" spans="1:27" x14ac:dyDescent="0.25">
      <c r="A2463" s="10">
        <v>45693</v>
      </c>
      <c r="B2463" s="68">
        <v>1.8981481481481488E-2</v>
      </c>
      <c r="C2463" s="11" t="s">
        <v>4833</v>
      </c>
      <c r="D2463" s="11">
        <v>16996</v>
      </c>
      <c r="E2463" s="11" t="s">
        <v>588</v>
      </c>
      <c r="F2463" s="11" t="s">
        <v>26</v>
      </c>
      <c r="G2463" s="11">
        <v>56910</v>
      </c>
      <c r="H2463" s="12" t="s">
        <v>4422</v>
      </c>
      <c r="I2463" s="12" t="s">
        <v>27</v>
      </c>
      <c r="J2463" s="12" t="s">
        <v>33</v>
      </c>
      <c r="K2463" s="12" t="s">
        <v>34</v>
      </c>
      <c r="L2463" s="13">
        <v>35</v>
      </c>
      <c r="M2463" s="13">
        <v>25</v>
      </c>
      <c r="N2463" s="13">
        <f t="shared" si="2444"/>
        <v>1.4</v>
      </c>
      <c r="O2463" s="13">
        <v>45</v>
      </c>
      <c r="P2463" s="13" t="s">
        <v>30</v>
      </c>
      <c r="Q2463" s="13">
        <v>0</v>
      </c>
      <c r="R2463" s="69">
        <f>+L2463*O2463</f>
        <v>1575</v>
      </c>
      <c r="S2463" s="69">
        <v>0</v>
      </c>
      <c r="T2463" s="69">
        <f>+L2463*S2463</f>
        <v>0</v>
      </c>
      <c r="U2463" s="69">
        <f t="shared" si="2495"/>
        <v>1575</v>
      </c>
      <c r="V2463" s="69">
        <f>+U2463*1</f>
        <v>1575</v>
      </c>
      <c r="W2463" s="69">
        <f t="shared" si="2497"/>
        <v>0</v>
      </c>
      <c r="X2463" s="69">
        <v>0</v>
      </c>
      <c r="Y2463" s="14">
        <f t="shared" si="2459"/>
        <v>0</v>
      </c>
      <c r="Z2463" s="11" t="s">
        <v>26</v>
      </c>
      <c r="AA2463" s="12" t="s">
        <v>31</v>
      </c>
    </row>
    <row r="2464" spans="1:27" x14ac:dyDescent="0.25">
      <c r="A2464" s="10">
        <v>45693</v>
      </c>
      <c r="B2464" s="68">
        <v>3.6215277777777777E-2</v>
      </c>
      <c r="C2464" s="11" t="s">
        <v>4834</v>
      </c>
      <c r="D2464" s="11">
        <v>16997</v>
      </c>
      <c r="E2464" s="11" t="s">
        <v>604</v>
      </c>
      <c r="F2464" s="11" t="s">
        <v>26</v>
      </c>
      <c r="G2464" s="11">
        <v>1062</v>
      </c>
      <c r="H2464" s="12" t="s">
        <v>141</v>
      </c>
      <c r="I2464" s="12" t="s">
        <v>37</v>
      </c>
      <c r="J2464" s="12" t="s">
        <v>85</v>
      </c>
      <c r="K2464" s="12" t="s">
        <v>86</v>
      </c>
      <c r="L2464" s="13">
        <v>37.159999999999997</v>
      </c>
      <c r="M2464" s="13">
        <v>25</v>
      </c>
      <c r="N2464" s="13">
        <f t="shared" si="2444"/>
        <v>1.4863999999999999</v>
      </c>
      <c r="O2464" s="13">
        <v>29</v>
      </c>
      <c r="P2464" s="13" t="s">
        <v>30</v>
      </c>
      <c r="Q2464" s="13">
        <v>0</v>
      </c>
      <c r="R2464" s="69">
        <f>L2464*O2464</f>
        <v>1077.6399999999999</v>
      </c>
      <c r="S2464" s="69">
        <v>0</v>
      </c>
      <c r="T2464" s="69">
        <f>L2464*S2464</f>
        <v>0</v>
      </c>
      <c r="U2464" s="69">
        <f>R2464-T2464</f>
        <v>1077.6399999999999</v>
      </c>
      <c r="V2464" s="69">
        <f>U2464*0</f>
        <v>0</v>
      </c>
      <c r="W2464" s="69">
        <f>U2464-V2464</f>
        <v>1077.6399999999999</v>
      </c>
      <c r="X2464" s="69">
        <v>0</v>
      </c>
      <c r="Y2464" s="14">
        <f t="shared" si="2459"/>
        <v>0</v>
      </c>
      <c r="Z2464" s="11" t="s">
        <v>26</v>
      </c>
      <c r="AA2464" s="12" t="s">
        <v>31</v>
      </c>
    </row>
    <row r="2465" spans="1:27" x14ac:dyDescent="0.25">
      <c r="A2465" s="10">
        <v>45693</v>
      </c>
      <c r="B2465" s="68">
        <v>1.230324074074074E-2</v>
      </c>
      <c r="C2465" s="11" t="s">
        <v>4835</v>
      </c>
      <c r="D2465" s="11">
        <v>16998</v>
      </c>
      <c r="E2465" s="11" t="s">
        <v>80</v>
      </c>
      <c r="F2465" s="11" t="s">
        <v>26</v>
      </c>
      <c r="G2465" s="11">
        <v>10674</v>
      </c>
      <c r="H2465" s="12" t="s">
        <v>140</v>
      </c>
      <c r="I2465" s="12" t="s">
        <v>27</v>
      </c>
      <c r="J2465" s="12" t="s">
        <v>47</v>
      </c>
      <c r="K2465" s="12" t="s">
        <v>48</v>
      </c>
      <c r="L2465" s="13">
        <v>41.02</v>
      </c>
      <c r="M2465" s="13">
        <v>28</v>
      </c>
      <c r="N2465" s="13">
        <f t="shared" si="2444"/>
        <v>1.4650000000000001</v>
      </c>
      <c r="O2465" s="13">
        <v>40</v>
      </c>
      <c r="P2465" s="13"/>
      <c r="Q2465" s="13">
        <v>0</v>
      </c>
      <c r="R2465" s="69">
        <f>+L2465*O2465</f>
        <v>1640.8000000000002</v>
      </c>
      <c r="S2465" s="69">
        <v>0</v>
      </c>
      <c r="T2465" s="69">
        <f>+L2465*S2465</f>
        <v>0</v>
      </c>
      <c r="U2465" s="69">
        <f>+R2465-T2465</f>
        <v>1640.8000000000002</v>
      </c>
      <c r="V2465" s="69">
        <f t="shared" ref="V2465" si="2498">+U2465*0</f>
        <v>0</v>
      </c>
      <c r="W2465" s="69">
        <f>+U2465-V2465</f>
        <v>1640.8000000000002</v>
      </c>
      <c r="X2465" s="69">
        <v>0</v>
      </c>
      <c r="Y2465" s="14">
        <f t="shared" si="2459"/>
        <v>0</v>
      </c>
      <c r="Z2465" s="11" t="s">
        <v>26</v>
      </c>
      <c r="AA2465" s="12" t="s">
        <v>31</v>
      </c>
    </row>
    <row r="2466" spans="1:27" x14ac:dyDescent="0.25">
      <c r="A2466" s="10">
        <v>45693</v>
      </c>
      <c r="B2466" s="68">
        <v>0.12562499999999999</v>
      </c>
      <c r="C2466" s="11" t="s">
        <v>4836</v>
      </c>
      <c r="D2466" s="11">
        <v>16999</v>
      </c>
      <c r="E2466" s="11" t="s">
        <v>4815</v>
      </c>
      <c r="F2466" s="11" t="s">
        <v>26</v>
      </c>
      <c r="G2466" s="11">
        <v>72353</v>
      </c>
      <c r="H2466" s="12" t="s">
        <v>4447</v>
      </c>
      <c r="I2466" s="12" t="s">
        <v>27</v>
      </c>
      <c r="J2466" s="12" t="s">
        <v>42</v>
      </c>
      <c r="K2466" s="12" t="s">
        <v>43</v>
      </c>
      <c r="L2466" s="13">
        <v>43.24</v>
      </c>
      <c r="M2466" s="13">
        <v>25</v>
      </c>
      <c r="N2466" s="13">
        <f t="shared" si="2444"/>
        <v>1.7296</v>
      </c>
      <c r="O2466" s="13">
        <v>42.5</v>
      </c>
      <c r="P2466" s="13"/>
      <c r="Q2466" s="13">
        <v>0</v>
      </c>
      <c r="R2466" s="69">
        <f>+L2466*O2466</f>
        <v>1837.7</v>
      </c>
      <c r="S2466" s="69">
        <v>0</v>
      </c>
      <c r="T2466" s="69">
        <f>+L2466*S2466</f>
        <v>0</v>
      </c>
      <c r="U2466" s="69">
        <f>+R2466-T2466</f>
        <v>1837.7</v>
      </c>
      <c r="V2466" s="69">
        <f>+U2466*0.75</f>
        <v>1378.2750000000001</v>
      </c>
      <c r="W2466" s="69">
        <f>+U2466-V2466</f>
        <v>459.42499999999995</v>
      </c>
      <c r="X2466" s="69">
        <v>0</v>
      </c>
      <c r="Y2466" s="14">
        <f t="shared" si="2459"/>
        <v>0</v>
      </c>
      <c r="Z2466" s="11" t="s">
        <v>26</v>
      </c>
      <c r="AA2466" s="12" t="s">
        <v>31</v>
      </c>
    </row>
    <row r="2467" spans="1:27" x14ac:dyDescent="0.25">
      <c r="A2467" s="10">
        <v>45693</v>
      </c>
      <c r="B2467" s="68">
        <v>1.8206018518518552E-2</v>
      </c>
      <c r="C2467" s="11" t="s">
        <v>4837</v>
      </c>
      <c r="D2467" s="11">
        <v>17000</v>
      </c>
      <c r="E2467" s="11" t="s">
        <v>3785</v>
      </c>
      <c r="F2467" s="11" t="s">
        <v>26</v>
      </c>
      <c r="G2467" s="11">
        <v>24333</v>
      </c>
      <c r="H2467" s="12" t="s">
        <v>4447</v>
      </c>
      <c r="I2467" s="12" t="s">
        <v>55</v>
      </c>
      <c r="J2467" s="12" t="s">
        <v>55</v>
      </c>
      <c r="K2467" s="12" t="s">
        <v>56</v>
      </c>
      <c r="L2467" s="13">
        <v>36.64</v>
      </c>
      <c r="M2467" s="13">
        <v>25</v>
      </c>
      <c r="N2467" s="13">
        <f t="shared" si="2444"/>
        <v>1.4656</v>
      </c>
      <c r="O2467" s="13">
        <v>15</v>
      </c>
      <c r="P2467" s="13" t="s">
        <v>30</v>
      </c>
      <c r="Q2467" s="13">
        <v>0</v>
      </c>
      <c r="R2467" s="69">
        <f>+L2467*O2467</f>
        <v>549.6</v>
      </c>
      <c r="S2467" s="69">
        <v>0</v>
      </c>
      <c r="T2467" s="69">
        <f>+L2467*S2467</f>
        <v>0</v>
      </c>
      <c r="U2467" s="69">
        <f>+R2467-T2467</f>
        <v>549.6</v>
      </c>
      <c r="V2467" s="69">
        <f>+U2467*0.75</f>
        <v>412.20000000000005</v>
      </c>
      <c r="W2467" s="69">
        <f>+U2467-V2467</f>
        <v>137.39999999999998</v>
      </c>
      <c r="X2467" s="69">
        <v>0</v>
      </c>
      <c r="Y2467" s="14">
        <f t="shared" si="2459"/>
        <v>0</v>
      </c>
      <c r="Z2467" s="11" t="s">
        <v>26</v>
      </c>
      <c r="AA2467" s="12" t="s">
        <v>31</v>
      </c>
    </row>
    <row r="2468" spans="1:27" x14ac:dyDescent="0.25">
      <c r="A2468" s="10">
        <v>45693</v>
      </c>
      <c r="B2468" s="68">
        <v>2.3333333333333317E-2</v>
      </c>
      <c r="C2468" s="11" t="s">
        <v>4838</v>
      </c>
      <c r="D2468" s="11">
        <v>17001</v>
      </c>
      <c r="E2468" s="11" t="s">
        <v>243</v>
      </c>
      <c r="F2468" s="11" t="s">
        <v>26</v>
      </c>
      <c r="G2468" s="11">
        <v>957</v>
      </c>
      <c r="H2468" s="12" t="s">
        <v>141</v>
      </c>
      <c r="I2468" s="12" t="s">
        <v>37</v>
      </c>
      <c r="J2468" s="12" t="s">
        <v>85</v>
      </c>
      <c r="K2468" s="12" t="s">
        <v>86</v>
      </c>
      <c r="L2468" s="13">
        <v>37.32</v>
      </c>
      <c r="M2468" s="13">
        <v>25</v>
      </c>
      <c r="N2468" s="13">
        <f t="shared" si="2444"/>
        <v>1.4927999999999999</v>
      </c>
      <c r="O2468" s="13">
        <v>29</v>
      </c>
      <c r="P2468" s="13" t="s">
        <v>30</v>
      </c>
      <c r="Q2468" s="13">
        <v>0</v>
      </c>
      <c r="R2468" s="69">
        <f>L2468*O2468</f>
        <v>1082.28</v>
      </c>
      <c r="S2468" s="69">
        <v>0</v>
      </c>
      <c r="T2468" s="69">
        <f>L2468*S2468</f>
        <v>0</v>
      </c>
      <c r="U2468" s="69">
        <f>R2468-T2468</f>
        <v>1082.28</v>
      </c>
      <c r="V2468" s="69">
        <f>U2468*0</f>
        <v>0</v>
      </c>
      <c r="W2468" s="69">
        <f>U2468-V2468</f>
        <v>1082.28</v>
      </c>
      <c r="X2468" s="69">
        <v>0</v>
      </c>
      <c r="Y2468" s="14">
        <f t="shared" si="2459"/>
        <v>0</v>
      </c>
      <c r="Z2468" s="11" t="s">
        <v>26</v>
      </c>
      <c r="AA2468" s="12" t="s">
        <v>31</v>
      </c>
    </row>
    <row r="2469" spans="1:27" x14ac:dyDescent="0.25">
      <c r="A2469" s="10">
        <v>45693</v>
      </c>
      <c r="B2469" s="68">
        <v>2.3217592592592595E-2</v>
      </c>
      <c r="C2469" s="11" t="s">
        <v>4839</v>
      </c>
      <c r="D2469" s="11">
        <v>17002</v>
      </c>
      <c r="E2469" s="11" t="s">
        <v>460</v>
      </c>
      <c r="F2469" s="11" t="s">
        <v>26</v>
      </c>
      <c r="G2469" s="11" t="s">
        <v>35</v>
      </c>
      <c r="H2469" s="12" t="s">
        <v>36</v>
      </c>
      <c r="I2469" s="12" t="s">
        <v>55</v>
      </c>
      <c r="J2469" s="12" t="s">
        <v>55</v>
      </c>
      <c r="K2469" s="12" t="s">
        <v>56</v>
      </c>
      <c r="L2469" s="13">
        <v>28.3</v>
      </c>
      <c r="M2469" s="13">
        <v>20</v>
      </c>
      <c r="N2469" s="13">
        <f t="shared" si="2444"/>
        <v>1.415</v>
      </c>
      <c r="O2469" s="13">
        <v>20</v>
      </c>
      <c r="P2469" s="13" t="s">
        <v>30</v>
      </c>
      <c r="Q2469" s="13">
        <v>0</v>
      </c>
      <c r="R2469" s="69">
        <f>(L2469*O2469)-Q2469</f>
        <v>566</v>
      </c>
      <c r="S2469" s="69">
        <v>0</v>
      </c>
      <c r="T2469" s="69">
        <f t="shared" ref="T2469" si="2499">+L2469*S2469</f>
        <v>0</v>
      </c>
      <c r="U2469" s="69">
        <f t="shared" ref="U2469" si="2500">+R2469-T2469</f>
        <v>566</v>
      </c>
      <c r="V2469" s="69">
        <f t="shared" ref="V2469:V2470" si="2501">+U2469*0</f>
        <v>0</v>
      </c>
      <c r="W2469" s="69">
        <f t="shared" ref="W2469" si="2502">+U2469-V2469</f>
        <v>566</v>
      </c>
      <c r="X2469" s="69">
        <v>0</v>
      </c>
      <c r="Y2469" s="14">
        <f t="shared" si="2459"/>
        <v>0</v>
      </c>
      <c r="Z2469" s="11" t="s">
        <v>26</v>
      </c>
      <c r="AA2469" s="12" t="s">
        <v>31</v>
      </c>
    </row>
    <row r="2470" spans="1:27" x14ac:dyDescent="0.25">
      <c r="A2470" s="10">
        <v>45693</v>
      </c>
      <c r="B2470" s="68">
        <v>9.1435185185185786E-3</v>
      </c>
      <c r="C2470" s="11" t="s">
        <v>4840</v>
      </c>
      <c r="D2470" s="11">
        <v>17004</v>
      </c>
      <c r="E2470" s="11" t="s">
        <v>57</v>
      </c>
      <c r="F2470" s="11" t="s">
        <v>26</v>
      </c>
      <c r="G2470" s="11">
        <v>3690</v>
      </c>
      <c r="H2470" s="12" t="s">
        <v>41</v>
      </c>
      <c r="I2470" s="12" t="s">
        <v>27</v>
      </c>
      <c r="J2470" s="12" t="s">
        <v>42</v>
      </c>
      <c r="K2470" s="12" t="s">
        <v>43</v>
      </c>
      <c r="L2470" s="13">
        <v>39.42</v>
      </c>
      <c r="M2470" s="13">
        <v>24</v>
      </c>
      <c r="N2470" s="13">
        <f t="shared" si="2444"/>
        <v>1.6425000000000001</v>
      </c>
      <c r="O2470" s="13" t="s">
        <v>30</v>
      </c>
      <c r="P2470" s="13">
        <v>64</v>
      </c>
      <c r="Q2470" s="13">
        <v>0</v>
      </c>
      <c r="R2470" s="69">
        <f>M2470*P2470</f>
        <v>1536</v>
      </c>
      <c r="S2470" s="69">
        <v>0</v>
      </c>
      <c r="T2470" s="69">
        <f>M2470*S2470</f>
        <v>0</v>
      </c>
      <c r="U2470" s="69">
        <f>+R2470-T2470</f>
        <v>1536</v>
      </c>
      <c r="V2470" s="69">
        <f t="shared" si="2501"/>
        <v>0</v>
      </c>
      <c r="W2470" s="69">
        <f>+U2470-V2470</f>
        <v>1536</v>
      </c>
      <c r="X2470" s="69">
        <v>0</v>
      </c>
      <c r="Y2470" s="14">
        <f t="shared" si="2459"/>
        <v>0</v>
      </c>
      <c r="Z2470" s="11" t="s">
        <v>26</v>
      </c>
      <c r="AA2470" s="12" t="s">
        <v>31</v>
      </c>
    </row>
    <row r="2471" spans="1:27" x14ac:dyDescent="0.25">
      <c r="A2471" s="10">
        <v>45693</v>
      </c>
      <c r="B2471" s="68">
        <v>7.8472222222222276E-3</v>
      </c>
      <c r="C2471" s="11" t="s">
        <v>4841</v>
      </c>
      <c r="D2471" s="11">
        <v>17005</v>
      </c>
      <c r="E2471" s="11" t="s">
        <v>504</v>
      </c>
      <c r="F2471" s="11" t="s">
        <v>26</v>
      </c>
      <c r="G2471" s="11">
        <v>1259</v>
      </c>
      <c r="H2471" s="12" t="s">
        <v>141</v>
      </c>
      <c r="I2471" s="12" t="s">
        <v>37</v>
      </c>
      <c r="J2471" s="12" t="s">
        <v>85</v>
      </c>
      <c r="K2471" s="12" t="s">
        <v>86</v>
      </c>
      <c r="L2471" s="13">
        <v>37.72</v>
      </c>
      <c r="M2471" s="13">
        <v>24</v>
      </c>
      <c r="N2471" s="13">
        <f t="shared" si="2444"/>
        <v>1.5716666666666665</v>
      </c>
      <c r="O2471" s="13">
        <v>29</v>
      </c>
      <c r="P2471" s="13" t="s">
        <v>30</v>
      </c>
      <c r="Q2471" s="13">
        <v>0</v>
      </c>
      <c r="R2471" s="69">
        <f>L2471*O2471</f>
        <v>1093.8799999999999</v>
      </c>
      <c r="S2471" s="69">
        <v>0</v>
      </c>
      <c r="T2471" s="69">
        <f>L2471*S2471</f>
        <v>0</v>
      </c>
      <c r="U2471" s="69">
        <f>R2471-T2471</f>
        <v>1093.8799999999999</v>
      </c>
      <c r="V2471" s="69">
        <f>U2471*0</f>
        <v>0</v>
      </c>
      <c r="W2471" s="69">
        <f>U2471-V2471</f>
        <v>1093.8799999999999</v>
      </c>
      <c r="X2471" s="69">
        <v>0</v>
      </c>
      <c r="Y2471" s="14">
        <f t="shared" si="2459"/>
        <v>0</v>
      </c>
      <c r="Z2471" s="11" t="s">
        <v>26</v>
      </c>
      <c r="AA2471" s="12" t="s">
        <v>31</v>
      </c>
    </row>
    <row r="2472" spans="1:27" x14ac:dyDescent="0.25">
      <c r="A2472" s="10">
        <v>45693</v>
      </c>
      <c r="B2472" s="68">
        <v>1.2627314814814827E-2</v>
      </c>
      <c r="C2472" s="11" t="s">
        <v>4842</v>
      </c>
      <c r="D2472" s="11">
        <v>17006</v>
      </c>
      <c r="E2472" s="11" t="s">
        <v>551</v>
      </c>
      <c r="F2472" s="11" t="s">
        <v>26</v>
      </c>
      <c r="G2472" s="11">
        <v>44151</v>
      </c>
      <c r="H2472" s="12" t="s">
        <v>4422</v>
      </c>
      <c r="I2472" s="12" t="s">
        <v>27</v>
      </c>
      <c r="J2472" s="12" t="s">
        <v>42</v>
      </c>
      <c r="K2472" s="12" t="s">
        <v>43</v>
      </c>
      <c r="L2472" s="13">
        <v>36.659999999999997</v>
      </c>
      <c r="M2472" s="13">
        <v>25</v>
      </c>
      <c r="N2472" s="13">
        <f t="shared" si="2444"/>
        <v>1.4663999999999999</v>
      </c>
      <c r="O2472" s="13">
        <v>42</v>
      </c>
      <c r="P2472" s="13" t="s">
        <v>30</v>
      </c>
      <c r="Q2472" s="13">
        <v>0</v>
      </c>
      <c r="R2472" s="69">
        <f t="shared" ref="R2472" si="2503">+L2472*O2472</f>
        <v>1539.7199999999998</v>
      </c>
      <c r="S2472" s="69">
        <v>0</v>
      </c>
      <c r="T2472" s="69">
        <f t="shared" ref="T2472" si="2504">+L2472*S2472</f>
        <v>0</v>
      </c>
      <c r="U2472" s="69">
        <f t="shared" ref="U2472:U2474" si="2505">+R2472-T2472</f>
        <v>1539.7199999999998</v>
      </c>
      <c r="V2472" s="69">
        <f>+U2472*1</f>
        <v>1539.7199999999998</v>
      </c>
      <c r="W2472" s="69">
        <f t="shared" ref="W2472:W2474" si="2506">+U2472-V2472</f>
        <v>0</v>
      </c>
      <c r="X2472" s="69">
        <v>0</v>
      </c>
      <c r="Y2472" s="14">
        <f t="shared" si="2459"/>
        <v>0</v>
      </c>
      <c r="Z2472" s="11" t="s">
        <v>26</v>
      </c>
      <c r="AA2472" s="12" t="s">
        <v>31</v>
      </c>
    </row>
    <row r="2473" spans="1:27" x14ac:dyDescent="0.25">
      <c r="A2473" s="10">
        <v>45693</v>
      </c>
      <c r="B2473" s="68">
        <v>1.1539351851851842E-2</v>
      </c>
      <c r="C2473" s="11" t="s">
        <v>4843</v>
      </c>
      <c r="D2473" s="11">
        <v>17007</v>
      </c>
      <c r="E2473" s="11" t="s">
        <v>97</v>
      </c>
      <c r="F2473" s="11" t="s">
        <v>26</v>
      </c>
      <c r="G2473" s="11">
        <v>9855</v>
      </c>
      <c r="H2473" s="12" t="s">
        <v>4446</v>
      </c>
      <c r="I2473" s="12" t="s">
        <v>27</v>
      </c>
      <c r="J2473" s="12" t="s">
        <v>42</v>
      </c>
      <c r="K2473" s="12" t="s">
        <v>43</v>
      </c>
      <c r="L2473" s="13">
        <v>19.2</v>
      </c>
      <c r="M2473" s="13">
        <v>12</v>
      </c>
      <c r="N2473" s="13">
        <f t="shared" si="2444"/>
        <v>1.5999999999999999</v>
      </c>
      <c r="O2473" s="13" t="s">
        <v>30</v>
      </c>
      <c r="P2473" s="13">
        <v>65.599999999999994</v>
      </c>
      <c r="Q2473" s="13">
        <v>0</v>
      </c>
      <c r="R2473" s="69">
        <f>+M2473*P2473</f>
        <v>787.19999999999993</v>
      </c>
      <c r="S2473" s="69">
        <v>0</v>
      </c>
      <c r="T2473" s="69">
        <f>+M2473*S2473</f>
        <v>0</v>
      </c>
      <c r="U2473" s="69">
        <f t="shared" si="2505"/>
        <v>787.19999999999993</v>
      </c>
      <c r="V2473" s="69">
        <f>+U2473*1</f>
        <v>787.19999999999993</v>
      </c>
      <c r="W2473" s="69">
        <f t="shared" si="2506"/>
        <v>0</v>
      </c>
      <c r="X2473" s="69">
        <v>0</v>
      </c>
      <c r="Y2473" s="14">
        <f t="shared" si="2459"/>
        <v>0</v>
      </c>
      <c r="Z2473" s="11" t="s">
        <v>26</v>
      </c>
      <c r="AA2473" s="12" t="s">
        <v>31</v>
      </c>
    </row>
    <row r="2474" spans="1:27" x14ac:dyDescent="0.25">
      <c r="A2474" s="10">
        <v>45693</v>
      </c>
      <c r="B2474" s="68">
        <v>1.3865740740740651E-2</v>
      </c>
      <c r="C2474" s="11" t="s">
        <v>4844</v>
      </c>
      <c r="D2474" s="11">
        <v>17008</v>
      </c>
      <c r="E2474" s="11" t="s">
        <v>245</v>
      </c>
      <c r="F2474" s="11" t="s">
        <v>26</v>
      </c>
      <c r="G2474" s="11">
        <v>3000</v>
      </c>
      <c r="H2474" s="12" t="s">
        <v>41</v>
      </c>
      <c r="I2474" s="12" t="s">
        <v>55</v>
      </c>
      <c r="J2474" s="12" t="s">
        <v>55</v>
      </c>
      <c r="K2474" s="12" t="s">
        <v>56</v>
      </c>
      <c r="L2474" s="13">
        <v>39.18</v>
      </c>
      <c r="M2474" s="13">
        <v>24</v>
      </c>
      <c r="N2474" s="13">
        <f t="shared" si="2444"/>
        <v>1.6325000000000001</v>
      </c>
      <c r="O2474" s="13" t="s">
        <v>30</v>
      </c>
      <c r="P2474" s="13">
        <v>24</v>
      </c>
      <c r="Q2474" s="13">
        <v>0</v>
      </c>
      <c r="R2474" s="69">
        <f>+M2474*P2474</f>
        <v>576</v>
      </c>
      <c r="S2474" s="69">
        <v>0</v>
      </c>
      <c r="T2474" s="69">
        <f>+M2474*S2474</f>
        <v>0</v>
      </c>
      <c r="U2474" s="69">
        <f t="shared" si="2505"/>
        <v>576</v>
      </c>
      <c r="V2474" s="69">
        <f>+U2474*0</f>
        <v>0</v>
      </c>
      <c r="W2474" s="69">
        <f t="shared" si="2506"/>
        <v>576</v>
      </c>
      <c r="X2474" s="69">
        <v>0</v>
      </c>
      <c r="Y2474" s="14">
        <f t="shared" si="2459"/>
        <v>0</v>
      </c>
      <c r="Z2474" s="11" t="s">
        <v>26</v>
      </c>
      <c r="AA2474" s="12" t="s">
        <v>31</v>
      </c>
    </row>
    <row r="2475" spans="1:27" x14ac:dyDescent="0.25">
      <c r="A2475" s="10">
        <v>45693</v>
      </c>
      <c r="B2475" s="68">
        <v>1.8553240740740717E-2</v>
      </c>
      <c r="C2475" s="11" t="s">
        <v>4845</v>
      </c>
      <c r="D2475" s="11">
        <v>17009</v>
      </c>
      <c r="E2475" s="11" t="s">
        <v>46</v>
      </c>
      <c r="F2475" s="11" t="s">
        <v>26</v>
      </c>
      <c r="G2475" s="11">
        <v>797</v>
      </c>
      <c r="H2475" s="12" t="s">
        <v>141</v>
      </c>
      <c r="I2475" s="12" t="s">
        <v>55</v>
      </c>
      <c r="J2475" s="12" t="s">
        <v>55</v>
      </c>
      <c r="K2475" s="12" t="s">
        <v>56</v>
      </c>
      <c r="L2475" s="13">
        <v>35.78</v>
      </c>
      <c r="M2475" s="13">
        <v>22</v>
      </c>
      <c r="N2475" s="13">
        <f t="shared" si="2444"/>
        <v>1.6263636363636365</v>
      </c>
      <c r="O2475" s="13">
        <v>15</v>
      </c>
      <c r="P2475" s="13" t="s">
        <v>30</v>
      </c>
      <c r="Q2475" s="13">
        <v>0</v>
      </c>
      <c r="R2475" s="69">
        <f>L2475*O2475</f>
        <v>536.70000000000005</v>
      </c>
      <c r="S2475" s="69">
        <v>0</v>
      </c>
      <c r="T2475" s="69">
        <f>L2475*S2475</f>
        <v>0</v>
      </c>
      <c r="U2475" s="69">
        <f>R2475-T2475</f>
        <v>536.70000000000005</v>
      </c>
      <c r="V2475" s="69">
        <f>U2475*0</f>
        <v>0</v>
      </c>
      <c r="W2475" s="69">
        <f>U2475-V2475</f>
        <v>536.70000000000005</v>
      </c>
      <c r="X2475" s="69">
        <v>0</v>
      </c>
      <c r="Y2475" s="14">
        <f t="shared" si="2459"/>
        <v>0</v>
      </c>
      <c r="Z2475" s="11" t="s">
        <v>26</v>
      </c>
      <c r="AA2475" s="12" t="s">
        <v>31</v>
      </c>
    </row>
    <row r="2476" spans="1:27" x14ac:dyDescent="0.25">
      <c r="A2476" s="10">
        <v>45693</v>
      </c>
      <c r="B2476" s="68">
        <v>1.4629629629629659E-2</v>
      </c>
      <c r="C2476" s="11" t="s">
        <v>4846</v>
      </c>
      <c r="D2476" s="11">
        <v>17010</v>
      </c>
      <c r="E2476" s="11" t="s">
        <v>69</v>
      </c>
      <c r="F2476" s="11" t="s">
        <v>26</v>
      </c>
      <c r="G2476" s="11">
        <v>2113</v>
      </c>
      <c r="H2476" s="12" t="s">
        <v>70</v>
      </c>
      <c r="I2476" s="12" t="s">
        <v>27</v>
      </c>
      <c r="J2476" s="12" t="s">
        <v>28</v>
      </c>
      <c r="K2476" s="12" t="s">
        <v>29</v>
      </c>
      <c r="L2476" s="13">
        <v>38.28</v>
      </c>
      <c r="M2476" s="13">
        <v>25</v>
      </c>
      <c r="N2476" s="13">
        <f t="shared" si="2444"/>
        <v>1.5312000000000001</v>
      </c>
      <c r="O2476" s="13" t="s">
        <v>30</v>
      </c>
      <c r="P2476" s="13">
        <v>40.5</v>
      </c>
      <c r="Q2476" s="13">
        <v>0</v>
      </c>
      <c r="R2476" s="69">
        <f>+M2476*P2476</f>
        <v>1012.5</v>
      </c>
      <c r="S2476" s="69">
        <v>0</v>
      </c>
      <c r="T2476" s="69">
        <f>+M2476*S2476</f>
        <v>0</v>
      </c>
      <c r="U2476" s="69">
        <f t="shared" ref="U2476:U2478" si="2507">+R2476-T2476</f>
        <v>1012.5</v>
      </c>
      <c r="V2476" s="69">
        <f t="shared" ref="V2476" si="2508">+U2476*0</f>
        <v>0</v>
      </c>
      <c r="W2476" s="69">
        <f t="shared" ref="W2476:W2478" si="2509">+U2476-V2476</f>
        <v>1012.5</v>
      </c>
      <c r="X2476" s="69">
        <v>0</v>
      </c>
      <c r="Y2476" s="14">
        <f t="shared" si="2459"/>
        <v>0</v>
      </c>
      <c r="Z2476" s="11" t="s">
        <v>26</v>
      </c>
      <c r="AA2476" s="12" t="s">
        <v>31</v>
      </c>
    </row>
    <row r="2477" spans="1:27" x14ac:dyDescent="0.25">
      <c r="A2477" s="10">
        <v>45693</v>
      </c>
      <c r="B2477" s="68">
        <v>1.359953703703709E-2</v>
      </c>
      <c r="C2477" s="11" t="s">
        <v>4847</v>
      </c>
      <c r="D2477" s="11">
        <v>17011</v>
      </c>
      <c r="E2477" s="11" t="s">
        <v>592</v>
      </c>
      <c r="F2477" s="11" t="s">
        <v>26</v>
      </c>
      <c r="G2477" s="11">
        <v>44321</v>
      </c>
      <c r="H2477" s="12" t="s">
        <v>4422</v>
      </c>
      <c r="I2477" s="12" t="s">
        <v>27</v>
      </c>
      <c r="J2477" s="12" t="s">
        <v>42</v>
      </c>
      <c r="K2477" s="12" t="s">
        <v>43</v>
      </c>
      <c r="L2477" s="13">
        <v>38.44</v>
      </c>
      <c r="M2477" s="13">
        <v>25</v>
      </c>
      <c r="N2477" s="13">
        <f t="shared" si="2444"/>
        <v>1.5375999999999999</v>
      </c>
      <c r="O2477" s="13">
        <v>42</v>
      </c>
      <c r="P2477" s="13" t="s">
        <v>30</v>
      </c>
      <c r="Q2477" s="13">
        <v>0</v>
      </c>
      <c r="R2477" s="69">
        <f t="shared" ref="R2477" si="2510">+L2477*O2477</f>
        <v>1614.48</v>
      </c>
      <c r="S2477" s="69">
        <v>0</v>
      </c>
      <c r="T2477" s="69">
        <f t="shared" ref="T2477" si="2511">+L2477*S2477</f>
        <v>0</v>
      </c>
      <c r="U2477" s="69">
        <f t="shared" si="2507"/>
        <v>1614.48</v>
      </c>
      <c r="V2477" s="69">
        <f>+U2477*1</f>
        <v>1614.48</v>
      </c>
      <c r="W2477" s="69">
        <f t="shared" si="2509"/>
        <v>0</v>
      </c>
      <c r="X2477" s="69">
        <v>0</v>
      </c>
      <c r="Y2477" s="14">
        <f t="shared" si="2459"/>
        <v>0</v>
      </c>
      <c r="Z2477" s="11" t="s">
        <v>26</v>
      </c>
      <c r="AA2477" s="12" t="s">
        <v>31</v>
      </c>
    </row>
    <row r="2478" spans="1:27" x14ac:dyDescent="0.25">
      <c r="A2478" s="10">
        <v>45693</v>
      </c>
      <c r="B2478" s="68">
        <v>1.3055555555555598E-2</v>
      </c>
      <c r="C2478" s="11" t="s">
        <v>4848</v>
      </c>
      <c r="D2478" s="11">
        <v>17012</v>
      </c>
      <c r="E2478" s="11" t="s">
        <v>434</v>
      </c>
      <c r="F2478" s="11" t="s">
        <v>26</v>
      </c>
      <c r="G2478" s="11">
        <v>2752</v>
      </c>
      <c r="H2478" s="12" t="s">
        <v>41</v>
      </c>
      <c r="I2478" s="12" t="s">
        <v>55</v>
      </c>
      <c r="J2478" s="12" t="s">
        <v>55</v>
      </c>
      <c r="K2478" s="12" t="s">
        <v>56</v>
      </c>
      <c r="L2478" s="13">
        <v>37.520000000000003</v>
      </c>
      <c r="M2478" s="13">
        <v>23</v>
      </c>
      <c r="N2478" s="13">
        <f t="shared" si="2444"/>
        <v>1.6313043478260871</v>
      </c>
      <c r="O2478" s="13" t="s">
        <v>30</v>
      </c>
      <c r="P2478" s="13">
        <v>24</v>
      </c>
      <c r="Q2478" s="13">
        <v>0</v>
      </c>
      <c r="R2478" s="69">
        <f>+M2478*P2478</f>
        <v>552</v>
      </c>
      <c r="S2478" s="69">
        <v>0</v>
      </c>
      <c r="T2478" s="69">
        <f>+M2478*S2478</f>
        <v>0</v>
      </c>
      <c r="U2478" s="69">
        <f t="shared" si="2507"/>
        <v>552</v>
      </c>
      <c r="V2478" s="69">
        <f>+U2478*0</f>
        <v>0</v>
      </c>
      <c r="W2478" s="69">
        <f t="shared" si="2509"/>
        <v>552</v>
      </c>
      <c r="X2478" s="69">
        <v>0</v>
      </c>
      <c r="Y2478" s="14">
        <f t="shared" si="2459"/>
        <v>0</v>
      </c>
      <c r="Z2478" s="11" t="s">
        <v>26</v>
      </c>
      <c r="AA2478" s="12" t="s">
        <v>31</v>
      </c>
    </row>
    <row r="2479" spans="1:27" x14ac:dyDescent="0.25">
      <c r="A2479" s="10">
        <v>45693</v>
      </c>
      <c r="B2479" s="68">
        <v>4.9791666666666679E-2</v>
      </c>
      <c r="C2479" s="11" t="s">
        <v>4849</v>
      </c>
      <c r="D2479" s="11">
        <v>17013</v>
      </c>
      <c r="E2479" s="11" t="s">
        <v>53</v>
      </c>
      <c r="F2479" s="11" t="s">
        <v>26</v>
      </c>
      <c r="G2479" s="11">
        <v>3793</v>
      </c>
      <c r="H2479" s="12" t="s">
        <v>41</v>
      </c>
      <c r="I2479" s="12" t="s">
        <v>27</v>
      </c>
      <c r="J2479" s="12" t="s">
        <v>42</v>
      </c>
      <c r="K2479" s="12" t="s">
        <v>43</v>
      </c>
      <c r="L2479" s="13">
        <v>39.74</v>
      </c>
      <c r="M2479" s="13">
        <v>24</v>
      </c>
      <c r="N2479" s="13">
        <f t="shared" ref="N2479:N2485" si="2512">L2479/M2479</f>
        <v>1.6558333333333335</v>
      </c>
      <c r="O2479" s="13" t="s">
        <v>30</v>
      </c>
      <c r="P2479" s="13">
        <v>64</v>
      </c>
      <c r="Q2479" s="13">
        <v>0</v>
      </c>
      <c r="R2479" s="69">
        <f>M2479*P2479</f>
        <v>1536</v>
      </c>
      <c r="S2479" s="69">
        <v>0</v>
      </c>
      <c r="T2479" s="69">
        <f>M2479*S2479</f>
        <v>0</v>
      </c>
      <c r="U2479" s="69">
        <f>+R2479-T2479</f>
        <v>1536</v>
      </c>
      <c r="V2479" s="69">
        <f t="shared" ref="V2479" si="2513">+U2479*0</f>
        <v>0</v>
      </c>
      <c r="W2479" s="69">
        <f>+U2479-V2479</f>
        <v>1536</v>
      </c>
      <c r="X2479" s="69">
        <v>0</v>
      </c>
      <c r="Y2479" s="14">
        <f t="shared" si="2459"/>
        <v>0</v>
      </c>
      <c r="Z2479" s="11" t="s">
        <v>26</v>
      </c>
      <c r="AA2479" s="12" t="s">
        <v>31</v>
      </c>
    </row>
    <row r="2480" spans="1:27" x14ac:dyDescent="0.25">
      <c r="A2480" s="10">
        <v>45693</v>
      </c>
      <c r="B2480" s="68">
        <v>4.0763888888888933E-2</v>
      </c>
      <c r="C2480" s="11" t="s">
        <v>4850</v>
      </c>
      <c r="D2480" s="11">
        <v>17014</v>
      </c>
      <c r="E2480" s="11" t="s">
        <v>32</v>
      </c>
      <c r="F2480" s="11" t="s">
        <v>26</v>
      </c>
      <c r="G2480" s="11">
        <v>1523</v>
      </c>
      <c r="H2480" s="12" t="s">
        <v>45</v>
      </c>
      <c r="I2480" s="12" t="s">
        <v>27</v>
      </c>
      <c r="J2480" s="12" t="s">
        <v>33</v>
      </c>
      <c r="K2480" s="12" t="s">
        <v>34</v>
      </c>
      <c r="L2480" s="13">
        <v>36.94</v>
      </c>
      <c r="M2480" s="13">
        <v>25</v>
      </c>
      <c r="N2480" s="13">
        <f t="shared" si="2512"/>
        <v>1.4775999999999998</v>
      </c>
      <c r="O2480" s="13" t="s">
        <v>30</v>
      </c>
      <c r="P2480" s="13">
        <v>58</v>
      </c>
      <c r="Q2480" s="13">
        <v>0</v>
      </c>
      <c r="R2480" s="69">
        <f>M2480*P2480</f>
        <v>1450</v>
      </c>
      <c r="S2480" s="69">
        <v>0</v>
      </c>
      <c r="T2480" s="69">
        <f>M2480*S2480</f>
        <v>0</v>
      </c>
      <c r="U2480" s="69">
        <f>R2480-T2480</f>
        <v>1450</v>
      </c>
      <c r="V2480" s="69">
        <f>U2480*0</f>
        <v>0</v>
      </c>
      <c r="W2480" s="69">
        <f>U2480-V2480</f>
        <v>1450</v>
      </c>
      <c r="X2480" s="69">
        <v>0</v>
      </c>
      <c r="Y2480" s="14">
        <f t="shared" si="2459"/>
        <v>0</v>
      </c>
      <c r="Z2480" s="11" t="s">
        <v>26</v>
      </c>
      <c r="AA2480" s="12" t="s">
        <v>31</v>
      </c>
    </row>
    <row r="2481" spans="1:27" x14ac:dyDescent="0.25">
      <c r="A2481" s="10">
        <v>45693</v>
      </c>
      <c r="B2481" s="68">
        <v>4.1111111111111098E-2</v>
      </c>
      <c r="C2481" s="11" t="s">
        <v>4851</v>
      </c>
      <c r="D2481" s="11">
        <v>17015</v>
      </c>
      <c r="E2481" s="11" t="s">
        <v>482</v>
      </c>
      <c r="F2481" s="11" t="s">
        <v>26</v>
      </c>
      <c r="G2481" s="11">
        <v>3579</v>
      </c>
      <c r="H2481" s="12" t="s">
        <v>41</v>
      </c>
      <c r="I2481" s="12" t="s">
        <v>55</v>
      </c>
      <c r="J2481" s="12" t="s">
        <v>55</v>
      </c>
      <c r="K2481" s="12" t="s">
        <v>56</v>
      </c>
      <c r="L2481" s="13">
        <v>37.880000000000003</v>
      </c>
      <c r="M2481" s="13">
        <v>23</v>
      </c>
      <c r="N2481" s="13">
        <f t="shared" si="2512"/>
        <v>1.6469565217391307</v>
      </c>
      <c r="O2481" s="13" t="s">
        <v>30</v>
      </c>
      <c r="P2481" s="13">
        <v>24</v>
      </c>
      <c r="Q2481" s="13">
        <v>0</v>
      </c>
      <c r="R2481" s="69">
        <f>+M2481*P2481</f>
        <v>552</v>
      </c>
      <c r="S2481" s="69">
        <v>0</v>
      </c>
      <c r="T2481" s="69">
        <f>+M2481*S2481</f>
        <v>0</v>
      </c>
      <c r="U2481" s="69">
        <f t="shared" ref="U2481:U2482" si="2514">+R2481-T2481</f>
        <v>552</v>
      </c>
      <c r="V2481" s="69">
        <f>+U2481*0</f>
        <v>0</v>
      </c>
      <c r="W2481" s="69">
        <f t="shared" ref="W2481:W2482" si="2515">+U2481-V2481</f>
        <v>552</v>
      </c>
      <c r="X2481" s="69">
        <v>0</v>
      </c>
      <c r="Y2481" s="14">
        <f t="shared" si="2459"/>
        <v>0</v>
      </c>
      <c r="Z2481" s="11" t="s">
        <v>26</v>
      </c>
      <c r="AA2481" s="12" t="s">
        <v>31</v>
      </c>
    </row>
    <row r="2482" spans="1:27" x14ac:dyDescent="0.25">
      <c r="A2482" s="10">
        <v>45693</v>
      </c>
      <c r="B2482" s="68">
        <v>0.11912037037037049</v>
      </c>
      <c r="C2482" s="11" t="s">
        <v>4852</v>
      </c>
      <c r="D2482" s="11">
        <v>17016</v>
      </c>
      <c r="E2482" s="11" t="s">
        <v>229</v>
      </c>
      <c r="F2482" s="11" t="s">
        <v>26</v>
      </c>
      <c r="G2482" s="11">
        <v>3580</v>
      </c>
      <c r="H2482" s="12" t="s">
        <v>41</v>
      </c>
      <c r="I2482" s="12" t="s">
        <v>55</v>
      </c>
      <c r="J2482" s="12" t="s">
        <v>55</v>
      </c>
      <c r="K2482" s="12" t="s">
        <v>56</v>
      </c>
      <c r="L2482" s="13">
        <v>35.96</v>
      </c>
      <c r="M2482" s="13">
        <v>22</v>
      </c>
      <c r="N2482" s="13">
        <f t="shared" si="2512"/>
        <v>1.6345454545454545</v>
      </c>
      <c r="O2482" s="13" t="s">
        <v>30</v>
      </c>
      <c r="P2482" s="13">
        <v>24</v>
      </c>
      <c r="Q2482" s="13">
        <v>0</v>
      </c>
      <c r="R2482" s="69">
        <f>+M2482*P2482</f>
        <v>528</v>
      </c>
      <c r="S2482" s="69">
        <v>0</v>
      </c>
      <c r="T2482" s="69">
        <f>+M2482*S2482</f>
        <v>0</v>
      </c>
      <c r="U2482" s="69">
        <f t="shared" si="2514"/>
        <v>528</v>
      </c>
      <c r="V2482" s="69">
        <f>+U2482*0</f>
        <v>0</v>
      </c>
      <c r="W2482" s="69">
        <f t="shared" si="2515"/>
        <v>528</v>
      </c>
      <c r="X2482" s="69">
        <v>0</v>
      </c>
      <c r="Y2482" s="14">
        <f t="shared" si="2459"/>
        <v>0</v>
      </c>
      <c r="Z2482" s="11" t="s">
        <v>26</v>
      </c>
      <c r="AA2482" s="12" t="s">
        <v>31</v>
      </c>
    </row>
    <row r="2483" spans="1:27" x14ac:dyDescent="0.25">
      <c r="A2483" s="10">
        <v>45693</v>
      </c>
      <c r="B2483" s="68">
        <v>1.6076388888888848E-2</v>
      </c>
      <c r="C2483" s="11" t="s">
        <v>4853</v>
      </c>
      <c r="D2483" s="11">
        <v>17017</v>
      </c>
      <c r="E2483" s="11" t="s">
        <v>519</v>
      </c>
      <c r="F2483" s="11" t="s">
        <v>26</v>
      </c>
      <c r="G2483" s="11">
        <v>4392</v>
      </c>
      <c r="H2483" s="12" t="s">
        <v>140</v>
      </c>
      <c r="I2483" s="12" t="s">
        <v>27</v>
      </c>
      <c r="J2483" s="12" t="s">
        <v>33</v>
      </c>
      <c r="K2483" s="12" t="s">
        <v>34</v>
      </c>
      <c r="L2483" s="13">
        <v>42.38</v>
      </c>
      <c r="M2483" s="13">
        <v>29</v>
      </c>
      <c r="N2483" s="13">
        <f t="shared" si="2512"/>
        <v>1.4613793103448276</v>
      </c>
      <c r="O2483" s="13">
        <v>40</v>
      </c>
      <c r="P2483" s="13"/>
      <c r="Q2483" s="13">
        <v>0</v>
      </c>
      <c r="R2483" s="69">
        <f>+L2483*O2483</f>
        <v>1695.2</v>
      </c>
      <c r="S2483" s="69">
        <v>0</v>
      </c>
      <c r="T2483" s="69">
        <f>+L2483*S2483</f>
        <v>0</v>
      </c>
      <c r="U2483" s="69">
        <f>+R2483-T2483</f>
        <v>1695.2</v>
      </c>
      <c r="V2483" s="69">
        <f t="shared" ref="V2483:V2484" si="2516">+U2483*0</f>
        <v>0</v>
      </c>
      <c r="W2483" s="69">
        <f>+U2483-V2483</f>
        <v>1695.2</v>
      </c>
      <c r="X2483" s="69">
        <v>0</v>
      </c>
      <c r="Y2483" s="14">
        <f t="shared" si="2459"/>
        <v>0</v>
      </c>
      <c r="Z2483" s="11" t="s">
        <v>26</v>
      </c>
      <c r="AA2483" s="12" t="s">
        <v>31</v>
      </c>
    </row>
    <row r="2484" spans="1:27" x14ac:dyDescent="0.25">
      <c r="A2484" s="10">
        <v>45693</v>
      </c>
      <c r="B2484" s="68">
        <v>9.5717592592593492E-3</v>
      </c>
      <c r="C2484" s="11" t="s">
        <v>4854</v>
      </c>
      <c r="D2484" s="11">
        <v>17018</v>
      </c>
      <c r="E2484" s="11" t="s">
        <v>2108</v>
      </c>
      <c r="F2484" s="11" t="s">
        <v>26</v>
      </c>
      <c r="G2484" s="11">
        <v>10619</v>
      </c>
      <c r="H2484" s="12" t="s">
        <v>140</v>
      </c>
      <c r="I2484" s="12" t="s">
        <v>27</v>
      </c>
      <c r="J2484" s="12" t="s">
        <v>33</v>
      </c>
      <c r="K2484" s="12" t="s">
        <v>34</v>
      </c>
      <c r="L2484" s="13">
        <v>40.340000000000003</v>
      </c>
      <c r="M2484" s="13">
        <v>28</v>
      </c>
      <c r="N2484" s="13">
        <f t="shared" si="2512"/>
        <v>1.4407142857142858</v>
      </c>
      <c r="O2484" s="13">
        <v>40</v>
      </c>
      <c r="P2484" s="13"/>
      <c r="Q2484" s="13">
        <v>0</v>
      </c>
      <c r="R2484" s="69">
        <f>+L2484*O2484</f>
        <v>1613.6000000000001</v>
      </c>
      <c r="S2484" s="69">
        <v>0</v>
      </c>
      <c r="T2484" s="69">
        <f>+L2484*S2484</f>
        <v>0</v>
      </c>
      <c r="U2484" s="69">
        <f>+R2484-T2484</f>
        <v>1613.6000000000001</v>
      </c>
      <c r="V2484" s="69">
        <f t="shared" si="2516"/>
        <v>0</v>
      </c>
      <c r="W2484" s="69">
        <f>+U2484-V2484</f>
        <v>1613.6000000000001</v>
      </c>
      <c r="X2484" s="69">
        <v>0</v>
      </c>
      <c r="Y2484" s="14">
        <f t="shared" si="2459"/>
        <v>0</v>
      </c>
      <c r="Z2484" s="11" t="s">
        <v>26</v>
      </c>
      <c r="AA2484" s="12" t="s">
        <v>31</v>
      </c>
    </row>
    <row r="2485" spans="1:27" x14ac:dyDescent="0.25">
      <c r="A2485" s="10">
        <v>45693</v>
      </c>
      <c r="B2485" s="68">
        <v>4.3807870370370372E-2</v>
      </c>
      <c r="C2485" s="11" t="s">
        <v>4855</v>
      </c>
      <c r="D2485" s="11">
        <v>17019</v>
      </c>
      <c r="E2485" s="11" t="s">
        <v>32</v>
      </c>
      <c r="F2485" s="11" t="s">
        <v>26</v>
      </c>
      <c r="G2485" s="11">
        <v>1547</v>
      </c>
      <c r="H2485" s="12" t="s">
        <v>45</v>
      </c>
      <c r="I2485" s="12" t="s">
        <v>27</v>
      </c>
      <c r="J2485" s="12" t="s">
        <v>42</v>
      </c>
      <c r="K2485" s="12" t="s">
        <v>43</v>
      </c>
      <c r="L2485" s="13">
        <v>41.2</v>
      </c>
      <c r="M2485" s="13">
        <v>25</v>
      </c>
      <c r="N2485" s="13">
        <f t="shared" si="2512"/>
        <v>1.6480000000000001</v>
      </c>
      <c r="O2485" s="13" t="s">
        <v>30</v>
      </c>
      <c r="P2485" s="13">
        <v>62</v>
      </c>
      <c r="Q2485" s="13">
        <v>0</v>
      </c>
      <c r="R2485" s="69">
        <f>M2485*P2485</f>
        <v>1550</v>
      </c>
      <c r="S2485" s="69">
        <v>0</v>
      </c>
      <c r="T2485" s="69">
        <f>M2485*S2485</f>
        <v>0</v>
      </c>
      <c r="U2485" s="69">
        <f>R2485-T2485</f>
        <v>1550</v>
      </c>
      <c r="V2485" s="69">
        <f>U2485*0</f>
        <v>0</v>
      </c>
      <c r="W2485" s="69">
        <f>U2485-V2485</f>
        <v>1550</v>
      </c>
      <c r="X2485" s="69">
        <v>0</v>
      </c>
      <c r="Y2485" s="14">
        <f t="shared" si="2459"/>
        <v>0</v>
      </c>
      <c r="Z2485" s="11" t="s">
        <v>26</v>
      </c>
      <c r="AA2485" s="12" t="s">
        <v>31</v>
      </c>
    </row>
    <row r="2486" spans="1:27" x14ac:dyDescent="0.25">
      <c r="A2486" s="10">
        <v>45694</v>
      </c>
      <c r="B2486" s="68">
        <v>2.7071759259259087E-2</v>
      </c>
      <c r="C2486" s="11" t="s">
        <v>4856</v>
      </c>
      <c r="D2486" s="11">
        <v>17020</v>
      </c>
      <c r="E2486" s="11" t="s">
        <v>321</v>
      </c>
      <c r="F2486" s="11" t="s">
        <v>26</v>
      </c>
      <c r="G2486" s="11">
        <v>112425</v>
      </c>
      <c r="H2486" s="12" t="s">
        <v>4445</v>
      </c>
      <c r="I2486" s="12" t="s">
        <v>27</v>
      </c>
      <c r="J2486" s="12" t="s">
        <v>33</v>
      </c>
      <c r="K2486" s="12" t="s">
        <v>34</v>
      </c>
      <c r="L2486" s="13">
        <v>36.22</v>
      </c>
      <c r="M2486" s="13">
        <v>25</v>
      </c>
      <c r="N2486" s="13">
        <f>L2486/M2486</f>
        <v>1.4487999999999999</v>
      </c>
      <c r="O2486" s="13">
        <v>44</v>
      </c>
      <c r="P2486" s="13" t="s">
        <v>30</v>
      </c>
      <c r="Q2486" s="13">
        <v>0</v>
      </c>
      <c r="R2486" s="69">
        <f t="shared" ref="R2486" si="2517">+L2486*O2486</f>
        <v>1593.6799999999998</v>
      </c>
      <c r="S2486" s="69">
        <v>0</v>
      </c>
      <c r="T2486" s="69">
        <f>+L2486*S2486</f>
        <v>0</v>
      </c>
      <c r="U2486" s="69">
        <f>+R2486-T2486</f>
        <v>1593.6799999999998</v>
      </c>
      <c r="V2486" s="69">
        <f>+U2486*1</f>
        <v>1593.6799999999998</v>
      </c>
      <c r="W2486" s="69">
        <f>+U2486-V2486</f>
        <v>0</v>
      </c>
      <c r="X2486" s="69">
        <v>0</v>
      </c>
      <c r="Y2486" s="14">
        <f t="shared" si="2459"/>
        <v>0</v>
      </c>
      <c r="Z2486" s="11" t="s">
        <v>26</v>
      </c>
      <c r="AA2486" s="12" t="s">
        <v>31</v>
      </c>
    </row>
    <row r="2487" spans="1:27" x14ac:dyDescent="0.25">
      <c r="A2487" s="10">
        <v>45694</v>
      </c>
      <c r="B2487" s="68">
        <v>7.7662037037037335E-3</v>
      </c>
      <c r="C2487" s="11" t="s">
        <v>4857</v>
      </c>
      <c r="D2487" s="11">
        <v>17021</v>
      </c>
      <c r="E2487" s="11" t="s">
        <v>183</v>
      </c>
      <c r="F2487" s="11" t="s">
        <v>26</v>
      </c>
      <c r="G2487" s="11" t="s">
        <v>26</v>
      </c>
      <c r="H2487" s="12" t="s">
        <v>4421</v>
      </c>
      <c r="I2487" s="12" t="s">
        <v>27</v>
      </c>
      <c r="J2487" s="12" t="s">
        <v>47</v>
      </c>
      <c r="K2487" s="12" t="s">
        <v>48</v>
      </c>
      <c r="L2487" s="13">
        <v>41.62</v>
      </c>
      <c r="M2487" s="13">
        <v>28</v>
      </c>
      <c r="N2487" s="13">
        <f t="shared" ref="N2487:N2550" si="2518">L2487/M2487</f>
        <v>1.4864285714285714</v>
      </c>
      <c r="O2487" s="13">
        <v>87</v>
      </c>
      <c r="P2487" s="13" t="s">
        <v>30</v>
      </c>
      <c r="Q2487" s="13">
        <v>0</v>
      </c>
      <c r="R2487" s="69">
        <f>L2487*O2487</f>
        <v>3620.9399999999996</v>
      </c>
      <c r="S2487" s="69">
        <v>38</v>
      </c>
      <c r="T2487" s="69">
        <f>L2487*S2487</f>
        <v>1581.56</v>
      </c>
      <c r="U2487" s="69">
        <f>R2487-T2487</f>
        <v>2039.3799999999997</v>
      </c>
      <c r="V2487" s="69">
        <f>U2487*1</f>
        <v>2039.3799999999997</v>
      </c>
      <c r="W2487" s="69">
        <f>U2487-V2487</f>
        <v>0</v>
      </c>
      <c r="X2487" s="69">
        <f>L2487*36</f>
        <v>1498.32</v>
      </c>
      <c r="Y2487" s="70">
        <f>+T2487-X2487</f>
        <v>83.240000000000009</v>
      </c>
      <c r="Z2487" s="12" t="s">
        <v>141</v>
      </c>
      <c r="AA2487" s="12" t="s">
        <v>78</v>
      </c>
    </row>
    <row r="2488" spans="1:27" x14ac:dyDescent="0.25">
      <c r="A2488" s="10">
        <v>45694</v>
      </c>
      <c r="B2488" s="68">
        <v>4.3807870370370372E-2</v>
      </c>
      <c r="C2488" s="11" t="s">
        <v>4858</v>
      </c>
      <c r="D2488" s="11">
        <v>17022</v>
      </c>
      <c r="E2488" s="11" t="s">
        <v>495</v>
      </c>
      <c r="F2488" s="11" t="s">
        <v>26</v>
      </c>
      <c r="G2488" s="11">
        <v>22922</v>
      </c>
      <c r="H2488" s="12" t="s">
        <v>4447</v>
      </c>
      <c r="I2488" s="12" t="s">
        <v>27</v>
      </c>
      <c r="J2488" s="12" t="s">
        <v>33</v>
      </c>
      <c r="K2488" s="12" t="s">
        <v>34</v>
      </c>
      <c r="L2488" s="13">
        <v>37.74</v>
      </c>
      <c r="M2488" s="13">
        <v>25</v>
      </c>
      <c r="N2488" s="13">
        <f t="shared" si="2518"/>
        <v>1.5096000000000001</v>
      </c>
      <c r="O2488" s="13">
        <v>45.33</v>
      </c>
      <c r="P2488" s="13" t="s">
        <v>30</v>
      </c>
      <c r="Q2488" s="13">
        <v>0</v>
      </c>
      <c r="R2488" s="69">
        <f>+L2488*O2488</f>
        <v>1710.7542000000001</v>
      </c>
      <c r="S2488" s="69">
        <v>0</v>
      </c>
      <c r="T2488" s="69">
        <f>+L2488*S2488</f>
        <v>0</v>
      </c>
      <c r="U2488" s="69">
        <f>+R2488-T2488</f>
        <v>1710.7542000000001</v>
      </c>
      <c r="V2488" s="69">
        <f>+U2488*0.75</f>
        <v>1283.06565</v>
      </c>
      <c r="W2488" s="69">
        <f>+U2488-V2488</f>
        <v>427.68855000000008</v>
      </c>
      <c r="X2488" s="69">
        <v>0</v>
      </c>
      <c r="Y2488" s="14">
        <f t="shared" ref="Y2488:Y2491" si="2519">T2488-X2488</f>
        <v>0</v>
      </c>
      <c r="Z2488" s="11" t="s">
        <v>26</v>
      </c>
      <c r="AA2488" s="12" t="s">
        <v>31</v>
      </c>
    </row>
    <row r="2489" spans="1:27" x14ac:dyDescent="0.25">
      <c r="A2489" s="10">
        <v>45694</v>
      </c>
      <c r="B2489" s="68">
        <v>1.0462962962962952E-2</v>
      </c>
      <c r="C2489" s="11" t="s">
        <v>4859</v>
      </c>
      <c r="D2489" s="11">
        <v>17023</v>
      </c>
      <c r="E2489" s="11" t="s">
        <v>223</v>
      </c>
      <c r="F2489" s="11" t="s">
        <v>26</v>
      </c>
      <c r="G2489" s="11">
        <v>3202</v>
      </c>
      <c r="H2489" s="12" t="s">
        <v>4422</v>
      </c>
      <c r="I2489" s="12" t="s">
        <v>27</v>
      </c>
      <c r="J2489" s="12" t="s">
        <v>47</v>
      </c>
      <c r="K2489" s="12" t="s">
        <v>48</v>
      </c>
      <c r="L2489" s="13">
        <v>34.58</v>
      </c>
      <c r="M2489" s="13">
        <v>25</v>
      </c>
      <c r="N2489" s="13">
        <f t="shared" si="2518"/>
        <v>1.3832</v>
      </c>
      <c r="O2489" s="13">
        <v>46</v>
      </c>
      <c r="P2489" s="13" t="s">
        <v>30</v>
      </c>
      <c r="Q2489" s="13">
        <v>0</v>
      </c>
      <c r="R2489" s="69">
        <f t="shared" ref="R2489" si="2520">+L2489*O2489</f>
        <v>1590.6799999999998</v>
      </c>
      <c r="S2489" s="69">
        <v>0</v>
      </c>
      <c r="T2489" s="69">
        <f t="shared" ref="T2489" si="2521">+L2489*S2489</f>
        <v>0</v>
      </c>
      <c r="U2489" s="69">
        <f t="shared" ref="U2489" si="2522">+R2489-T2489</f>
        <v>1590.6799999999998</v>
      </c>
      <c r="V2489" s="69">
        <f>+U2489*1</f>
        <v>1590.6799999999998</v>
      </c>
      <c r="W2489" s="69">
        <f t="shared" ref="W2489" si="2523">+U2489-V2489</f>
        <v>0</v>
      </c>
      <c r="X2489" s="69">
        <v>0</v>
      </c>
      <c r="Y2489" s="14">
        <f t="shared" si="2519"/>
        <v>0</v>
      </c>
      <c r="Z2489" s="11" t="s">
        <v>26</v>
      </c>
      <c r="AA2489" s="12" t="s">
        <v>31</v>
      </c>
    </row>
    <row r="2490" spans="1:27" x14ac:dyDescent="0.25">
      <c r="A2490" s="10">
        <v>45694</v>
      </c>
      <c r="B2490" s="68">
        <v>1.6018518518518543E-2</v>
      </c>
      <c r="C2490" s="11" t="s">
        <v>4860</v>
      </c>
      <c r="D2490" s="11">
        <v>17024</v>
      </c>
      <c r="E2490" s="11" t="s">
        <v>100</v>
      </c>
      <c r="F2490" s="11" t="s">
        <v>26</v>
      </c>
      <c r="G2490" s="11">
        <v>21747</v>
      </c>
      <c r="H2490" s="12" t="s">
        <v>4447</v>
      </c>
      <c r="I2490" s="12" t="s">
        <v>27</v>
      </c>
      <c r="J2490" s="12" t="s">
        <v>33</v>
      </c>
      <c r="K2490" s="12" t="s">
        <v>34</v>
      </c>
      <c r="L2490" s="13">
        <v>39.659999999999997</v>
      </c>
      <c r="M2490" s="13">
        <v>27</v>
      </c>
      <c r="N2490" s="13">
        <f t="shared" si="2518"/>
        <v>1.4688888888888887</v>
      </c>
      <c r="O2490" s="13">
        <v>45.33</v>
      </c>
      <c r="P2490" s="13" t="s">
        <v>30</v>
      </c>
      <c r="Q2490" s="13">
        <v>0</v>
      </c>
      <c r="R2490" s="69">
        <f>+L2490*O2490</f>
        <v>1797.7877999999998</v>
      </c>
      <c r="S2490" s="69">
        <v>0</v>
      </c>
      <c r="T2490" s="69">
        <f>+L2490*S2490</f>
        <v>0</v>
      </c>
      <c r="U2490" s="69">
        <f>+R2490-T2490</f>
        <v>1797.7877999999998</v>
      </c>
      <c r="V2490" s="69">
        <f>+U2490*0.75</f>
        <v>1348.3408499999998</v>
      </c>
      <c r="W2490" s="69">
        <f>+U2490-V2490</f>
        <v>449.44695000000002</v>
      </c>
      <c r="X2490" s="69">
        <v>0</v>
      </c>
      <c r="Y2490" s="14">
        <f t="shared" si="2519"/>
        <v>0</v>
      </c>
      <c r="Z2490" s="11" t="s">
        <v>26</v>
      </c>
      <c r="AA2490" s="12" t="s">
        <v>31</v>
      </c>
    </row>
    <row r="2491" spans="1:27" x14ac:dyDescent="0.25">
      <c r="A2491" s="10">
        <v>45694</v>
      </c>
      <c r="B2491" s="68">
        <v>1.7812500000000009E-2</v>
      </c>
      <c r="C2491" s="11" t="s">
        <v>4861</v>
      </c>
      <c r="D2491" s="11">
        <v>17025</v>
      </c>
      <c r="E2491" s="11" t="s">
        <v>551</v>
      </c>
      <c r="F2491" s="11" t="s">
        <v>26</v>
      </c>
      <c r="G2491" s="11">
        <v>44152</v>
      </c>
      <c r="H2491" s="12" t="s">
        <v>4422</v>
      </c>
      <c r="I2491" s="12" t="s">
        <v>27</v>
      </c>
      <c r="J2491" s="12" t="s">
        <v>33</v>
      </c>
      <c r="K2491" s="12" t="s">
        <v>34</v>
      </c>
      <c r="L2491" s="13">
        <v>36.54</v>
      </c>
      <c r="M2491" s="13">
        <v>25</v>
      </c>
      <c r="N2491" s="13">
        <f t="shared" si="2518"/>
        <v>1.4616</v>
      </c>
      <c r="O2491" s="13">
        <v>45</v>
      </c>
      <c r="P2491" s="13" t="s">
        <v>30</v>
      </c>
      <c r="Q2491" s="13">
        <v>0</v>
      </c>
      <c r="R2491" s="69">
        <f>+L2491*O2491</f>
        <v>1644.3</v>
      </c>
      <c r="S2491" s="69">
        <v>0</v>
      </c>
      <c r="T2491" s="69">
        <f>+L2491*S2491</f>
        <v>0</v>
      </c>
      <c r="U2491" s="69">
        <f t="shared" ref="U2491" si="2524">+R2491-T2491</f>
        <v>1644.3</v>
      </c>
      <c r="V2491" s="69">
        <f>+U2491*1</f>
        <v>1644.3</v>
      </c>
      <c r="W2491" s="69">
        <f t="shared" ref="W2491" si="2525">+U2491-V2491</f>
        <v>0</v>
      </c>
      <c r="X2491" s="69">
        <v>0</v>
      </c>
      <c r="Y2491" s="14">
        <f t="shared" si="2519"/>
        <v>0</v>
      </c>
      <c r="Z2491" s="11" t="s">
        <v>26</v>
      </c>
      <c r="AA2491" s="12" t="s">
        <v>31</v>
      </c>
    </row>
    <row r="2492" spans="1:27" x14ac:dyDescent="0.25">
      <c r="A2492" s="10">
        <v>45694</v>
      </c>
      <c r="B2492" s="68">
        <v>2.1666666666666667E-2</v>
      </c>
      <c r="C2492" s="11" t="s">
        <v>4862</v>
      </c>
      <c r="D2492" s="11">
        <v>17026</v>
      </c>
      <c r="E2492" s="11" t="s">
        <v>604</v>
      </c>
      <c r="F2492" s="11" t="s">
        <v>26</v>
      </c>
      <c r="G2492" s="11" t="s">
        <v>26</v>
      </c>
      <c r="H2492" s="12" t="s">
        <v>4421</v>
      </c>
      <c r="I2492" s="12" t="s">
        <v>27</v>
      </c>
      <c r="J2492" s="12" t="s">
        <v>47</v>
      </c>
      <c r="K2492" s="12" t="s">
        <v>48</v>
      </c>
      <c r="L2492" s="13">
        <v>39.32</v>
      </c>
      <c r="M2492" s="13">
        <v>27</v>
      </c>
      <c r="N2492" s="13">
        <f t="shared" si="2518"/>
        <v>1.4562962962962962</v>
      </c>
      <c r="O2492" s="13">
        <v>87</v>
      </c>
      <c r="P2492" s="13" t="s">
        <v>30</v>
      </c>
      <c r="Q2492" s="13">
        <v>0</v>
      </c>
      <c r="R2492" s="69">
        <f>L2492*O2492</f>
        <v>3420.84</v>
      </c>
      <c r="S2492" s="69">
        <v>38</v>
      </c>
      <c r="T2492" s="69">
        <f>L2492*S2492</f>
        <v>1494.16</v>
      </c>
      <c r="U2492" s="69">
        <f>R2492-T2492</f>
        <v>1926.68</v>
      </c>
      <c r="V2492" s="69">
        <f>U2492*1</f>
        <v>1926.68</v>
      </c>
      <c r="W2492" s="69">
        <f>U2492-V2492</f>
        <v>0</v>
      </c>
      <c r="X2492" s="69">
        <f>L2492*36</f>
        <v>1415.52</v>
      </c>
      <c r="Y2492" s="70">
        <f>+T2492-X2492</f>
        <v>78.6400000000001</v>
      </c>
      <c r="Z2492" s="12" t="s">
        <v>141</v>
      </c>
      <c r="AA2492" s="12" t="s">
        <v>78</v>
      </c>
    </row>
    <row r="2493" spans="1:27" x14ac:dyDescent="0.25">
      <c r="A2493" s="10">
        <v>45694</v>
      </c>
      <c r="B2493" s="68">
        <v>1.8865740740740766E-2</v>
      </c>
      <c r="C2493" s="11" t="s">
        <v>4863</v>
      </c>
      <c r="D2493" s="11">
        <v>17027</v>
      </c>
      <c r="E2493" s="11" t="s">
        <v>524</v>
      </c>
      <c r="F2493" s="11" t="s">
        <v>26</v>
      </c>
      <c r="G2493" s="11">
        <v>26342</v>
      </c>
      <c r="H2493" s="12" t="s">
        <v>4447</v>
      </c>
      <c r="I2493" s="12" t="s">
        <v>55</v>
      </c>
      <c r="J2493" s="12" t="s">
        <v>55</v>
      </c>
      <c r="K2493" s="12" t="s">
        <v>56</v>
      </c>
      <c r="L2493" s="13">
        <v>37.74</v>
      </c>
      <c r="M2493" s="13">
        <v>25</v>
      </c>
      <c r="N2493" s="13">
        <f t="shared" si="2518"/>
        <v>1.5096000000000001</v>
      </c>
      <c r="O2493" s="13">
        <v>15</v>
      </c>
      <c r="P2493" s="13" t="s">
        <v>30</v>
      </c>
      <c r="Q2493" s="13">
        <v>0</v>
      </c>
      <c r="R2493" s="69">
        <f>+L2493*O2493</f>
        <v>566.1</v>
      </c>
      <c r="S2493" s="69">
        <v>0</v>
      </c>
      <c r="T2493" s="69">
        <f>+L2493*S2493</f>
        <v>0</v>
      </c>
      <c r="U2493" s="69">
        <f>+R2493-T2493</f>
        <v>566.1</v>
      </c>
      <c r="V2493" s="69">
        <f>+U2493*0.75</f>
        <v>424.57500000000005</v>
      </c>
      <c r="W2493" s="69">
        <f>+U2493-V2493</f>
        <v>141.52499999999998</v>
      </c>
      <c r="X2493" s="69">
        <v>0</v>
      </c>
      <c r="Y2493" s="14">
        <f t="shared" ref="Y2493:Y2494" si="2526">T2493-X2493</f>
        <v>0</v>
      </c>
      <c r="Z2493" s="11" t="s">
        <v>26</v>
      </c>
      <c r="AA2493" s="12" t="s">
        <v>31</v>
      </c>
    </row>
    <row r="2494" spans="1:27" x14ac:dyDescent="0.25">
      <c r="A2494" s="10">
        <v>45694</v>
      </c>
      <c r="B2494" s="68">
        <v>2.4791666666666656E-2</v>
      </c>
      <c r="C2494" s="11" t="s">
        <v>4864</v>
      </c>
      <c r="D2494" s="11">
        <v>17028</v>
      </c>
      <c r="E2494" s="11" t="s">
        <v>543</v>
      </c>
      <c r="F2494" s="11" t="s">
        <v>26</v>
      </c>
      <c r="G2494" s="11">
        <v>70187</v>
      </c>
      <c r="H2494" s="12" t="s">
        <v>4447</v>
      </c>
      <c r="I2494" s="12" t="s">
        <v>55</v>
      </c>
      <c r="J2494" s="12" t="s">
        <v>55</v>
      </c>
      <c r="K2494" s="12" t="s">
        <v>56</v>
      </c>
      <c r="L2494" s="13">
        <v>37.08</v>
      </c>
      <c r="M2494" s="13">
        <v>25</v>
      </c>
      <c r="N2494" s="13">
        <f t="shared" si="2518"/>
        <v>1.4831999999999999</v>
      </c>
      <c r="O2494" s="13">
        <v>15</v>
      </c>
      <c r="P2494" s="13" t="s">
        <v>30</v>
      </c>
      <c r="Q2494" s="13">
        <v>0</v>
      </c>
      <c r="R2494" s="69">
        <f>+L2494*O2494</f>
        <v>556.19999999999993</v>
      </c>
      <c r="S2494" s="69">
        <v>0</v>
      </c>
      <c r="T2494" s="69">
        <f>+L2494*S2494</f>
        <v>0</v>
      </c>
      <c r="U2494" s="69">
        <f>+R2494-T2494</f>
        <v>556.19999999999993</v>
      </c>
      <c r="V2494" s="69">
        <f>+U2494*0.75</f>
        <v>417.15</v>
      </c>
      <c r="W2494" s="69">
        <f>+U2494-V2494</f>
        <v>139.04999999999995</v>
      </c>
      <c r="X2494" s="69">
        <v>0</v>
      </c>
      <c r="Y2494" s="14">
        <f t="shared" si="2526"/>
        <v>0</v>
      </c>
      <c r="Z2494" s="11" t="s">
        <v>26</v>
      </c>
      <c r="AA2494" s="12" t="s">
        <v>31</v>
      </c>
    </row>
    <row r="2495" spans="1:27" x14ac:dyDescent="0.25">
      <c r="A2495" s="10">
        <v>45694</v>
      </c>
      <c r="B2495" s="68">
        <v>2.8645833333333315E-2</v>
      </c>
      <c r="C2495" s="11" t="s">
        <v>4865</v>
      </c>
      <c r="D2495" s="11">
        <v>17029</v>
      </c>
      <c r="E2495" s="11" t="s">
        <v>81</v>
      </c>
      <c r="F2495" s="11" t="s">
        <v>26</v>
      </c>
      <c r="G2495" s="11" t="s">
        <v>26</v>
      </c>
      <c r="H2495" s="12" t="s">
        <v>4421</v>
      </c>
      <c r="I2495" s="12" t="s">
        <v>27</v>
      </c>
      <c r="J2495" s="12" t="s">
        <v>47</v>
      </c>
      <c r="K2495" s="12" t="s">
        <v>48</v>
      </c>
      <c r="L2495" s="13">
        <v>40.32</v>
      </c>
      <c r="M2495" s="13">
        <v>28</v>
      </c>
      <c r="N2495" s="13">
        <f t="shared" si="2518"/>
        <v>1.44</v>
      </c>
      <c r="O2495" s="13">
        <v>87</v>
      </c>
      <c r="P2495" s="13" t="s">
        <v>30</v>
      </c>
      <c r="Q2495" s="13">
        <v>0</v>
      </c>
      <c r="R2495" s="69">
        <f>L2495*O2495</f>
        <v>3507.84</v>
      </c>
      <c r="S2495" s="69">
        <v>38</v>
      </c>
      <c r="T2495" s="69">
        <f>L2495*S2495</f>
        <v>1532.16</v>
      </c>
      <c r="U2495" s="69">
        <f>R2495-T2495</f>
        <v>1975.68</v>
      </c>
      <c r="V2495" s="69">
        <f>U2495*1</f>
        <v>1975.68</v>
      </c>
      <c r="W2495" s="69">
        <f>U2495-V2495</f>
        <v>0</v>
      </c>
      <c r="X2495" s="69">
        <f>L2495*36</f>
        <v>1451.52</v>
      </c>
      <c r="Y2495" s="70">
        <f>+T2495-X2495</f>
        <v>80.6400000000001</v>
      </c>
      <c r="Z2495" s="12" t="s">
        <v>141</v>
      </c>
      <c r="AA2495" s="12" t="s">
        <v>78</v>
      </c>
    </row>
    <row r="2496" spans="1:27" x14ac:dyDescent="0.25">
      <c r="A2496" s="10">
        <v>45694</v>
      </c>
      <c r="B2496" s="68">
        <v>2.9456018518518534E-2</v>
      </c>
      <c r="C2496" s="11" t="s">
        <v>4866</v>
      </c>
      <c r="D2496" s="11">
        <v>17030</v>
      </c>
      <c r="E2496" s="11" t="s">
        <v>240</v>
      </c>
      <c r="F2496" s="11" t="s">
        <v>26</v>
      </c>
      <c r="G2496" s="11">
        <v>74967</v>
      </c>
      <c r="H2496" s="12" t="s">
        <v>4447</v>
      </c>
      <c r="I2496" s="12" t="s">
        <v>55</v>
      </c>
      <c r="J2496" s="12" t="s">
        <v>55</v>
      </c>
      <c r="K2496" s="12" t="s">
        <v>56</v>
      </c>
      <c r="L2496" s="13">
        <v>38.880000000000003</v>
      </c>
      <c r="M2496" s="13">
        <v>25</v>
      </c>
      <c r="N2496" s="13">
        <f t="shared" si="2518"/>
        <v>1.5552000000000001</v>
      </c>
      <c r="O2496" s="13">
        <v>15</v>
      </c>
      <c r="P2496" s="13" t="s">
        <v>30</v>
      </c>
      <c r="Q2496" s="13">
        <v>0</v>
      </c>
      <c r="R2496" s="69">
        <f>+L2496*O2496</f>
        <v>583.20000000000005</v>
      </c>
      <c r="S2496" s="69">
        <v>0</v>
      </c>
      <c r="T2496" s="69">
        <f>+L2496*S2496</f>
        <v>0</v>
      </c>
      <c r="U2496" s="69">
        <f>+R2496-T2496</f>
        <v>583.20000000000005</v>
      </c>
      <c r="V2496" s="69">
        <f>+U2496*0.75</f>
        <v>437.40000000000003</v>
      </c>
      <c r="W2496" s="69">
        <f>+U2496-V2496</f>
        <v>145.80000000000001</v>
      </c>
      <c r="X2496" s="69">
        <v>0</v>
      </c>
      <c r="Y2496" s="14">
        <f t="shared" ref="Y2496:Y2498" si="2527">T2496-X2496</f>
        <v>0</v>
      </c>
      <c r="Z2496" s="11" t="s">
        <v>26</v>
      </c>
      <c r="AA2496" s="12" t="s">
        <v>31</v>
      </c>
    </row>
    <row r="2497" spans="1:27" x14ac:dyDescent="0.25">
      <c r="A2497" s="10">
        <v>45694</v>
      </c>
      <c r="B2497" s="68">
        <v>3.0567129629629652E-2</v>
      </c>
      <c r="C2497" s="11" t="s">
        <v>4867</v>
      </c>
      <c r="D2497" s="11">
        <v>17031</v>
      </c>
      <c r="E2497" s="11" t="s">
        <v>518</v>
      </c>
      <c r="F2497" s="11" t="s">
        <v>26</v>
      </c>
      <c r="G2497" s="11">
        <v>21770</v>
      </c>
      <c r="H2497" s="12" t="s">
        <v>4447</v>
      </c>
      <c r="I2497" s="12" t="s">
        <v>27</v>
      </c>
      <c r="J2497" s="12" t="s">
        <v>42</v>
      </c>
      <c r="K2497" s="12" t="s">
        <v>43</v>
      </c>
      <c r="L2497" s="13">
        <v>44.82</v>
      </c>
      <c r="M2497" s="13">
        <v>25</v>
      </c>
      <c r="N2497" s="13">
        <f t="shared" si="2518"/>
        <v>1.7927999999999999</v>
      </c>
      <c r="O2497" s="13">
        <v>42.5</v>
      </c>
      <c r="P2497" s="13"/>
      <c r="Q2497" s="13">
        <v>0</v>
      </c>
      <c r="R2497" s="69">
        <f>+L2497*O2497</f>
        <v>1904.85</v>
      </c>
      <c r="S2497" s="69">
        <v>0</v>
      </c>
      <c r="T2497" s="69">
        <f>+L2497*S2497</f>
        <v>0</v>
      </c>
      <c r="U2497" s="69">
        <f>+R2497-T2497</f>
        <v>1904.85</v>
      </c>
      <c r="V2497" s="69">
        <f>+U2497*0.75</f>
        <v>1428.6374999999998</v>
      </c>
      <c r="W2497" s="69">
        <f>+U2497-V2497</f>
        <v>476.21250000000009</v>
      </c>
      <c r="X2497" s="69">
        <v>0</v>
      </c>
      <c r="Y2497" s="14">
        <f t="shared" si="2527"/>
        <v>0</v>
      </c>
      <c r="Z2497" s="11" t="s">
        <v>26</v>
      </c>
      <c r="AA2497" s="12" t="s">
        <v>31</v>
      </c>
    </row>
    <row r="2498" spans="1:27" x14ac:dyDescent="0.25">
      <c r="A2498" s="10">
        <v>45694</v>
      </c>
      <c r="B2498" s="68">
        <v>3.4768518518518532E-2</v>
      </c>
      <c r="C2498" s="11" t="s">
        <v>4868</v>
      </c>
      <c r="D2498" s="11">
        <v>17032</v>
      </c>
      <c r="E2498" s="11" t="s">
        <v>50</v>
      </c>
      <c r="F2498" s="11" t="s">
        <v>26</v>
      </c>
      <c r="G2498" s="11">
        <v>939</v>
      </c>
      <c r="H2498" s="12" t="s">
        <v>162</v>
      </c>
      <c r="I2498" s="12" t="s">
        <v>27</v>
      </c>
      <c r="J2498" s="12" t="s">
        <v>47</v>
      </c>
      <c r="K2498" s="12" t="s">
        <v>48</v>
      </c>
      <c r="L2498" s="13">
        <v>38.340000000000003</v>
      </c>
      <c r="M2498" s="13">
        <v>25</v>
      </c>
      <c r="N2498" s="13">
        <f t="shared" si="2518"/>
        <v>1.5336000000000001</v>
      </c>
      <c r="O2498" s="13" t="s">
        <v>30</v>
      </c>
      <c r="P2498" s="13">
        <v>58</v>
      </c>
      <c r="Q2498" s="13">
        <v>0</v>
      </c>
      <c r="R2498" s="69">
        <f>M2498*P2498</f>
        <v>1450</v>
      </c>
      <c r="S2498" s="69">
        <v>0</v>
      </c>
      <c r="T2498" s="69">
        <f>M2498*S2498</f>
        <v>0</v>
      </c>
      <c r="U2498" s="69">
        <f>R2498-T2498</f>
        <v>1450</v>
      </c>
      <c r="V2498" s="69">
        <f>U2498*0</f>
        <v>0</v>
      </c>
      <c r="W2498" s="69">
        <f>U2498-V2498</f>
        <v>1450</v>
      </c>
      <c r="X2498" s="69">
        <v>0</v>
      </c>
      <c r="Y2498" s="14">
        <f t="shared" si="2527"/>
        <v>0</v>
      </c>
      <c r="Z2498" s="11" t="s">
        <v>26</v>
      </c>
      <c r="AA2498" s="12" t="s">
        <v>31</v>
      </c>
    </row>
    <row r="2499" spans="1:27" x14ac:dyDescent="0.25">
      <c r="A2499" s="10">
        <v>45694</v>
      </c>
      <c r="B2499" s="68">
        <v>3.5324074074074119E-2</v>
      </c>
      <c r="C2499" s="11" t="s">
        <v>4869</v>
      </c>
      <c r="D2499" s="11">
        <v>17033</v>
      </c>
      <c r="E2499" s="11" t="s">
        <v>245</v>
      </c>
      <c r="F2499" s="11" t="s">
        <v>26</v>
      </c>
      <c r="G2499" s="11" t="s">
        <v>26</v>
      </c>
      <c r="H2499" s="12" t="s">
        <v>145</v>
      </c>
      <c r="I2499" s="12" t="s">
        <v>27</v>
      </c>
      <c r="J2499" s="12" t="s">
        <v>33</v>
      </c>
      <c r="K2499" s="12" t="s">
        <v>34</v>
      </c>
      <c r="L2499" s="13">
        <v>42.98</v>
      </c>
      <c r="M2499" s="13">
        <v>29</v>
      </c>
      <c r="N2499" s="13">
        <f t="shared" si="2518"/>
        <v>1.4820689655172412</v>
      </c>
      <c r="O2499" s="13">
        <v>91</v>
      </c>
      <c r="P2499" s="13" t="s">
        <v>30</v>
      </c>
      <c r="Q2499" s="13">
        <v>0</v>
      </c>
      <c r="R2499" s="69">
        <f>+L2499*O2499</f>
        <v>3911.18</v>
      </c>
      <c r="S2499" s="69">
        <v>40</v>
      </c>
      <c r="T2499" s="69">
        <f>L2499*S2499</f>
        <v>1719.1999999999998</v>
      </c>
      <c r="U2499" s="69">
        <f t="shared" ref="U2499" si="2528">R2499-T2499</f>
        <v>2191.98</v>
      </c>
      <c r="V2499" s="69">
        <f>U2499*1</f>
        <v>2191.98</v>
      </c>
      <c r="W2499" s="69">
        <f t="shared" ref="W2499" si="2529">U2499-V2499</f>
        <v>0</v>
      </c>
      <c r="X2499" s="69">
        <f>L2499*37</f>
        <v>1590.26</v>
      </c>
      <c r="Y2499" s="70">
        <f>+T2499-X2499</f>
        <v>128.93999999999983</v>
      </c>
      <c r="Z2499" s="12" t="s">
        <v>41</v>
      </c>
      <c r="AA2499" s="12" t="s">
        <v>79</v>
      </c>
    </row>
    <row r="2500" spans="1:27" x14ac:dyDescent="0.25">
      <c r="A2500" s="10">
        <v>45694</v>
      </c>
      <c r="B2500" s="68">
        <v>3.8263888888888931E-2</v>
      </c>
      <c r="C2500" s="11" t="s">
        <v>4870</v>
      </c>
      <c r="D2500" s="11">
        <v>17034</v>
      </c>
      <c r="E2500" s="11" t="s">
        <v>480</v>
      </c>
      <c r="F2500" s="11" t="s">
        <v>26</v>
      </c>
      <c r="G2500" s="11">
        <v>78802</v>
      </c>
      <c r="H2500" s="12" t="s">
        <v>4447</v>
      </c>
      <c r="I2500" s="12" t="s">
        <v>55</v>
      </c>
      <c r="J2500" s="12" t="s">
        <v>55</v>
      </c>
      <c r="K2500" s="12" t="s">
        <v>56</v>
      </c>
      <c r="L2500" s="13">
        <v>37.72</v>
      </c>
      <c r="M2500" s="13">
        <v>25</v>
      </c>
      <c r="N2500" s="13">
        <f t="shared" si="2518"/>
        <v>1.5087999999999999</v>
      </c>
      <c r="O2500" s="13">
        <v>15</v>
      </c>
      <c r="P2500" s="13" t="s">
        <v>30</v>
      </c>
      <c r="Q2500" s="13">
        <v>0</v>
      </c>
      <c r="R2500" s="69">
        <f>+L2500*O2500</f>
        <v>565.79999999999995</v>
      </c>
      <c r="S2500" s="69">
        <v>0</v>
      </c>
      <c r="T2500" s="69">
        <f>+L2500*S2500</f>
        <v>0</v>
      </c>
      <c r="U2500" s="69">
        <f>+R2500-T2500</f>
        <v>565.79999999999995</v>
      </c>
      <c r="V2500" s="69">
        <f>+U2500*0.75</f>
        <v>424.34999999999997</v>
      </c>
      <c r="W2500" s="69">
        <f>+U2500-V2500</f>
        <v>141.44999999999999</v>
      </c>
      <c r="X2500" s="69">
        <v>0</v>
      </c>
      <c r="Y2500" s="14">
        <f t="shared" ref="Y2500:Y2501" si="2530">T2500-X2500</f>
        <v>0</v>
      </c>
      <c r="Z2500" s="11" t="s">
        <v>26</v>
      </c>
      <c r="AA2500" s="12" t="s">
        <v>31</v>
      </c>
    </row>
    <row r="2501" spans="1:27" x14ac:dyDescent="0.25">
      <c r="A2501" s="10">
        <v>45694</v>
      </c>
      <c r="B2501" s="68">
        <v>3.480324074074076E-2</v>
      </c>
      <c r="C2501" s="11" t="s">
        <v>4871</v>
      </c>
      <c r="D2501" s="11">
        <v>17035</v>
      </c>
      <c r="E2501" s="11" t="s">
        <v>479</v>
      </c>
      <c r="F2501" s="11" t="s">
        <v>26</v>
      </c>
      <c r="G2501" s="11">
        <v>70412</v>
      </c>
      <c r="H2501" s="12" t="s">
        <v>4447</v>
      </c>
      <c r="I2501" s="12" t="s">
        <v>55</v>
      </c>
      <c r="J2501" s="12" t="s">
        <v>55</v>
      </c>
      <c r="K2501" s="12" t="s">
        <v>56</v>
      </c>
      <c r="L2501" s="13">
        <v>38.46</v>
      </c>
      <c r="M2501" s="13">
        <v>25</v>
      </c>
      <c r="N2501" s="13">
        <f t="shared" si="2518"/>
        <v>1.5384</v>
      </c>
      <c r="O2501" s="13">
        <v>15</v>
      </c>
      <c r="P2501" s="13" t="s">
        <v>30</v>
      </c>
      <c r="Q2501" s="13">
        <v>0</v>
      </c>
      <c r="R2501" s="69">
        <f>+L2501*O2501</f>
        <v>576.9</v>
      </c>
      <c r="S2501" s="69">
        <v>0</v>
      </c>
      <c r="T2501" s="69">
        <f>+L2501*S2501</f>
        <v>0</v>
      </c>
      <c r="U2501" s="69">
        <f>+R2501-T2501</f>
        <v>576.9</v>
      </c>
      <c r="V2501" s="69">
        <f>+U2501*0.75</f>
        <v>432.67499999999995</v>
      </c>
      <c r="W2501" s="69">
        <f>+U2501-V2501</f>
        <v>144.22500000000002</v>
      </c>
      <c r="X2501" s="69">
        <v>0</v>
      </c>
      <c r="Y2501" s="14">
        <f t="shared" si="2530"/>
        <v>0</v>
      </c>
      <c r="Z2501" s="11" t="s">
        <v>26</v>
      </c>
      <c r="AA2501" s="12" t="s">
        <v>31</v>
      </c>
    </row>
    <row r="2502" spans="1:27" x14ac:dyDescent="0.25">
      <c r="A2502" s="10">
        <v>45694</v>
      </c>
      <c r="B2502" s="68">
        <v>4.0243055555555574E-2</v>
      </c>
      <c r="C2502" s="11" t="s">
        <v>4872</v>
      </c>
      <c r="D2502" s="11">
        <v>17036</v>
      </c>
      <c r="E2502" s="11" t="s">
        <v>538</v>
      </c>
      <c r="F2502" s="11" t="s">
        <v>26</v>
      </c>
      <c r="G2502" s="11" t="s">
        <v>26</v>
      </c>
      <c r="H2502" s="12" t="s">
        <v>145</v>
      </c>
      <c r="I2502" s="12" t="s">
        <v>27</v>
      </c>
      <c r="J2502" s="12" t="s">
        <v>33</v>
      </c>
      <c r="K2502" s="12" t="s">
        <v>34</v>
      </c>
      <c r="L2502" s="13">
        <v>43.18</v>
      </c>
      <c r="M2502" s="13">
        <v>30</v>
      </c>
      <c r="N2502" s="13">
        <f t="shared" si="2518"/>
        <v>1.4393333333333334</v>
      </c>
      <c r="O2502" s="13">
        <v>91</v>
      </c>
      <c r="P2502" s="13" t="s">
        <v>30</v>
      </c>
      <c r="Q2502" s="13">
        <v>0</v>
      </c>
      <c r="R2502" s="69">
        <f>+L2502*O2502</f>
        <v>3929.38</v>
      </c>
      <c r="S2502" s="69">
        <v>40</v>
      </c>
      <c r="T2502" s="69">
        <f>L2502*S2502</f>
        <v>1727.2</v>
      </c>
      <c r="U2502" s="69">
        <f t="shared" ref="U2502" si="2531">R2502-T2502</f>
        <v>2202.1800000000003</v>
      </c>
      <c r="V2502" s="69">
        <f>U2502*1</f>
        <v>2202.1800000000003</v>
      </c>
      <c r="W2502" s="69">
        <f t="shared" ref="W2502" si="2532">U2502-V2502</f>
        <v>0</v>
      </c>
      <c r="X2502" s="69">
        <f>L2502*37</f>
        <v>1597.66</v>
      </c>
      <c r="Y2502" s="70">
        <f>+T2502-X2502</f>
        <v>129.53999999999996</v>
      </c>
      <c r="Z2502" s="12" t="s">
        <v>41</v>
      </c>
      <c r="AA2502" s="12" t="s">
        <v>79</v>
      </c>
    </row>
    <row r="2503" spans="1:27" x14ac:dyDescent="0.25">
      <c r="A2503" s="10">
        <v>45694</v>
      </c>
      <c r="B2503" s="68">
        <v>4.2939814814814792E-2</v>
      </c>
      <c r="C2503" s="11" t="s">
        <v>4873</v>
      </c>
      <c r="D2503" s="11">
        <v>17037</v>
      </c>
      <c r="E2503" s="11" t="s">
        <v>237</v>
      </c>
      <c r="F2503" s="11" t="s">
        <v>26</v>
      </c>
      <c r="G2503" s="11" t="s">
        <v>35</v>
      </c>
      <c r="H2503" s="12" t="s">
        <v>36</v>
      </c>
      <c r="I2503" s="12" t="s">
        <v>55</v>
      </c>
      <c r="J2503" s="12" t="s">
        <v>55</v>
      </c>
      <c r="K2503" s="12" t="s">
        <v>56</v>
      </c>
      <c r="L2503" s="13">
        <v>32.96</v>
      </c>
      <c r="M2503" s="13">
        <v>20</v>
      </c>
      <c r="N2503" s="13">
        <f t="shared" si="2518"/>
        <v>1.6480000000000001</v>
      </c>
      <c r="O2503" s="13">
        <v>20</v>
      </c>
      <c r="P2503" s="13" t="s">
        <v>30</v>
      </c>
      <c r="Q2503" s="13">
        <v>0</v>
      </c>
      <c r="R2503" s="69">
        <f>(L2503*O2503)-Q2503</f>
        <v>659.2</v>
      </c>
      <c r="S2503" s="69">
        <v>0</v>
      </c>
      <c r="T2503" s="69">
        <f t="shared" ref="T2503" si="2533">+L2503*S2503</f>
        <v>0</v>
      </c>
      <c r="U2503" s="69">
        <f t="shared" ref="U2503" si="2534">+R2503-T2503</f>
        <v>659.2</v>
      </c>
      <c r="V2503" s="69">
        <f t="shared" ref="V2503" si="2535">+U2503*0</f>
        <v>0</v>
      </c>
      <c r="W2503" s="69">
        <f t="shared" ref="W2503" si="2536">+U2503-V2503</f>
        <v>659.2</v>
      </c>
      <c r="X2503" s="69">
        <v>0</v>
      </c>
      <c r="Y2503" s="14">
        <f t="shared" ref="Y2503:Y2506" si="2537">T2503-X2503</f>
        <v>0</v>
      </c>
      <c r="Z2503" s="11" t="s">
        <v>26</v>
      </c>
      <c r="AA2503" s="12" t="s">
        <v>31</v>
      </c>
    </row>
    <row r="2504" spans="1:27" x14ac:dyDescent="0.25">
      <c r="A2504" s="10">
        <v>45694</v>
      </c>
      <c r="B2504" s="68">
        <v>3.8784722222222179E-2</v>
      </c>
      <c r="C2504" s="11" t="s">
        <v>4874</v>
      </c>
      <c r="D2504" s="11">
        <v>17038</v>
      </c>
      <c r="E2504" s="11" t="s">
        <v>32</v>
      </c>
      <c r="F2504" s="11" t="s">
        <v>26</v>
      </c>
      <c r="G2504" s="11">
        <v>1603</v>
      </c>
      <c r="H2504" s="12" t="s">
        <v>45</v>
      </c>
      <c r="I2504" s="12" t="s">
        <v>27</v>
      </c>
      <c r="J2504" s="12" t="s">
        <v>42</v>
      </c>
      <c r="K2504" s="12" t="s">
        <v>43</v>
      </c>
      <c r="L2504" s="13">
        <v>44.36</v>
      </c>
      <c r="M2504" s="13">
        <v>25</v>
      </c>
      <c r="N2504" s="13">
        <f t="shared" si="2518"/>
        <v>1.7744</v>
      </c>
      <c r="O2504" s="13" t="s">
        <v>30</v>
      </c>
      <c r="P2504" s="13">
        <v>62</v>
      </c>
      <c r="Q2504" s="13">
        <v>0</v>
      </c>
      <c r="R2504" s="69">
        <f>M2504*P2504</f>
        <v>1550</v>
      </c>
      <c r="S2504" s="69">
        <v>0</v>
      </c>
      <c r="T2504" s="69">
        <f>M2504*S2504</f>
        <v>0</v>
      </c>
      <c r="U2504" s="69">
        <f>R2504-T2504</f>
        <v>1550</v>
      </c>
      <c r="V2504" s="69">
        <f>U2504*0</f>
        <v>0</v>
      </c>
      <c r="W2504" s="69">
        <f>U2504-V2504</f>
        <v>1550</v>
      </c>
      <c r="X2504" s="69">
        <v>0</v>
      </c>
      <c r="Y2504" s="14">
        <f t="shared" si="2537"/>
        <v>0</v>
      </c>
      <c r="Z2504" s="11" t="s">
        <v>26</v>
      </c>
      <c r="AA2504" s="12" t="s">
        <v>31</v>
      </c>
    </row>
    <row r="2505" spans="1:27" x14ac:dyDescent="0.25">
      <c r="A2505" s="10">
        <v>45694</v>
      </c>
      <c r="B2505" s="68">
        <v>3.587962962962965E-2</v>
      </c>
      <c r="C2505" s="11" t="s">
        <v>4875</v>
      </c>
      <c r="D2505" s="11">
        <v>17039</v>
      </c>
      <c r="E2505" s="11" t="s">
        <v>4876</v>
      </c>
      <c r="F2505" s="11" t="s">
        <v>26</v>
      </c>
      <c r="G2505" s="11" t="s">
        <v>35</v>
      </c>
      <c r="H2505" s="12" t="s">
        <v>36</v>
      </c>
      <c r="I2505" s="12" t="s">
        <v>55</v>
      </c>
      <c r="J2505" s="12" t="s">
        <v>55</v>
      </c>
      <c r="K2505" s="12" t="s">
        <v>56</v>
      </c>
      <c r="L2505" s="13">
        <v>31.28</v>
      </c>
      <c r="M2505" s="13">
        <v>25</v>
      </c>
      <c r="N2505" s="13">
        <f t="shared" si="2518"/>
        <v>1.2512000000000001</v>
      </c>
      <c r="O2505" s="13">
        <v>20</v>
      </c>
      <c r="P2505" s="13" t="s">
        <v>30</v>
      </c>
      <c r="Q2505" s="13">
        <v>0</v>
      </c>
      <c r="R2505" s="69">
        <f>(L2505*O2505)-Q2505</f>
        <v>625.6</v>
      </c>
      <c r="S2505" s="69">
        <v>0</v>
      </c>
      <c r="T2505" s="69">
        <f t="shared" ref="T2505" si="2538">+L2505*S2505</f>
        <v>0</v>
      </c>
      <c r="U2505" s="69">
        <f t="shared" ref="U2505:U2506" si="2539">+R2505-T2505</f>
        <v>625.6</v>
      </c>
      <c r="V2505" s="69">
        <f t="shared" ref="V2505" si="2540">+U2505*0</f>
        <v>0</v>
      </c>
      <c r="W2505" s="69">
        <f t="shared" ref="W2505:W2506" si="2541">+U2505-V2505</f>
        <v>625.6</v>
      </c>
      <c r="X2505" s="69">
        <v>0</v>
      </c>
      <c r="Y2505" s="14">
        <f t="shared" si="2537"/>
        <v>0</v>
      </c>
      <c r="Z2505" s="11" t="s">
        <v>26</v>
      </c>
      <c r="AA2505" s="12" t="s">
        <v>31</v>
      </c>
    </row>
    <row r="2506" spans="1:27" x14ac:dyDescent="0.25">
      <c r="A2506" s="10">
        <v>45694</v>
      </c>
      <c r="B2506" s="68">
        <v>4.0787037037037066E-2</v>
      </c>
      <c r="C2506" s="11" t="s">
        <v>4877</v>
      </c>
      <c r="D2506" s="11">
        <v>17040</v>
      </c>
      <c r="E2506" s="11" t="s">
        <v>40</v>
      </c>
      <c r="F2506" s="11" t="s">
        <v>26</v>
      </c>
      <c r="G2506" s="11">
        <v>3251</v>
      </c>
      <c r="H2506" s="12" t="s">
        <v>41</v>
      </c>
      <c r="I2506" s="12" t="s">
        <v>55</v>
      </c>
      <c r="J2506" s="12" t="s">
        <v>55</v>
      </c>
      <c r="K2506" s="12" t="s">
        <v>56</v>
      </c>
      <c r="L2506" s="13">
        <v>36.78</v>
      </c>
      <c r="M2506" s="13">
        <v>25</v>
      </c>
      <c r="N2506" s="13">
        <f t="shared" si="2518"/>
        <v>1.4712000000000001</v>
      </c>
      <c r="O2506" s="13" t="s">
        <v>30</v>
      </c>
      <c r="P2506" s="13">
        <v>24</v>
      </c>
      <c r="Q2506" s="13">
        <v>0</v>
      </c>
      <c r="R2506" s="69">
        <f>+M2506*P2506</f>
        <v>600</v>
      </c>
      <c r="S2506" s="69">
        <v>0</v>
      </c>
      <c r="T2506" s="69">
        <f>+M2506*S2506</f>
        <v>0</v>
      </c>
      <c r="U2506" s="69">
        <f t="shared" si="2539"/>
        <v>600</v>
      </c>
      <c r="V2506" s="69">
        <f>+U2506*0</f>
        <v>0</v>
      </c>
      <c r="W2506" s="69">
        <f t="shared" si="2541"/>
        <v>600</v>
      </c>
      <c r="X2506" s="69">
        <v>0</v>
      </c>
      <c r="Y2506" s="14">
        <f t="shared" si="2537"/>
        <v>0</v>
      </c>
      <c r="Z2506" s="11" t="s">
        <v>26</v>
      </c>
      <c r="AA2506" s="12" t="s">
        <v>31</v>
      </c>
    </row>
    <row r="2507" spans="1:27" x14ac:dyDescent="0.25">
      <c r="A2507" s="10">
        <v>45694</v>
      </c>
      <c r="B2507" s="68">
        <v>1.6724537037037024E-2</v>
      </c>
      <c r="C2507" s="11" t="s">
        <v>4878</v>
      </c>
      <c r="D2507" s="11">
        <v>17041</v>
      </c>
      <c r="E2507" s="11" t="s">
        <v>53</v>
      </c>
      <c r="F2507" s="11" t="s">
        <v>26</v>
      </c>
      <c r="G2507" s="11" t="s">
        <v>26</v>
      </c>
      <c r="H2507" s="12" t="s">
        <v>4421</v>
      </c>
      <c r="I2507" s="12" t="s">
        <v>27</v>
      </c>
      <c r="J2507" s="12" t="s">
        <v>33</v>
      </c>
      <c r="K2507" s="12" t="s">
        <v>34</v>
      </c>
      <c r="L2507" s="13">
        <v>45.7</v>
      </c>
      <c r="M2507" s="13">
        <v>31</v>
      </c>
      <c r="N2507" s="13">
        <f t="shared" si="2518"/>
        <v>1.4741935483870969</v>
      </c>
      <c r="O2507" s="13">
        <v>85</v>
      </c>
      <c r="P2507" s="13" t="s">
        <v>30</v>
      </c>
      <c r="Q2507" s="13">
        <v>0</v>
      </c>
      <c r="R2507" s="69">
        <f>L2507*O2507</f>
        <v>3884.5000000000005</v>
      </c>
      <c r="S2507" s="69">
        <v>38</v>
      </c>
      <c r="T2507" s="69">
        <f>L2507*S2507</f>
        <v>1736.6000000000001</v>
      </c>
      <c r="U2507" s="69">
        <f>R2507-T2507</f>
        <v>2147.9000000000005</v>
      </c>
      <c r="V2507" s="69">
        <f>U2507*1</f>
        <v>2147.9000000000005</v>
      </c>
      <c r="W2507" s="69">
        <f>U2507-V2507</f>
        <v>0</v>
      </c>
      <c r="X2507" s="69">
        <f>L2507*37</f>
        <v>1690.9</v>
      </c>
      <c r="Y2507" s="70">
        <f>+T2507-X2507</f>
        <v>45.700000000000045</v>
      </c>
      <c r="Z2507" s="12" t="s">
        <v>41</v>
      </c>
      <c r="AA2507" s="12" t="s">
        <v>78</v>
      </c>
    </row>
    <row r="2508" spans="1:27" x14ac:dyDescent="0.25">
      <c r="A2508" s="10">
        <v>45694</v>
      </c>
      <c r="B2508" s="68">
        <v>1.4918981481481519E-2</v>
      </c>
      <c r="C2508" s="11" t="s">
        <v>4879</v>
      </c>
      <c r="D2508" s="11">
        <v>17042</v>
      </c>
      <c r="E2508" s="11" t="s">
        <v>2125</v>
      </c>
      <c r="F2508" s="11" t="s">
        <v>26</v>
      </c>
      <c r="G2508" s="11">
        <v>112429</v>
      </c>
      <c r="H2508" s="12" t="s">
        <v>4445</v>
      </c>
      <c r="I2508" s="12" t="s">
        <v>27</v>
      </c>
      <c r="J2508" s="12" t="s">
        <v>33</v>
      </c>
      <c r="K2508" s="12" t="s">
        <v>34</v>
      </c>
      <c r="L2508" s="13">
        <v>37.78</v>
      </c>
      <c r="M2508" s="13">
        <v>25</v>
      </c>
      <c r="N2508" s="13">
        <f t="shared" si="2518"/>
        <v>1.5112000000000001</v>
      </c>
      <c r="O2508" s="13">
        <v>44</v>
      </c>
      <c r="P2508" s="13" t="s">
        <v>30</v>
      </c>
      <c r="Q2508" s="13">
        <v>0</v>
      </c>
      <c r="R2508" s="69">
        <f t="shared" ref="R2508" si="2542">+L2508*O2508</f>
        <v>1662.3200000000002</v>
      </c>
      <c r="S2508" s="69">
        <v>0</v>
      </c>
      <c r="T2508" s="69">
        <f>+L2508*S2508</f>
        <v>0</v>
      </c>
      <c r="U2508" s="69">
        <f>+R2508-T2508</f>
        <v>1662.3200000000002</v>
      </c>
      <c r="V2508" s="69">
        <f>+U2508*1</f>
        <v>1662.3200000000002</v>
      </c>
      <c r="W2508" s="69">
        <f>+U2508-V2508</f>
        <v>0</v>
      </c>
      <c r="X2508" s="69">
        <v>0</v>
      </c>
      <c r="Y2508" s="14">
        <f t="shared" ref="Y2508:Y2509" si="2543">T2508-X2508</f>
        <v>0</v>
      </c>
      <c r="Z2508" s="11" t="s">
        <v>26</v>
      </c>
      <c r="AA2508" s="12" t="s">
        <v>31</v>
      </c>
    </row>
    <row r="2509" spans="1:27" x14ac:dyDescent="0.25">
      <c r="A2509" s="10">
        <v>45694</v>
      </c>
      <c r="B2509" s="68">
        <v>3.3715277777777775E-2</v>
      </c>
      <c r="C2509" s="11" t="s">
        <v>4880</v>
      </c>
      <c r="D2509" s="11">
        <v>17043</v>
      </c>
      <c r="E2509" s="11" t="s">
        <v>588</v>
      </c>
      <c r="F2509" s="11" t="s">
        <v>26</v>
      </c>
      <c r="G2509" s="11">
        <v>56911</v>
      </c>
      <c r="H2509" s="12" t="s">
        <v>4422</v>
      </c>
      <c r="I2509" s="12" t="s">
        <v>27</v>
      </c>
      <c r="J2509" s="12" t="s">
        <v>33</v>
      </c>
      <c r="K2509" s="12" t="s">
        <v>34</v>
      </c>
      <c r="L2509" s="13">
        <v>36.76</v>
      </c>
      <c r="M2509" s="13">
        <v>25</v>
      </c>
      <c r="N2509" s="13">
        <f t="shared" si="2518"/>
        <v>1.4703999999999999</v>
      </c>
      <c r="O2509" s="13">
        <v>45</v>
      </c>
      <c r="P2509" s="13" t="s">
        <v>30</v>
      </c>
      <c r="Q2509" s="13">
        <v>0</v>
      </c>
      <c r="R2509" s="69">
        <f>+L2509*O2509</f>
        <v>1654.1999999999998</v>
      </c>
      <c r="S2509" s="69">
        <v>0</v>
      </c>
      <c r="T2509" s="69">
        <f>+L2509*S2509</f>
        <v>0</v>
      </c>
      <c r="U2509" s="69">
        <f t="shared" ref="U2509" si="2544">+R2509-T2509</f>
        <v>1654.1999999999998</v>
      </c>
      <c r="V2509" s="69">
        <f>+U2509*1</f>
        <v>1654.1999999999998</v>
      </c>
      <c r="W2509" s="69">
        <f t="shared" ref="W2509" si="2545">+U2509-V2509</f>
        <v>0</v>
      </c>
      <c r="X2509" s="69">
        <v>0</v>
      </c>
      <c r="Y2509" s="14">
        <f t="shared" si="2543"/>
        <v>0</v>
      </c>
      <c r="Z2509" s="11" t="s">
        <v>26</v>
      </c>
      <c r="AA2509" s="12" t="s">
        <v>31</v>
      </c>
    </row>
    <row r="2510" spans="1:27" x14ac:dyDescent="0.25">
      <c r="A2510" s="10">
        <v>45694</v>
      </c>
      <c r="B2510" s="68">
        <v>3.2361111111111174E-2</v>
      </c>
      <c r="C2510" s="11" t="s">
        <v>4881</v>
      </c>
      <c r="D2510" s="11">
        <v>17044</v>
      </c>
      <c r="E2510" s="11" t="s">
        <v>57</v>
      </c>
      <c r="F2510" s="11" t="s">
        <v>26</v>
      </c>
      <c r="G2510" s="11" t="s">
        <v>26</v>
      </c>
      <c r="H2510" s="12" t="s">
        <v>4421</v>
      </c>
      <c r="I2510" s="12" t="s">
        <v>27</v>
      </c>
      <c r="J2510" s="12" t="s">
        <v>33</v>
      </c>
      <c r="K2510" s="12" t="s">
        <v>34</v>
      </c>
      <c r="L2510" s="13">
        <v>45.02</v>
      </c>
      <c r="M2510" s="13">
        <v>31</v>
      </c>
      <c r="N2510" s="13">
        <f t="shared" si="2518"/>
        <v>1.4522580645161292</v>
      </c>
      <c r="O2510" s="13">
        <v>85</v>
      </c>
      <c r="P2510" s="13" t="s">
        <v>30</v>
      </c>
      <c r="Q2510" s="13">
        <v>0</v>
      </c>
      <c r="R2510" s="69">
        <f>L2510*O2510</f>
        <v>3826.7000000000003</v>
      </c>
      <c r="S2510" s="69">
        <v>38</v>
      </c>
      <c r="T2510" s="69">
        <f>L2510*S2510</f>
        <v>1710.7600000000002</v>
      </c>
      <c r="U2510" s="69">
        <f>R2510-T2510</f>
        <v>2115.94</v>
      </c>
      <c r="V2510" s="69">
        <f>U2510*1</f>
        <v>2115.94</v>
      </c>
      <c r="W2510" s="69">
        <f>U2510-V2510</f>
        <v>0</v>
      </c>
      <c r="X2510" s="69">
        <f>L2510*37</f>
        <v>1665.74</v>
      </c>
      <c r="Y2510" s="70">
        <f>+T2510-X2510</f>
        <v>45.020000000000209</v>
      </c>
      <c r="Z2510" s="12" t="s">
        <v>41</v>
      </c>
      <c r="AA2510" s="12" t="s">
        <v>78</v>
      </c>
    </row>
    <row r="2511" spans="1:27" x14ac:dyDescent="0.25">
      <c r="A2511" s="10">
        <v>45694</v>
      </c>
      <c r="B2511" s="68">
        <v>3.1365740740740722E-2</v>
      </c>
      <c r="C2511" s="11" t="s">
        <v>4882</v>
      </c>
      <c r="D2511" s="11">
        <v>17045</v>
      </c>
      <c r="E2511" s="11" t="s">
        <v>2108</v>
      </c>
      <c r="F2511" s="11" t="s">
        <v>26</v>
      </c>
      <c r="G2511" s="11">
        <v>10620</v>
      </c>
      <c r="H2511" s="12" t="s">
        <v>140</v>
      </c>
      <c r="I2511" s="12" t="s">
        <v>27</v>
      </c>
      <c r="J2511" s="12" t="s">
        <v>42</v>
      </c>
      <c r="K2511" s="12" t="s">
        <v>43</v>
      </c>
      <c r="L2511" s="13">
        <v>38.78</v>
      </c>
      <c r="M2511" s="13">
        <v>25</v>
      </c>
      <c r="N2511" s="13">
        <f t="shared" si="2518"/>
        <v>1.5512000000000001</v>
      </c>
      <c r="O2511" s="13">
        <v>35</v>
      </c>
      <c r="P2511" s="13"/>
      <c r="Q2511" s="13">
        <v>0</v>
      </c>
      <c r="R2511" s="69">
        <f>+L2511*O2511</f>
        <v>1357.3</v>
      </c>
      <c r="S2511" s="69">
        <v>0</v>
      </c>
      <c r="T2511" s="69">
        <f>+L2511*S2511</f>
        <v>0</v>
      </c>
      <c r="U2511" s="69">
        <f>+R2511-T2511</f>
        <v>1357.3</v>
      </c>
      <c r="V2511" s="69">
        <f t="shared" ref="V2511" si="2546">+U2511*0</f>
        <v>0</v>
      </c>
      <c r="W2511" s="69">
        <f>+U2511-V2511</f>
        <v>1357.3</v>
      </c>
      <c r="X2511" s="69">
        <v>0</v>
      </c>
      <c r="Y2511" s="14">
        <f t="shared" ref="Y2511:Y2513" si="2547">T2511-X2511</f>
        <v>0</v>
      </c>
      <c r="Z2511" s="11" t="s">
        <v>26</v>
      </c>
      <c r="AA2511" s="12" t="s">
        <v>31</v>
      </c>
    </row>
    <row r="2512" spans="1:27" x14ac:dyDescent="0.25">
      <c r="A2512" s="10">
        <v>45694</v>
      </c>
      <c r="B2512" s="68">
        <v>3.9652777777777759E-2</v>
      </c>
      <c r="C2512" s="11" t="s">
        <v>4883</v>
      </c>
      <c r="D2512" s="11">
        <v>17046</v>
      </c>
      <c r="E2512" s="11" t="s">
        <v>68</v>
      </c>
      <c r="F2512" s="11" t="s">
        <v>26</v>
      </c>
      <c r="G2512" s="11">
        <v>76366</v>
      </c>
      <c r="H2512" s="12" t="s">
        <v>4447</v>
      </c>
      <c r="I2512" s="12" t="s">
        <v>55</v>
      </c>
      <c r="J2512" s="12" t="s">
        <v>55</v>
      </c>
      <c r="K2512" s="12" t="s">
        <v>56</v>
      </c>
      <c r="L2512" s="13">
        <v>37.76</v>
      </c>
      <c r="M2512" s="13">
        <v>25</v>
      </c>
      <c r="N2512" s="13">
        <f t="shared" si="2518"/>
        <v>1.5104</v>
      </c>
      <c r="O2512" s="13">
        <v>15</v>
      </c>
      <c r="P2512" s="13" t="s">
        <v>30</v>
      </c>
      <c r="Q2512" s="13">
        <v>0</v>
      </c>
      <c r="R2512" s="69">
        <f>+L2512*O2512</f>
        <v>566.4</v>
      </c>
      <c r="S2512" s="69">
        <v>0</v>
      </c>
      <c r="T2512" s="69">
        <f>+L2512*S2512</f>
        <v>0</v>
      </c>
      <c r="U2512" s="69">
        <f>+R2512-T2512</f>
        <v>566.4</v>
      </c>
      <c r="V2512" s="69">
        <f>+U2512*0.75</f>
        <v>424.79999999999995</v>
      </c>
      <c r="W2512" s="69">
        <f>+U2512-V2512</f>
        <v>141.60000000000002</v>
      </c>
      <c r="X2512" s="69">
        <v>0</v>
      </c>
      <c r="Y2512" s="14">
        <f t="shared" si="2547"/>
        <v>0</v>
      </c>
      <c r="Z2512" s="11" t="s">
        <v>26</v>
      </c>
      <c r="AA2512" s="12" t="s">
        <v>31</v>
      </c>
    </row>
    <row r="2513" spans="1:27" x14ac:dyDescent="0.25">
      <c r="A2513" s="10">
        <v>45694</v>
      </c>
      <c r="B2513" s="68">
        <v>1.758101851851851E-2</v>
      </c>
      <c r="C2513" s="11" t="s">
        <v>4884</v>
      </c>
      <c r="D2513" s="11">
        <v>17047</v>
      </c>
      <c r="E2513" s="11" t="s">
        <v>54</v>
      </c>
      <c r="F2513" s="11" t="s">
        <v>26</v>
      </c>
      <c r="G2513" s="11">
        <v>112424</v>
      </c>
      <c r="H2513" s="12" t="s">
        <v>4445</v>
      </c>
      <c r="I2513" s="12" t="s">
        <v>27</v>
      </c>
      <c r="J2513" s="12" t="s">
        <v>42</v>
      </c>
      <c r="K2513" s="12" t="s">
        <v>43</v>
      </c>
      <c r="L2513" s="13">
        <v>38.32</v>
      </c>
      <c r="M2513" s="13">
        <v>25</v>
      </c>
      <c r="N2513" s="13">
        <f t="shared" si="2518"/>
        <v>1.5327999999999999</v>
      </c>
      <c r="O2513" s="13">
        <v>42</v>
      </c>
      <c r="P2513" s="13" t="s">
        <v>30</v>
      </c>
      <c r="Q2513" s="13">
        <v>0</v>
      </c>
      <c r="R2513" s="69">
        <f t="shared" ref="R2513" si="2548">+L2513*O2513</f>
        <v>1609.44</v>
      </c>
      <c r="S2513" s="69">
        <v>0</v>
      </c>
      <c r="T2513" s="69">
        <f>+L2513*S2513</f>
        <v>0</v>
      </c>
      <c r="U2513" s="69">
        <f t="shared" ref="U2513" si="2549">+R2513-T2513</f>
        <v>1609.44</v>
      </c>
      <c r="V2513" s="69">
        <f>+U2513*1</f>
        <v>1609.44</v>
      </c>
      <c r="W2513" s="69">
        <f t="shared" ref="W2513" si="2550">+U2513-V2513</f>
        <v>0</v>
      </c>
      <c r="X2513" s="69">
        <v>0</v>
      </c>
      <c r="Y2513" s="14">
        <f t="shared" si="2547"/>
        <v>0</v>
      </c>
      <c r="Z2513" s="11" t="s">
        <v>26</v>
      </c>
      <c r="AA2513" s="12" t="s">
        <v>31</v>
      </c>
    </row>
    <row r="2514" spans="1:27" x14ac:dyDescent="0.25">
      <c r="A2514" s="10">
        <v>45694</v>
      </c>
      <c r="B2514" s="68">
        <v>2.5104166666666705E-2</v>
      </c>
      <c r="C2514" s="11" t="s">
        <v>4885</v>
      </c>
      <c r="D2514" s="11">
        <v>17048</v>
      </c>
      <c r="E2514" s="11" t="s">
        <v>49</v>
      </c>
      <c r="F2514" s="11" t="s">
        <v>26</v>
      </c>
      <c r="G2514" s="11" t="s">
        <v>26</v>
      </c>
      <c r="H2514" s="12" t="s">
        <v>4421</v>
      </c>
      <c r="I2514" s="12" t="s">
        <v>27</v>
      </c>
      <c r="J2514" s="12" t="s">
        <v>42</v>
      </c>
      <c r="K2514" s="12" t="s">
        <v>43</v>
      </c>
      <c r="L2514" s="13">
        <v>44</v>
      </c>
      <c r="M2514" s="13">
        <v>25</v>
      </c>
      <c r="N2514" s="13">
        <f t="shared" si="2518"/>
        <v>1.76</v>
      </c>
      <c r="O2514" s="13">
        <v>83</v>
      </c>
      <c r="P2514" s="13" t="s">
        <v>30</v>
      </c>
      <c r="Q2514" s="13">
        <v>0</v>
      </c>
      <c r="R2514" s="69">
        <f>L2514*O2514</f>
        <v>3652</v>
      </c>
      <c r="S2514" s="69">
        <v>38</v>
      </c>
      <c r="T2514" s="69">
        <f>L2514*S2514</f>
        <v>1672</v>
      </c>
      <c r="U2514" s="69">
        <f>R2514-T2514</f>
        <v>1980</v>
      </c>
      <c r="V2514" s="69">
        <f>U2514*1</f>
        <v>1980</v>
      </c>
      <c r="W2514" s="69">
        <f>U2514-V2514</f>
        <v>0</v>
      </c>
      <c r="X2514" s="69">
        <f>L2514*36</f>
        <v>1584</v>
      </c>
      <c r="Y2514" s="70">
        <f>+T2514-X2514</f>
        <v>88</v>
      </c>
      <c r="Z2514" s="12" t="s">
        <v>45</v>
      </c>
      <c r="AA2514" s="12" t="s">
        <v>78</v>
      </c>
    </row>
    <row r="2515" spans="1:27" x14ac:dyDescent="0.25">
      <c r="A2515" s="10">
        <v>45694</v>
      </c>
      <c r="B2515" s="68">
        <v>3.5254629629629608E-2</v>
      </c>
      <c r="C2515" s="11" t="s">
        <v>4886</v>
      </c>
      <c r="D2515" s="11">
        <v>17049</v>
      </c>
      <c r="E2515" s="11" t="s">
        <v>519</v>
      </c>
      <c r="F2515" s="11" t="s">
        <v>26</v>
      </c>
      <c r="G2515" s="11">
        <v>4393</v>
      </c>
      <c r="H2515" s="12" t="s">
        <v>140</v>
      </c>
      <c r="I2515" s="12" t="s">
        <v>27</v>
      </c>
      <c r="J2515" s="12" t="s">
        <v>33</v>
      </c>
      <c r="K2515" s="12" t="s">
        <v>34</v>
      </c>
      <c r="L2515" s="13">
        <v>42.24</v>
      </c>
      <c r="M2515" s="13">
        <v>29</v>
      </c>
      <c r="N2515" s="13">
        <f t="shared" si="2518"/>
        <v>1.4565517241379311</v>
      </c>
      <c r="O2515" s="13">
        <v>40</v>
      </c>
      <c r="P2515" s="13"/>
      <c r="Q2515" s="13">
        <v>0</v>
      </c>
      <c r="R2515" s="69">
        <f>+L2515*O2515</f>
        <v>1689.6000000000001</v>
      </c>
      <c r="S2515" s="69">
        <v>0</v>
      </c>
      <c r="T2515" s="69">
        <f>+L2515*S2515</f>
        <v>0</v>
      </c>
      <c r="U2515" s="69">
        <f>+R2515-T2515</f>
        <v>1689.6000000000001</v>
      </c>
      <c r="V2515" s="69">
        <f t="shared" ref="V2515" si="2551">+U2515*0</f>
        <v>0</v>
      </c>
      <c r="W2515" s="69">
        <f>+U2515-V2515</f>
        <v>1689.6000000000001</v>
      </c>
      <c r="X2515" s="69">
        <v>0</v>
      </c>
      <c r="Y2515" s="14">
        <f t="shared" ref="Y2515:Y2516" si="2552">T2515-X2515</f>
        <v>0</v>
      </c>
      <c r="Z2515" s="11" t="s">
        <v>26</v>
      </c>
      <c r="AA2515" s="12" t="s">
        <v>31</v>
      </c>
    </row>
    <row r="2516" spans="1:27" x14ac:dyDescent="0.25">
      <c r="A2516" s="10">
        <v>45694</v>
      </c>
      <c r="B2516" s="68">
        <v>6.2812500000000049E-2</v>
      </c>
      <c r="C2516" s="11" t="s">
        <v>4887</v>
      </c>
      <c r="D2516" s="11">
        <v>17050</v>
      </c>
      <c r="E2516" s="11" t="s">
        <v>560</v>
      </c>
      <c r="F2516" s="11" t="s">
        <v>26</v>
      </c>
      <c r="G2516" s="11">
        <v>112428</v>
      </c>
      <c r="H2516" s="12" t="s">
        <v>4445</v>
      </c>
      <c r="I2516" s="12" t="s">
        <v>27</v>
      </c>
      <c r="J2516" s="12" t="s">
        <v>42</v>
      </c>
      <c r="K2516" s="12" t="s">
        <v>43</v>
      </c>
      <c r="L2516" s="13">
        <v>37.6</v>
      </c>
      <c r="M2516" s="13">
        <v>25</v>
      </c>
      <c r="N2516" s="13">
        <f t="shared" si="2518"/>
        <v>1.504</v>
      </c>
      <c r="O2516" s="13">
        <v>42</v>
      </c>
      <c r="P2516" s="13" t="s">
        <v>30</v>
      </c>
      <c r="Q2516" s="13">
        <v>0</v>
      </c>
      <c r="R2516" s="69">
        <f t="shared" ref="R2516" si="2553">+L2516*O2516</f>
        <v>1579.2</v>
      </c>
      <c r="S2516" s="69">
        <v>0</v>
      </c>
      <c r="T2516" s="69">
        <f>+L2516*S2516</f>
        <v>0</v>
      </c>
      <c r="U2516" s="69">
        <f t="shared" ref="U2516" si="2554">+R2516-T2516</f>
        <v>1579.2</v>
      </c>
      <c r="V2516" s="69">
        <f>+U2516*1</f>
        <v>1579.2</v>
      </c>
      <c r="W2516" s="69">
        <f t="shared" ref="W2516" si="2555">+U2516-V2516</f>
        <v>0</v>
      </c>
      <c r="X2516" s="69">
        <v>0</v>
      </c>
      <c r="Y2516" s="14">
        <f t="shared" si="2552"/>
        <v>0</v>
      </c>
      <c r="Z2516" s="11" t="s">
        <v>26</v>
      </c>
      <c r="AA2516" s="12" t="s">
        <v>31</v>
      </c>
    </row>
    <row r="2517" spans="1:27" x14ac:dyDescent="0.25">
      <c r="A2517" s="10">
        <v>45694</v>
      </c>
      <c r="B2517" s="68">
        <v>4.2777777777777748E-2</v>
      </c>
      <c r="C2517" s="11" t="s">
        <v>4888</v>
      </c>
      <c r="D2517" s="11">
        <v>17051</v>
      </c>
      <c r="E2517" s="11" t="s">
        <v>239</v>
      </c>
      <c r="F2517" s="11" t="s">
        <v>26</v>
      </c>
      <c r="G2517" s="11" t="s">
        <v>26</v>
      </c>
      <c r="H2517" s="12" t="s">
        <v>4421</v>
      </c>
      <c r="I2517" s="12" t="s">
        <v>27</v>
      </c>
      <c r="J2517" s="12" t="s">
        <v>42</v>
      </c>
      <c r="K2517" s="12" t="s">
        <v>43</v>
      </c>
      <c r="L2517" s="13">
        <v>43.32</v>
      </c>
      <c r="M2517" s="13">
        <v>25</v>
      </c>
      <c r="N2517" s="13">
        <f t="shared" si="2518"/>
        <v>1.7328000000000001</v>
      </c>
      <c r="O2517" s="13">
        <v>83</v>
      </c>
      <c r="P2517" s="13" t="s">
        <v>30</v>
      </c>
      <c r="Q2517" s="13">
        <v>0</v>
      </c>
      <c r="R2517" s="69">
        <f>L2517*O2517</f>
        <v>3595.56</v>
      </c>
      <c r="S2517" s="69">
        <v>38</v>
      </c>
      <c r="T2517" s="69">
        <f>L2517*S2517</f>
        <v>1646.16</v>
      </c>
      <c r="U2517" s="69">
        <f>R2517-T2517</f>
        <v>1949.3999999999999</v>
      </c>
      <c r="V2517" s="69">
        <f>U2517*1</f>
        <v>1949.3999999999999</v>
      </c>
      <c r="W2517" s="69">
        <f>U2517-V2517</f>
        <v>0</v>
      </c>
      <c r="X2517" s="69">
        <f>L2517*37</f>
        <v>1602.84</v>
      </c>
      <c r="Y2517" s="70">
        <f>+T2517-X2517</f>
        <v>43.320000000000164</v>
      </c>
      <c r="Z2517" s="12" t="s">
        <v>41</v>
      </c>
      <c r="AA2517" s="12" t="s">
        <v>78</v>
      </c>
    </row>
    <row r="2518" spans="1:27" x14ac:dyDescent="0.25">
      <c r="A2518" s="10">
        <v>45694</v>
      </c>
      <c r="B2518" s="68">
        <v>4.2962962962962925E-2</v>
      </c>
      <c r="C2518" s="11" t="s">
        <v>4889</v>
      </c>
      <c r="D2518" s="11">
        <v>17052</v>
      </c>
      <c r="E2518" s="11" t="s">
        <v>44</v>
      </c>
      <c r="F2518" s="11" t="s">
        <v>26</v>
      </c>
      <c r="G2518" s="11" t="s">
        <v>26</v>
      </c>
      <c r="H2518" s="12" t="s">
        <v>4421</v>
      </c>
      <c r="I2518" s="12" t="s">
        <v>27</v>
      </c>
      <c r="J2518" s="12" t="s">
        <v>47</v>
      </c>
      <c r="K2518" s="12" t="s">
        <v>48</v>
      </c>
      <c r="L2518" s="13">
        <v>42.64</v>
      </c>
      <c r="M2518" s="13">
        <v>29</v>
      </c>
      <c r="N2518" s="13">
        <f t="shared" si="2518"/>
        <v>1.470344827586207</v>
      </c>
      <c r="O2518" s="13">
        <v>87</v>
      </c>
      <c r="P2518" s="13" t="s">
        <v>30</v>
      </c>
      <c r="Q2518" s="13">
        <v>0</v>
      </c>
      <c r="R2518" s="69">
        <f>L2518*O2518</f>
        <v>3709.68</v>
      </c>
      <c r="S2518" s="69">
        <v>38</v>
      </c>
      <c r="T2518" s="69">
        <f>L2518*S2518</f>
        <v>1620.32</v>
      </c>
      <c r="U2518" s="69">
        <f>R2518-T2518</f>
        <v>2089.3599999999997</v>
      </c>
      <c r="V2518" s="69">
        <f>U2518*1</f>
        <v>2089.3599999999997</v>
      </c>
      <c r="W2518" s="69">
        <f>U2518-V2518</f>
        <v>0</v>
      </c>
      <c r="X2518" s="69">
        <f>L2518*36</f>
        <v>1535.04</v>
      </c>
      <c r="Y2518" s="70">
        <f>+T2518-X2518</f>
        <v>85.279999999999973</v>
      </c>
      <c r="Z2518" s="12" t="s">
        <v>45</v>
      </c>
      <c r="AA2518" s="12" t="s">
        <v>78</v>
      </c>
    </row>
    <row r="2519" spans="1:27" x14ac:dyDescent="0.25">
      <c r="A2519" s="10">
        <v>45694</v>
      </c>
      <c r="B2519" s="68">
        <v>3.9918981481481486E-2</v>
      </c>
      <c r="C2519" s="11" t="s">
        <v>4890</v>
      </c>
      <c r="D2519" s="11">
        <v>17053</v>
      </c>
      <c r="E2519" s="11" t="s">
        <v>63</v>
      </c>
      <c r="F2519" s="11" t="s">
        <v>26</v>
      </c>
      <c r="G2519" s="11">
        <v>10182</v>
      </c>
      <c r="H2519" s="12" t="s">
        <v>140</v>
      </c>
      <c r="I2519" s="12" t="s">
        <v>27</v>
      </c>
      <c r="J2519" s="12" t="s">
        <v>42</v>
      </c>
      <c r="K2519" s="12" t="s">
        <v>43</v>
      </c>
      <c r="L2519" s="13">
        <v>42.28</v>
      </c>
      <c r="M2519" s="13">
        <v>25</v>
      </c>
      <c r="N2519" s="13">
        <f t="shared" si="2518"/>
        <v>1.6912</v>
      </c>
      <c r="O2519" s="13">
        <v>35</v>
      </c>
      <c r="P2519" s="13"/>
      <c r="Q2519" s="13">
        <v>0</v>
      </c>
      <c r="R2519" s="69">
        <f>+L2519*O2519</f>
        <v>1479.8</v>
      </c>
      <c r="S2519" s="69">
        <v>0</v>
      </c>
      <c r="T2519" s="69">
        <f>+L2519*S2519</f>
        <v>0</v>
      </c>
      <c r="U2519" s="69">
        <f>+R2519-T2519</f>
        <v>1479.8</v>
      </c>
      <c r="V2519" s="69">
        <f t="shared" ref="V2519:V2520" si="2556">+U2519*0</f>
        <v>0</v>
      </c>
      <c r="W2519" s="69">
        <f>+U2519-V2519</f>
        <v>1479.8</v>
      </c>
      <c r="X2519" s="69">
        <v>0</v>
      </c>
      <c r="Y2519" s="14">
        <f t="shared" ref="Y2519:Y2524" si="2557">T2519-X2519</f>
        <v>0</v>
      </c>
      <c r="Z2519" s="11" t="s">
        <v>26</v>
      </c>
      <c r="AA2519" s="12" t="s">
        <v>31</v>
      </c>
    </row>
    <row r="2520" spans="1:27" x14ac:dyDescent="0.25">
      <c r="A2520" s="10">
        <v>45694</v>
      </c>
      <c r="B2520" s="68">
        <v>7.9189814814814796E-2</v>
      </c>
      <c r="C2520" s="11" t="s">
        <v>4891</v>
      </c>
      <c r="D2520" s="11">
        <v>17054</v>
      </c>
      <c r="E2520" s="11" t="s">
        <v>60</v>
      </c>
      <c r="F2520" s="11" t="s">
        <v>26</v>
      </c>
      <c r="G2520" s="11" t="s">
        <v>35</v>
      </c>
      <c r="H2520" s="12" t="s">
        <v>36</v>
      </c>
      <c r="I2520" s="12" t="s">
        <v>27</v>
      </c>
      <c r="J2520" s="12" t="s">
        <v>33</v>
      </c>
      <c r="K2520" s="12" t="s">
        <v>34</v>
      </c>
      <c r="L2520" s="13">
        <v>4.58</v>
      </c>
      <c r="M2520" s="13">
        <v>3</v>
      </c>
      <c r="N2520" s="13">
        <f t="shared" si="2518"/>
        <v>1.5266666666666666</v>
      </c>
      <c r="O2520" s="13">
        <v>50</v>
      </c>
      <c r="P2520" s="13" t="s">
        <v>30</v>
      </c>
      <c r="Q2520" s="13">
        <v>0</v>
      </c>
      <c r="R2520" s="69">
        <f>(L2520*O2520)-Q2520</f>
        <v>229</v>
      </c>
      <c r="S2520" s="69">
        <v>0</v>
      </c>
      <c r="T2520" s="69">
        <f t="shared" ref="T2520" si="2558">+L2520*S2520</f>
        <v>0</v>
      </c>
      <c r="U2520" s="69">
        <f t="shared" ref="U2520:U2521" si="2559">+R2520-T2520</f>
        <v>229</v>
      </c>
      <c r="V2520" s="69">
        <f t="shared" si="2556"/>
        <v>0</v>
      </c>
      <c r="W2520" s="69">
        <f t="shared" ref="W2520:W2521" si="2560">+U2520-V2520</f>
        <v>229</v>
      </c>
      <c r="X2520" s="69">
        <v>0</v>
      </c>
      <c r="Y2520" s="14">
        <f t="shared" si="2557"/>
        <v>0</v>
      </c>
      <c r="Z2520" s="11" t="s">
        <v>26</v>
      </c>
      <c r="AA2520" s="12" t="s">
        <v>31</v>
      </c>
    </row>
    <row r="2521" spans="1:27" x14ac:dyDescent="0.25">
      <c r="A2521" s="10">
        <v>45694</v>
      </c>
      <c r="B2521" s="68">
        <v>2.7939814814814834E-2</v>
      </c>
      <c r="C2521" s="11" t="s">
        <v>4892</v>
      </c>
      <c r="D2521" s="11">
        <v>17055</v>
      </c>
      <c r="E2521" s="11" t="s">
        <v>46</v>
      </c>
      <c r="F2521" s="11" t="s">
        <v>26</v>
      </c>
      <c r="G2521" s="11">
        <v>112426</v>
      </c>
      <c r="H2521" s="12" t="s">
        <v>4445</v>
      </c>
      <c r="I2521" s="12" t="s">
        <v>27</v>
      </c>
      <c r="J2521" s="12" t="s">
        <v>42</v>
      </c>
      <c r="K2521" s="12" t="s">
        <v>43</v>
      </c>
      <c r="L2521" s="13">
        <v>40.94</v>
      </c>
      <c r="M2521" s="13">
        <v>25</v>
      </c>
      <c r="N2521" s="13">
        <f t="shared" si="2518"/>
        <v>1.6375999999999999</v>
      </c>
      <c r="O2521" s="13">
        <v>42</v>
      </c>
      <c r="P2521" s="13" t="s">
        <v>30</v>
      </c>
      <c r="Q2521" s="13">
        <v>0</v>
      </c>
      <c r="R2521" s="69">
        <f t="shared" ref="R2521" si="2561">+L2521*O2521</f>
        <v>1719.48</v>
      </c>
      <c r="S2521" s="69">
        <v>0</v>
      </c>
      <c r="T2521" s="69">
        <f>+L2521*S2521</f>
        <v>0</v>
      </c>
      <c r="U2521" s="69">
        <f t="shared" si="2559"/>
        <v>1719.48</v>
      </c>
      <c r="V2521" s="69">
        <f>+U2521*1</f>
        <v>1719.48</v>
      </c>
      <c r="W2521" s="69">
        <f t="shared" si="2560"/>
        <v>0</v>
      </c>
      <c r="X2521" s="69">
        <v>0</v>
      </c>
      <c r="Y2521" s="14">
        <f t="shared" si="2557"/>
        <v>0</v>
      </c>
      <c r="Z2521" s="11" t="s">
        <v>26</v>
      </c>
      <c r="AA2521" s="12" t="s">
        <v>31</v>
      </c>
    </row>
    <row r="2522" spans="1:27" x14ac:dyDescent="0.25">
      <c r="A2522" s="10">
        <v>45694</v>
      </c>
      <c r="B2522" s="68">
        <v>1.1701388888888831E-2</v>
      </c>
      <c r="C2522" s="11" t="s">
        <v>4893</v>
      </c>
      <c r="D2522" s="11">
        <v>17056</v>
      </c>
      <c r="E2522" s="11" t="s">
        <v>75</v>
      </c>
      <c r="F2522" s="11" t="s">
        <v>26</v>
      </c>
      <c r="G2522" s="11">
        <v>42045</v>
      </c>
      <c r="H2522" s="12" t="s">
        <v>564</v>
      </c>
      <c r="I2522" s="12" t="s">
        <v>27</v>
      </c>
      <c r="J2522" s="12" t="s">
        <v>42</v>
      </c>
      <c r="K2522" s="12" t="s">
        <v>43</v>
      </c>
      <c r="L2522" s="13">
        <v>42.14</v>
      </c>
      <c r="M2522" s="13">
        <v>25</v>
      </c>
      <c r="N2522" s="13">
        <f t="shared" si="2518"/>
        <v>1.6856</v>
      </c>
      <c r="O2522" s="13"/>
      <c r="P2522" s="13">
        <v>64</v>
      </c>
      <c r="Q2522" s="13">
        <v>0</v>
      </c>
      <c r="R2522" s="69">
        <f>M2522*P2522</f>
        <v>1600</v>
      </c>
      <c r="S2522" s="69">
        <v>0</v>
      </c>
      <c r="T2522" s="69">
        <f>M2522*S2522</f>
        <v>0</v>
      </c>
      <c r="U2522" s="69">
        <f>R2522-T2522</f>
        <v>1600</v>
      </c>
      <c r="V2522" s="69">
        <f>U2522*0</f>
        <v>0</v>
      </c>
      <c r="W2522" s="69">
        <f>+U2522-V2522</f>
        <v>1600</v>
      </c>
      <c r="X2522" s="69">
        <v>0</v>
      </c>
      <c r="Y2522" s="14">
        <f t="shared" si="2557"/>
        <v>0</v>
      </c>
      <c r="Z2522" s="11" t="s">
        <v>26</v>
      </c>
      <c r="AA2522" s="12" t="s">
        <v>31</v>
      </c>
    </row>
    <row r="2523" spans="1:27" x14ac:dyDescent="0.25">
      <c r="A2523" s="10">
        <v>45694</v>
      </c>
      <c r="B2523" s="68">
        <v>1.8194444444444458E-2</v>
      </c>
      <c r="C2523" s="11" t="s">
        <v>4894</v>
      </c>
      <c r="D2523" s="11">
        <v>17057</v>
      </c>
      <c r="E2523" s="11" t="s">
        <v>592</v>
      </c>
      <c r="F2523" s="11" t="s">
        <v>26</v>
      </c>
      <c r="G2523" s="11">
        <v>44322</v>
      </c>
      <c r="H2523" s="12" t="s">
        <v>4422</v>
      </c>
      <c r="I2523" s="12" t="s">
        <v>27</v>
      </c>
      <c r="J2523" s="12" t="s">
        <v>33</v>
      </c>
      <c r="K2523" s="12" t="s">
        <v>34</v>
      </c>
      <c r="L2523" s="13">
        <v>35.840000000000003</v>
      </c>
      <c r="M2523" s="13">
        <v>25</v>
      </c>
      <c r="N2523" s="13">
        <f t="shared" si="2518"/>
        <v>1.4336000000000002</v>
      </c>
      <c r="O2523" s="13">
        <v>45</v>
      </c>
      <c r="P2523" s="13" t="s">
        <v>30</v>
      </c>
      <c r="Q2523" s="13">
        <v>0</v>
      </c>
      <c r="R2523" s="69">
        <f>+L2523*O2523</f>
        <v>1612.8000000000002</v>
      </c>
      <c r="S2523" s="69">
        <v>0</v>
      </c>
      <c r="T2523" s="69">
        <f>+L2523*S2523</f>
        <v>0</v>
      </c>
      <c r="U2523" s="69">
        <f t="shared" ref="U2523" si="2562">+R2523-T2523</f>
        <v>1612.8000000000002</v>
      </c>
      <c r="V2523" s="69">
        <f>+U2523*1</f>
        <v>1612.8000000000002</v>
      </c>
      <c r="W2523" s="69">
        <f t="shared" ref="W2523" si="2563">+U2523-V2523</f>
        <v>0</v>
      </c>
      <c r="X2523" s="69">
        <v>0</v>
      </c>
      <c r="Y2523" s="14">
        <f t="shared" si="2557"/>
        <v>0</v>
      </c>
      <c r="Z2523" s="11" t="s">
        <v>26</v>
      </c>
      <c r="AA2523" s="12" t="s">
        <v>31</v>
      </c>
    </row>
    <row r="2524" spans="1:27" x14ac:dyDescent="0.25">
      <c r="A2524" s="10">
        <v>45694</v>
      </c>
      <c r="B2524" s="68">
        <v>1.9247685185185215E-2</v>
      </c>
      <c r="C2524" s="11" t="s">
        <v>4895</v>
      </c>
      <c r="D2524" s="11">
        <v>17058</v>
      </c>
      <c r="E2524" s="11" t="s">
        <v>1199</v>
      </c>
      <c r="F2524" s="11" t="s">
        <v>26</v>
      </c>
      <c r="G2524" s="11">
        <v>2954</v>
      </c>
      <c r="H2524" s="12" t="s">
        <v>162</v>
      </c>
      <c r="I2524" s="12" t="s">
        <v>27</v>
      </c>
      <c r="J2524" s="12" t="s">
        <v>33</v>
      </c>
      <c r="K2524" s="12" t="s">
        <v>34</v>
      </c>
      <c r="L2524" s="13">
        <v>38.76</v>
      </c>
      <c r="M2524" s="13">
        <v>25</v>
      </c>
      <c r="N2524" s="13">
        <f t="shared" si="2518"/>
        <v>1.5504</v>
      </c>
      <c r="O2524" s="13" t="s">
        <v>30</v>
      </c>
      <c r="P2524" s="13">
        <v>58</v>
      </c>
      <c r="Q2524" s="13">
        <v>0</v>
      </c>
      <c r="R2524" s="69">
        <f>M2524*P2524</f>
        <v>1450</v>
      </c>
      <c r="S2524" s="69">
        <v>0</v>
      </c>
      <c r="T2524" s="69">
        <f>M2524*S2524</f>
        <v>0</v>
      </c>
      <c r="U2524" s="69">
        <f>R2524-T2524</f>
        <v>1450</v>
      </c>
      <c r="V2524" s="69">
        <f>U2524*0</f>
        <v>0</v>
      </c>
      <c r="W2524" s="69">
        <f>U2524-V2524</f>
        <v>1450</v>
      </c>
      <c r="X2524" s="69">
        <v>0</v>
      </c>
      <c r="Y2524" s="14">
        <f t="shared" si="2557"/>
        <v>0</v>
      </c>
      <c r="Z2524" s="11" t="s">
        <v>26</v>
      </c>
      <c r="AA2524" s="12" t="s">
        <v>31</v>
      </c>
    </row>
    <row r="2525" spans="1:27" x14ac:dyDescent="0.25">
      <c r="A2525" s="10">
        <v>45694</v>
      </c>
      <c r="B2525" s="68">
        <v>7.645833333333335E-2</v>
      </c>
      <c r="C2525" s="11" t="s">
        <v>4896</v>
      </c>
      <c r="D2525" s="11">
        <v>17059</v>
      </c>
      <c r="E2525" s="11" t="s">
        <v>183</v>
      </c>
      <c r="F2525" s="11" t="s">
        <v>26</v>
      </c>
      <c r="G2525" s="11" t="s">
        <v>26</v>
      </c>
      <c r="H2525" s="12" t="s">
        <v>4421</v>
      </c>
      <c r="I2525" s="12" t="s">
        <v>27</v>
      </c>
      <c r="J2525" s="12" t="s">
        <v>42</v>
      </c>
      <c r="K2525" s="12" t="s">
        <v>43</v>
      </c>
      <c r="L2525" s="13">
        <v>44.58</v>
      </c>
      <c r="M2525" s="13">
        <v>25</v>
      </c>
      <c r="N2525" s="13">
        <f t="shared" si="2518"/>
        <v>1.7831999999999999</v>
      </c>
      <c r="O2525" s="13">
        <v>83</v>
      </c>
      <c r="P2525" s="13" t="s">
        <v>30</v>
      </c>
      <c r="Q2525" s="13">
        <v>0</v>
      </c>
      <c r="R2525" s="69">
        <f>L2525*O2525</f>
        <v>3700.14</v>
      </c>
      <c r="S2525" s="69">
        <v>38</v>
      </c>
      <c r="T2525" s="69">
        <f>L2525*S2525</f>
        <v>1694.04</v>
      </c>
      <c r="U2525" s="69">
        <f>R2525-T2525</f>
        <v>2006.1</v>
      </c>
      <c r="V2525" s="69">
        <f>U2525*1</f>
        <v>2006.1</v>
      </c>
      <c r="W2525" s="69">
        <f>U2525-V2525</f>
        <v>0</v>
      </c>
      <c r="X2525" s="69">
        <f t="shared" ref="X2525:X2526" si="2564">L2525*36</f>
        <v>1604.8799999999999</v>
      </c>
      <c r="Y2525" s="70">
        <f>+T2525-X2525</f>
        <v>89.160000000000082</v>
      </c>
      <c r="Z2525" s="12" t="s">
        <v>141</v>
      </c>
      <c r="AA2525" s="12" t="s">
        <v>78</v>
      </c>
    </row>
    <row r="2526" spans="1:27" x14ac:dyDescent="0.25">
      <c r="A2526" s="10">
        <v>45694</v>
      </c>
      <c r="B2526" s="68">
        <v>5.3136574074074128E-2</v>
      </c>
      <c r="C2526" s="11" t="s">
        <v>4897</v>
      </c>
      <c r="D2526" s="11">
        <v>17060</v>
      </c>
      <c r="E2526" s="11" t="s">
        <v>604</v>
      </c>
      <c r="F2526" s="11" t="s">
        <v>26</v>
      </c>
      <c r="G2526" s="11" t="s">
        <v>26</v>
      </c>
      <c r="H2526" s="12" t="s">
        <v>4421</v>
      </c>
      <c r="I2526" s="12" t="s">
        <v>27</v>
      </c>
      <c r="J2526" s="12" t="s">
        <v>42</v>
      </c>
      <c r="K2526" s="12" t="s">
        <v>43</v>
      </c>
      <c r="L2526" s="13">
        <v>46.14</v>
      </c>
      <c r="M2526" s="13">
        <v>28</v>
      </c>
      <c r="N2526" s="13">
        <f t="shared" si="2518"/>
        <v>1.6478571428571429</v>
      </c>
      <c r="O2526" s="13">
        <v>83</v>
      </c>
      <c r="P2526" s="13" t="s">
        <v>30</v>
      </c>
      <c r="Q2526" s="13">
        <v>0</v>
      </c>
      <c r="R2526" s="69">
        <f>L2526*O2526</f>
        <v>3829.62</v>
      </c>
      <c r="S2526" s="69">
        <v>38</v>
      </c>
      <c r="T2526" s="69">
        <f>L2526*S2526</f>
        <v>1753.32</v>
      </c>
      <c r="U2526" s="69">
        <f>R2526-T2526</f>
        <v>2076.3000000000002</v>
      </c>
      <c r="V2526" s="69">
        <f>U2526*1</f>
        <v>2076.3000000000002</v>
      </c>
      <c r="W2526" s="69">
        <f>U2526-V2526</f>
        <v>0</v>
      </c>
      <c r="X2526" s="69">
        <f t="shared" si="2564"/>
        <v>1661.04</v>
      </c>
      <c r="Y2526" s="70">
        <f>+T2526-X2526</f>
        <v>92.279999999999973</v>
      </c>
      <c r="Z2526" s="12" t="s">
        <v>141</v>
      </c>
      <c r="AA2526" s="12" t="s">
        <v>78</v>
      </c>
    </row>
    <row r="2527" spans="1:27" x14ac:dyDescent="0.25">
      <c r="A2527" s="10">
        <v>45694</v>
      </c>
      <c r="B2527" s="68">
        <v>1.215277777777779E-2</v>
      </c>
      <c r="C2527" s="11" t="s">
        <v>4898</v>
      </c>
      <c r="D2527" s="11">
        <v>17061</v>
      </c>
      <c r="E2527" s="11" t="s">
        <v>4774</v>
      </c>
      <c r="F2527" s="11" t="s">
        <v>26</v>
      </c>
      <c r="G2527" s="11" t="s">
        <v>35</v>
      </c>
      <c r="H2527" s="12" t="s">
        <v>36</v>
      </c>
      <c r="I2527" s="12" t="s">
        <v>27</v>
      </c>
      <c r="J2527" s="12" t="s">
        <v>42</v>
      </c>
      <c r="K2527" s="12" t="s">
        <v>43</v>
      </c>
      <c r="L2527" s="13">
        <v>10.36</v>
      </c>
      <c r="M2527" s="13">
        <v>10</v>
      </c>
      <c r="N2527" s="13">
        <f t="shared" si="2518"/>
        <v>1.036</v>
      </c>
      <c r="O2527" s="13">
        <v>45</v>
      </c>
      <c r="P2527" s="13" t="s">
        <v>30</v>
      </c>
      <c r="Q2527" s="13">
        <v>0</v>
      </c>
      <c r="R2527" s="69">
        <f>(L2527*O2527)-Q2527</f>
        <v>466.2</v>
      </c>
      <c r="S2527" s="69">
        <v>0</v>
      </c>
      <c r="T2527" s="69">
        <f t="shared" ref="T2527" si="2565">+L2527*S2527</f>
        <v>0</v>
      </c>
      <c r="U2527" s="69">
        <f t="shared" ref="U2527" si="2566">+R2527-T2527</f>
        <v>466.2</v>
      </c>
      <c r="V2527" s="69">
        <f>+U2527*0</f>
        <v>0</v>
      </c>
      <c r="W2527" s="69">
        <f t="shared" ref="W2527" si="2567">+U2527-V2527</f>
        <v>466.2</v>
      </c>
      <c r="X2527" s="69">
        <v>0</v>
      </c>
      <c r="Y2527" s="14">
        <f>T2527-X2527</f>
        <v>0</v>
      </c>
      <c r="Z2527" s="11" t="s">
        <v>26</v>
      </c>
      <c r="AA2527" s="12" t="s">
        <v>31</v>
      </c>
    </row>
    <row r="2528" spans="1:27" x14ac:dyDescent="0.25">
      <c r="A2528" s="10">
        <v>45694</v>
      </c>
      <c r="B2528" s="68">
        <v>1.9976851851851829E-2</v>
      </c>
      <c r="C2528" s="11" t="s">
        <v>4899</v>
      </c>
      <c r="D2528" s="11">
        <v>17062</v>
      </c>
      <c r="E2528" s="11" t="s">
        <v>98</v>
      </c>
      <c r="F2528" s="11" t="s">
        <v>26</v>
      </c>
      <c r="G2528" s="11">
        <v>10716</v>
      </c>
      <c r="H2528" s="12" t="s">
        <v>140</v>
      </c>
      <c r="I2528" s="12" t="s">
        <v>27</v>
      </c>
      <c r="J2528" s="12" t="s">
        <v>42</v>
      </c>
      <c r="K2528" s="12" t="s">
        <v>43</v>
      </c>
      <c r="L2528" s="13">
        <v>44</v>
      </c>
      <c r="M2528" s="13">
        <v>25</v>
      </c>
      <c r="N2528" s="13">
        <f t="shared" si="2518"/>
        <v>1.76</v>
      </c>
      <c r="O2528" s="13">
        <v>35</v>
      </c>
      <c r="P2528" s="13"/>
      <c r="Q2528" s="13">
        <v>0</v>
      </c>
      <c r="R2528" s="69">
        <f>+L2528*O2528</f>
        <v>1540</v>
      </c>
      <c r="S2528" s="69">
        <v>0</v>
      </c>
      <c r="T2528" s="69">
        <f>+L2528*S2528</f>
        <v>0</v>
      </c>
      <c r="U2528" s="69">
        <f>+R2528-T2528</f>
        <v>1540</v>
      </c>
      <c r="V2528" s="69">
        <f t="shared" ref="V2528" si="2568">+U2528*0</f>
        <v>0</v>
      </c>
      <c r="W2528" s="69">
        <f>+U2528-V2528</f>
        <v>1540</v>
      </c>
      <c r="X2528" s="69">
        <v>0</v>
      </c>
      <c r="Y2528" s="14">
        <f t="shared" ref="Y2528" si="2569">T2528-X2528</f>
        <v>0</v>
      </c>
      <c r="Z2528" s="11" t="s">
        <v>26</v>
      </c>
      <c r="AA2528" s="12" t="s">
        <v>31</v>
      </c>
    </row>
    <row r="2529" spans="1:27" x14ac:dyDescent="0.25">
      <c r="A2529" s="10">
        <v>45694</v>
      </c>
      <c r="B2529" s="68">
        <v>1.8217592592592535E-2</v>
      </c>
      <c r="C2529" s="11" t="s">
        <v>4900</v>
      </c>
      <c r="D2529" s="11">
        <v>17063</v>
      </c>
      <c r="E2529" s="11" t="s">
        <v>60</v>
      </c>
      <c r="F2529" s="11" t="s">
        <v>26</v>
      </c>
      <c r="G2529" s="11" t="s">
        <v>35</v>
      </c>
      <c r="H2529" s="12" t="s">
        <v>36</v>
      </c>
      <c r="I2529" s="12" t="s">
        <v>27</v>
      </c>
      <c r="J2529" s="12" t="s">
        <v>42</v>
      </c>
      <c r="K2529" s="12" t="s">
        <v>43</v>
      </c>
      <c r="L2529" s="13">
        <v>5.46</v>
      </c>
      <c r="M2529" s="13">
        <v>3</v>
      </c>
      <c r="N2529" s="13">
        <f t="shared" si="2518"/>
        <v>1.82</v>
      </c>
      <c r="O2529" s="13">
        <v>45</v>
      </c>
      <c r="P2529" s="13" t="s">
        <v>30</v>
      </c>
      <c r="Q2529" s="13">
        <v>0</v>
      </c>
      <c r="R2529" s="69">
        <f>(L2529*O2529)-Q2529</f>
        <v>245.7</v>
      </c>
      <c r="S2529" s="69">
        <v>0</v>
      </c>
      <c r="T2529" s="69">
        <f t="shared" ref="T2529" si="2570">+L2529*S2529</f>
        <v>0</v>
      </c>
      <c r="U2529" s="69">
        <f t="shared" ref="U2529" si="2571">+R2529-T2529</f>
        <v>245.7</v>
      </c>
      <c r="V2529" s="69">
        <f>+U2529*0</f>
        <v>0</v>
      </c>
      <c r="W2529" s="69">
        <f t="shared" ref="W2529" si="2572">+U2529-V2529</f>
        <v>245.7</v>
      </c>
      <c r="X2529" s="69">
        <v>0</v>
      </c>
      <c r="Y2529" s="14">
        <f>T2529-X2529</f>
        <v>0</v>
      </c>
      <c r="Z2529" s="11" t="s">
        <v>26</v>
      </c>
      <c r="AA2529" s="12" t="s">
        <v>31</v>
      </c>
    </row>
    <row r="2530" spans="1:27" x14ac:dyDescent="0.25">
      <c r="A2530" s="10">
        <v>45694</v>
      </c>
      <c r="B2530" s="68">
        <v>8.8194444444444353E-3</v>
      </c>
      <c r="C2530" s="11" t="s">
        <v>4901</v>
      </c>
      <c r="D2530" s="11">
        <v>17064</v>
      </c>
      <c r="E2530" s="11" t="s">
        <v>479</v>
      </c>
      <c r="F2530" s="11" t="s">
        <v>26</v>
      </c>
      <c r="G2530" s="11">
        <v>70413</v>
      </c>
      <c r="H2530" s="12" t="s">
        <v>4447</v>
      </c>
      <c r="I2530" s="12" t="s">
        <v>55</v>
      </c>
      <c r="J2530" s="12" t="s">
        <v>55</v>
      </c>
      <c r="K2530" s="12" t="s">
        <v>56</v>
      </c>
      <c r="L2530" s="13">
        <v>37.94</v>
      </c>
      <c r="M2530" s="13">
        <v>25</v>
      </c>
      <c r="N2530" s="13">
        <f t="shared" si="2518"/>
        <v>1.5175999999999998</v>
      </c>
      <c r="O2530" s="13">
        <v>15</v>
      </c>
      <c r="P2530" s="13" t="s">
        <v>30</v>
      </c>
      <c r="Q2530" s="13">
        <v>0</v>
      </c>
      <c r="R2530" s="69">
        <f>+L2530*O2530</f>
        <v>569.09999999999991</v>
      </c>
      <c r="S2530" s="69">
        <v>0</v>
      </c>
      <c r="T2530" s="69">
        <f>+L2530*S2530</f>
        <v>0</v>
      </c>
      <c r="U2530" s="69">
        <f>+R2530-T2530</f>
        <v>569.09999999999991</v>
      </c>
      <c r="V2530" s="69">
        <f>+U2530*0.75</f>
        <v>426.82499999999993</v>
      </c>
      <c r="W2530" s="69">
        <f>+U2530-V2530</f>
        <v>142.27499999999998</v>
      </c>
      <c r="X2530" s="69">
        <v>0</v>
      </c>
      <c r="Y2530" s="14">
        <f t="shared" ref="Y2530:Y2533" si="2573">T2530-X2530</f>
        <v>0</v>
      </c>
      <c r="Z2530" s="11" t="s">
        <v>26</v>
      </c>
      <c r="AA2530" s="12" t="s">
        <v>31</v>
      </c>
    </row>
    <row r="2531" spans="1:27" x14ac:dyDescent="0.25">
      <c r="A2531" s="10">
        <v>45694</v>
      </c>
      <c r="B2531" s="68">
        <v>1.354166666666673E-2</v>
      </c>
      <c r="C2531" s="11" t="s">
        <v>4902</v>
      </c>
      <c r="D2531" s="11">
        <v>17065</v>
      </c>
      <c r="E2531" s="11" t="s">
        <v>32</v>
      </c>
      <c r="F2531" s="11" t="s">
        <v>26</v>
      </c>
      <c r="G2531" s="11">
        <v>75035</v>
      </c>
      <c r="H2531" s="12" t="s">
        <v>4447</v>
      </c>
      <c r="I2531" s="12" t="s">
        <v>27</v>
      </c>
      <c r="J2531" s="12" t="s">
        <v>33</v>
      </c>
      <c r="K2531" s="12" t="s">
        <v>34</v>
      </c>
      <c r="L2531" s="13">
        <v>39.840000000000003</v>
      </c>
      <c r="M2531" s="13">
        <v>27</v>
      </c>
      <c r="N2531" s="13">
        <f t="shared" si="2518"/>
        <v>1.4755555555555557</v>
      </c>
      <c r="O2531" s="13">
        <v>45.33</v>
      </c>
      <c r="P2531" s="13" t="s">
        <v>30</v>
      </c>
      <c r="Q2531" s="13">
        <v>0</v>
      </c>
      <c r="R2531" s="69">
        <f>+L2531*O2531</f>
        <v>1805.9472000000001</v>
      </c>
      <c r="S2531" s="69">
        <v>0</v>
      </c>
      <c r="T2531" s="69">
        <f>+L2531*S2531</f>
        <v>0</v>
      </c>
      <c r="U2531" s="69">
        <f>+R2531-T2531</f>
        <v>1805.9472000000001</v>
      </c>
      <c r="V2531" s="69">
        <f>+U2531*0.75</f>
        <v>1354.4603999999999</v>
      </c>
      <c r="W2531" s="69">
        <f>+U2531-V2531</f>
        <v>451.48680000000013</v>
      </c>
      <c r="X2531" s="69">
        <v>0</v>
      </c>
      <c r="Y2531" s="14">
        <f t="shared" si="2573"/>
        <v>0</v>
      </c>
      <c r="Z2531" s="11" t="s">
        <v>26</v>
      </c>
      <c r="AA2531" s="12" t="s">
        <v>31</v>
      </c>
    </row>
    <row r="2532" spans="1:27" x14ac:dyDescent="0.25">
      <c r="A2532" s="10">
        <v>45694</v>
      </c>
      <c r="B2532" s="68">
        <v>8.1712962962963154E-3</v>
      </c>
      <c r="C2532" s="11" t="s">
        <v>4903</v>
      </c>
      <c r="D2532" s="11">
        <v>17067</v>
      </c>
      <c r="E2532" s="11" t="s">
        <v>39</v>
      </c>
      <c r="F2532" s="11" t="s">
        <v>26</v>
      </c>
      <c r="G2532" s="11">
        <v>798</v>
      </c>
      <c r="H2532" s="12" t="s">
        <v>141</v>
      </c>
      <c r="I2532" s="12" t="s">
        <v>55</v>
      </c>
      <c r="J2532" s="12" t="s">
        <v>55</v>
      </c>
      <c r="K2532" s="12" t="s">
        <v>56</v>
      </c>
      <c r="L2532" s="13">
        <v>35.32</v>
      </c>
      <c r="M2532" s="13">
        <v>25</v>
      </c>
      <c r="N2532" s="13">
        <f t="shared" si="2518"/>
        <v>1.4128000000000001</v>
      </c>
      <c r="O2532" s="13">
        <v>15</v>
      </c>
      <c r="P2532" s="13" t="s">
        <v>30</v>
      </c>
      <c r="Q2532" s="13">
        <v>0</v>
      </c>
      <c r="R2532" s="69">
        <f>L2532*O2532</f>
        <v>529.79999999999995</v>
      </c>
      <c r="S2532" s="69">
        <v>0</v>
      </c>
      <c r="T2532" s="69">
        <f>L2532*S2532</f>
        <v>0</v>
      </c>
      <c r="U2532" s="69">
        <f>R2532-T2532</f>
        <v>529.79999999999995</v>
      </c>
      <c r="V2532" s="69">
        <f>U2532*0</f>
        <v>0</v>
      </c>
      <c r="W2532" s="69">
        <f>U2532-V2532</f>
        <v>529.79999999999995</v>
      </c>
      <c r="X2532" s="69">
        <v>0</v>
      </c>
      <c r="Y2532" s="14">
        <f t="shared" si="2573"/>
        <v>0</v>
      </c>
      <c r="Z2532" s="11" t="s">
        <v>26</v>
      </c>
      <c r="AA2532" s="12" t="s">
        <v>31</v>
      </c>
    </row>
    <row r="2533" spans="1:27" x14ac:dyDescent="0.25">
      <c r="A2533" s="10">
        <v>45694</v>
      </c>
      <c r="B2533" s="68">
        <v>7.9583333333333339E-2</v>
      </c>
      <c r="C2533" s="11" t="s">
        <v>4904</v>
      </c>
      <c r="D2533" s="11">
        <v>17068</v>
      </c>
      <c r="E2533" s="11" t="s">
        <v>53</v>
      </c>
      <c r="F2533" s="11" t="s">
        <v>26</v>
      </c>
      <c r="G2533" s="11">
        <v>3795</v>
      </c>
      <c r="H2533" s="12" t="s">
        <v>41</v>
      </c>
      <c r="I2533" s="12" t="s">
        <v>55</v>
      </c>
      <c r="J2533" s="12" t="s">
        <v>55</v>
      </c>
      <c r="K2533" s="12" t="s">
        <v>56</v>
      </c>
      <c r="L2533" s="13">
        <v>38.18</v>
      </c>
      <c r="M2533" s="13">
        <v>25</v>
      </c>
      <c r="N2533" s="13">
        <f t="shared" si="2518"/>
        <v>1.5271999999999999</v>
      </c>
      <c r="O2533" s="13" t="s">
        <v>30</v>
      </c>
      <c r="P2533" s="13">
        <v>24</v>
      </c>
      <c r="Q2533" s="13">
        <v>0</v>
      </c>
      <c r="R2533" s="69">
        <f>+M2533*P2533</f>
        <v>600</v>
      </c>
      <c r="S2533" s="69">
        <v>0</v>
      </c>
      <c r="T2533" s="69">
        <f>+M2533*S2533</f>
        <v>0</v>
      </c>
      <c r="U2533" s="69">
        <f t="shared" ref="U2533" si="2574">+R2533-T2533</f>
        <v>600</v>
      </c>
      <c r="V2533" s="69">
        <f>+U2533*0</f>
        <v>0</v>
      </c>
      <c r="W2533" s="69">
        <f t="shared" ref="W2533" si="2575">+U2533-V2533</f>
        <v>600</v>
      </c>
      <c r="X2533" s="69">
        <v>0</v>
      </c>
      <c r="Y2533" s="14">
        <f t="shared" si="2573"/>
        <v>0</v>
      </c>
      <c r="Z2533" s="11" t="s">
        <v>26</v>
      </c>
      <c r="AA2533" s="12" t="s">
        <v>31</v>
      </c>
    </row>
    <row r="2534" spans="1:27" x14ac:dyDescent="0.25">
      <c r="A2534" s="10">
        <v>45694</v>
      </c>
      <c r="B2534" s="68">
        <v>1.0532407407407463E-2</v>
      </c>
      <c r="C2534" s="11" t="s">
        <v>4905</v>
      </c>
      <c r="D2534" s="11">
        <v>17069</v>
      </c>
      <c r="E2534" s="11" t="s">
        <v>558</v>
      </c>
      <c r="F2534" s="11" t="s">
        <v>26</v>
      </c>
      <c r="G2534" s="11" t="s">
        <v>26</v>
      </c>
      <c r="H2534" s="12" t="s">
        <v>4423</v>
      </c>
      <c r="I2534" s="12" t="s">
        <v>27</v>
      </c>
      <c r="J2534" s="12" t="s">
        <v>47</v>
      </c>
      <c r="K2534" s="12" t="s">
        <v>48</v>
      </c>
      <c r="L2534" s="13">
        <v>35.020000000000003</v>
      </c>
      <c r="M2534" s="13">
        <v>24</v>
      </c>
      <c r="N2534" s="13">
        <f t="shared" si="2518"/>
        <v>1.4591666666666667</v>
      </c>
      <c r="O2534" s="13">
        <v>90</v>
      </c>
      <c r="P2534" s="13" t="s">
        <v>30</v>
      </c>
      <c r="Q2534" s="13">
        <v>0</v>
      </c>
      <c r="R2534" s="69">
        <f>L2534*O2534</f>
        <v>3151.8</v>
      </c>
      <c r="S2534" s="69">
        <v>41</v>
      </c>
      <c r="T2534" s="69">
        <f>+L2534*S2534</f>
        <v>1435.8200000000002</v>
      </c>
      <c r="U2534" s="69">
        <f t="shared" ref="U2534" si="2576">R2534-T2534</f>
        <v>1715.98</v>
      </c>
      <c r="V2534" s="69">
        <f>U2534*1</f>
        <v>1715.98</v>
      </c>
      <c r="W2534" s="69">
        <f t="shared" ref="W2534" si="2577">U2534-V2534</f>
        <v>0</v>
      </c>
      <c r="X2534" s="15">
        <f>L2534*40</f>
        <v>1400.8000000000002</v>
      </c>
      <c r="Y2534" s="70">
        <f t="shared" ref="Y2534" si="2578">+T2534-X2534</f>
        <v>35.019999999999982</v>
      </c>
      <c r="Z2534" s="12" t="s">
        <v>41</v>
      </c>
      <c r="AA2534" s="12" t="s">
        <v>745</v>
      </c>
    </row>
    <row r="2535" spans="1:27" x14ac:dyDescent="0.25">
      <c r="A2535" s="10">
        <v>45694</v>
      </c>
      <c r="B2535" s="68">
        <v>1.6157407407407398E-2</v>
      </c>
      <c r="C2535" s="11" t="s">
        <v>4906</v>
      </c>
      <c r="D2535" s="11">
        <v>17070</v>
      </c>
      <c r="E2535" s="11" t="s">
        <v>480</v>
      </c>
      <c r="F2535" s="11" t="s">
        <v>26</v>
      </c>
      <c r="G2535" s="11">
        <v>78803</v>
      </c>
      <c r="H2535" s="12" t="s">
        <v>4447</v>
      </c>
      <c r="I2535" s="12" t="s">
        <v>55</v>
      </c>
      <c r="J2535" s="12" t="s">
        <v>55</v>
      </c>
      <c r="K2535" s="12" t="s">
        <v>56</v>
      </c>
      <c r="L2535" s="13">
        <v>36.659999999999997</v>
      </c>
      <c r="M2535" s="13">
        <v>25</v>
      </c>
      <c r="N2535" s="13">
        <f t="shared" si="2518"/>
        <v>1.4663999999999999</v>
      </c>
      <c r="O2535" s="13">
        <v>15</v>
      </c>
      <c r="P2535" s="13" t="s">
        <v>30</v>
      </c>
      <c r="Q2535" s="13">
        <v>0</v>
      </c>
      <c r="R2535" s="69">
        <f>+L2535*O2535</f>
        <v>549.9</v>
      </c>
      <c r="S2535" s="69">
        <v>0</v>
      </c>
      <c r="T2535" s="69">
        <f>+L2535*S2535</f>
        <v>0</v>
      </c>
      <c r="U2535" s="69">
        <f>+R2535-T2535</f>
        <v>549.9</v>
      </c>
      <c r="V2535" s="69">
        <f>+U2535*0.75</f>
        <v>412.42499999999995</v>
      </c>
      <c r="W2535" s="69">
        <f>+U2535-V2535</f>
        <v>137.47500000000002</v>
      </c>
      <c r="X2535" s="69">
        <v>0</v>
      </c>
      <c r="Y2535" s="14">
        <f t="shared" ref="Y2535:Y2537" si="2579">T2535-X2535</f>
        <v>0</v>
      </c>
      <c r="Z2535" s="11" t="s">
        <v>26</v>
      </c>
      <c r="AA2535" s="12" t="s">
        <v>31</v>
      </c>
    </row>
    <row r="2536" spans="1:27" x14ac:dyDescent="0.25">
      <c r="A2536" s="10">
        <v>45694</v>
      </c>
      <c r="B2536" s="68">
        <v>1.9097222222222265E-2</v>
      </c>
      <c r="C2536" s="11" t="s">
        <v>4907</v>
      </c>
      <c r="D2536" s="11">
        <v>17071</v>
      </c>
      <c r="E2536" s="11" t="s">
        <v>57</v>
      </c>
      <c r="F2536" s="11" t="s">
        <v>26</v>
      </c>
      <c r="G2536" s="11">
        <v>3692</v>
      </c>
      <c r="H2536" s="12" t="s">
        <v>41</v>
      </c>
      <c r="I2536" s="12" t="s">
        <v>55</v>
      </c>
      <c r="J2536" s="12" t="s">
        <v>55</v>
      </c>
      <c r="K2536" s="12" t="s">
        <v>56</v>
      </c>
      <c r="L2536" s="13">
        <v>38.619999999999997</v>
      </c>
      <c r="M2536" s="13">
        <v>25</v>
      </c>
      <c r="N2536" s="13">
        <f t="shared" si="2518"/>
        <v>1.5448</v>
      </c>
      <c r="O2536" s="13" t="s">
        <v>30</v>
      </c>
      <c r="P2536" s="13">
        <v>24</v>
      </c>
      <c r="Q2536" s="13">
        <v>0</v>
      </c>
      <c r="R2536" s="69">
        <f>+M2536*P2536</f>
        <v>600</v>
      </c>
      <c r="S2536" s="69">
        <v>0</v>
      </c>
      <c r="T2536" s="69">
        <f>+M2536*S2536</f>
        <v>0</v>
      </c>
      <c r="U2536" s="69">
        <f t="shared" ref="U2536:U2537" si="2580">+R2536-T2536</f>
        <v>600</v>
      </c>
      <c r="V2536" s="69">
        <f>+U2536*0</f>
        <v>0</v>
      </c>
      <c r="W2536" s="69">
        <f t="shared" ref="W2536:W2537" si="2581">+U2536-V2536</f>
        <v>600</v>
      </c>
      <c r="X2536" s="69">
        <v>0</v>
      </c>
      <c r="Y2536" s="14">
        <f t="shared" si="2579"/>
        <v>0</v>
      </c>
      <c r="Z2536" s="11" t="s">
        <v>26</v>
      </c>
      <c r="AA2536" s="12" t="s">
        <v>31</v>
      </c>
    </row>
    <row r="2537" spans="1:27" x14ac:dyDescent="0.25">
      <c r="A2537" s="10">
        <v>45694</v>
      </c>
      <c r="B2537" s="68">
        <v>3.1944444444444497E-2</v>
      </c>
      <c r="C2537" s="11" t="s">
        <v>4908</v>
      </c>
      <c r="D2537" s="11">
        <v>17072</v>
      </c>
      <c r="E2537" s="11" t="s">
        <v>4774</v>
      </c>
      <c r="F2537" s="11" t="s">
        <v>26</v>
      </c>
      <c r="G2537" s="11" t="s">
        <v>35</v>
      </c>
      <c r="H2537" s="12" t="s">
        <v>36</v>
      </c>
      <c r="I2537" s="12" t="s">
        <v>55</v>
      </c>
      <c r="J2537" s="12" t="s">
        <v>55</v>
      </c>
      <c r="K2537" s="12" t="s">
        <v>56</v>
      </c>
      <c r="L2537" s="13">
        <v>15.76</v>
      </c>
      <c r="M2537" s="13">
        <v>10</v>
      </c>
      <c r="N2537" s="13">
        <f t="shared" si="2518"/>
        <v>1.5760000000000001</v>
      </c>
      <c r="O2537" s="13">
        <v>20</v>
      </c>
      <c r="P2537" s="13" t="s">
        <v>30</v>
      </c>
      <c r="Q2537" s="13">
        <v>0</v>
      </c>
      <c r="R2537" s="69">
        <f>(L2537*O2537)-Q2537</f>
        <v>315.2</v>
      </c>
      <c r="S2537" s="69">
        <v>0</v>
      </c>
      <c r="T2537" s="69">
        <f t="shared" ref="T2537" si="2582">+L2537*S2537</f>
        <v>0</v>
      </c>
      <c r="U2537" s="69">
        <f t="shared" si="2580"/>
        <v>315.2</v>
      </c>
      <c r="V2537" s="69">
        <f t="shared" ref="V2537" si="2583">+U2537*0</f>
        <v>0</v>
      </c>
      <c r="W2537" s="69">
        <f t="shared" si="2581"/>
        <v>315.2</v>
      </c>
      <c r="X2537" s="69">
        <v>0</v>
      </c>
      <c r="Y2537" s="14">
        <f t="shared" si="2579"/>
        <v>0</v>
      </c>
      <c r="Z2537" s="11" t="s">
        <v>26</v>
      </c>
      <c r="AA2537" s="12" t="s">
        <v>31</v>
      </c>
    </row>
    <row r="2538" spans="1:27" x14ac:dyDescent="0.25">
      <c r="A2538" s="10">
        <v>45694</v>
      </c>
      <c r="B2538" s="68">
        <v>2.2685185185185142E-2</v>
      </c>
      <c r="C2538" s="11" t="s">
        <v>4909</v>
      </c>
      <c r="D2538" s="11">
        <v>17073</v>
      </c>
      <c r="E2538" s="11" t="s">
        <v>81</v>
      </c>
      <c r="F2538" s="11" t="s">
        <v>26</v>
      </c>
      <c r="G2538" s="11" t="s">
        <v>26</v>
      </c>
      <c r="H2538" s="12" t="s">
        <v>4421</v>
      </c>
      <c r="I2538" s="12" t="s">
        <v>27</v>
      </c>
      <c r="J2538" s="12" t="s">
        <v>42</v>
      </c>
      <c r="K2538" s="12" t="s">
        <v>43</v>
      </c>
      <c r="L2538" s="13">
        <v>42.92</v>
      </c>
      <c r="M2538" s="13">
        <v>25</v>
      </c>
      <c r="N2538" s="13">
        <f t="shared" si="2518"/>
        <v>1.7168000000000001</v>
      </c>
      <c r="O2538" s="13">
        <v>83</v>
      </c>
      <c r="P2538" s="13" t="s">
        <v>30</v>
      </c>
      <c r="Q2538" s="13">
        <v>0</v>
      </c>
      <c r="R2538" s="69">
        <f>L2538*O2538</f>
        <v>3562.36</v>
      </c>
      <c r="S2538" s="69">
        <v>38</v>
      </c>
      <c r="T2538" s="69">
        <f>L2538*S2538</f>
        <v>1630.96</v>
      </c>
      <c r="U2538" s="69">
        <f>R2538-T2538</f>
        <v>1931.4</v>
      </c>
      <c r="V2538" s="69">
        <f>U2538*1</f>
        <v>1931.4</v>
      </c>
      <c r="W2538" s="69">
        <f>U2538-V2538</f>
        <v>0</v>
      </c>
      <c r="X2538" s="69">
        <f>L2538*36</f>
        <v>1545.1200000000001</v>
      </c>
      <c r="Y2538" s="70">
        <f>+T2538-X2538</f>
        <v>85.839999999999918</v>
      </c>
      <c r="Z2538" s="12" t="s">
        <v>141</v>
      </c>
      <c r="AA2538" s="12" t="s">
        <v>78</v>
      </c>
    </row>
    <row r="2539" spans="1:27" x14ac:dyDescent="0.25">
      <c r="A2539" s="10">
        <v>45694</v>
      </c>
      <c r="B2539" s="68">
        <v>1.2268518518518512E-2</v>
      </c>
      <c r="C2539" s="11" t="s">
        <v>4910</v>
      </c>
      <c r="D2539" s="11">
        <v>17074</v>
      </c>
      <c r="E2539" s="11" t="s">
        <v>519</v>
      </c>
      <c r="F2539" s="11" t="s">
        <v>26</v>
      </c>
      <c r="G2539" s="11">
        <v>4394</v>
      </c>
      <c r="H2539" s="12" t="s">
        <v>140</v>
      </c>
      <c r="I2539" s="12" t="s">
        <v>27</v>
      </c>
      <c r="J2539" s="12" t="s">
        <v>42</v>
      </c>
      <c r="K2539" s="12" t="s">
        <v>43</v>
      </c>
      <c r="L2539" s="13">
        <v>43.66</v>
      </c>
      <c r="M2539" s="13">
        <v>25</v>
      </c>
      <c r="N2539" s="13">
        <f t="shared" si="2518"/>
        <v>1.7464</v>
      </c>
      <c r="O2539" s="13">
        <v>35</v>
      </c>
      <c r="P2539" s="13"/>
      <c r="Q2539" s="13">
        <v>0</v>
      </c>
      <c r="R2539" s="69">
        <f>+L2539*O2539</f>
        <v>1528.1</v>
      </c>
      <c r="S2539" s="69">
        <v>0</v>
      </c>
      <c r="T2539" s="69">
        <f>+L2539*S2539</f>
        <v>0</v>
      </c>
      <c r="U2539" s="69">
        <f>+R2539-T2539</f>
        <v>1528.1</v>
      </c>
      <c r="V2539" s="69">
        <f t="shared" ref="V2539" si="2584">+U2539*0</f>
        <v>0</v>
      </c>
      <c r="W2539" s="69">
        <f>+U2539-V2539</f>
        <v>1528.1</v>
      </c>
      <c r="X2539" s="69">
        <v>0</v>
      </c>
      <c r="Y2539" s="14">
        <f t="shared" ref="Y2539:Y2548" si="2585">T2539-X2539</f>
        <v>0</v>
      </c>
      <c r="Z2539" s="11" t="s">
        <v>26</v>
      </c>
      <c r="AA2539" s="12" t="s">
        <v>31</v>
      </c>
    </row>
    <row r="2540" spans="1:27" x14ac:dyDescent="0.25">
      <c r="A2540" s="10">
        <v>45694</v>
      </c>
      <c r="B2540" s="68">
        <v>1.2638888888888866E-2</v>
      </c>
      <c r="C2540" s="11" t="s">
        <v>4911</v>
      </c>
      <c r="D2540" s="11">
        <v>17075</v>
      </c>
      <c r="E2540" s="11" t="s">
        <v>2125</v>
      </c>
      <c r="F2540" s="11" t="s">
        <v>26</v>
      </c>
      <c r="G2540" s="11">
        <v>112432</v>
      </c>
      <c r="H2540" s="12" t="s">
        <v>4445</v>
      </c>
      <c r="I2540" s="12" t="s">
        <v>27</v>
      </c>
      <c r="J2540" s="12" t="s">
        <v>42</v>
      </c>
      <c r="K2540" s="12" t="s">
        <v>43</v>
      </c>
      <c r="L2540" s="13">
        <v>40.42</v>
      </c>
      <c r="M2540" s="13">
        <v>25</v>
      </c>
      <c r="N2540" s="13">
        <f t="shared" si="2518"/>
        <v>1.6168</v>
      </c>
      <c r="O2540" s="13">
        <v>42</v>
      </c>
      <c r="P2540" s="13" t="s">
        <v>30</v>
      </c>
      <c r="Q2540" s="13">
        <v>0</v>
      </c>
      <c r="R2540" s="69">
        <f t="shared" ref="R2540" si="2586">+L2540*O2540</f>
        <v>1697.64</v>
      </c>
      <c r="S2540" s="69">
        <v>0</v>
      </c>
      <c r="T2540" s="69">
        <f>+L2540*S2540</f>
        <v>0</v>
      </c>
      <c r="U2540" s="69">
        <f t="shared" ref="U2540" si="2587">+R2540-T2540</f>
        <v>1697.64</v>
      </c>
      <c r="V2540" s="69">
        <f>+U2540*1</f>
        <v>1697.64</v>
      </c>
      <c r="W2540" s="69">
        <f t="shared" ref="W2540" si="2588">+U2540-V2540</f>
        <v>0</v>
      </c>
      <c r="X2540" s="69">
        <v>0</v>
      </c>
      <c r="Y2540" s="14">
        <f t="shared" si="2585"/>
        <v>0</v>
      </c>
      <c r="Z2540" s="11" t="s">
        <v>26</v>
      </c>
      <c r="AA2540" s="12" t="s">
        <v>31</v>
      </c>
    </row>
    <row r="2541" spans="1:27" x14ac:dyDescent="0.25">
      <c r="A2541" s="10">
        <v>45694</v>
      </c>
      <c r="B2541" s="68">
        <v>2.3009259259259229E-2</v>
      </c>
      <c r="C2541" s="11" t="s">
        <v>4912</v>
      </c>
      <c r="D2541" s="11">
        <v>17076</v>
      </c>
      <c r="E2541" s="11" t="s">
        <v>176</v>
      </c>
      <c r="F2541" s="11" t="s">
        <v>26</v>
      </c>
      <c r="G2541" s="11">
        <v>799</v>
      </c>
      <c r="H2541" s="12" t="s">
        <v>141</v>
      </c>
      <c r="I2541" s="12" t="s">
        <v>55</v>
      </c>
      <c r="J2541" s="12" t="s">
        <v>55</v>
      </c>
      <c r="K2541" s="12" t="s">
        <v>56</v>
      </c>
      <c r="L2541" s="13">
        <v>36.86</v>
      </c>
      <c r="M2541" s="13">
        <v>25</v>
      </c>
      <c r="N2541" s="13">
        <f t="shared" si="2518"/>
        <v>1.4743999999999999</v>
      </c>
      <c r="O2541" s="13">
        <v>15</v>
      </c>
      <c r="P2541" s="13" t="s">
        <v>30</v>
      </c>
      <c r="Q2541" s="13">
        <v>0</v>
      </c>
      <c r="R2541" s="69">
        <f>L2541*O2541</f>
        <v>552.9</v>
      </c>
      <c r="S2541" s="69">
        <v>0</v>
      </c>
      <c r="T2541" s="69">
        <f>L2541*S2541</f>
        <v>0</v>
      </c>
      <c r="U2541" s="69">
        <f>R2541-T2541</f>
        <v>552.9</v>
      </c>
      <c r="V2541" s="69">
        <f>U2541*0</f>
        <v>0</v>
      </c>
      <c r="W2541" s="69">
        <f>U2541-V2541</f>
        <v>552.9</v>
      </c>
      <c r="X2541" s="69">
        <v>0</v>
      </c>
      <c r="Y2541" s="14">
        <f t="shared" si="2585"/>
        <v>0</v>
      </c>
      <c r="Z2541" s="11" t="s">
        <v>26</v>
      </c>
      <c r="AA2541" s="12" t="s">
        <v>31</v>
      </c>
    </row>
    <row r="2542" spans="1:27" x14ac:dyDescent="0.25">
      <c r="A2542" s="10">
        <v>45694</v>
      </c>
      <c r="B2542" s="68">
        <v>1.0844907407407456E-2</v>
      </c>
      <c r="C2542" s="11" t="s">
        <v>4913</v>
      </c>
      <c r="D2542" s="11">
        <v>17077</v>
      </c>
      <c r="E2542" s="11" t="s">
        <v>49</v>
      </c>
      <c r="F2542" s="11" t="s">
        <v>26</v>
      </c>
      <c r="G2542" s="11">
        <v>1590</v>
      </c>
      <c r="H2542" s="12" t="s">
        <v>45</v>
      </c>
      <c r="I2542" s="12" t="s">
        <v>27</v>
      </c>
      <c r="J2542" s="12" t="s">
        <v>33</v>
      </c>
      <c r="K2542" s="12" t="s">
        <v>34</v>
      </c>
      <c r="L2542" s="13">
        <v>37.619999999999997</v>
      </c>
      <c r="M2542" s="13">
        <v>25</v>
      </c>
      <c r="N2542" s="13">
        <f t="shared" si="2518"/>
        <v>1.5047999999999999</v>
      </c>
      <c r="O2542" s="13" t="s">
        <v>30</v>
      </c>
      <c r="P2542" s="13">
        <v>58</v>
      </c>
      <c r="Q2542" s="13">
        <v>0</v>
      </c>
      <c r="R2542" s="69">
        <f>M2542*P2542</f>
        <v>1450</v>
      </c>
      <c r="S2542" s="69">
        <v>0</v>
      </c>
      <c r="T2542" s="69">
        <f>M2542*S2542</f>
        <v>0</v>
      </c>
      <c r="U2542" s="69">
        <f>R2542-T2542</f>
        <v>1450</v>
      </c>
      <c r="V2542" s="69">
        <f>U2542*0</f>
        <v>0</v>
      </c>
      <c r="W2542" s="69">
        <f>U2542-V2542</f>
        <v>1450</v>
      </c>
      <c r="X2542" s="69">
        <v>0</v>
      </c>
      <c r="Y2542" s="14">
        <f t="shared" si="2585"/>
        <v>0</v>
      </c>
      <c r="Z2542" s="11" t="s">
        <v>26</v>
      </c>
      <c r="AA2542" s="12" t="s">
        <v>31</v>
      </c>
    </row>
    <row r="2543" spans="1:27" x14ac:dyDescent="0.25">
      <c r="A2543" s="10">
        <v>45694</v>
      </c>
      <c r="B2543" s="68">
        <v>1.3206018518518492E-2</v>
      </c>
      <c r="C2543" s="11" t="s">
        <v>4914</v>
      </c>
      <c r="D2543" s="11">
        <v>17078</v>
      </c>
      <c r="E2543" s="11" t="s">
        <v>64</v>
      </c>
      <c r="F2543" s="11" t="s">
        <v>26</v>
      </c>
      <c r="G2543" s="11">
        <v>800</v>
      </c>
      <c r="H2543" s="12" t="s">
        <v>141</v>
      </c>
      <c r="I2543" s="12" t="s">
        <v>55</v>
      </c>
      <c r="J2543" s="12" t="s">
        <v>55</v>
      </c>
      <c r="K2543" s="12" t="s">
        <v>56</v>
      </c>
      <c r="L2543" s="13">
        <v>36.380000000000003</v>
      </c>
      <c r="M2543" s="13">
        <v>25</v>
      </c>
      <c r="N2543" s="13">
        <f t="shared" si="2518"/>
        <v>1.4552</v>
      </c>
      <c r="O2543" s="13">
        <v>15</v>
      </c>
      <c r="P2543" s="13" t="s">
        <v>30</v>
      </c>
      <c r="Q2543" s="13">
        <v>0</v>
      </c>
      <c r="R2543" s="69">
        <f>L2543*O2543</f>
        <v>545.70000000000005</v>
      </c>
      <c r="S2543" s="69">
        <v>0</v>
      </c>
      <c r="T2543" s="69">
        <f>L2543*S2543</f>
        <v>0</v>
      </c>
      <c r="U2543" s="69">
        <f>R2543-T2543</f>
        <v>545.70000000000005</v>
      </c>
      <c r="V2543" s="69">
        <f>U2543*0</f>
        <v>0</v>
      </c>
      <c r="W2543" s="69">
        <f>U2543-V2543</f>
        <v>545.70000000000005</v>
      </c>
      <c r="X2543" s="69">
        <v>0</v>
      </c>
      <c r="Y2543" s="14">
        <f t="shared" si="2585"/>
        <v>0</v>
      </c>
      <c r="Z2543" s="11" t="s">
        <v>26</v>
      </c>
      <c r="AA2543" s="12" t="s">
        <v>31</v>
      </c>
    </row>
    <row r="2544" spans="1:27" x14ac:dyDescent="0.25">
      <c r="A2544" s="10">
        <v>45694</v>
      </c>
      <c r="B2544" s="68">
        <v>8.2870370370370927E-3</v>
      </c>
      <c r="C2544" s="11" t="s">
        <v>4915</v>
      </c>
      <c r="D2544" s="11">
        <v>17079</v>
      </c>
      <c r="E2544" s="11" t="s">
        <v>321</v>
      </c>
      <c r="F2544" s="11" t="s">
        <v>26</v>
      </c>
      <c r="G2544" s="11">
        <v>112430</v>
      </c>
      <c r="H2544" s="12" t="s">
        <v>4445</v>
      </c>
      <c r="I2544" s="12" t="s">
        <v>27</v>
      </c>
      <c r="J2544" s="12" t="s">
        <v>42</v>
      </c>
      <c r="K2544" s="12" t="s">
        <v>43</v>
      </c>
      <c r="L2544" s="13">
        <v>38.56</v>
      </c>
      <c r="M2544" s="13">
        <v>25</v>
      </c>
      <c r="N2544" s="13">
        <f t="shared" si="2518"/>
        <v>1.5424</v>
      </c>
      <c r="O2544" s="13">
        <v>42</v>
      </c>
      <c r="P2544" s="13" t="s">
        <v>30</v>
      </c>
      <c r="Q2544" s="13">
        <v>0</v>
      </c>
      <c r="R2544" s="69">
        <f t="shared" ref="R2544:R2545" si="2589">+L2544*O2544</f>
        <v>1619.52</v>
      </c>
      <c r="S2544" s="69">
        <v>0</v>
      </c>
      <c r="T2544" s="69">
        <f>+L2544*S2544</f>
        <v>0</v>
      </c>
      <c r="U2544" s="69">
        <f t="shared" ref="U2544:U2546" si="2590">+R2544-T2544</f>
        <v>1619.52</v>
      </c>
      <c r="V2544" s="69">
        <f>+U2544*1</f>
        <v>1619.52</v>
      </c>
      <c r="W2544" s="69">
        <f t="shared" ref="W2544:W2546" si="2591">+U2544-V2544</f>
        <v>0</v>
      </c>
      <c r="X2544" s="69">
        <v>0</v>
      </c>
      <c r="Y2544" s="14">
        <f t="shared" si="2585"/>
        <v>0</v>
      </c>
      <c r="Z2544" s="11" t="s">
        <v>26</v>
      </c>
      <c r="AA2544" s="12" t="s">
        <v>31</v>
      </c>
    </row>
    <row r="2545" spans="1:27" x14ac:dyDescent="0.25">
      <c r="A2545" s="10">
        <v>45694</v>
      </c>
      <c r="B2545" s="68">
        <v>2.626157407407409E-2</v>
      </c>
      <c r="C2545" s="11" t="s">
        <v>4916</v>
      </c>
      <c r="D2545" s="11">
        <v>17080</v>
      </c>
      <c r="E2545" s="11" t="s">
        <v>560</v>
      </c>
      <c r="F2545" s="11" t="s">
        <v>26</v>
      </c>
      <c r="G2545" s="11">
        <v>112433</v>
      </c>
      <c r="H2545" s="12" t="s">
        <v>4445</v>
      </c>
      <c r="I2545" s="12" t="s">
        <v>27</v>
      </c>
      <c r="J2545" s="12" t="s">
        <v>42</v>
      </c>
      <c r="K2545" s="12" t="s">
        <v>43</v>
      </c>
      <c r="L2545" s="13">
        <v>39.76</v>
      </c>
      <c r="M2545" s="13">
        <v>25</v>
      </c>
      <c r="N2545" s="13">
        <f t="shared" si="2518"/>
        <v>1.5903999999999998</v>
      </c>
      <c r="O2545" s="13">
        <v>42</v>
      </c>
      <c r="P2545" s="13" t="s">
        <v>30</v>
      </c>
      <c r="Q2545" s="13">
        <v>0</v>
      </c>
      <c r="R2545" s="69">
        <f t="shared" si="2589"/>
        <v>1669.9199999999998</v>
      </c>
      <c r="S2545" s="69">
        <v>0</v>
      </c>
      <c r="T2545" s="69">
        <f>+L2545*S2545</f>
        <v>0</v>
      </c>
      <c r="U2545" s="69">
        <f t="shared" si="2590"/>
        <v>1669.9199999999998</v>
      </c>
      <c r="V2545" s="69">
        <f>+U2545*1</f>
        <v>1669.9199999999998</v>
      </c>
      <c r="W2545" s="69">
        <f t="shared" si="2591"/>
        <v>0</v>
      </c>
      <c r="X2545" s="69">
        <v>0</v>
      </c>
      <c r="Y2545" s="14">
        <f t="shared" si="2585"/>
        <v>0</v>
      </c>
      <c r="Z2545" s="11" t="s">
        <v>26</v>
      </c>
      <c r="AA2545" s="12" t="s">
        <v>31</v>
      </c>
    </row>
    <row r="2546" spans="1:27" x14ac:dyDescent="0.25">
      <c r="A2546" s="10">
        <v>45694</v>
      </c>
      <c r="B2546" s="68">
        <v>1.5601851851851811E-2</v>
      </c>
      <c r="C2546" s="11" t="s">
        <v>4917</v>
      </c>
      <c r="D2546" s="11">
        <v>17081</v>
      </c>
      <c r="E2546" s="11" t="s">
        <v>69</v>
      </c>
      <c r="F2546" s="11" t="s">
        <v>26</v>
      </c>
      <c r="G2546" s="11">
        <v>2114</v>
      </c>
      <c r="H2546" s="12" t="s">
        <v>70</v>
      </c>
      <c r="I2546" s="12" t="s">
        <v>27</v>
      </c>
      <c r="J2546" s="12" t="s">
        <v>42</v>
      </c>
      <c r="K2546" s="12" t="s">
        <v>43</v>
      </c>
      <c r="L2546" s="13">
        <v>39.42</v>
      </c>
      <c r="M2546" s="13">
        <v>25</v>
      </c>
      <c r="N2546" s="13">
        <f t="shared" si="2518"/>
        <v>1.5768</v>
      </c>
      <c r="O2546" s="13" t="s">
        <v>30</v>
      </c>
      <c r="P2546" s="13">
        <v>64</v>
      </c>
      <c r="Q2546" s="13">
        <v>0</v>
      </c>
      <c r="R2546" s="69">
        <f>+M2546*P2546</f>
        <v>1600</v>
      </c>
      <c r="S2546" s="69">
        <v>0</v>
      </c>
      <c r="T2546" s="69">
        <f>+M2546*S2546</f>
        <v>0</v>
      </c>
      <c r="U2546" s="69">
        <f t="shared" si="2590"/>
        <v>1600</v>
      </c>
      <c r="V2546" s="69">
        <f t="shared" ref="V2546" si="2592">+U2546*0</f>
        <v>0</v>
      </c>
      <c r="W2546" s="69">
        <f t="shared" si="2591"/>
        <v>1600</v>
      </c>
      <c r="X2546" s="69">
        <v>0</v>
      </c>
      <c r="Y2546" s="14">
        <f t="shared" si="2585"/>
        <v>0</v>
      </c>
      <c r="Z2546" s="11" t="s">
        <v>26</v>
      </c>
      <c r="AA2546" s="12" t="s">
        <v>31</v>
      </c>
    </row>
    <row r="2547" spans="1:27" x14ac:dyDescent="0.25">
      <c r="A2547" s="10">
        <v>45694</v>
      </c>
      <c r="B2547" s="68">
        <v>2.1643518518518534E-2</v>
      </c>
      <c r="C2547" s="11" t="s">
        <v>4918</v>
      </c>
      <c r="D2547" s="11">
        <v>17082</v>
      </c>
      <c r="E2547" s="11" t="s">
        <v>52</v>
      </c>
      <c r="F2547" s="11" t="s">
        <v>26</v>
      </c>
      <c r="G2547" s="11">
        <v>1151</v>
      </c>
      <c r="H2547" s="12" t="s">
        <v>141</v>
      </c>
      <c r="I2547" s="12" t="s">
        <v>55</v>
      </c>
      <c r="J2547" s="12" t="s">
        <v>55</v>
      </c>
      <c r="K2547" s="12" t="s">
        <v>56</v>
      </c>
      <c r="L2547" s="13">
        <v>38.18</v>
      </c>
      <c r="M2547" s="13">
        <v>25</v>
      </c>
      <c r="N2547" s="13">
        <f t="shared" si="2518"/>
        <v>1.5271999999999999</v>
      </c>
      <c r="O2547" s="13">
        <v>15</v>
      </c>
      <c r="P2547" s="13" t="s">
        <v>30</v>
      </c>
      <c r="Q2547" s="13">
        <v>0</v>
      </c>
      <c r="R2547" s="69">
        <f>L2547*O2547</f>
        <v>572.70000000000005</v>
      </c>
      <c r="S2547" s="69">
        <v>0</v>
      </c>
      <c r="T2547" s="69">
        <f>L2547*S2547</f>
        <v>0</v>
      </c>
      <c r="U2547" s="69">
        <f>R2547-T2547</f>
        <v>572.70000000000005</v>
      </c>
      <c r="V2547" s="69">
        <f>U2547*0</f>
        <v>0</v>
      </c>
      <c r="W2547" s="69">
        <f>U2547-V2547</f>
        <v>572.70000000000005</v>
      </c>
      <c r="X2547" s="69">
        <v>0</v>
      </c>
      <c r="Y2547" s="14">
        <f t="shared" si="2585"/>
        <v>0</v>
      </c>
      <c r="Z2547" s="11" t="s">
        <v>26</v>
      </c>
      <c r="AA2547" s="12" t="s">
        <v>31</v>
      </c>
    </row>
    <row r="2548" spans="1:27" x14ac:dyDescent="0.25">
      <c r="A2548" s="10">
        <v>45694</v>
      </c>
      <c r="B2548" s="68">
        <v>1.3275462962962892E-2</v>
      </c>
      <c r="C2548" s="11" t="s">
        <v>4919</v>
      </c>
      <c r="D2548" s="11">
        <v>17083</v>
      </c>
      <c r="E2548" s="11" t="s">
        <v>44</v>
      </c>
      <c r="F2548" s="11" t="s">
        <v>26</v>
      </c>
      <c r="G2548" s="11">
        <v>1596</v>
      </c>
      <c r="H2548" s="12" t="s">
        <v>45</v>
      </c>
      <c r="I2548" s="12" t="s">
        <v>27</v>
      </c>
      <c r="J2548" s="12" t="s">
        <v>33</v>
      </c>
      <c r="K2548" s="12" t="s">
        <v>34</v>
      </c>
      <c r="L2548" s="13">
        <v>38.1</v>
      </c>
      <c r="M2548" s="13">
        <v>25</v>
      </c>
      <c r="N2548" s="13">
        <f t="shared" si="2518"/>
        <v>1.524</v>
      </c>
      <c r="O2548" s="13" t="s">
        <v>30</v>
      </c>
      <c r="P2548" s="13">
        <v>58</v>
      </c>
      <c r="Q2548" s="13">
        <v>0</v>
      </c>
      <c r="R2548" s="69">
        <f>M2548*P2548</f>
        <v>1450</v>
      </c>
      <c r="S2548" s="69">
        <v>0</v>
      </c>
      <c r="T2548" s="69">
        <f>M2548*S2548</f>
        <v>0</v>
      </c>
      <c r="U2548" s="69">
        <f>R2548-T2548</f>
        <v>1450</v>
      </c>
      <c r="V2548" s="69">
        <f>U2548*0</f>
        <v>0</v>
      </c>
      <c r="W2548" s="69">
        <f>U2548-V2548</f>
        <v>1450</v>
      </c>
      <c r="X2548" s="69">
        <v>0</v>
      </c>
      <c r="Y2548" s="14">
        <f t="shared" si="2585"/>
        <v>0</v>
      </c>
      <c r="Z2548" s="11" t="s">
        <v>26</v>
      </c>
      <c r="AA2548" s="12" t="s">
        <v>31</v>
      </c>
    </row>
    <row r="2549" spans="1:27" x14ac:dyDescent="0.25">
      <c r="A2549" s="10">
        <v>45694</v>
      </c>
      <c r="B2549" s="68">
        <v>1.055555555555554E-2</v>
      </c>
      <c r="C2549" s="11" t="s">
        <v>4920</v>
      </c>
      <c r="D2549" s="11">
        <v>17084</v>
      </c>
      <c r="E2549" s="11" t="s">
        <v>74</v>
      </c>
      <c r="F2549" s="11" t="s">
        <v>26</v>
      </c>
      <c r="G2549" s="11" t="s">
        <v>26</v>
      </c>
      <c r="H2549" s="12" t="s">
        <v>4421</v>
      </c>
      <c r="I2549" s="12" t="s">
        <v>27</v>
      </c>
      <c r="J2549" s="12" t="s">
        <v>42</v>
      </c>
      <c r="K2549" s="12" t="s">
        <v>43</v>
      </c>
      <c r="L2549" s="13">
        <v>46.42</v>
      </c>
      <c r="M2549" s="13">
        <v>29</v>
      </c>
      <c r="N2549" s="13">
        <f t="shared" si="2518"/>
        <v>1.6006896551724139</v>
      </c>
      <c r="O2549" s="13">
        <v>83</v>
      </c>
      <c r="P2549" s="13" t="s">
        <v>30</v>
      </c>
      <c r="Q2549" s="13">
        <v>0</v>
      </c>
      <c r="R2549" s="69">
        <f>L2549*O2549</f>
        <v>3852.86</v>
      </c>
      <c r="S2549" s="69">
        <v>38</v>
      </c>
      <c r="T2549" s="69">
        <f>L2549*S2549</f>
        <v>1763.96</v>
      </c>
      <c r="U2549" s="69">
        <f>R2549-T2549</f>
        <v>2088.9</v>
      </c>
      <c r="V2549" s="69">
        <f>U2549*1</f>
        <v>2088.9</v>
      </c>
      <c r="W2549" s="69">
        <f>U2549-V2549</f>
        <v>0</v>
      </c>
      <c r="X2549" s="69">
        <f>L2549*36</f>
        <v>1671.1200000000001</v>
      </c>
      <c r="Y2549" s="70">
        <f>+T2549-X2549</f>
        <v>92.839999999999918</v>
      </c>
      <c r="Z2549" s="12" t="s">
        <v>70</v>
      </c>
      <c r="AA2549" s="12" t="s">
        <v>78</v>
      </c>
    </row>
    <row r="2550" spans="1:27" x14ac:dyDescent="0.25">
      <c r="A2550" s="10">
        <v>45694</v>
      </c>
      <c r="B2550" s="68">
        <v>1.3425925925925841E-2</v>
      </c>
      <c r="C2550" s="11" t="s">
        <v>4921</v>
      </c>
      <c r="D2550" s="11">
        <v>17085</v>
      </c>
      <c r="E2550" s="11" t="s">
        <v>603</v>
      </c>
      <c r="F2550" s="11" t="s">
        <v>26</v>
      </c>
      <c r="G2550" s="11">
        <v>1119</v>
      </c>
      <c r="H2550" s="12" t="s">
        <v>141</v>
      </c>
      <c r="I2550" s="12" t="s">
        <v>55</v>
      </c>
      <c r="J2550" s="12" t="s">
        <v>55</v>
      </c>
      <c r="K2550" s="12" t="s">
        <v>56</v>
      </c>
      <c r="L2550" s="13">
        <v>38.08</v>
      </c>
      <c r="M2550" s="13">
        <v>25</v>
      </c>
      <c r="N2550" s="13">
        <f t="shared" si="2518"/>
        <v>1.5231999999999999</v>
      </c>
      <c r="O2550" s="13">
        <v>15</v>
      </c>
      <c r="P2550" s="13" t="s">
        <v>30</v>
      </c>
      <c r="Q2550" s="13">
        <v>0</v>
      </c>
      <c r="R2550" s="69">
        <f>L2550*O2550</f>
        <v>571.19999999999993</v>
      </c>
      <c r="S2550" s="69">
        <v>0</v>
      </c>
      <c r="T2550" s="69">
        <f>L2550*S2550</f>
        <v>0</v>
      </c>
      <c r="U2550" s="69">
        <f>R2550-T2550</f>
        <v>571.19999999999993</v>
      </c>
      <c r="V2550" s="69">
        <f>U2550*0</f>
        <v>0</v>
      </c>
      <c r="W2550" s="69">
        <f>U2550-V2550</f>
        <v>571.19999999999993</v>
      </c>
      <c r="X2550" s="69">
        <v>0</v>
      </c>
      <c r="Y2550" s="14">
        <f t="shared" ref="Y2550:Y2579" si="2593">T2550-X2550</f>
        <v>0</v>
      </c>
      <c r="Z2550" s="11" t="s">
        <v>26</v>
      </c>
      <c r="AA2550" s="12" t="s">
        <v>31</v>
      </c>
    </row>
    <row r="2551" spans="1:27" x14ac:dyDescent="0.25">
      <c r="A2551" s="10">
        <v>45694</v>
      </c>
      <c r="B2551" s="68">
        <v>3.9907407407407391E-2</v>
      </c>
      <c r="C2551" s="11" t="s">
        <v>4922</v>
      </c>
      <c r="D2551" s="11">
        <v>17087</v>
      </c>
      <c r="E2551" s="11" t="s">
        <v>243</v>
      </c>
      <c r="F2551" s="11" t="s">
        <v>26</v>
      </c>
      <c r="G2551" s="11">
        <v>958</v>
      </c>
      <c r="H2551" s="12" t="s">
        <v>141</v>
      </c>
      <c r="I2551" s="12" t="s">
        <v>55</v>
      </c>
      <c r="J2551" s="12" t="s">
        <v>55</v>
      </c>
      <c r="K2551" s="12" t="s">
        <v>56</v>
      </c>
      <c r="L2551" s="13">
        <v>37.36</v>
      </c>
      <c r="M2551" s="13">
        <v>25</v>
      </c>
      <c r="N2551" s="13">
        <f t="shared" ref="N2551:N2594" si="2594">L2551/M2551</f>
        <v>1.4944</v>
      </c>
      <c r="O2551" s="13">
        <v>15</v>
      </c>
      <c r="P2551" s="13" t="s">
        <v>30</v>
      </c>
      <c r="Q2551" s="13">
        <v>0</v>
      </c>
      <c r="R2551" s="69">
        <f>L2551*O2551</f>
        <v>560.4</v>
      </c>
      <c r="S2551" s="69">
        <v>0</v>
      </c>
      <c r="T2551" s="69">
        <f>L2551*S2551</f>
        <v>0</v>
      </c>
      <c r="U2551" s="69">
        <f>R2551-T2551</f>
        <v>560.4</v>
      </c>
      <c r="V2551" s="69">
        <f>U2551*0</f>
        <v>0</v>
      </c>
      <c r="W2551" s="69">
        <f>U2551-V2551</f>
        <v>560.4</v>
      </c>
      <c r="X2551" s="69">
        <v>0</v>
      </c>
      <c r="Y2551" s="14">
        <f t="shared" si="2593"/>
        <v>0</v>
      </c>
      <c r="Z2551" s="11" t="s">
        <v>26</v>
      </c>
      <c r="AA2551" s="12" t="s">
        <v>31</v>
      </c>
    </row>
    <row r="2552" spans="1:27" x14ac:dyDescent="0.25">
      <c r="A2552" s="10">
        <v>45694</v>
      </c>
      <c r="B2552" s="68">
        <v>1.8379629629629579E-2</v>
      </c>
      <c r="C2552" s="11" t="s">
        <v>4923</v>
      </c>
      <c r="D2552" s="11">
        <v>17088</v>
      </c>
      <c r="E2552" s="11" t="s">
        <v>239</v>
      </c>
      <c r="F2552" s="11" t="s">
        <v>26</v>
      </c>
      <c r="G2552" s="11">
        <v>2870</v>
      </c>
      <c r="H2552" s="12" t="s">
        <v>41</v>
      </c>
      <c r="I2552" s="12" t="s">
        <v>27</v>
      </c>
      <c r="J2552" s="12" t="s">
        <v>42</v>
      </c>
      <c r="K2552" s="12" t="s">
        <v>43</v>
      </c>
      <c r="L2552" s="13">
        <v>38.840000000000003</v>
      </c>
      <c r="M2552" s="13">
        <v>25</v>
      </c>
      <c r="N2552" s="13">
        <f t="shared" si="2594"/>
        <v>1.5536000000000001</v>
      </c>
      <c r="O2552" s="13" t="s">
        <v>30</v>
      </c>
      <c r="P2552" s="13">
        <v>64</v>
      </c>
      <c r="Q2552" s="13">
        <v>0</v>
      </c>
      <c r="R2552" s="69">
        <f>M2552*P2552</f>
        <v>1600</v>
      </c>
      <c r="S2552" s="69">
        <v>0</v>
      </c>
      <c r="T2552" s="69">
        <f>M2552*S2552</f>
        <v>0</v>
      </c>
      <c r="U2552" s="69">
        <f>+R2552-T2552</f>
        <v>1600</v>
      </c>
      <c r="V2552" s="69">
        <f t="shared" ref="V2552" si="2595">+U2552*0</f>
        <v>0</v>
      </c>
      <c r="W2552" s="69">
        <f>+U2552-V2552</f>
        <v>1600</v>
      </c>
      <c r="X2552" s="69">
        <v>0</v>
      </c>
      <c r="Y2552" s="14">
        <f t="shared" si="2593"/>
        <v>0</v>
      </c>
      <c r="Z2552" s="11" t="s">
        <v>26</v>
      </c>
      <c r="AA2552" s="12" t="s">
        <v>31</v>
      </c>
    </row>
    <row r="2553" spans="1:27" x14ac:dyDescent="0.25">
      <c r="A2553" s="10">
        <v>45694</v>
      </c>
      <c r="B2553" s="68">
        <v>1.8634259259259323E-2</v>
      </c>
      <c r="C2553" s="11" t="s">
        <v>4924</v>
      </c>
      <c r="D2553" s="11">
        <v>17089</v>
      </c>
      <c r="E2553" s="11" t="s">
        <v>183</v>
      </c>
      <c r="F2553" s="11" t="s">
        <v>26</v>
      </c>
      <c r="G2553" s="11">
        <v>1008</v>
      </c>
      <c r="H2553" s="12" t="s">
        <v>141</v>
      </c>
      <c r="I2553" s="12" t="s">
        <v>55</v>
      </c>
      <c r="J2553" s="12" t="s">
        <v>55</v>
      </c>
      <c r="K2553" s="12" t="s">
        <v>56</v>
      </c>
      <c r="L2553" s="13">
        <v>39.700000000000003</v>
      </c>
      <c r="M2553" s="13">
        <v>25</v>
      </c>
      <c r="N2553" s="13">
        <f t="shared" si="2594"/>
        <v>1.5880000000000001</v>
      </c>
      <c r="O2553" s="13">
        <v>15</v>
      </c>
      <c r="P2553" s="13" t="s">
        <v>30</v>
      </c>
      <c r="Q2553" s="13">
        <v>0</v>
      </c>
      <c r="R2553" s="69">
        <f>L2553*O2553</f>
        <v>595.5</v>
      </c>
      <c r="S2553" s="69">
        <v>0</v>
      </c>
      <c r="T2553" s="69">
        <f>L2553*S2553</f>
        <v>0</v>
      </c>
      <c r="U2553" s="69">
        <f>R2553-T2553</f>
        <v>595.5</v>
      </c>
      <c r="V2553" s="69">
        <f>U2553*0</f>
        <v>0</v>
      </c>
      <c r="W2553" s="69">
        <f>U2553-V2553</f>
        <v>595.5</v>
      </c>
      <c r="X2553" s="69">
        <v>0</v>
      </c>
      <c r="Y2553" s="14">
        <f t="shared" si="2593"/>
        <v>0</v>
      </c>
      <c r="Z2553" s="11" t="s">
        <v>26</v>
      </c>
      <c r="AA2553" s="12" t="s">
        <v>31</v>
      </c>
    </row>
    <row r="2554" spans="1:27" x14ac:dyDescent="0.25">
      <c r="A2554" s="10">
        <v>45694</v>
      </c>
      <c r="B2554" s="68">
        <v>1.4745370370370381E-2</v>
      </c>
      <c r="C2554" s="11" t="s">
        <v>4925</v>
      </c>
      <c r="D2554" s="11">
        <v>17090</v>
      </c>
      <c r="E2554" s="11" t="s">
        <v>63</v>
      </c>
      <c r="F2554" s="11" t="s">
        <v>26</v>
      </c>
      <c r="G2554" s="11">
        <v>10183</v>
      </c>
      <c r="H2554" s="12" t="s">
        <v>140</v>
      </c>
      <c r="I2554" s="12" t="s">
        <v>27</v>
      </c>
      <c r="J2554" s="12" t="s">
        <v>33</v>
      </c>
      <c r="K2554" s="12" t="s">
        <v>34</v>
      </c>
      <c r="L2554" s="13">
        <v>42.52</v>
      </c>
      <c r="M2554" s="13">
        <v>29</v>
      </c>
      <c r="N2554" s="13">
        <f t="shared" si="2594"/>
        <v>1.4662068965517243</v>
      </c>
      <c r="O2554" s="13">
        <v>40</v>
      </c>
      <c r="P2554" s="13"/>
      <c r="Q2554" s="13">
        <v>0</v>
      </c>
      <c r="R2554" s="69">
        <f>+L2554*O2554</f>
        <v>1700.8000000000002</v>
      </c>
      <c r="S2554" s="69">
        <v>0</v>
      </c>
      <c r="T2554" s="69">
        <f>+L2554*S2554</f>
        <v>0</v>
      </c>
      <c r="U2554" s="69">
        <f>+R2554-T2554</f>
        <v>1700.8000000000002</v>
      </c>
      <c r="V2554" s="69">
        <f t="shared" ref="V2554" si="2596">+U2554*0</f>
        <v>0</v>
      </c>
      <c r="W2554" s="69">
        <f>+U2554-V2554</f>
        <v>1700.8000000000002</v>
      </c>
      <c r="X2554" s="69">
        <v>0</v>
      </c>
      <c r="Y2554" s="14">
        <f t="shared" si="2593"/>
        <v>0</v>
      </c>
      <c r="Z2554" s="11" t="s">
        <v>26</v>
      </c>
      <c r="AA2554" s="12" t="s">
        <v>31</v>
      </c>
    </row>
    <row r="2555" spans="1:27" x14ac:dyDescent="0.25">
      <c r="A2555" s="10">
        <v>45694</v>
      </c>
      <c r="B2555" s="68">
        <v>2.2164351851851949E-2</v>
      </c>
      <c r="C2555" s="11" t="s">
        <v>4926</v>
      </c>
      <c r="D2555" s="11">
        <v>17091</v>
      </c>
      <c r="E2555" s="11" t="s">
        <v>54</v>
      </c>
      <c r="F2555" s="11" t="s">
        <v>26</v>
      </c>
      <c r="G2555" s="11">
        <v>112434</v>
      </c>
      <c r="H2555" s="12" t="s">
        <v>4445</v>
      </c>
      <c r="I2555" s="12" t="s">
        <v>27</v>
      </c>
      <c r="J2555" s="12" t="s">
        <v>42</v>
      </c>
      <c r="K2555" s="12" t="s">
        <v>43</v>
      </c>
      <c r="L2555" s="13">
        <v>38.18</v>
      </c>
      <c r="M2555" s="13">
        <v>25</v>
      </c>
      <c r="N2555" s="13">
        <f t="shared" si="2594"/>
        <v>1.5271999999999999</v>
      </c>
      <c r="O2555" s="13">
        <v>42</v>
      </c>
      <c r="P2555" s="13" t="s">
        <v>30</v>
      </c>
      <c r="Q2555" s="13">
        <v>0</v>
      </c>
      <c r="R2555" s="69">
        <f t="shared" ref="R2555" si="2597">+L2555*O2555</f>
        <v>1603.56</v>
      </c>
      <c r="S2555" s="69">
        <v>0</v>
      </c>
      <c r="T2555" s="69">
        <f>+L2555*S2555</f>
        <v>0</v>
      </c>
      <c r="U2555" s="69">
        <f t="shared" ref="U2555:U2556" si="2598">+R2555-T2555</f>
        <v>1603.56</v>
      </c>
      <c r="V2555" s="69">
        <f>+U2555*1</f>
        <v>1603.56</v>
      </c>
      <c r="W2555" s="69">
        <f t="shared" ref="W2555:W2556" si="2599">+U2555-V2555</f>
        <v>0</v>
      </c>
      <c r="X2555" s="69">
        <v>0</v>
      </c>
      <c r="Y2555" s="14">
        <f t="shared" si="2593"/>
        <v>0</v>
      </c>
      <c r="Z2555" s="11" t="s">
        <v>26</v>
      </c>
      <c r="AA2555" s="12" t="s">
        <v>31</v>
      </c>
    </row>
    <row r="2556" spans="1:27" x14ac:dyDescent="0.25">
      <c r="A2556" s="10">
        <v>45694</v>
      </c>
      <c r="B2556" s="68">
        <v>1.5127314814814885E-2</v>
      </c>
      <c r="C2556" s="11" t="s">
        <v>4927</v>
      </c>
      <c r="D2556" s="11">
        <v>17092</v>
      </c>
      <c r="E2556" s="11" t="s">
        <v>588</v>
      </c>
      <c r="F2556" s="11" t="s">
        <v>26</v>
      </c>
      <c r="G2556" s="11">
        <v>56912</v>
      </c>
      <c r="H2556" s="12" t="s">
        <v>4422</v>
      </c>
      <c r="I2556" s="12" t="s">
        <v>27</v>
      </c>
      <c r="J2556" s="12" t="s">
        <v>33</v>
      </c>
      <c r="K2556" s="12" t="s">
        <v>34</v>
      </c>
      <c r="L2556" s="13">
        <v>36.520000000000003</v>
      </c>
      <c r="M2556" s="13">
        <v>25</v>
      </c>
      <c r="N2556" s="13">
        <f t="shared" si="2594"/>
        <v>1.4608000000000001</v>
      </c>
      <c r="O2556" s="13">
        <v>45</v>
      </c>
      <c r="P2556" s="13" t="s">
        <v>30</v>
      </c>
      <c r="Q2556" s="13">
        <v>0</v>
      </c>
      <c r="R2556" s="69">
        <f>+L2556*O2556</f>
        <v>1643.4</v>
      </c>
      <c r="S2556" s="69">
        <v>0</v>
      </c>
      <c r="T2556" s="69">
        <f>+L2556*S2556</f>
        <v>0</v>
      </c>
      <c r="U2556" s="69">
        <f t="shared" si="2598"/>
        <v>1643.4</v>
      </c>
      <c r="V2556" s="69">
        <f>+U2556*1</f>
        <v>1643.4</v>
      </c>
      <c r="W2556" s="69">
        <f t="shared" si="2599"/>
        <v>0</v>
      </c>
      <c r="X2556" s="69">
        <v>0</v>
      </c>
      <c r="Y2556" s="14">
        <f t="shared" si="2593"/>
        <v>0</v>
      </c>
      <c r="Z2556" s="11" t="s">
        <v>26</v>
      </c>
      <c r="AA2556" s="12" t="s">
        <v>31</v>
      </c>
    </row>
    <row r="2557" spans="1:27" x14ac:dyDescent="0.25">
      <c r="A2557" s="10">
        <v>45694</v>
      </c>
      <c r="B2557" s="68">
        <v>1.0914351851851745E-2</v>
      </c>
      <c r="C2557" s="11" t="s">
        <v>4928</v>
      </c>
      <c r="D2557" s="11">
        <v>17093</v>
      </c>
      <c r="E2557" s="11" t="s">
        <v>4815</v>
      </c>
      <c r="F2557" s="11" t="s">
        <v>26</v>
      </c>
      <c r="G2557" s="11">
        <v>72354</v>
      </c>
      <c r="H2557" s="12" t="s">
        <v>4447</v>
      </c>
      <c r="I2557" s="12" t="s">
        <v>27</v>
      </c>
      <c r="J2557" s="12" t="s">
        <v>42</v>
      </c>
      <c r="K2557" s="12" t="s">
        <v>43</v>
      </c>
      <c r="L2557" s="13">
        <v>42.18</v>
      </c>
      <c r="M2557" s="13">
        <v>25</v>
      </c>
      <c r="N2557" s="13">
        <f t="shared" si="2594"/>
        <v>1.6872</v>
      </c>
      <c r="O2557" s="13">
        <v>42.5</v>
      </c>
      <c r="P2557" s="13"/>
      <c r="Q2557" s="13">
        <v>0</v>
      </c>
      <c r="R2557" s="69">
        <f>+L2557*O2557</f>
        <v>1792.65</v>
      </c>
      <c r="S2557" s="69">
        <v>0</v>
      </c>
      <c r="T2557" s="69">
        <f>+L2557*S2557</f>
        <v>0</v>
      </c>
      <c r="U2557" s="69">
        <f>+R2557-T2557</f>
        <v>1792.65</v>
      </c>
      <c r="V2557" s="69">
        <f>+U2557*0.75</f>
        <v>1344.4875000000002</v>
      </c>
      <c r="W2557" s="69">
        <f>+U2557-V2557</f>
        <v>448.16249999999991</v>
      </c>
      <c r="X2557" s="69">
        <v>0</v>
      </c>
      <c r="Y2557" s="14">
        <f t="shared" si="2593"/>
        <v>0</v>
      </c>
      <c r="Z2557" s="11" t="s">
        <v>26</v>
      </c>
      <c r="AA2557" s="12" t="s">
        <v>31</v>
      </c>
    </row>
    <row r="2558" spans="1:27" x14ac:dyDescent="0.25">
      <c r="A2558" s="10">
        <v>45694</v>
      </c>
      <c r="B2558" s="68">
        <v>5.4247685185185246E-2</v>
      </c>
      <c r="C2558" s="11" t="s">
        <v>4929</v>
      </c>
      <c r="D2558" s="11">
        <v>17094</v>
      </c>
      <c r="E2558" s="11" t="s">
        <v>80</v>
      </c>
      <c r="F2558" s="11" t="s">
        <v>26</v>
      </c>
      <c r="G2558" s="11">
        <v>10675</v>
      </c>
      <c r="H2558" s="12" t="s">
        <v>140</v>
      </c>
      <c r="I2558" s="12" t="s">
        <v>27</v>
      </c>
      <c r="J2558" s="12" t="s">
        <v>47</v>
      </c>
      <c r="K2558" s="12" t="s">
        <v>48</v>
      </c>
      <c r="L2558" s="13">
        <v>41.84</v>
      </c>
      <c r="M2558" s="13">
        <v>28</v>
      </c>
      <c r="N2558" s="13">
        <f t="shared" si="2594"/>
        <v>1.4942857142857144</v>
      </c>
      <c r="O2558" s="13">
        <v>40</v>
      </c>
      <c r="P2558" s="13"/>
      <c r="Q2558" s="13">
        <v>0</v>
      </c>
      <c r="R2558" s="69">
        <f>+L2558*O2558</f>
        <v>1673.6000000000001</v>
      </c>
      <c r="S2558" s="69">
        <v>0</v>
      </c>
      <c r="T2558" s="69">
        <f>+L2558*S2558</f>
        <v>0</v>
      </c>
      <c r="U2558" s="69">
        <f>+R2558-T2558</f>
        <v>1673.6000000000001</v>
      </c>
      <c r="V2558" s="69">
        <f t="shared" ref="V2558" si="2600">+U2558*0</f>
        <v>0</v>
      </c>
      <c r="W2558" s="69">
        <f>+U2558-V2558</f>
        <v>1673.6000000000001</v>
      </c>
      <c r="X2558" s="69">
        <v>0</v>
      </c>
      <c r="Y2558" s="14">
        <f t="shared" si="2593"/>
        <v>0</v>
      </c>
      <c r="Z2558" s="11" t="s">
        <v>26</v>
      </c>
      <c r="AA2558" s="12" t="s">
        <v>31</v>
      </c>
    </row>
    <row r="2559" spans="1:27" x14ac:dyDescent="0.25">
      <c r="A2559" s="10">
        <v>45694</v>
      </c>
      <c r="B2559" s="68">
        <v>3.4351851851851967E-2</v>
      </c>
      <c r="C2559" s="11" t="s">
        <v>4930</v>
      </c>
      <c r="D2559" s="11">
        <v>17095</v>
      </c>
      <c r="E2559" s="11" t="s">
        <v>604</v>
      </c>
      <c r="F2559" s="11" t="s">
        <v>26</v>
      </c>
      <c r="G2559" s="11">
        <v>1063</v>
      </c>
      <c r="H2559" s="12" t="s">
        <v>141</v>
      </c>
      <c r="I2559" s="12" t="s">
        <v>55</v>
      </c>
      <c r="J2559" s="12" t="s">
        <v>55</v>
      </c>
      <c r="K2559" s="12" t="s">
        <v>56</v>
      </c>
      <c r="L2559" s="13">
        <v>37.979999999999997</v>
      </c>
      <c r="M2559" s="13">
        <v>25</v>
      </c>
      <c r="N2559" s="13">
        <f t="shared" si="2594"/>
        <v>1.5191999999999999</v>
      </c>
      <c r="O2559" s="13">
        <v>15</v>
      </c>
      <c r="P2559" s="13" t="s">
        <v>30</v>
      </c>
      <c r="Q2559" s="13">
        <v>0</v>
      </c>
      <c r="R2559" s="69">
        <f>L2559*O2559</f>
        <v>569.69999999999993</v>
      </c>
      <c r="S2559" s="69">
        <v>0</v>
      </c>
      <c r="T2559" s="69">
        <f>L2559*S2559</f>
        <v>0</v>
      </c>
      <c r="U2559" s="69">
        <f>R2559-T2559</f>
        <v>569.69999999999993</v>
      </c>
      <c r="V2559" s="69">
        <f>U2559*0</f>
        <v>0</v>
      </c>
      <c r="W2559" s="69">
        <f>U2559-V2559</f>
        <v>569.69999999999993</v>
      </c>
      <c r="X2559" s="69">
        <v>0</v>
      </c>
      <c r="Y2559" s="14">
        <f t="shared" si="2593"/>
        <v>0</v>
      </c>
      <c r="Z2559" s="11" t="s">
        <v>26</v>
      </c>
      <c r="AA2559" s="12" t="s">
        <v>31</v>
      </c>
    </row>
    <row r="2560" spans="1:27" x14ac:dyDescent="0.25">
      <c r="A2560" s="10">
        <v>45694</v>
      </c>
      <c r="B2560" s="68">
        <v>6.2372685185185239E-2</v>
      </c>
      <c r="C2560" s="11" t="s">
        <v>4931</v>
      </c>
      <c r="D2560" s="11">
        <v>17096</v>
      </c>
      <c r="E2560" s="11" t="s">
        <v>1199</v>
      </c>
      <c r="F2560" s="11" t="s">
        <v>26</v>
      </c>
      <c r="G2560" s="11">
        <v>2955</v>
      </c>
      <c r="H2560" s="12" t="s">
        <v>162</v>
      </c>
      <c r="I2560" s="12" t="s">
        <v>27</v>
      </c>
      <c r="J2560" s="12" t="s">
        <v>33</v>
      </c>
      <c r="K2560" s="12" t="s">
        <v>34</v>
      </c>
      <c r="L2560" s="13">
        <v>38.92</v>
      </c>
      <c r="M2560" s="13">
        <v>25</v>
      </c>
      <c r="N2560" s="13">
        <f t="shared" si="2594"/>
        <v>1.5568</v>
      </c>
      <c r="O2560" s="13" t="s">
        <v>30</v>
      </c>
      <c r="P2560" s="13">
        <v>58</v>
      </c>
      <c r="Q2560" s="13">
        <v>0</v>
      </c>
      <c r="R2560" s="69">
        <f>M2560*P2560</f>
        <v>1450</v>
      </c>
      <c r="S2560" s="69">
        <v>0</v>
      </c>
      <c r="T2560" s="69">
        <f>M2560*S2560</f>
        <v>0</v>
      </c>
      <c r="U2560" s="69">
        <f>R2560-T2560</f>
        <v>1450</v>
      </c>
      <c r="V2560" s="69">
        <f>U2560*0</f>
        <v>0</v>
      </c>
      <c r="W2560" s="69">
        <f>U2560-V2560</f>
        <v>1450</v>
      </c>
      <c r="X2560" s="69">
        <v>0</v>
      </c>
      <c r="Y2560" s="14">
        <f t="shared" si="2593"/>
        <v>0</v>
      </c>
      <c r="Z2560" s="11" t="s">
        <v>26</v>
      </c>
      <c r="AA2560" s="12" t="s">
        <v>31</v>
      </c>
    </row>
    <row r="2561" spans="1:27" x14ac:dyDescent="0.25">
      <c r="A2561" s="10">
        <v>45694</v>
      </c>
      <c r="B2561" s="68">
        <v>9.2592592592593004E-3</v>
      </c>
      <c r="C2561" s="11" t="s">
        <v>4932</v>
      </c>
      <c r="D2561" s="11">
        <v>17097</v>
      </c>
      <c r="E2561" s="11" t="s">
        <v>558</v>
      </c>
      <c r="F2561" s="11" t="s">
        <v>26</v>
      </c>
      <c r="G2561" s="11">
        <v>2590</v>
      </c>
      <c r="H2561" s="12" t="s">
        <v>41</v>
      </c>
      <c r="I2561" s="12" t="s">
        <v>55</v>
      </c>
      <c r="J2561" s="12" t="s">
        <v>55</v>
      </c>
      <c r="K2561" s="12" t="s">
        <v>56</v>
      </c>
      <c r="L2561" s="13">
        <v>33.08</v>
      </c>
      <c r="M2561" s="13">
        <v>20</v>
      </c>
      <c r="N2561" s="13">
        <f t="shared" si="2594"/>
        <v>1.6539999999999999</v>
      </c>
      <c r="O2561" s="13" t="s">
        <v>30</v>
      </c>
      <c r="P2561" s="13">
        <v>24</v>
      </c>
      <c r="Q2561" s="13">
        <v>0</v>
      </c>
      <c r="R2561" s="69">
        <f>+M2561*P2561</f>
        <v>480</v>
      </c>
      <c r="S2561" s="69">
        <v>0</v>
      </c>
      <c r="T2561" s="69">
        <f>+M2561*S2561</f>
        <v>0</v>
      </c>
      <c r="U2561" s="69">
        <f t="shared" ref="U2561" si="2601">+R2561-T2561</f>
        <v>480</v>
      </c>
      <c r="V2561" s="69">
        <f>+U2561*0</f>
        <v>0</v>
      </c>
      <c r="W2561" s="69">
        <f t="shared" ref="W2561" si="2602">+U2561-V2561</f>
        <v>480</v>
      </c>
      <c r="X2561" s="69">
        <v>0</v>
      </c>
      <c r="Y2561" s="14">
        <f t="shared" si="2593"/>
        <v>0</v>
      </c>
      <c r="Z2561" s="11" t="s">
        <v>26</v>
      </c>
      <c r="AA2561" s="12" t="s">
        <v>31</v>
      </c>
    </row>
    <row r="2562" spans="1:27" x14ac:dyDescent="0.25">
      <c r="A2562" s="10">
        <v>45694</v>
      </c>
      <c r="B2562" s="68">
        <v>0.16099537037037043</v>
      </c>
      <c r="C2562" s="11" t="s">
        <v>4933</v>
      </c>
      <c r="D2562" s="11">
        <v>17098</v>
      </c>
      <c r="E2562" s="11" t="s">
        <v>98</v>
      </c>
      <c r="F2562" s="11" t="s">
        <v>26</v>
      </c>
      <c r="G2562" s="11">
        <v>10717</v>
      </c>
      <c r="H2562" s="12" t="s">
        <v>140</v>
      </c>
      <c r="I2562" s="12" t="s">
        <v>27</v>
      </c>
      <c r="J2562" s="12" t="s">
        <v>42</v>
      </c>
      <c r="K2562" s="12" t="s">
        <v>43</v>
      </c>
      <c r="L2562" s="13">
        <v>43.3</v>
      </c>
      <c r="M2562" s="13">
        <v>25</v>
      </c>
      <c r="N2562" s="13">
        <f t="shared" si="2594"/>
        <v>1.732</v>
      </c>
      <c r="O2562" s="13">
        <v>35</v>
      </c>
      <c r="P2562" s="13"/>
      <c r="Q2562" s="13">
        <v>0</v>
      </c>
      <c r="R2562" s="69">
        <f>+L2562*O2562</f>
        <v>1515.5</v>
      </c>
      <c r="S2562" s="69">
        <v>0</v>
      </c>
      <c r="T2562" s="69">
        <f>+L2562*S2562</f>
        <v>0</v>
      </c>
      <c r="U2562" s="69">
        <f>+R2562-T2562</f>
        <v>1515.5</v>
      </c>
      <c r="V2562" s="69">
        <f t="shared" ref="V2562" si="2603">+U2562*0</f>
        <v>0</v>
      </c>
      <c r="W2562" s="69">
        <f>+U2562-V2562</f>
        <v>1515.5</v>
      </c>
      <c r="X2562" s="69">
        <v>0</v>
      </c>
      <c r="Y2562" s="14">
        <f t="shared" si="2593"/>
        <v>0</v>
      </c>
      <c r="Z2562" s="11" t="s">
        <v>26</v>
      </c>
      <c r="AA2562" s="12" t="s">
        <v>31</v>
      </c>
    </row>
    <row r="2563" spans="1:27" x14ac:dyDescent="0.25">
      <c r="A2563" s="10">
        <v>45694</v>
      </c>
      <c r="B2563" s="68">
        <v>8.5648148148147474E-3</v>
      </c>
      <c r="C2563" s="11" t="s">
        <v>4934</v>
      </c>
      <c r="D2563" s="11">
        <v>17099</v>
      </c>
      <c r="E2563" s="11" t="s">
        <v>245</v>
      </c>
      <c r="F2563" s="11" t="s">
        <v>26</v>
      </c>
      <c r="G2563" s="11">
        <v>3403</v>
      </c>
      <c r="H2563" s="12" t="s">
        <v>41</v>
      </c>
      <c r="I2563" s="12" t="s">
        <v>55</v>
      </c>
      <c r="J2563" s="12" t="s">
        <v>55</v>
      </c>
      <c r="K2563" s="12" t="s">
        <v>56</v>
      </c>
      <c r="L2563" s="13">
        <v>37.94</v>
      </c>
      <c r="M2563" s="13">
        <v>23</v>
      </c>
      <c r="N2563" s="13">
        <f t="shared" si="2594"/>
        <v>1.6495652173913042</v>
      </c>
      <c r="O2563" s="13" t="s">
        <v>30</v>
      </c>
      <c r="P2563" s="13">
        <v>24</v>
      </c>
      <c r="Q2563" s="13">
        <v>0</v>
      </c>
      <c r="R2563" s="69">
        <f>+M2563*P2563</f>
        <v>552</v>
      </c>
      <c r="S2563" s="69">
        <v>0</v>
      </c>
      <c r="T2563" s="69">
        <f>+M2563*S2563</f>
        <v>0</v>
      </c>
      <c r="U2563" s="69">
        <f t="shared" ref="U2563:U2564" si="2604">+R2563-T2563</f>
        <v>552</v>
      </c>
      <c r="V2563" s="69">
        <f>+U2563*0</f>
        <v>0</v>
      </c>
      <c r="W2563" s="69">
        <f t="shared" ref="W2563:W2564" si="2605">+U2563-V2563</f>
        <v>552</v>
      </c>
      <c r="X2563" s="69">
        <v>0</v>
      </c>
      <c r="Y2563" s="14">
        <f t="shared" si="2593"/>
        <v>0</v>
      </c>
      <c r="Z2563" s="11" t="s">
        <v>26</v>
      </c>
      <c r="AA2563" s="12" t="s">
        <v>31</v>
      </c>
    </row>
    <row r="2564" spans="1:27" x14ac:dyDescent="0.25">
      <c r="A2564" s="10">
        <v>45694</v>
      </c>
      <c r="B2564" s="68">
        <v>2.762731481481473E-2</v>
      </c>
      <c r="C2564" s="11" t="s">
        <v>4935</v>
      </c>
      <c r="D2564" s="11">
        <v>17100</v>
      </c>
      <c r="E2564" s="11" t="s">
        <v>538</v>
      </c>
      <c r="F2564" s="11" t="s">
        <v>26</v>
      </c>
      <c r="G2564" s="11">
        <v>3353</v>
      </c>
      <c r="H2564" s="12" t="s">
        <v>41</v>
      </c>
      <c r="I2564" s="12" t="s">
        <v>55</v>
      </c>
      <c r="J2564" s="12" t="s">
        <v>55</v>
      </c>
      <c r="K2564" s="12" t="s">
        <v>56</v>
      </c>
      <c r="L2564" s="13">
        <v>37.82</v>
      </c>
      <c r="M2564" s="13">
        <v>23</v>
      </c>
      <c r="N2564" s="13">
        <f t="shared" si="2594"/>
        <v>1.6443478260869566</v>
      </c>
      <c r="O2564" s="13" t="s">
        <v>30</v>
      </c>
      <c r="P2564" s="13">
        <v>24</v>
      </c>
      <c r="Q2564" s="13">
        <v>0</v>
      </c>
      <c r="R2564" s="69">
        <f>+M2564*P2564</f>
        <v>552</v>
      </c>
      <c r="S2564" s="69">
        <v>0</v>
      </c>
      <c r="T2564" s="69">
        <f>+M2564*S2564</f>
        <v>0</v>
      </c>
      <c r="U2564" s="69">
        <f t="shared" si="2604"/>
        <v>552</v>
      </c>
      <c r="V2564" s="69">
        <f>+U2564*0</f>
        <v>0</v>
      </c>
      <c r="W2564" s="69">
        <f t="shared" si="2605"/>
        <v>552</v>
      </c>
      <c r="X2564" s="69">
        <v>0</v>
      </c>
      <c r="Y2564" s="14">
        <f t="shared" si="2593"/>
        <v>0</v>
      </c>
      <c r="Z2564" s="11" t="s">
        <v>26</v>
      </c>
      <c r="AA2564" s="12" t="s">
        <v>31</v>
      </c>
    </row>
    <row r="2565" spans="1:27" x14ac:dyDescent="0.25">
      <c r="A2565" s="10">
        <v>45694</v>
      </c>
      <c r="B2565" s="68">
        <v>9.8148148148147207E-3</v>
      </c>
      <c r="C2565" s="11" t="s">
        <v>4936</v>
      </c>
      <c r="D2565" s="11">
        <v>17101</v>
      </c>
      <c r="E2565" s="11" t="s">
        <v>235</v>
      </c>
      <c r="F2565" s="11" t="s">
        <v>26</v>
      </c>
      <c r="G2565" s="11">
        <v>1548</v>
      </c>
      <c r="H2565" s="12" t="s">
        <v>45</v>
      </c>
      <c r="I2565" s="12" t="s">
        <v>27</v>
      </c>
      <c r="J2565" s="12" t="s">
        <v>47</v>
      </c>
      <c r="K2565" s="12" t="s">
        <v>48</v>
      </c>
      <c r="L2565" s="13">
        <v>37.94</v>
      </c>
      <c r="M2565" s="13">
        <v>25</v>
      </c>
      <c r="N2565" s="13">
        <f t="shared" si="2594"/>
        <v>1.5175999999999998</v>
      </c>
      <c r="O2565" s="13" t="s">
        <v>30</v>
      </c>
      <c r="P2565" s="13">
        <v>58</v>
      </c>
      <c r="Q2565" s="13">
        <v>0</v>
      </c>
      <c r="R2565" s="69">
        <f>M2565*P2565</f>
        <v>1450</v>
      </c>
      <c r="S2565" s="69">
        <v>0</v>
      </c>
      <c r="T2565" s="69">
        <f>M2565*S2565</f>
        <v>0</v>
      </c>
      <c r="U2565" s="69">
        <f>R2565-T2565</f>
        <v>1450</v>
      </c>
      <c r="V2565" s="69">
        <f>U2565*0</f>
        <v>0</v>
      </c>
      <c r="W2565" s="69">
        <f>U2565-V2565</f>
        <v>1450</v>
      </c>
      <c r="X2565" s="69">
        <v>0</v>
      </c>
      <c r="Y2565" s="14">
        <f t="shared" si="2593"/>
        <v>0</v>
      </c>
      <c r="Z2565" s="11" t="s">
        <v>26</v>
      </c>
      <c r="AA2565" s="12" t="s">
        <v>31</v>
      </c>
    </row>
    <row r="2566" spans="1:27" x14ac:dyDescent="0.25">
      <c r="A2566" s="10">
        <v>45694</v>
      </c>
      <c r="B2566" s="68">
        <v>8.0439814814815547E-3</v>
      </c>
      <c r="C2566" s="11" t="s">
        <v>4937</v>
      </c>
      <c r="D2566" s="11">
        <v>17102</v>
      </c>
      <c r="E2566" s="11" t="s">
        <v>657</v>
      </c>
      <c r="F2566" s="11" t="s">
        <v>26</v>
      </c>
      <c r="G2566" s="11">
        <v>865</v>
      </c>
      <c r="H2566" s="12" t="s">
        <v>141</v>
      </c>
      <c r="I2566" s="12" t="s">
        <v>55</v>
      </c>
      <c r="J2566" s="12" t="s">
        <v>55</v>
      </c>
      <c r="K2566" s="12" t="s">
        <v>56</v>
      </c>
      <c r="L2566" s="13">
        <v>38.76</v>
      </c>
      <c r="M2566" s="13">
        <v>24</v>
      </c>
      <c r="N2566" s="13">
        <f t="shared" si="2594"/>
        <v>1.615</v>
      </c>
      <c r="O2566" s="13">
        <v>15</v>
      </c>
      <c r="P2566" s="13" t="s">
        <v>30</v>
      </c>
      <c r="Q2566" s="13">
        <v>0</v>
      </c>
      <c r="R2566" s="69">
        <f>L2566*O2566</f>
        <v>581.4</v>
      </c>
      <c r="S2566" s="69">
        <v>0</v>
      </c>
      <c r="T2566" s="69">
        <f>L2566*S2566</f>
        <v>0</v>
      </c>
      <c r="U2566" s="69">
        <f>R2566-T2566</f>
        <v>581.4</v>
      </c>
      <c r="V2566" s="69">
        <f>U2566*0</f>
        <v>0</v>
      </c>
      <c r="W2566" s="69">
        <f>U2566-V2566</f>
        <v>581.4</v>
      </c>
      <c r="X2566" s="69">
        <v>0</v>
      </c>
      <c r="Y2566" s="14">
        <f t="shared" si="2593"/>
        <v>0</v>
      </c>
      <c r="Z2566" s="11" t="s">
        <v>26</v>
      </c>
      <c r="AA2566" s="12" t="s">
        <v>31</v>
      </c>
    </row>
    <row r="2567" spans="1:27" x14ac:dyDescent="0.25">
      <c r="A2567" s="10">
        <v>45694</v>
      </c>
      <c r="B2567" s="68">
        <v>1.3194444444444398E-2</v>
      </c>
      <c r="C2567" s="11" t="s">
        <v>4938</v>
      </c>
      <c r="D2567" s="11">
        <v>17103</v>
      </c>
      <c r="E2567" s="11" t="s">
        <v>504</v>
      </c>
      <c r="F2567" s="11" t="s">
        <v>26</v>
      </c>
      <c r="G2567" s="11">
        <v>1260</v>
      </c>
      <c r="H2567" s="12" t="s">
        <v>141</v>
      </c>
      <c r="I2567" s="12" t="s">
        <v>55</v>
      </c>
      <c r="J2567" s="12" t="s">
        <v>55</v>
      </c>
      <c r="K2567" s="12" t="s">
        <v>56</v>
      </c>
      <c r="L2567" s="13">
        <v>39.42</v>
      </c>
      <c r="M2567" s="13">
        <v>25</v>
      </c>
      <c r="N2567" s="13">
        <f t="shared" si="2594"/>
        <v>1.5768</v>
      </c>
      <c r="O2567" s="13">
        <v>15</v>
      </c>
      <c r="P2567" s="13" t="s">
        <v>30</v>
      </c>
      <c r="Q2567" s="13">
        <v>0</v>
      </c>
      <c r="R2567" s="69">
        <f>L2567*O2567</f>
        <v>591.30000000000007</v>
      </c>
      <c r="S2567" s="69">
        <v>0</v>
      </c>
      <c r="T2567" s="69">
        <f>L2567*S2567</f>
        <v>0</v>
      </c>
      <c r="U2567" s="69">
        <f>R2567-T2567</f>
        <v>591.30000000000007</v>
      </c>
      <c r="V2567" s="69">
        <f>U2567*0</f>
        <v>0</v>
      </c>
      <c r="W2567" s="69">
        <f>U2567-V2567</f>
        <v>591.30000000000007</v>
      </c>
      <c r="X2567" s="69">
        <v>0</v>
      </c>
      <c r="Y2567" s="14">
        <f t="shared" si="2593"/>
        <v>0</v>
      </c>
      <c r="Z2567" s="11" t="s">
        <v>26</v>
      </c>
      <c r="AA2567" s="12" t="s">
        <v>31</v>
      </c>
    </row>
    <row r="2568" spans="1:27" x14ac:dyDescent="0.25">
      <c r="A2568" s="10">
        <v>45694</v>
      </c>
      <c r="B2568" s="68">
        <v>2.0416666666666639E-2</v>
      </c>
      <c r="C2568" s="11" t="s">
        <v>4939</v>
      </c>
      <c r="D2568" s="11">
        <v>17104</v>
      </c>
      <c r="E2568" s="11" t="s">
        <v>592</v>
      </c>
      <c r="F2568" s="11" t="s">
        <v>26</v>
      </c>
      <c r="G2568" s="11">
        <v>44323</v>
      </c>
      <c r="H2568" s="12" t="s">
        <v>4422</v>
      </c>
      <c r="I2568" s="12" t="s">
        <v>27</v>
      </c>
      <c r="J2568" s="12" t="s">
        <v>33</v>
      </c>
      <c r="K2568" s="12" t="s">
        <v>34</v>
      </c>
      <c r="L2568" s="13">
        <v>35.04</v>
      </c>
      <c r="M2568" s="13">
        <v>25</v>
      </c>
      <c r="N2568" s="13">
        <f t="shared" si="2594"/>
        <v>1.4016</v>
      </c>
      <c r="O2568" s="13">
        <v>45</v>
      </c>
      <c r="P2568" s="13" t="s">
        <v>30</v>
      </c>
      <c r="Q2568" s="13">
        <v>0</v>
      </c>
      <c r="R2568" s="69">
        <f>+L2568*O2568</f>
        <v>1576.8</v>
      </c>
      <c r="S2568" s="69">
        <v>0</v>
      </c>
      <c r="T2568" s="69">
        <f>+L2568*S2568</f>
        <v>0</v>
      </c>
      <c r="U2568" s="69">
        <f t="shared" ref="U2568" si="2606">+R2568-T2568</f>
        <v>1576.8</v>
      </c>
      <c r="V2568" s="69">
        <f>+U2568*1</f>
        <v>1576.8</v>
      </c>
      <c r="W2568" s="69">
        <f t="shared" ref="W2568" si="2607">+U2568-V2568</f>
        <v>0</v>
      </c>
      <c r="X2568" s="69">
        <v>0</v>
      </c>
      <c r="Y2568" s="14">
        <f t="shared" si="2593"/>
        <v>0</v>
      </c>
      <c r="Z2568" s="11" t="s">
        <v>26</v>
      </c>
      <c r="AA2568" s="12" t="s">
        <v>31</v>
      </c>
    </row>
    <row r="2569" spans="1:27" x14ac:dyDescent="0.25">
      <c r="A2569" s="10">
        <v>45694</v>
      </c>
      <c r="B2569" s="68">
        <v>0.14862268518518523</v>
      </c>
      <c r="C2569" s="11" t="s">
        <v>4940</v>
      </c>
      <c r="D2569" s="11">
        <v>17105</v>
      </c>
      <c r="E2569" s="11" t="s">
        <v>39</v>
      </c>
      <c r="F2569" s="11" t="s">
        <v>26</v>
      </c>
      <c r="G2569" s="11">
        <v>1152</v>
      </c>
      <c r="H2569" s="12" t="s">
        <v>141</v>
      </c>
      <c r="I2569" s="12" t="s">
        <v>55</v>
      </c>
      <c r="J2569" s="12" t="s">
        <v>55</v>
      </c>
      <c r="K2569" s="12" t="s">
        <v>56</v>
      </c>
      <c r="L2569" s="13">
        <v>36.22</v>
      </c>
      <c r="M2569" s="13">
        <v>22</v>
      </c>
      <c r="N2569" s="13">
        <f t="shared" si="2594"/>
        <v>1.6463636363636363</v>
      </c>
      <c r="O2569" s="13">
        <v>15</v>
      </c>
      <c r="P2569" s="13" t="s">
        <v>30</v>
      </c>
      <c r="Q2569" s="13">
        <v>0</v>
      </c>
      <c r="R2569" s="69">
        <f>L2569*O2569</f>
        <v>543.29999999999995</v>
      </c>
      <c r="S2569" s="69">
        <v>0</v>
      </c>
      <c r="T2569" s="69">
        <f>L2569*S2569</f>
        <v>0</v>
      </c>
      <c r="U2569" s="69">
        <f>R2569-T2569</f>
        <v>543.29999999999995</v>
      </c>
      <c r="V2569" s="69">
        <f>U2569*0</f>
        <v>0</v>
      </c>
      <c r="W2569" s="69">
        <f>U2569-V2569</f>
        <v>543.29999999999995</v>
      </c>
      <c r="X2569" s="69">
        <v>0</v>
      </c>
      <c r="Y2569" s="14">
        <f t="shared" si="2593"/>
        <v>0</v>
      </c>
      <c r="Z2569" s="11" t="s">
        <v>26</v>
      </c>
      <c r="AA2569" s="12" t="s">
        <v>31</v>
      </c>
    </row>
    <row r="2570" spans="1:27" x14ac:dyDescent="0.25">
      <c r="A2570" s="10">
        <v>45694</v>
      </c>
      <c r="B2570" s="68">
        <v>2.2303240740740637E-2</v>
      </c>
      <c r="C2570" s="11" t="s">
        <v>4941</v>
      </c>
      <c r="D2570" s="11">
        <v>17106</v>
      </c>
      <c r="E2570" s="11" t="s">
        <v>519</v>
      </c>
      <c r="F2570" s="11" t="s">
        <v>26</v>
      </c>
      <c r="G2570" s="11">
        <v>4395</v>
      </c>
      <c r="H2570" s="12" t="s">
        <v>140</v>
      </c>
      <c r="I2570" s="12" t="s">
        <v>27</v>
      </c>
      <c r="J2570" s="12" t="s">
        <v>42</v>
      </c>
      <c r="K2570" s="12" t="s">
        <v>43</v>
      </c>
      <c r="L2570" s="13">
        <v>43.84</v>
      </c>
      <c r="M2570" s="13">
        <v>25</v>
      </c>
      <c r="N2570" s="13">
        <f t="shared" si="2594"/>
        <v>1.7536</v>
      </c>
      <c r="O2570" s="13">
        <v>35</v>
      </c>
      <c r="P2570" s="13"/>
      <c r="Q2570" s="13">
        <v>0</v>
      </c>
      <c r="R2570" s="69">
        <f>+L2570*O2570</f>
        <v>1534.4</v>
      </c>
      <c r="S2570" s="69">
        <v>0</v>
      </c>
      <c r="T2570" s="69">
        <f>+L2570*S2570</f>
        <v>0</v>
      </c>
      <c r="U2570" s="69">
        <f>+R2570-T2570</f>
        <v>1534.4</v>
      </c>
      <c r="V2570" s="69">
        <f t="shared" ref="V2570" si="2608">+U2570*0</f>
        <v>0</v>
      </c>
      <c r="W2570" s="69">
        <f>+U2570-V2570</f>
        <v>1534.4</v>
      </c>
      <c r="X2570" s="69">
        <v>0</v>
      </c>
      <c r="Y2570" s="14">
        <f t="shared" si="2593"/>
        <v>0</v>
      </c>
      <c r="Z2570" s="11" t="s">
        <v>26</v>
      </c>
      <c r="AA2570" s="12" t="s">
        <v>31</v>
      </c>
    </row>
    <row r="2571" spans="1:27" x14ac:dyDescent="0.25">
      <c r="A2571" s="10">
        <v>45694</v>
      </c>
      <c r="B2571" s="68">
        <v>1.8090277777777719E-2</v>
      </c>
      <c r="C2571" s="11" t="s">
        <v>4942</v>
      </c>
      <c r="D2571" s="11">
        <v>17107</v>
      </c>
      <c r="E2571" s="11" t="s">
        <v>81</v>
      </c>
      <c r="F2571" s="11" t="s">
        <v>26</v>
      </c>
      <c r="G2571" s="11">
        <v>1209</v>
      </c>
      <c r="H2571" s="12" t="s">
        <v>141</v>
      </c>
      <c r="I2571" s="12" t="s">
        <v>55</v>
      </c>
      <c r="J2571" s="12" t="s">
        <v>55</v>
      </c>
      <c r="K2571" s="12" t="s">
        <v>56</v>
      </c>
      <c r="L2571" s="13">
        <v>37.14</v>
      </c>
      <c r="M2571" s="13">
        <v>23</v>
      </c>
      <c r="N2571" s="13">
        <f t="shared" si="2594"/>
        <v>1.6147826086956523</v>
      </c>
      <c r="O2571" s="13">
        <v>15</v>
      </c>
      <c r="P2571" s="13" t="s">
        <v>30</v>
      </c>
      <c r="Q2571" s="13">
        <v>0</v>
      </c>
      <c r="R2571" s="69">
        <f>L2571*O2571</f>
        <v>557.1</v>
      </c>
      <c r="S2571" s="69">
        <v>0</v>
      </c>
      <c r="T2571" s="69">
        <f>L2571*S2571</f>
        <v>0</v>
      </c>
      <c r="U2571" s="69">
        <f>R2571-T2571</f>
        <v>557.1</v>
      </c>
      <c r="V2571" s="69">
        <f>U2571*0</f>
        <v>0</v>
      </c>
      <c r="W2571" s="69">
        <f>U2571-V2571</f>
        <v>557.1</v>
      </c>
      <c r="X2571" s="69">
        <v>0</v>
      </c>
      <c r="Y2571" s="14">
        <f t="shared" si="2593"/>
        <v>0</v>
      </c>
      <c r="Z2571" s="11" t="s">
        <v>26</v>
      </c>
      <c r="AA2571" s="12" t="s">
        <v>31</v>
      </c>
    </row>
    <row r="2572" spans="1:27" x14ac:dyDescent="0.25">
      <c r="A2572" s="10">
        <v>45694</v>
      </c>
      <c r="B2572" s="68">
        <v>5.859953703703713E-2</v>
      </c>
      <c r="C2572" s="11" t="s">
        <v>4943</v>
      </c>
      <c r="D2572" s="11">
        <v>17108</v>
      </c>
      <c r="E2572" s="11" t="s">
        <v>53</v>
      </c>
      <c r="F2572" s="11" t="s">
        <v>26</v>
      </c>
      <c r="G2572" s="11">
        <v>3797</v>
      </c>
      <c r="H2572" s="12" t="s">
        <v>41</v>
      </c>
      <c r="I2572" s="12" t="s">
        <v>55</v>
      </c>
      <c r="J2572" s="12" t="s">
        <v>55</v>
      </c>
      <c r="K2572" s="12" t="s">
        <v>56</v>
      </c>
      <c r="L2572" s="13">
        <v>39.159999999999997</v>
      </c>
      <c r="M2572" s="13">
        <v>24</v>
      </c>
      <c r="N2572" s="13">
        <f t="shared" si="2594"/>
        <v>1.6316666666666666</v>
      </c>
      <c r="O2572" s="13" t="s">
        <v>30</v>
      </c>
      <c r="P2572" s="13">
        <v>24</v>
      </c>
      <c r="Q2572" s="13">
        <v>0</v>
      </c>
      <c r="R2572" s="69">
        <f>+M2572*P2572</f>
        <v>576</v>
      </c>
      <c r="S2572" s="69">
        <v>0</v>
      </c>
      <c r="T2572" s="69">
        <f>+M2572*S2572</f>
        <v>0</v>
      </c>
      <c r="U2572" s="69">
        <f t="shared" ref="U2572" si="2609">+R2572-T2572</f>
        <v>576</v>
      </c>
      <c r="V2572" s="69">
        <f>+U2572*0</f>
        <v>0</v>
      </c>
      <c r="W2572" s="69">
        <f t="shared" ref="W2572" si="2610">+U2572-V2572</f>
        <v>576</v>
      </c>
      <c r="X2572" s="69">
        <v>0</v>
      </c>
      <c r="Y2572" s="14">
        <f t="shared" si="2593"/>
        <v>0</v>
      </c>
      <c r="Z2572" s="11" t="s">
        <v>26</v>
      </c>
      <c r="AA2572" s="12" t="s">
        <v>31</v>
      </c>
    </row>
    <row r="2573" spans="1:27" x14ac:dyDescent="0.25">
      <c r="A2573" s="10">
        <v>45694</v>
      </c>
      <c r="B2573" s="68">
        <v>1.0115740740740731E-2</v>
      </c>
      <c r="C2573" s="11" t="s">
        <v>4944</v>
      </c>
      <c r="D2573" s="11">
        <v>17109</v>
      </c>
      <c r="E2573" s="11" t="s">
        <v>57</v>
      </c>
      <c r="F2573" s="11" t="s">
        <v>26</v>
      </c>
      <c r="G2573" s="11">
        <v>3693</v>
      </c>
      <c r="H2573" s="12" t="s">
        <v>41</v>
      </c>
      <c r="I2573" s="12" t="s">
        <v>27</v>
      </c>
      <c r="J2573" s="12" t="s">
        <v>42</v>
      </c>
      <c r="K2573" s="12" t="s">
        <v>43</v>
      </c>
      <c r="L2573" s="13">
        <v>41.78</v>
      </c>
      <c r="M2573" s="13">
        <v>25</v>
      </c>
      <c r="N2573" s="13">
        <f t="shared" si="2594"/>
        <v>1.6712</v>
      </c>
      <c r="O2573" s="13" t="s">
        <v>30</v>
      </c>
      <c r="P2573" s="13">
        <v>64</v>
      </c>
      <c r="Q2573" s="13">
        <v>0</v>
      </c>
      <c r="R2573" s="69">
        <f>M2573*P2573</f>
        <v>1600</v>
      </c>
      <c r="S2573" s="69">
        <v>0</v>
      </c>
      <c r="T2573" s="69">
        <f>M2573*S2573</f>
        <v>0</v>
      </c>
      <c r="U2573" s="69">
        <f>+R2573-T2573</f>
        <v>1600</v>
      </c>
      <c r="V2573" s="69">
        <f t="shared" ref="V2573" si="2611">+U2573*0</f>
        <v>0</v>
      </c>
      <c r="W2573" s="69">
        <f>+U2573-V2573</f>
        <v>1600</v>
      </c>
      <c r="X2573" s="69">
        <v>0</v>
      </c>
      <c r="Y2573" s="14">
        <f t="shared" si="2593"/>
        <v>0</v>
      </c>
      <c r="Z2573" s="11" t="s">
        <v>26</v>
      </c>
      <c r="AA2573" s="12" t="s">
        <v>31</v>
      </c>
    </row>
    <row r="2574" spans="1:27" x14ac:dyDescent="0.25">
      <c r="A2574" s="10">
        <v>45694</v>
      </c>
      <c r="B2574" s="68">
        <v>1.2604166666666639E-2</v>
      </c>
      <c r="C2574" s="11" t="s">
        <v>4945</v>
      </c>
      <c r="D2574" s="11">
        <v>17110</v>
      </c>
      <c r="E2574" s="11" t="s">
        <v>176</v>
      </c>
      <c r="F2574" s="11" t="s">
        <v>26</v>
      </c>
      <c r="G2574" s="11">
        <v>1153</v>
      </c>
      <c r="H2574" s="12" t="s">
        <v>141</v>
      </c>
      <c r="I2574" s="12" t="s">
        <v>55</v>
      </c>
      <c r="J2574" s="12" t="s">
        <v>55</v>
      </c>
      <c r="K2574" s="12" t="s">
        <v>56</v>
      </c>
      <c r="L2574" s="13">
        <v>38.380000000000003</v>
      </c>
      <c r="M2574" s="13">
        <v>24</v>
      </c>
      <c r="N2574" s="13">
        <f t="shared" si="2594"/>
        <v>1.5991666666666668</v>
      </c>
      <c r="O2574" s="13">
        <v>15</v>
      </c>
      <c r="P2574" s="13" t="s">
        <v>30</v>
      </c>
      <c r="Q2574" s="13">
        <v>0</v>
      </c>
      <c r="R2574" s="69">
        <f>L2574*O2574</f>
        <v>575.70000000000005</v>
      </c>
      <c r="S2574" s="69">
        <v>0</v>
      </c>
      <c r="T2574" s="69">
        <f>L2574*S2574</f>
        <v>0</v>
      </c>
      <c r="U2574" s="69">
        <f>R2574-T2574</f>
        <v>575.70000000000005</v>
      </c>
      <c r="V2574" s="69">
        <f>U2574*0</f>
        <v>0</v>
      </c>
      <c r="W2574" s="69">
        <f>U2574-V2574</f>
        <v>575.70000000000005</v>
      </c>
      <c r="X2574" s="69">
        <v>0</v>
      </c>
      <c r="Y2574" s="14">
        <f t="shared" si="2593"/>
        <v>0</v>
      </c>
      <c r="Z2574" s="11" t="s">
        <v>26</v>
      </c>
      <c r="AA2574" s="12" t="s">
        <v>31</v>
      </c>
    </row>
    <row r="2575" spans="1:27" x14ac:dyDescent="0.25">
      <c r="A2575" s="10">
        <v>45694</v>
      </c>
      <c r="B2575" s="68">
        <v>1.5810185185185066E-2</v>
      </c>
      <c r="C2575" s="11" t="s">
        <v>4946</v>
      </c>
      <c r="D2575" s="11">
        <v>17111</v>
      </c>
      <c r="E2575" s="11" t="s">
        <v>569</v>
      </c>
      <c r="F2575" s="11" t="s">
        <v>26</v>
      </c>
      <c r="G2575" s="11">
        <v>10348</v>
      </c>
      <c r="H2575" s="12" t="s">
        <v>140</v>
      </c>
      <c r="I2575" s="12" t="s">
        <v>27</v>
      </c>
      <c r="J2575" s="12" t="s">
        <v>42</v>
      </c>
      <c r="K2575" s="12" t="s">
        <v>43</v>
      </c>
      <c r="L2575" s="13">
        <v>41.08</v>
      </c>
      <c r="M2575" s="13">
        <v>25</v>
      </c>
      <c r="N2575" s="13">
        <f t="shared" si="2594"/>
        <v>1.6432</v>
      </c>
      <c r="O2575" s="13">
        <v>35</v>
      </c>
      <c r="P2575" s="13"/>
      <c r="Q2575" s="13">
        <v>0</v>
      </c>
      <c r="R2575" s="69">
        <f>+L2575*O2575</f>
        <v>1437.8</v>
      </c>
      <c r="S2575" s="69">
        <v>0</v>
      </c>
      <c r="T2575" s="69">
        <f>+L2575*S2575</f>
        <v>0</v>
      </c>
      <c r="U2575" s="69">
        <f>+R2575-T2575</f>
        <v>1437.8</v>
      </c>
      <c r="V2575" s="69">
        <f t="shared" ref="V2575" si="2612">+U2575*0</f>
        <v>0</v>
      </c>
      <c r="W2575" s="69">
        <f>+U2575-V2575</f>
        <v>1437.8</v>
      </c>
      <c r="X2575" s="69">
        <v>0</v>
      </c>
      <c r="Y2575" s="14">
        <f t="shared" si="2593"/>
        <v>0</v>
      </c>
      <c r="Z2575" s="11" t="s">
        <v>26</v>
      </c>
      <c r="AA2575" s="12" t="s">
        <v>31</v>
      </c>
    </row>
    <row r="2576" spans="1:27" x14ac:dyDescent="0.25">
      <c r="A2576" s="10">
        <v>45694</v>
      </c>
      <c r="B2576" s="68">
        <v>2.1562499999999929E-2</v>
      </c>
      <c r="C2576" s="11" t="s">
        <v>4947</v>
      </c>
      <c r="D2576" s="11">
        <v>17112</v>
      </c>
      <c r="E2576" s="11" t="s">
        <v>64</v>
      </c>
      <c r="F2576" s="11" t="s">
        <v>26</v>
      </c>
      <c r="G2576" s="11">
        <v>1154</v>
      </c>
      <c r="H2576" s="12" t="s">
        <v>141</v>
      </c>
      <c r="I2576" s="12" t="s">
        <v>55</v>
      </c>
      <c r="J2576" s="12" t="s">
        <v>55</v>
      </c>
      <c r="K2576" s="12" t="s">
        <v>56</v>
      </c>
      <c r="L2576" s="13">
        <v>36.74</v>
      </c>
      <c r="M2576" s="13">
        <v>22</v>
      </c>
      <c r="N2576" s="13">
        <f t="shared" si="2594"/>
        <v>1.6700000000000002</v>
      </c>
      <c r="O2576" s="13">
        <v>15</v>
      </c>
      <c r="P2576" s="13" t="s">
        <v>30</v>
      </c>
      <c r="Q2576" s="13">
        <v>0</v>
      </c>
      <c r="R2576" s="69">
        <f>L2576*O2576</f>
        <v>551.1</v>
      </c>
      <c r="S2576" s="69">
        <v>0</v>
      </c>
      <c r="T2576" s="69">
        <f>L2576*S2576</f>
        <v>0</v>
      </c>
      <c r="U2576" s="69">
        <f>R2576-T2576</f>
        <v>551.1</v>
      </c>
      <c r="V2576" s="69">
        <f>U2576*0</f>
        <v>0</v>
      </c>
      <c r="W2576" s="69">
        <f>U2576-V2576</f>
        <v>551.1</v>
      </c>
      <c r="X2576" s="69">
        <v>0</v>
      </c>
      <c r="Y2576" s="14">
        <f t="shared" si="2593"/>
        <v>0</v>
      </c>
      <c r="Z2576" s="11" t="s">
        <v>26</v>
      </c>
      <c r="AA2576" s="12" t="s">
        <v>31</v>
      </c>
    </row>
    <row r="2577" spans="1:27" x14ac:dyDescent="0.25">
      <c r="A2577" s="10">
        <v>45694</v>
      </c>
      <c r="B2577" s="68">
        <v>1.3333333333333419E-2</v>
      </c>
      <c r="C2577" s="11" t="s">
        <v>4948</v>
      </c>
      <c r="D2577" s="11">
        <v>17113</v>
      </c>
      <c r="E2577" s="11" t="s">
        <v>567</v>
      </c>
      <c r="F2577" s="11" t="s">
        <v>26</v>
      </c>
      <c r="G2577" s="11">
        <v>112436</v>
      </c>
      <c r="H2577" s="12" t="s">
        <v>4445</v>
      </c>
      <c r="I2577" s="12" t="s">
        <v>27</v>
      </c>
      <c r="J2577" s="12" t="s">
        <v>42</v>
      </c>
      <c r="K2577" s="12" t="s">
        <v>43</v>
      </c>
      <c r="L2577" s="13">
        <v>37.18</v>
      </c>
      <c r="M2577" s="13">
        <v>24</v>
      </c>
      <c r="N2577" s="13">
        <f t="shared" si="2594"/>
        <v>1.5491666666666666</v>
      </c>
      <c r="O2577" s="13">
        <v>42</v>
      </c>
      <c r="P2577" s="13" t="s">
        <v>30</v>
      </c>
      <c r="Q2577" s="13">
        <v>0</v>
      </c>
      <c r="R2577" s="69">
        <f t="shared" ref="R2577" si="2613">+L2577*O2577</f>
        <v>1561.56</v>
      </c>
      <c r="S2577" s="69">
        <v>0</v>
      </c>
      <c r="T2577" s="69">
        <f>+L2577*S2577</f>
        <v>0</v>
      </c>
      <c r="U2577" s="69">
        <f t="shared" ref="U2577:U2578" si="2614">+R2577-T2577</f>
        <v>1561.56</v>
      </c>
      <c r="V2577" s="69">
        <f>+U2577*1</f>
        <v>1561.56</v>
      </c>
      <c r="W2577" s="69">
        <f t="shared" ref="W2577:W2578" si="2615">+U2577-V2577</f>
        <v>0</v>
      </c>
      <c r="X2577" s="69">
        <v>0</v>
      </c>
      <c r="Y2577" s="14">
        <f t="shared" si="2593"/>
        <v>0</v>
      </c>
      <c r="Z2577" s="11" t="s">
        <v>26</v>
      </c>
      <c r="AA2577" s="12" t="s">
        <v>31</v>
      </c>
    </row>
    <row r="2578" spans="1:27" x14ac:dyDescent="0.25">
      <c r="A2578" s="10">
        <v>45694</v>
      </c>
      <c r="B2578" s="68">
        <v>2.6111111111111085E-2</v>
      </c>
      <c r="C2578" s="11" t="s">
        <v>4949</v>
      </c>
      <c r="D2578" s="11">
        <v>17114</v>
      </c>
      <c r="E2578" s="11" t="s">
        <v>40</v>
      </c>
      <c r="F2578" s="11" t="s">
        <v>26</v>
      </c>
      <c r="G2578" s="11">
        <v>3253</v>
      </c>
      <c r="H2578" s="12" t="s">
        <v>41</v>
      </c>
      <c r="I2578" s="12" t="s">
        <v>55</v>
      </c>
      <c r="J2578" s="12" t="s">
        <v>55</v>
      </c>
      <c r="K2578" s="12" t="s">
        <v>56</v>
      </c>
      <c r="L2578" s="13">
        <v>37.58</v>
      </c>
      <c r="M2578" s="13">
        <v>23</v>
      </c>
      <c r="N2578" s="13">
        <f t="shared" si="2594"/>
        <v>1.6339130434782607</v>
      </c>
      <c r="O2578" s="13" t="s">
        <v>30</v>
      </c>
      <c r="P2578" s="13">
        <v>24</v>
      </c>
      <c r="Q2578" s="13">
        <v>0</v>
      </c>
      <c r="R2578" s="69">
        <f>+M2578*P2578</f>
        <v>552</v>
      </c>
      <c r="S2578" s="69">
        <v>0</v>
      </c>
      <c r="T2578" s="69">
        <f>+M2578*S2578</f>
        <v>0</v>
      </c>
      <c r="U2578" s="69">
        <f t="shared" si="2614"/>
        <v>552</v>
      </c>
      <c r="V2578" s="69">
        <f>+U2578*0</f>
        <v>0</v>
      </c>
      <c r="W2578" s="69">
        <f t="shared" si="2615"/>
        <v>552</v>
      </c>
      <c r="X2578" s="69">
        <v>0</v>
      </c>
      <c r="Y2578" s="14">
        <f t="shared" si="2593"/>
        <v>0</v>
      </c>
      <c r="Z2578" s="11" t="s">
        <v>26</v>
      </c>
      <c r="AA2578" s="12" t="s">
        <v>31</v>
      </c>
    </row>
    <row r="2579" spans="1:27" x14ac:dyDescent="0.25">
      <c r="A2579" s="10">
        <v>45694</v>
      </c>
      <c r="B2579" s="68">
        <v>3.1782407407407343E-2</v>
      </c>
      <c r="C2579" s="11" t="s">
        <v>4950</v>
      </c>
      <c r="D2579" s="11">
        <v>17115</v>
      </c>
      <c r="E2579" s="11" t="s">
        <v>543</v>
      </c>
      <c r="F2579" s="11" t="s">
        <v>26</v>
      </c>
      <c r="G2579" s="11">
        <v>70188</v>
      </c>
      <c r="H2579" s="12" t="s">
        <v>4447</v>
      </c>
      <c r="I2579" s="12" t="s">
        <v>55</v>
      </c>
      <c r="J2579" s="12" t="s">
        <v>55</v>
      </c>
      <c r="K2579" s="12" t="s">
        <v>56</v>
      </c>
      <c r="L2579" s="13">
        <v>38.08</v>
      </c>
      <c r="M2579" s="13">
        <v>25</v>
      </c>
      <c r="N2579" s="13">
        <f t="shared" si="2594"/>
        <v>1.5231999999999999</v>
      </c>
      <c r="O2579" s="13">
        <v>15</v>
      </c>
      <c r="P2579" s="13" t="s">
        <v>30</v>
      </c>
      <c r="Q2579" s="13">
        <v>0</v>
      </c>
      <c r="R2579" s="69">
        <f>+L2579*O2579</f>
        <v>571.19999999999993</v>
      </c>
      <c r="S2579" s="69">
        <v>0</v>
      </c>
      <c r="T2579" s="69">
        <f>+L2579*S2579</f>
        <v>0</v>
      </c>
      <c r="U2579" s="69">
        <f>+R2579-T2579</f>
        <v>571.19999999999993</v>
      </c>
      <c r="V2579" s="69">
        <f>+U2579*0.75</f>
        <v>428.4</v>
      </c>
      <c r="W2579" s="69">
        <f>+U2579-V2579</f>
        <v>142.79999999999995</v>
      </c>
      <c r="X2579" s="69">
        <v>0</v>
      </c>
      <c r="Y2579" s="14">
        <f t="shared" si="2593"/>
        <v>0</v>
      </c>
      <c r="Z2579" s="11" t="s">
        <v>26</v>
      </c>
      <c r="AA2579" s="12" t="s">
        <v>31</v>
      </c>
    </row>
    <row r="2580" spans="1:27" x14ac:dyDescent="0.25">
      <c r="A2580" s="10">
        <v>45694</v>
      </c>
      <c r="B2580" s="68">
        <v>1.5092592592592546E-2</v>
      </c>
      <c r="C2580" s="11" t="s">
        <v>4951</v>
      </c>
      <c r="D2580" s="11">
        <v>17116</v>
      </c>
      <c r="E2580" s="11" t="s">
        <v>69</v>
      </c>
      <c r="F2580" s="11" t="s">
        <v>26</v>
      </c>
      <c r="G2580" s="11" t="s">
        <v>26</v>
      </c>
      <c r="H2580" s="12" t="s">
        <v>4421</v>
      </c>
      <c r="I2580" s="12" t="s">
        <v>27</v>
      </c>
      <c r="J2580" s="12" t="s">
        <v>47</v>
      </c>
      <c r="K2580" s="12" t="s">
        <v>48</v>
      </c>
      <c r="L2580" s="13">
        <v>40.92</v>
      </c>
      <c r="M2580" s="13">
        <v>28</v>
      </c>
      <c r="N2580" s="13">
        <f t="shared" si="2594"/>
        <v>1.4614285714285715</v>
      </c>
      <c r="O2580" s="13">
        <v>87</v>
      </c>
      <c r="P2580" s="13" t="s">
        <v>30</v>
      </c>
      <c r="Q2580" s="13">
        <v>0</v>
      </c>
      <c r="R2580" s="69">
        <f>L2580*O2580</f>
        <v>3560.04</v>
      </c>
      <c r="S2580" s="69">
        <v>38</v>
      </c>
      <c r="T2580" s="69">
        <f>L2580*S2580</f>
        <v>1554.96</v>
      </c>
      <c r="U2580" s="69">
        <f>R2580-T2580</f>
        <v>2005.08</v>
      </c>
      <c r="V2580" s="69">
        <f>U2580*1</f>
        <v>2005.08</v>
      </c>
      <c r="W2580" s="69">
        <f>U2580-V2580</f>
        <v>0</v>
      </c>
      <c r="X2580" s="69">
        <f>L2580*36</f>
        <v>1473.1200000000001</v>
      </c>
      <c r="Y2580" s="70">
        <f>+T2580-X2580</f>
        <v>81.839999999999918</v>
      </c>
      <c r="Z2580" s="12" t="s">
        <v>70</v>
      </c>
      <c r="AA2580" s="12" t="s">
        <v>78</v>
      </c>
    </row>
    <row r="2581" spans="1:27" x14ac:dyDescent="0.25">
      <c r="A2581" s="10">
        <v>45694</v>
      </c>
      <c r="B2581" s="68">
        <v>2.560185185185182E-2</v>
      </c>
      <c r="C2581" s="11" t="s">
        <v>4952</v>
      </c>
      <c r="D2581" s="11">
        <v>17117</v>
      </c>
      <c r="E2581" s="11" t="s">
        <v>573</v>
      </c>
      <c r="F2581" s="11" t="s">
        <v>26</v>
      </c>
      <c r="G2581" s="11">
        <v>1155</v>
      </c>
      <c r="H2581" s="12" t="s">
        <v>141</v>
      </c>
      <c r="I2581" s="12" t="s">
        <v>55</v>
      </c>
      <c r="J2581" s="12" t="s">
        <v>55</v>
      </c>
      <c r="K2581" s="12" t="s">
        <v>56</v>
      </c>
      <c r="L2581" s="13">
        <v>37.119999999999997</v>
      </c>
      <c r="M2581" s="13">
        <v>23</v>
      </c>
      <c r="N2581" s="13">
        <f t="shared" si="2594"/>
        <v>1.6139130434782607</v>
      </c>
      <c r="O2581" s="13">
        <v>15</v>
      </c>
      <c r="P2581" s="13" t="s">
        <v>30</v>
      </c>
      <c r="Q2581" s="13">
        <v>0</v>
      </c>
      <c r="R2581" s="69">
        <f>L2581*O2581</f>
        <v>556.79999999999995</v>
      </c>
      <c r="S2581" s="69">
        <v>0</v>
      </c>
      <c r="T2581" s="69">
        <f>L2581*S2581</f>
        <v>0</v>
      </c>
      <c r="U2581" s="69">
        <f>R2581-T2581</f>
        <v>556.79999999999995</v>
      </c>
      <c r="V2581" s="69">
        <f>U2581*0</f>
        <v>0</v>
      </c>
      <c r="W2581" s="69">
        <f>U2581-V2581</f>
        <v>556.79999999999995</v>
      </c>
      <c r="X2581" s="69">
        <v>0</v>
      </c>
      <c r="Y2581" s="14">
        <f t="shared" ref="Y2581:Y2608" si="2616">T2581-X2581</f>
        <v>0</v>
      </c>
      <c r="Z2581" s="11" t="s">
        <v>26</v>
      </c>
      <c r="AA2581" s="12" t="s">
        <v>31</v>
      </c>
    </row>
    <row r="2582" spans="1:27" x14ac:dyDescent="0.25">
      <c r="A2582" s="10">
        <v>45694</v>
      </c>
      <c r="B2582" s="68">
        <v>1.9039351851851904E-2</v>
      </c>
      <c r="C2582" s="11" t="s">
        <v>4953</v>
      </c>
      <c r="D2582" s="11">
        <v>17118</v>
      </c>
      <c r="E2582" s="11" t="s">
        <v>551</v>
      </c>
      <c r="F2582" s="11" t="s">
        <v>26</v>
      </c>
      <c r="G2582" s="11">
        <v>44154</v>
      </c>
      <c r="H2582" s="12" t="s">
        <v>4422</v>
      </c>
      <c r="I2582" s="12" t="s">
        <v>27</v>
      </c>
      <c r="J2582" s="12" t="s">
        <v>33</v>
      </c>
      <c r="K2582" s="12" t="s">
        <v>34</v>
      </c>
      <c r="L2582" s="13">
        <v>33.24</v>
      </c>
      <c r="M2582" s="13">
        <v>25</v>
      </c>
      <c r="N2582" s="13">
        <f t="shared" si="2594"/>
        <v>1.3296000000000001</v>
      </c>
      <c r="O2582" s="13">
        <v>45</v>
      </c>
      <c r="P2582" s="13" t="s">
        <v>30</v>
      </c>
      <c r="Q2582" s="13">
        <v>0</v>
      </c>
      <c r="R2582" s="69">
        <f>+L2582*O2582</f>
        <v>1495.8000000000002</v>
      </c>
      <c r="S2582" s="69">
        <v>0</v>
      </c>
      <c r="T2582" s="69">
        <f>+L2582*S2582</f>
        <v>0</v>
      </c>
      <c r="U2582" s="69">
        <f t="shared" ref="U2582" si="2617">+R2582-T2582</f>
        <v>1495.8000000000002</v>
      </c>
      <c r="V2582" s="69">
        <f>+U2582*1</f>
        <v>1495.8000000000002</v>
      </c>
      <c r="W2582" s="69">
        <f t="shared" ref="W2582" si="2618">+U2582-V2582</f>
        <v>0</v>
      </c>
      <c r="X2582" s="69">
        <v>0</v>
      </c>
      <c r="Y2582" s="14">
        <f t="shared" si="2616"/>
        <v>0</v>
      </c>
      <c r="Z2582" s="11" t="s">
        <v>26</v>
      </c>
      <c r="AA2582" s="12" t="s">
        <v>31</v>
      </c>
    </row>
    <row r="2583" spans="1:27" x14ac:dyDescent="0.25">
      <c r="A2583" s="10">
        <v>45694</v>
      </c>
      <c r="B2583" s="68">
        <v>1.8043981481481453E-2</v>
      </c>
      <c r="C2583" s="11" t="s">
        <v>4954</v>
      </c>
      <c r="D2583" s="11">
        <v>17119</v>
      </c>
      <c r="E2583" s="11" t="s">
        <v>603</v>
      </c>
      <c r="F2583" s="11" t="s">
        <v>26</v>
      </c>
      <c r="G2583" s="11">
        <v>1120</v>
      </c>
      <c r="H2583" s="12" t="s">
        <v>141</v>
      </c>
      <c r="I2583" s="12" t="s">
        <v>55</v>
      </c>
      <c r="J2583" s="12" t="s">
        <v>55</v>
      </c>
      <c r="K2583" s="12" t="s">
        <v>56</v>
      </c>
      <c r="L2583" s="13">
        <v>37.86</v>
      </c>
      <c r="M2583" s="13">
        <v>23</v>
      </c>
      <c r="N2583" s="13">
        <f t="shared" si="2594"/>
        <v>1.6460869565217391</v>
      </c>
      <c r="O2583" s="13">
        <v>15</v>
      </c>
      <c r="P2583" s="13" t="s">
        <v>30</v>
      </c>
      <c r="Q2583" s="13">
        <v>0</v>
      </c>
      <c r="R2583" s="69">
        <f>L2583*O2583</f>
        <v>567.9</v>
      </c>
      <c r="S2583" s="69">
        <v>0</v>
      </c>
      <c r="T2583" s="69">
        <f>L2583*S2583</f>
        <v>0</v>
      </c>
      <c r="U2583" s="69">
        <f>R2583-T2583</f>
        <v>567.9</v>
      </c>
      <c r="V2583" s="69">
        <f>U2583*0</f>
        <v>0</v>
      </c>
      <c r="W2583" s="69">
        <f>U2583-V2583</f>
        <v>567.9</v>
      </c>
      <c r="X2583" s="69">
        <v>0</v>
      </c>
      <c r="Y2583" s="14">
        <f t="shared" si="2616"/>
        <v>0</v>
      </c>
      <c r="Z2583" s="11" t="s">
        <v>26</v>
      </c>
      <c r="AA2583" s="12" t="s">
        <v>31</v>
      </c>
    </row>
    <row r="2584" spans="1:27" x14ac:dyDescent="0.25">
      <c r="A2584" s="10">
        <v>45694</v>
      </c>
      <c r="B2584" s="68">
        <v>8.6469907407407454E-2</v>
      </c>
      <c r="C2584" s="11" t="s">
        <v>4955</v>
      </c>
      <c r="D2584" s="11">
        <v>17120</v>
      </c>
      <c r="E2584" s="11" t="s">
        <v>243</v>
      </c>
      <c r="F2584" s="11" t="s">
        <v>26</v>
      </c>
      <c r="G2584" s="11">
        <v>959</v>
      </c>
      <c r="H2584" s="12" t="s">
        <v>141</v>
      </c>
      <c r="I2584" s="12" t="s">
        <v>55</v>
      </c>
      <c r="J2584" s="12" t="s">
        <v>55</v>
      </c>
      <c r="K2584" s="12" t="s">
        <v>56</v>
      </c>
      <c r="L2584" s="13">
        <v>38.42</v>
      </c>
      <c r="M2584" s="13">
        <v>24</v>
      </c>
      <c r="N2584" s="13">
        <f t="shared" si="2594"/>
        <v>1.6008333333333333</v>
      </c>
      <c r="O2584" s="13">
        <v>15</v>
      </c>
      <c r="P2584" s="13" t="s">
        <v>30</v>
      </c>
      <c r="Q2584" s="13">
        <v>0</v>
      </c>
      <c r="R2584" s="69">
        <f>L2584*O2584</f>
        <v>576.30000000000007</v>
      </c>
      <c r="S2584" s="69">
        <v>0</v>
      </c>
      <c r="T2584" s="69">
        <f>L2584*S2584</f>
        <v>0</v>
      </c>
      <c r="U2584" s="69">
        <f>R2584-T2584</f>
        <v>576.30000000000007</v>
      </c>
      <c r="V2584" s="69">
        <f>U2584*0</f>
        <v>0</v>
      </c>
      <c r="W2584" s="69">
        <f>U2584-V2584</f>
        <v>576.30000000000007</v>
      </c>
      <c r="X2584" s="69">
        <v>0</v>
      </c>
      <c r="Y2584" s="14">
        <f t="shared" si="2616"/>
        <v>0</v>
      </c>
      <c r="Z2584" s="11" t="s">
        <v>26</v>
      </c>
      <c r="AA2584" s="12" t="s">
        <v>31</v>
      </c>
    </row>
    <row r="2585" spans="1:27" x14ac:dyDescent="0.25">
      <c r="A2585" s="10">
        <v>45694</v>
      </c>
      <c r="B2585" s="68">
        <v>1.9305555555555576E-2</v>
      </c>
      <c r="C2585" s="11" t="s">
        <v>4956</v>
      </c>
      <c r="D2585" s="11">
        <v>17121</v>
      </c>
      <c r="E2585" s="11" t="s">
        <v>482</v>
      </c>
      <c r="F2585" s="11" t="s">
        <v>26</v>
      </c>
      <c r="G2585" s="11">
        <v>3586</v>
      </c>
      <c r="H2585" s="12" t="s">
        <v>41</v>
      </c>
      <c r="I2585" s="12" t="s">
        <v>55</v>
      </c>
      <c r="J2585" s="12" t="s">
        <v>55</v>
      </c>
      <c r="K2585" s="12" t="s">
        <v>56</v>
      </c>
      <c r="L2585" s="13">
        <v>38.78</v>
      </c>
      <c r="M2585" s="13">
        <v>24</v>
      </c>
      <c r="N2585" s="13">
        <f t="shared" si="2594"/>
        <v>1.6158333333333335</v>
      </c>
      <c r="O2585" s="13" t="s">
        <v>30</v>
      </c>
      <c r="P2585" s="13">
        <v>24</v>
      </c>
      <c r="Q2585" s="13">
        <v>0</v>
      </c>
      <c r="R2585" s="69">
        <f>+M2585*P2585</f>
        <v>576</v>
      </c>
      <c r="S2585" s="69">
        <v>0</v>
      </c>
      <c r="T2585" s="69">
        <f>+M2585*S2585</f>
        <v>0</v>
      </c>
      <c r="U2585" s="69">
        <f t="shared" ref="U2585" si="2619">+R2585-T2585</f>
        <v>576</v>
      </c>
      <c r="V2585" s="69">
        <f>+U2585*0</f>
        <v>0</v>
      </c>
      <c r="W2585" s="69">
        <f t="shared" ref="W2585" si="2620">+U2585-V2585</f>
        <v>576</v>
      </c>
      <c r="X2585" s="69">
        <v>0</v>
      </c>
      <c r="Y2585" s="14">
        <f t="shared" si="2616"/>
        <v>0</v>
      </c>
      <c r="Z2585" s="11" t="s">
        <v>26</v>
      </c>
      <c r="AA2585" s="12" t="s">
        <v>31</v>
      </c>
    </row>
    <row r="2586" spans="1:27" x14ac:dyDescent="0.25">
      <c r="A2586" s="10">
        <v>45694</v>
      </c>
      <c r="B2586" s="68">
        <v>7.3587962962962883E-2</v>
      </c>
      <c r="C2586" s="11" t="s">
        <v>4957</v>
      </c>
      <c r="D2586" s="11">
        <v>17122</v>
      </c>
      <c r="E2586" s="11" t="s">
        <v>52</v>
      </c>
      <c r="F2586" s="11" t="s">
        <v>26</v>
      </c>
      <c r="G2586" s="11">
        <v>1156</v>
      </c>
      <c r="H2586" s="12" t="s">
        <v>141</v>
      </c>
      <c r="I2586" s="12" t="s">
        <v>55</v>
      </c>
      <c r="J2586" s="12" t="s">
        <v>55</v>
      </c>
      <c r="K2586" s="12" t="s">
        <v>56</v>
      </c>
      <c r="L2586" s="13">
        <v>38.6</v>
      </c>
      <c r="M2586" s="13">
        <v>24</v>
      </c>
      <c r="N2586" s="13">
        <f t="shared" si="2594"/>
        <v>1.6083333333333334</v>
      </c>
      <c r="O2586" s="13">
        <v>15</v>
      </c>
      <c r="P2586" s="13" t="s">
        <v>30</v>
      </c>
      <c r="Q2586" s="13">
        <v>0</v>
      </c>
      <c r="R2586" s="69">
        <f>L2586*O2586</f>
        <v>579</v>
      </c>
      <c r="S2586" s="69">
        <v>0</v>
      </c>
      <c r="T2586" s="69">
        <f>L2586*S2586</f>
        <v>0</v>
      </c>
      <c r="U2586" s="69">
        <f>R2586-T2586</f>
        <v>579</v>
      </c>
      <c r="V2586" s="69">
        <f>U2586*0</f>
        <v>0</v>
      </c>
      <c r="W2586" s="69">
        <f>U2586-V2586</f>
        <v>579</v>
      </c>
      <c r="X2586" s="69">
        <v>0</v>
      </c>
      <c r="Y2586" s="14">
        <f t="shared" si="2616"/>
        <v>0</v>
      </c>
      <c r="Z2586" s="11" t="s">
        <v>26</v>
      </c>
      <c r="AA2586" s="12" t="s">
        <v>31</v>
      </c>
    </row>
    <row r="2587" spans="1:27" x14ac:dyDescent="0.25">
      <c r="A2587" s="10">
        <v>45694</v>
      </c>
      <c r="B2587" s="68">
        <v>1.88194444444445E-2</v>
      </c>
      <c r="C2587" s="11" t="s">
        <v>4958</v>
      </c>
      <c r="D2587" s="11">
        <v>17123</v>
      </c>
      <c r="E2587" s="11" t="s">
        <v>183</v>
      </c>
      <c r="F2587" s="11" t="s">
        <v>26</v>
      </c>
      <c r="G2587" s="11">
        <v>1009</v>
      </c>
      <c r="H2587" s="12" t="s">
        <v>141</v>
      </c>
      <c r="I2587" s="12" t="s">
        <v>55</v>
      </c>
      <c r="J2587" s="12" t="s">
        <v>55</v>
      </c>
      <c r="K2587" s="12" t="s">
        <v>56</v>
      </c>
      <c r="L2587" s="13">
        <v>39.119999999999997</v>
      </c>
      <c r="M2587" s="13">
        <v>25</v>
      </c>
      <c r="N2587" s="13">
        <f t="shared" si="2594"/>
        <v>1.5648</v>
      </c>
      <c r="O2587" s="13">
        <v>15</v>
      </c>
      <c r="P2587" s="13" t="s">
        <v>30</v>
      </c>
      <c r="Q2587" s="13">
        <v>0</v>
      </c>
      <c r="R2587" s="69">
        <f>L2587*O2587</f>
        <v>586.79999999999995</v>
      </c>
      <c r="S2587" s="69">
        <v>0</v>
      </c>
      <c r="T2587" s="69">
        <f>L2587*S2587</f>
        <v>0</v>
      </c>
      <c r="U2587" s="69">
        <f>R2587-T2587</f>
        <v>586.79999999999995</v>
      </c>
      <c r="V2587" s="69">
        <f>U2587*0</f>
        <v>0</v>
      </c>
      <c r="W2587" s="69">
        <f>U2587-V2587</f>
        <v>586.79999999999995</v>
      </c>
      <c r="X2587" s="69">
        <v>0</v>
      </c>
      <c r="Y2587" s="14">
        <f t="shared" si="2616"/>
        <v>0</v>
      </c>
      <c r="Z2587" s="11" t="s">
        <v>26</v>
      </c>
      <c r="AA2587" s="12" t="s">
        <v>31</v>
      </c>
    </row>
    <row r="2588" spans="1:27" x14ac:dyDescent="0.25">
      <c r="A2588" s="10">
        <v>45694</v>
      </c>
      <c r="B2588" s="68">
        <v>2.0671296296296382E-2</v>
      </c>
      <c r="C2588" s="11" t="s">
        <v>4959</v>
      </c>
      <c r="D2588" s="11">
        <v>17124</v>
      </c>
      <c r="E2588" s="11" t="s">
        <v>508</v>
      </c>
      <c r="F2588" s="11" t="s">
        <v>26</v>
      </c>
      <c r="G2588" s="11">
        <v>1312</v>
      </c>
      <c r="H2588" s="12" t="s">
        <v>141</v>
      </c>
      <c r="I2588" s="12" t="s">
        <v>55</v>
      </c>
      <c r="J2588" s="12" t="s">
        <v>55</v>
      </c>
      <c r="K2588" s="12" t="s">
        <v>56</v>
      </c>
      <c r="L2588" s="13">
        <v>41.02</v>
      </c>
      <c r="M2588" s="13">
        <v>25</v>
      </c>
      <c r="N2588" s="13">
        <f t="shared" si="2594"/>
        <v>1.6408</v>
      </c>
      <c r="O2588" s="13">
        <v>15</v>
      </c>
      <c r="P2588" s="13" t="s">
        <v>30</v>
      </c>
      <c r="Q2588" s="13">
        <v>0</v>
      </c>
      <c r="R2588" s="69">
        <f>L2588*O2588</f>
        <v>615.30000000000007</v>
      </c>
      <c r="S2588" s="69">
        <v>0</v>
      </c>
      <c r="T2588" s="69">
        <f>L2588*S2588</f>
        <v>0</v>
      </c>
      <c r="U2588" s="69">
        <f>R2588-T2588</f>
        <v>615.30000000000007</v>
      </c>
      <c r="V2588" s="69">
        <f>U2588*0</f>
        <v>0</v>
      </c>
      <c r="W2588" s="69">
        <f>U2588-V2588</f>
        <v>615.30000000000007</v>
      </c>
      <c r="X2588" s="69">
        <v>0</v>
      </c>
      <c r="Y2588" s="14">
        <f t="shared" si="2616"/>
        <v>0</v>
      </c>
      <c r="Z2588" s="11" t="s">
        <v>26</v>
      </c>
      <c r="AA2588" s="12" t="s">
        <v>31</v>
      </c>
    </row>
    <row r="2589" spans="1:27" x14ac:dyDescent="0.25">
      <c r="A2589" s="10">
        <v>45694</v>
      </c>
      <c r="B2589" s="68">
        <v>2.6099537037036935E-2</v>
      </c>
      <c r="C2589" s="11" t="s">
        <v>4960</v>
      </c>
      <c r="D2589" s="11">
        <v>17125</v>
      </c>
      <c r="E2589" s="11" t="s">
        <v>604</v>
      </c>
      <c r="F2589" s="11" t="s">
        <v>26</v>
      </c>
      <c r="G2589" s="11">
        <v>1064</v>
      </c>
      <c r="H2589" s="12" t="s">
        <v>141</v>
      </c>
      <c r="I2589" s="12" t="s">
        <v>55</v>
      </c>
      <c r="J2589" s="12" t="s">
        <v>55</v>
      </c>
      <c r="K2589" s="12" t="s">
        <v>56</v>
      </c>
      <c r="L2589" s="13">
        <v>37.06</v>
      </c>
      <c r="M2589" s="13">
        <v>23</v>
      </c>
      <c r="N2589" s="13">
        <f t="shared" si="2594"/>
        <v>1.6113043478260871</v>
      </c>
      <c r="O2589" s="13">
        <v>15</v>
      </c>
      <c r="P2589" s="13" t="s">
        <v>30</v>
      </c>
      <c r="Q2589" s="13">
        <v>0</v>
      </c>
      <c r="R2589" s="69">
        <f>L2589*O2589</f>
        <v>555.90000000000009</v>
      </c>
      <c r="S2589" s="69">
        <v>0</v>
      </c>
      <c r="T2589" s="69">
        <f>L2589*S2589</f>
        <v>0</v>
      </c>
      <c r="U2589" s="69">
        <f>R2589-T2589</f>
        <v>555.90000000000009</v>
      </c>
      <c r="V2589" s="69">
        <f>U2589*0</f>
        <v>0</v>
      </c>
      <c r="W2589" s="69">
        <f>U2589-V2589</f>
        <v>555.90000000000009</v>
      </c>
      <c r="X2589" s="69">
        <v>0</v>
      </c>
      <c r="Y2589" s="14">
        <f t="shared" si="2616"/>
        <v>0</v>
      </c>
      <c r="Z2589" s="11" t="s">
        <v>26</v>
      </c>
      <c r="AA2589" s="12" t="s">
        <v>31</v>
      </c>
    </row>
    <row r="2590" spans="1:27" x14ac:dyDescent="0.25">
      <c r="A2590" s="10">
        <v>45694</v>
      </c>
      <c r="B2590" s="68">
        <v>2.9247685185185168E-2</v>
      </c>
      <c r="C2590" s="11" t="s">
        <v>4961</v>
      </c>
      <c r="D2590" s="11">
        <v>17126</v>
      </c>
      <c r="E2590" s="11" t="s">
        <v>223</v>
      </c>
      <c r="F2590" s="11" t="s">
        <v>26</v>
      </c>
      <c r="G2590" s="11">
        <v>3204</v>
      </c>
      <c r="H2590" s="12" t="s">
        <v>4422</v>
      </c>
      <c r="I2590" s="12" t="s">
        <v>27</v>
      </c>
      <c r="J2590" s="12" t="s">
        <v>33</v>
      </c>
      <c r="K2590" s="12" t="s">
        <v>34</v>
      </c>
      <c r="L2590" s="13">
        <v>35.44</v>
      </c>
      <c r="M2590" s="13">
        <v>25</v>
      </c>
      <c r="N2590" s="13">
        <f t="shared" si="2594"/>
        <v>1.4176</v>
      </c>
      <c r="O2590" s="13">
        <v>45</v>
      </c>
      <c r="P2590" s="13" t="s">
        <v>30</v>
      </c>
      <c r="Q2590" s="13">
        <v>0</v>
      </c>
      <c r="R2590" s="69">
        <f>+L2590*O2590</f>
        <v>1594.8</v>
      </c>
      <c r="S2590" s="69">
        <v>0</v>
      </c>
      <c r="T2590" s="69">
        <f>+L2590*S2590</f>
        <v>0</v>
      </c>
      <c r="U2590" s="69">
        <f t="shared" ref="U2590" si="2621">+R2590-T2590</f>
        <v>1594.8</v>
      </c>
      <c r="V2590" s="69">
        <f>+U2590*1</f>
        <v>1594.8</v>
      </c>
      <c r="W2590" s="69">
        <f t="shared" ref="W2590" si="2622">+U2590-V2590</f>
        <v>0</v>
      </c>
      <c r="X2590" s="69">
        <v>0</v>
      </c>
      <c r="Y2590" s="14">
        <f t="shared" si="2616"/>
        <v>0</v>
      </c>
      <c r="Z2590" s="11" t="s">
        <v>26</v>
      </c>
      <c r="AA2590" s="12" t="s">
        <v>31</v>
      </c>
    </row>
    <row r="2591" spans="1:27" x14ac:dyDescent="0.25">
      <c r="A2591" s="10">
        <v>45694</v>
      </c>
      <c r="B2591" s="68">
        <v>1.2094907407407485E-2</v>
      </c>
      <c r="C2591" s="11" t="s">
        <v>4962</v>
      </c>
      <c r="D2591" s="11">
        <v>17127</v>
      </c>
      <c r="E2591" s="11" t="s">
        <v>63</v>
      </c>
      <c r="F2591" s="11" t="s">
        <v>26</v>
      </c>
      <c r="G2591" s="11">
        <v>10184</v>
      </c>
      <c r="H2591" s="12" t="s">
        <v>140</v>
      </c>
      <c r="I2591" s="12" t="s">
        <v>27</v>
      </c>
      <c r="J2591" s="12" t="s">
        <v>42</v>
      </c>
      <c r="K2591" s="12" t="s">
        <v>43</v>
      </c>
      <c r="L2591" s="13">
        <v>44.52</v>
      </c>
      <c r="M2591" s="13">
        <v>25</v>
      </c>
      <c r="N2591" s="13">
        <f t="shared" si="2594"/>
        <v>1.7808000000000002</v>
      </c>
      <c r="O2591" s="13">
        <v>35</v>
      </c>
      <c r="P2591" s="13"/>
      <c r="Q2591" s="13">
        <v>0</v>
      </c>
      <c r="R2591" s="69">
        <f>+L2591*O2591</f>
        <v>1558.2</v>
      </c>
      <c r="S2591" s="69">
        <v>0</v>
      </c>
      <c r="T2591" s="69">
        <f>+L2591*S2591</f>
        <v>0</v>
      </c>
      <c r="U2591" s="69">
        <f>+R2591-T2591</f>
        <v>1558.2</v>
      </c>
      <c r="V2591" s="69">
        <f t="shared" ref="V2591:V2592" si="2623">+U2591*0</f>
        <v>0</v>
      </c>
      <c r="W2591" s="69">
        <f>+U2591-V2591</f>
        <v>1558.2</v>
      </c>
      <c r="X2591" s="69">
        <v>0</v>
      </c>
      <c r="Y2591" s="14">
        <f t="shared" si="2616"/>
        <v>0</v>
      </c>
      <c r="Z2591" s="11" t="s">
        <v>26</v>
      </c>
      <c r="AA2591" s="12" t="s">
        <v>31</v>
      </c>
    </row>
    <row r="2592" spans="1:27" x14ac:dyDescent="0.25">
      <c r="A2592" s="10">
        <v>45694</v>
      </c>
      <c r="B2592" s="68">
        <v>9.6643518518518601E-2</v>
      </c>
      <c r="C2592" s="11" t="s">
        <v>4963</v>
      </c>
      <c r="D2592" s="11">
        <v>17128</v>
      </c>
      <c r="E2592" s="11" t="s">
        <v>60</v>
      </c>
      <c r="F2592" s="11" t="s">
        <v>26</v>
      </c>
      <c r="G2592" s="11" t="s">
        <v>35</v>
      </c>
      <c r="H2592" s="12" t="s">
        <v>36</v>
      </c>
      <c r="I2592" s="12" t="s">
        <v>27</v>
      </c>
      <c r="J2592" s="12" t="s">
        <v>33</v>
      </c>
      <c r="K2592" s="12" t="s">
        <v>34</v>
      </c>
      <c r="L2592" s="13">
        <v>8.8800000000000008</v>
      </c>
      <c r="M2592" s="13">
        <v>6</v>
      </c>
      <c r="N2592" s="13">
        <f t="shared" si="2594"/>
        <v>1.4800000000000002</v>
      </c>
      <c r="O2592" s="13">
        <v>50</v>
      </c>
      <c r="P2592" s="13" t="s">
        <v>30</v>
      </c>
      <c r="Q2592" s="13">
        <v>0</v>
      </c>
      <c r="R2592" s="69">
        <f>(L2592*O2592)-Q2592</f>
        <v>444.00000000000006</v>
      </c>
      <c r="S2592" s="69">
        <v>0</v>
      </c>
      <c r="T2592" s="69">
        <f t="shared" ref="T2592" si="2624">+L2592*S2592</f>
        <v>0</v>
      </c>
      <c r="U2592" s="69">
        <f t="shared" ref="U2592" si="2625">+R2592-T2592</f>
        <v>444.00000000000006</v>
      </c>
      <c r="V2592" s="69">
        <f t="shared" si="2623"/>
        <v>0</v>
      </c>
      <c r="W2592" s="69">
        <f t="shared" ref="W2592" si="2626">+U2592-V2592</f>
        <v>444.00000000000006</v>
      </c>
      <c r="X2592" s="69">
        <v>0</v>
      </c>
      <c r="Y2592" s="14">
        <f t="shared" si="2616"/>
        <v>0</v>
      </c>
      <c r="Z2592" s="11" t="s">
        <v>26</v>
      </c>
      <c r="AA2592" s="12" t="s">
        <v>31</v>
      </c>
    </row>
    <row r="2593" spans="1:27" x14ac:dyDescent="0.25">
      <c r="A2593" s="10">
        <v>45694</v>
      </c>
      <c r="B2593" s="68">
        <v>9.4444444444444775E-3</v>
      </c>
      <c r="C2593" s="11" t="s">
        <v>4964</v>
      </c>
      <c r="D2593" s="11">
        <v>17129</v>
      </c>
      <c r="E2593" s="11" t="s">
        <v>504</v>
      </c>
      <c r="F2593" s="11" t="s">
        <v>26</v>
      </c>
      <c r="G2593" s="11">
        <v>1261</v>
      </c>
      <c r="H2593" s="12" t="s">
        <v>141</v>
      </c>
      <c r="I2593" s="12" t="s">
        <v>55</v>
      </c>
      <c r="J2593" s="12" t="s">
        <v>55</v>
      </c>
      <c r="K2593" s="12" t="s">
        <v>56</v>
      </c>
      <c r="L2593" s="13">
        <v>36.5</v>
      </c>
      <c r="M2593" s="13">
        <v>22</v>
      </c>
      <c r="N2593" s="13">
        <f t="shared" si="2594"/>
        <v>1.6590909090909092</v>
      </c>
      <c r="O2593" s="13">
        <v>15</v>
      </c>
      <c r="P2593" s="13" t="s">
        <v>30</v>
      </c>
      <c r="Q2593" s="13">
        <v>0</v>
      </c>
      <c r="R2593" s="69">
        <f>L2593*O2593</f>
        <v>547.5</v>
      </c>
      <c r="S2593" s="69">
        <v>0</v>
      </c>
      <c r="T2593" s="69">
        <f>L2593*S2593</f>
        <v>0</v>
      </c>
      <c r="U2593" s="69">
        <f>R2593-T2593</f>
        <v>547.5</v>
      </c>
      <c r="V2593" s="69">
        <f>U2593*0</f>
        <v>0</v>
      </c>
      <c r="W2593" s="69">
        <f>U2593-V2593</f>
        <v>547.5</v>
      </c>
      <c r="X2593" s="69">
        <v>0</v>
      </c>
      <c r="Y2593" s="14">
        <f t="shared" si="2616"/>
        <v>0</v>
      </c>
      <c r="Z2593" s="11" t="s">
        <v>26</v>
      </c>
      <c r="AA2593" s="12" t="s">
        <v>31</v>
      </c>
    </row>
    <row r="2594" spans="1:27" x14ac:dyDescent="0.25">
      <c r="A2594" s="10">
        <v>45694</v>
      </c>
      <c r="B2594" s="68">
        <v>0.12152777777777768</v>
      </c>
      <c r="C2594" s="11" t="s">
        <v>4965</v>
      </c>
      <c r="D2594" s="11">
        <v>17130</v>
      </c>
      <c r="E2594" s="11" t="s">
        <v>505</v>
      </c>
      <c r="F2594" s="11" t="s">
        <v>26</v>
      </c>
      <c r="G2594" s="11">
        <v>1549</v>
      </c>
      <c r="H2594" s="12" t="s">
        <v>45</v>
      </c>
      <c r="I2594" s="12" t="s">
        <v>27</v>
      </c>
      <c r="J2594" s="12" t="s">
        <v>33</v>
      </c>
      <c r="K2594" s="12" t="s">
        <v>34</v>
      </c>
      <c r="L2594" s="13">
        <v>38.54</v>
      </c>
      <c r="M2594" s="13">
        <v>25</v>
      </c>
      <c r="N2594" s="13">
        <f t="shared" si="2594"/>
        <v>1.5415999999999999</v>
      </c>
      <c r="O2594" s="13" t="s">
        <v>30</v>
      </c>
      <c r="P2594" s="13">
        <v>58</v>
      </c>
      <c r="Q2594" s="13">
        <v>0</v>
      </c>
      <c r="R2594" s="69">
        <f>M2594*P2594</f>
        <v>1450</v>
      </c>
      <c r="S2594" s="69">
        <v>0</v>
      </c>
      <c r="T2594" s="69">
        <f>M2594*S2594</f>
        <v>0</v>
      </c>
      <c r="U2594" s="69">
        <f>R2594-T2594</f>
        <v>1450</v>
      </c>
      <c r="V2594" s="69">
        <f>U2594*0</f>
        <v>0</v>
      </c>
      <c r="W2594" s="69">
        <f>U2594-V2594</f>
        <v>1450</v>
      </c>
      <c r="X2594" s="69">
        <v>0</v>
      </c>
      <c r="Y2594" s="14">
        <f t="shared" si="2616"/>
        <v>0</v>
      </c>
      <c r="Z2594" s="11" t="s">
        <v>26</v>
      </c>
      <c r="AA2594" s="12" t="s">
        <v>31</v>
      </c>
    </row>
    <row r="2595" spans="1:27" x14ac:dyDescent="0.25">
      <c r="A2595" s="10">
        <v>45695</v>
      </c>
      <c r="B2595" s="68">
        <v>1.150462962962967E-2</v>
      </c>
      <c r="C2595" s="11" t="s">
        <v>4966</v>
      </c>
      <c r="D2595" s="11">
        <v>17131</v>
      </c>
      <c r="E2595" s="11" t="s">
        <v>495</v>
      </c>
      <c r="F2595" s="11" t="s">
        <v>26</v>
      </c>
      <c r="G2595" s="11">
        <v>22923</v>
      </c>
      <c r="H2595" s="12" t="s">
        <v>4447</v>
      </c>
      <c r="I2595" s="12" t="s">
        <v>27</v>
      </c>
      <c r="J2595" s="12" t="s">
        <v>47</v>
      </c>
      <c r="K2595" s="12" t="s">
        <v>48</v>
      </c>
      <c r="L2595" s="13">
        <v>38.72</v>
      </c>
      <c r="M2595" s="13">
        <v>25</v>
      </c>
      <c r="N2595" s="13">
        <f>L2595/M2595</f>
        <v>1.5488</v>
      </c>
      <c r="O2595" s="13">
        <v>46.66</v>
      </c>
      <c r="P2595" s="13" t="s">
        <v>30</v>
      </c>
      <c r="Q2595" s="13">
        <v>0</v>
      </c>
      <c r="R2595" s="69">
        <f>+L2595*O2595</f>
        <v>1806.6751999999999</v>
      </c>
      <c r="S2595" s="69">
        <v>0</v>
      </c>
      <c r="T2595" s="69">
        <f>+L2595*S2595</f>
        <v>0</v>
      </c>
      <c r="U2595" s="69">
        <f>+R2595-T2595</f>
        <v>1806.6751999999999</v>
      </c>
      <c r="V2595" s="69">
        <f>+U2595*0.75</f>
        <v>1355.0064</v>
      </c>
      <c r="W2595" s="69">
        <f>+U2595-V2595</f>
        <v>451.66879999999992</v>
      </c>
      <c r="X2595" s="69">
        <v>0</v>
      </c>
      <c r="Y2595" s="14">
        <f t="shared" si="2616"/>
        <v>0</v>
      </c>
      <c r="Z2595" s="11" t="s">
        <v>26</v>
      </c>
      <c r="AA2595" s="12" t="s">
        <v>31</v>
      </c>
    </row>
    <row r="2596" spans="1:27" x14ac:dyDescent="0.25">
      <c r="A2596" s="10">
        <v>45695</v>
      </c>
      <c r="B2596" s="68">
        <v>1.3425925925925952E-2</v>
      </c>
      <c r="C2596" s="11" t="s">
        <v>4967</v>
      </c>
      <c r="D2596" s="11">
        <v>17132</v>
      </c>
      <c r="E2596" s="11" t="s">
        <v>240</v>
      </c>
      <c r="F2596" s="11" t="s">
        <v>26</v>
      </c>
      <c r="G2596" s="11">
        <v>74968</v>
      </c>
      <c r="H2596" s="12" t="s">
        <v>4447</v>
      </c>
      <c r="I2596" s="12" t="s">
        <v>55</v>
      </c>
      <c r="J2596" s="12" t="s">
        <v>55</v>
      </c>
      <c r="K2596" s="12" t="s">
        <v>56</v>
      </c>
      <c r="L2596" s="13">
        <v>37.840000000000003</v>
      </c>
      <c r="M2596" s="13">
        <v>25</v>
      </c>
      <c r="N2596" s="13">
        <f t="shared" ref="N2596:N2659" si="2627">L2596/M2596</f>
        <v>1.5136000000000001</v>
      </c>
      <c r="O2596" s="13">
        <v>15</v>
      </c>
      <c r="P2596" s="13" t="s">
        <v>30</v>
      </c>
      <c r="Q2596" s="13">
        <v>0</v>
      </c>
      <c r="R2596" s="69">
        <f>+L2596*O2596</f>
        <v>567.6</v>
      </c>
      <c r="S2596" s="69">
        <v>0</v>
      </c>
      <c r="T2596" s="69">
        <f>+L2596*S2596</f>
        <v>0</v>
      </c>
      <c r="U2596" s="69">
        <f>+R2596-T2596</f>
        <v>567.6</v>
      </c>
      <c r="V2596" s="69">
        <f>+U2596*0.75</f>
        <v>425.70000000000005</v>
      </c>
      <c r="W2596" s="69">
        <f>+U2596-V2596</f>
        <v>141.89999999999998</v>
      </c>
      <c r="X2596" s="69">
        <v>0</v>
      </c>
      <c r="Y2596" s="14">
        <f t="shared" si="2616"/>
        <v>0</v>
      </c>
      <c r="Z2596" s="11" t="s">
        <v>26</v>
      </c>
      <c r="AA2596" s="12" t="s">
        <v>31</v>
      </c>
    </row>
    <row r="2597" spans="1:27" x14ac:dyDescent="0.25">
      <c r="A2597" s="10">
        <v>45695</v>
      </c>
      <c r="B2597" s="68">
        <v>1.6099537037037037E-2</v>
      </c>
      <c r="C2597" s="11" t="s">
        <v>4968</v>
      </c>
      <c r="D2597" s="11">
        <v>17133</v>
      </c>
      <c r="E2597" s="11" t="s">
        <v>100</v>
      </c>
      <c r="F2597" s="11" t="s">
        <v>26</v>
      </c>
      <c r="G2597" s="11">
        <v>21750</v>
      </c>
      <c r="H2597" s="12" t="s">
        <v>4447</v>
      </c>
      <c r="I2597" s="12" t="s">
        <v>27</v>
      </c>
      <c r="J2597" s="12" t="s">
        <v>42</v>
      </c>
      <c r="K2597" s="12" t="s">
        <v>43</v>
      </c>
      <c r="L2597" s="13">
        <v>42.78</v>
      </c>
      <c r="M2597" s="13">
        <v>25</v>
      </c>
      <c r="N2597" s="13">
        <f t="shared" si="2627"/>
        <v>1.7112000000000001</v>
      </c>
      <c r="O2597" s="13">
        <v>42.5</v>
      </c>
      <c r="P2597" s="13"/>
      <c r="Q2597" s="13">
        <v>0</v>
      </c>
      <c r="R2597" s="69">
        <f>+L2597*O2597</f>
        <v>1818.15</v>
      </c>
      <c r="S2597" s="69">
        <v>0</v>
      </c>
      <c r="T2597" s="69">
        <f>+L2597*S2597</f>
        <v>0</v>
      </c>
      <c r="U2597" s="69">
        <f>+R2597-T2597</f>
        <v>1818.15</v>
      </c>
      <c r="V2597" s="69">
        <f>+U2597*0.75</f>
        <v>1363.6125000000002</v>
      </c>
      <c r="W2597" s="69">
        <f>+U2597-V2597</f>
        <v>454.53749999999991</v>
      </c>
      <c r="X2597" s="69">
        <v>0</v>
      </c>
      <c r="Y2597" s="14">
        <f t="shared" si="2616"/>
        <v>0</v>
      </c>
      <c r="Z2597" s="11" t="s">
        <v>26</v>
      </c>
      <c r="AA2597" s="12" t="s">
        <v>31</v>
      </c>
    </row>
    <row r="2598" spans="1:27" x14ac:dyDescent="0.25">
      <c r="A2598" s="10">
        <v>45695</v>
      </c>
      <c r="B2598" s="68">
        <v>1.8668981481481495E-2</v>
      </c>
      <c r="C2598" s="11" t="s">
        <v>4969</v>
      </c>
      <c r="D2598" s="11">
        <v>17134</v>
      </c>
      <c r="E2598" s="11" t="s">
        <v>183</v>
      </c>
      <c r="F2598" s="11" t="s">
        <v>26</v>
      </c>
      <c r="G2598" s="11">
        <v>1010</v>
      </c>
      <c r="H2598" s="12" t="s">
        <v>141</v>
      </c>
      <c r="I2598" s="12" t="s">
        <v>55</v>
      </c>
      <c r="J2598" s="12" t="s">
        <v>55</v>
      </c>
      <c r="K2598" s="12" t="s">
        <v>56</v>
      </c>
      <c r="L2598" s="13">
        <v>38.74</v>
      </c>
      <c r="M2598" s="13">
        <v>25</v>
      </c>
      <c r="N2598" s="13">
        <f t="shared" si="2627"/>
        <v>1.5496000000000001</v>
      </c>
      <c r="O2598" s="13">
        <v>15</v>
      </c>
      <c r="P2598" s="13" t="s">
        <v>30</v>
      </c>
      <c r="Q2598" s="13">
        <v>0</v>
      </c>
      <c r="R2598" s="69">
        <f>L2598*O2598</f>
        <v>581.1</v>
      </c>
      <c r="S2598" s="69">
        <v>0</v>
      </c>
      <c r="T2598" s="69">
        <f>L2598*S2598</f>
        <v>0</v>
      </c>
      <c r="U2598" s="69">
        <f>R2598-T2598</f>
        <v>581.1</v>
      </c>
      <c r="V2598" s="69">
        <f>U2598*0</f>
        <v>0</v>
      </c>
      <c r="W2598" s="69">
        <f>U2598-V2598</f>
        <v>581.1</v>
      </c>
      <c r="X2598" s="69">
        <v>0</v>
      </c>
      <c r="Y2598" s="14">
        <f t="shared" si="2616"/>
        <v>0</v>
      </c>
      <c r="Z2598" s="11" t="s">
        <v>26</v>
      </c>
      <c r="AA2598" s="12" t="s">
        <v>31</v>
      </c>
    </row>
    <row r="2599" spans="1:27" x14ac:dyDescent="0.25">
      <c r="A2599" s="10">
        <v>45695</v>
      </c>
      <c r="B2599" s="68">
        <v>1.7858796296296331E-2</v>
      </c>
      <c r="C2599" s="11" t="s">
        <v>4970</v>
      </c>
      <c r="D2599" s="11">
        <v>17135</v>
      </c>
      <c r="E2599" s="11" t="s">
        <v>543</v>
      </c>
      <c r="F2599" s="11" t="s">
        <v>26</v>
      </c>
      <c r="G2599" s="11">
        <v>70189</v>
      </c>
      <c r="H2599" s="12" t="s">
        <v>4447</v>
      </c>
      <c r="I2599" s="12" t="s">
        <v>55</v>
      </c>
      <c r="J2599" s="12" t="s">
        <v>55</v>
      </c>
      <c r="K2599" s="12" t="s">
        <v>56</v>
      </c>
      <c r="L2599" s="13">
        <v>37.04</v>
      </c>
      <c r="M2599" s="13">
        <v>25</v>
      </c>
      <c r="N2599" s="13">
        <f t="shared" si="2627"/>
        <v>1.4816</v>
      </c>
      <c r="O2599" s="13">
        <v>15</v>
      </c>
      <c r="P2599" s="13" t="s">
        <v>30</v>
      </c>
      <c r="Q2599" s="13">
        <v>0</v>
      </c>
      <c r="R2599" s="69">
        <f>+L2599*O2599</f>
        <v>555.6</v>
      </c>
      <c r="S2599" s="69">
        <v>0</v>
      </c>
      <c r="T2599" s="69">
        <f>+L2599*S2599</f>
        <v>0</v>
      </c>
      <c r="U2599" s="69">
        <f>+R2599-T2599</f>
        <v>555.6</v>
      </c>
      <c r="V2599" s="69">
        <f>+U2599*0.75</f>
        <v>416.70000000000005</v>
      </c>
      <c r="W2599" s="69">
        <f>+U2599-V2599</f>
        <v>138.89999999999998</v>
      </c>
      <c r="X2599" s="69">
        <v>0</v>
      </c>
      <c r="Y2599" s="14">
        <f t="shared" si="2616"/>
        <v>0</v>
      </c>
      <c r="Z2599" s="11" t="s">
        <v>26</v>
      </c>
      <c r="AA2599" s="12" t="s">
        <v>31</v>
      </c>
    </row>
    <row r="2600" spans="1:27" x14ac:dyDescent="0.25">
      <c r="A2600" s="10">
        <v>45695</v>
      </c>
      <c r="B2600" s="68">
        <v>2.2083333333333344E-2</v>
      </c>
      <c r="C2600" s="11" t="s">
        <v>4971</v>
      </c>
      <c r="D2600" s="11">
        <v>17136</v>
      </c>
      <c r="E2600" s="11" t="s">
        <v>569</v>
      </c>
      <c r="F2600" s="11" t="s">
        <v>26</v>
      </c>
      <c r="G2600" s="11">
        <v>10349</v>
      </c>
      <c r="H2600" s="12" t="s">
        <v>140</v>
      </c>
      <c r="I2600" s="12" t="s">
        <v>27</v>
      </c>
      <c r="J2600" s="12" t="s">
        <v>47</v>
      </c>
      <c r="K2600" s="12" t="s">
        <v>48</v>
      </c>
      <c r="L2600" s="13">
        <v>41.14</v>
      </c>
      <c r="M2600" s="13">
        <v>28</v>
      </c>
      <c r="N2600" s="13">
        <f t="shared" si="2627"/>
        <v>1.4692857142857143</v>
      </c>
      <c r="O2600" s="13">
        <v>40</v>
      </c>
      <c r="P2600" s="13"/>
      <c r="Q2600" s="13">
        <v>0</v>
      </c>
      <c r="R2600" s="69">
        <f>+L2600*O2600</f>
        <v>1645.6</v>
      </c>
      <c r="S2600" s="69">
        <v>0</v>
      </c>
      <c r="T2600" s="69">
        <f>+L2600*S2600</f>
        <v>0</v>
      </c>
      <c r="U2600" s="69">
        <f>+R2600-T2600</f>
        <v>1645.6</v>
      </c>
      <c r="V2600" s="69">
        <f t="shared" ref="V2600" si="2628">+U2600*0</f>
        <v>0</v>
      </c>
      <c r="W2600" s="69">
        <f>+U2600-V2600</f>
        <v>1645.6</v>
      </c>
      <c r="X2600" s="69">
        <v>0</v>
      </c>
      <c r="Y2600" s="14">
        <f t="shared" si="2616"/>
        <v>0</v>
      </c>
      <c r="Z2600" s="11" t="s">
        <v>26</v>
      </c>
      <c r="AA2600" s="12" t="s">
        <v>31</v>
      </c>
    </row>
    <row r="2601" spans="1:27" x14ac:dyDescent="0.25">
      <c r="A2601" s="10">
        <v>45695</v>
      </c>
      <c r="B2601" s="68">
        <v>2.3541666666666683E-2</v>
      </c>
      <c r="C2601" s="11" t="s">
        <v>4972</v>
      </c>
      <c r="D2601" s="11">
        <v>17137</v>
      </c>
      <c r="E2601" s="11" t="s">
        <v>524</v>
      </c>
      <c r="F2601" s="11" t="s">
        <v>26</v>
      </c>
      <c r="G2601" s="11">
        <v>26344</v>
      </c>
      <c r="H2601" s="12" t="s">
        <v>4447</v>
      </c>
      <c r="I2601" s="12" t="s">
        <v>55</v>
      </c>
      <c r="J2601" s="12" t="s">
        <v>55</v>
      </c>
      <c r="K2601" s="12" t="s">
        <v>56</v>
      </c>
      <c r="L2601" s="13">
        <v>37.44</v>
      </c>
      <c r="M2601" s="13">
        <v>25</v>
      </c>
      <c r="N2601" s="13">
        <f t="shared" si="2627"/>
        <v>1.4975999999999998</v>
      </c>
      <c r="O2601" s="13">
        <v>15</v>
      </c>
      <c r="P2601" s="13" t="s">
        <v>30</v>
      </c>
      <c r="Q2601" s="13">
        <v>0</v>
      </c>
      <c r="R2601" s="69">
        <f>+L2601*O2601</f>
        <v>561.59999999999991</v>
      </c>
      <c r="S2601" s="69">
        <v>0</v>
      </c>
      <c r="T2601" s="69">
        <f>+L2601*S2601</f>
        <v>0</v>
      </c>
      <c r="U2601" s="69">
        <f>+R2601-T2601</f>
        <v>561.59999999999991</v>
      </c>
      <c r="V2601" s="69">
        <f>+U2601*0.75</f>
        <v>421.19999999999993</v>
      </c>
      <c r="W2601" s="69">
        <f>+U2601-V2601</f>
        <v>140.39999999999998</v>
      </c>
      <c r="X2601" s="69">
        <v>0</v>
      </c>
      <c r="Y2601" s="14">
        <f t="shared" si="2616"/>
        <v>0</v>
      </c>
      <c r="Z2601" s="11" t="s">
        <v>26</v>
      </c>
      <c r="AA2601" s="12" t="s">
        <v>31</v>
      </c>
    </row>
    <row r="2602" spans="1:27" x14ac:dyDescent="0.25">
      <c r="A2602" s="10">
        <v>45695</v>
      </c>
      <c r="B2602" s="68">
        <v>2.4421296296296247E-2</v>
      </c>
      <c r="C2602" s="11" t="s">
        <v>4973</v>
      </c>
      <c r="D2602" s="11">
        <v>17138</v>
      </c>
      <c r="E2602" s="11" t="s">
        <v>573</v>
      </c>
      <c r="F2602" s="11" t="s">
        <v>26</v>
      </c>
      <c r="G2602" s="11">
        <v>1157</v>
      </c>
      <c r="H2602" s="12" t="s">
        <v>141</v>
      </c>
      <c r="I2602" s="12" t="s">
        <v>55</v>
      </c>
      <c r="J2602" s="12" t="s">
        <v>55</v>
      </c>
      <c r="K2602" s="12" t="s">
        <v>56</v>
      </c>
      <c r="L2602" s="13">
        <v>37.54</v>
      </c>
      <c r="M2602" s="13">
        <v>25</v>
      </c>
      <c r="N2602" s="13">
        <f t="shared" si="2627"/>
        <v>1.5016</v>
      </c>
      <c r="O2602" s="13">
        <v>15</v>
      </c>
      <c r="P2602" s="13" t="s">
        <v>30</v>
      </c>
      <c r="Q2602" s="13">
        <v>0</v>
      </c>
      <c r="R2602" s="69">
        <f>L2602*O2602</f>
        <v>563.1</v>
      </c>
      <c r="S2602" s="69">
        <v>0</v>
      </c>
      <c r="T2602" s="69">
        <f>L2602*S2602</f>
        <v>0</v>
      </c>
      <c r="U2602" s="69">
        <f>R2602-T2602</f>
        <v>563.1</v>
      </c>
      <c r="V2602" s="69">
        <f>U2602*0</f>
        <v>0</v>
      </c>
      <c r="W2602" s="69">
        <f>U2602-V2602</f>
        <v>563.1</v>
      </c>
      <c r="X2602" s="69">
        <v>0</v>
      </c>
      <c r="Y2602" s="14">
        <f t="shared" si="2616"/>
        <v>0</v>
      </c>
      <c r="Z2602" s="11" t="s">
        <v>26</v>
      </c>
      <c r="AA2602" s="12" t="s">
        <v>31</v>
      </c>
    </row>
    <row r="2603" spans="1:27" x14ac:dyDescent="0.25">
      <c r="A2603" s="10">
        <v>45695</v>
      </c>
      <c r="B2603" s="68">
        <v>3.0277777777777792E-2</v>
      </c>
      <c r="C2603" s="11" t="s">
        <v>4974</v>
      </c>
      <c r="D2603" s="11">
        <v>17139</v>
      </c>
      <c r="E2603" s="11" t="s">
        <v>500</v>
      </c>
      <c r="F2603" s="11" t="s">
        <v>26</v>
      </c>
      <c r="G2603" s="11">
        <v>816</v>
      </c>
      <c r="H2603" s="12" t="s">
        <v>141</v>
      </c>
      <c r="I2603" s="12" t="s">
        <v>55</v>
      </c>
      <c r="J2603" s="12" t="s">
        <v>55</v>
      </c>
      <c r="K2603" s="12" t="s">
        <v>56</v>
      </c>
      <c r="L2603" s="13">
        <v>36</v>
      </c>
      <c r="M2603" s="13">
        <v>25</v>
      </c>
      <c r="N2603" s="13">
        <f t="shared" si="2627"/>
        <v>1.44</v>
      </c>
      <c r="O2603" s="13">
        <v>15</v>
      </c>
      <c r="P2603" s="13" t="s">
        <v>30</v>
      </c>
      <c r="Q2603" s="13">
        <v>0</v>
      </c>
      <c r="R2603" s="69">
        <f>L2603*O2603</f>
        <v>540</v>
      </c>
      <c r="S2603" s="69">
        <v>0</v>
      </c>
      <c r="T2603" s="69">
        <f>L2603*S2603</f>
        <v>0</v>
      </c>
      <c r="U2603" s="69">
        <f>R2603-T2603</f>
        <v>540</v>
      </c>
      <c r="V2603" s="69">
        <f>U2603*0</f>
        <v>0</v>
      </c>
      <c r="W2603" s="69">
        <f>U2603-V2603</f>
        <v>540</v>
      </c>
      <c r="X2603" s="69">
        <v>0</v>
      </c>
      <c r="Y2603" s="14">
        <f t="shared" si="2616"/>
        <v>0</v>
      </c>
      <c r="Z2603" s="11" t="s">
        <v>26</v>
      </c>
      <c r="AA2603" s="12" t="s">
        <v>31</v>
      </c>
    </row>
    <row r="2604" spans="1:27" x14ac:dyDescent="0.25">
      <c r="A2604" s="10">
        <v>45695</v>
      </c>
      <c r="B2604" s="68">
        <v>3.1666666666666676E-2</v>
      </c>
      <c r="C2604" s="11" t="s">
        <v>4975</v>
      </c>
      <c r="D2604" s="11">
        <v>17140</v>
      </c>
      <c r="E2604" s="11" t="s">
        <v>321</v>
      </c>
      <c r="F2604" s="11" t="s">
        <v>26</v>
      </c>
      <c r="G2604" s="11">
        <v>112441</v>
      </c>
      <c r="H2604" s="12" t="s">
        <v>4445</v>
      </c>
      <c r="I2604" s="12" t="s">
        <v>27</v>
      </c>
      <c r="J2604" s="12" t="s">
        <v>33</v>
      </c>
      <c r="K2604" s="12" t="s">
        <v>34</v>
      </c>
      <c r="L2604" s="13">
        <v>34.979999999999997</v>
      </c>
      <c r="M2604" s="13">
        <v>25</v>
      </c>
      <c r="N2604" s="13">
        <f t="shared" si="2627"/>
        <v>1.3991999999999998</v>
      </c>
      <c r="O2604" s="13">
        <v>44</v>
      </c>
      <c r="P2604" s="13" t="s">
        <v>30</v>
      </c>
      <c r="Q2604" s="13">
        <v>0</v>
      </c>
      <c r="R2604" s="69">
        <f t="shared" ref="R2604" si="2629">+L2604*O2604</f>
        <v>1539.12</v>
      </c>
      <c r="S2604" s="69">
        <v>0</v>
      </c>
      <c r="T2604" s="69">
        <f>+L2604*S2604</f>
        <v>0</v>
      </c>
      <c r="U2604" s="69">
        <f>+R2604-T2604</f>
        <v>1539.12</v>
      </c>
      <c r="V2604" s="69">
        <f>+U2604*1</f>
        <v>1539.12</v>
      </c>
      <c r="W2604" s="69">
        <f>+U2604-V2604</f>
        <v>0</v>
      </c>
      <c r="X2604" s="69">
        <v>0</v>
      </c>
      <c r="Y2604" s="14">
        <f t="shared" si="2616"/>
        <v>0</v>
      </c>
      <c r="Z2604" s="11" t="s">
        <v>26</v>
      </c>
      <c r="AA2604" s="12" t="s">
        <v>31</v>
      </c>
    </row>
    <row r="2605" spans="1:27" x14ac:dyDescent="0.25">
      <c r="A2605" s="10">
        <v>45695</v>
      </c>
      <c r="B2605" s="68">
        <v>3.3622685185185186E-2</v>
      </c>
      <c r="C2605" s="11" t="s">
        <v>4976</v>
      </c>
      <c r="D2605" s="11">
        <v>17141</v>
      </c>
      <c r="E2605" s="11" t="s">
        <v>57</v>
      </c>
      <c r="F2605" s="11" t="s">
        <v>26</v>
      </c>
      <c r="G2605" s="11">
        <v>3694</v>
      </c>
      <c r="H2605" s="12" t="s">
        <v>41</v>
      </c>
      <c r="I2605" s="12" t="s">
        <v>27</v>
      </c>
      <c r="J2605" s="12" t="s">
        <v>47</v>
      </c>
      <c r="K2605" s="12" t="s">
        <v>48</v>
      </c>
      <c r="L2605" s="13">
        <v>34.979999999999997</v>
      </c>
      <c r="M2605" s="13">
        <v>24</v>
      </c>
      <c r="N2605" s="13">
        <f t="shared" si="2627"/>
        <v>1.4574999999999998</v>
      </c>
      <c r="O2605" s="13" t="s">
        <v>30</v>
      </c>
      <c r="P2605" s="13">
        <v>60</v>
      </c>
      <c r="Q2605" s="13">
        <v>0</v>
      </c>
      <c r="R2605" s="69">
        <f>M2605*P2605</f>
        <v>1440</v>
      </c>
      <c r="S2605" s="69">
        <v>0</v>
      </c>
      <c r="T2605" s="69">
        <f>M2605*S2605</f>
        <v>0</v>
      </c>
      <c r="U2605" s="69">
        <f t="shared" ref="U2605:U2606" si="2630">+R2605-T2605</f>
        <v>1440</v>
      </c>
      <c r="V2605" s="69">
        <f>+U2605*0</f>
        <v>0</v>
      </c>
      <c r="W2605" s="69">
        <f t="shared" ref="W2605:W2606" si="2631">+U2605-V2605</f>
        <v>1440</v>
      </c>
      <c r="X2605" s="69">
        <v>0</v>
      </c>
      <c r="Y2605" s="14">
        <f t="shared" si="2616"/>
        <v>0</v>
      </c>
      <c r="Z2605" s="11" t="s">
        <v>26</v>
      </c>
      <c r="AA2605" s="12" t="s">
        <v>31</v>
      </c>
    </row>
    <row r="2606" spans="1:27" x14ac:dyDescent="0.25">
      <c r="A2606" s="10">
        <v>45695</v>
      </c>
      <c r="B2606" s="68">
        <v>3.4085648148148129E-2</v>
      </c>
      <c r="C2606" s="11" t="s">
        <v>4977</v>
      </c>
      <c r="D2606" s="11">
        <v>17142</v>
      </c>
      <c r="E2606" s="11" t="s">
        <v>223</v>
      </c>
      <c r="F2606" s="11" t="s">
        <v>26</v>
      </c>
      <c r="G2606" s="11">
        <v>3205</v>
      </c>
      <c r="H2606" s="12" t="s">
        <v>4422</v>
      </c>
      <c r="I2606" s="12" t="s">
        <v>27</v>
      </c>
      <c r="J2606" s="12" t="s">
        <v>33</v>
      </c>
      <c r="K2606" s="12" t="s">
        <v>34</v>
      </c>
      <c r="L2606" s="13">
        <v>35.299999999999997</v>
      </c>
      <c r="M2606" s="13">
        <v>25</v>
      </c>
      <c r="N2606" s="13">
        <f t="shared" si="2627"/>
        <v>1.4119999999999999</v>
      </c>
      <c r="O2606" s="13">
        <v>45</v>
      </c>
      <c r="P2606" s="13" t="s">
        <v>30</v>
      </c>
      <c r="Q2606" s="13">
        <v>0</v>
      </c>
      <c r="R2606" s="69">
        <f>+L2606*O2606</f>
        <v>1588.4999999999998</v>
      </c>
      <c r="S2606" s="69">
        <v>0</v>
      </c>
      <c r="T2606" s="69">
        <f>+L2606*S2606</f>
        <v>0</v>
      </c>
      <c r="U2606" s="69">
        <f t="shared" si="2630"/>
        <v>1588.4999999999998</v>
      </c>
      <c r="V2606" s="69">
        <f>+U2606*1</f>
        <v>1588.4999999999998</v>
      </c>
      <c r="W2606" s="69">
        <f t="shared" si="2631"/>
        <v>0</v>
      </c>
      <c r="X2606" s="69">
        <v>0</v>
      </c>
      <c r="Y2606" s="14">
        <f t="shared" si="2616"/>
        <v>0</v>
      </c>
      <c r="Z2606" s="11" t="s">
        <v>26</v>
      </c>
      <c r="AA2606" s="12" t="s">
        <v>31</v>
      </c>
    </row>
    <row r="2607" spans="1:27" x14ac:dyDescent="0.25">
      <c r="A2607" s="10">
        <v>45695</v>
      </c>
      <c r="B2607" s="68">
        <v>3.5914351851851822E-2</v>
      </c>
      <c r="C2607" s="11" t="s">
        <v>4978</v>
      </c>
      <c r="D2607" s="11">
        <v>17143</v>
      </c>
      <c r="E2607" s="11" t="s">
        <v>518</v>
      </c>
      <c r="F2607" s="11" t="s">
        <v>26</v>
      </c>
      <c r="G2607" s="11">
        <v>21771</v>
      </c>
      <c r="H2607" s="12" t="s">
        <v>4447</v>
      </c>
      <c r="I2607" s="12" t="s">
        <v>27</v>
      </c>
      <c r="J2607" s="12" t="s">
        <v>42</v>
      </c>
      <c r="K2607" s="12" t="s">
        <v>43</v>
      </c>
      <c r="L2607" s="13">
        <v>44</v>
      </c>
      <c r="M2607" s="13">
        <v>25</v>
      </c>
      <c r="N2607" s="13">
        <f t="shared" si="2627"/>
        <v>1.76</v>
      </c>
      <c r="O2607" s="13">
        <v>42.5</v>
      </c>
      <c r="P2607" s="13"/>
      <c r="Q2607" s="13">
        <v>0</v>
      </c>
      <c r="R2607" s="69">
        <f>+L2607*O2607</f>
        <v>1870</v>
      </c>
      <c r="S2607" s="69">
        <v>0</v>
      </c>
      <c r="T2607" s="69">
        <f>+L2607*S2607</f>
        <v>0</v>
      </c>
      <c r="U2607" s="69">
        <f>+R2607-T2607</f>
        <v>1870</v>
      </c>
      <c r="V2607" s="69">
        <f>+U2607*0.75</f>
        <v>1402.5</v>
      </c>
      <c r="W2607" s="69">
        <f>+U2607-V2607</f>
        <v>467.5</v>
      </c>
      <c r="X2607" s="69">
        <v>0</v>
      </c>
      <c r="Y2607" s="14">
        <f t="shared" si="2616"/>
        <v>0</v>
      </c>
      <c r="Z2607" s="11" t="s">
        <v>26</v>
      </c>
      <c r="AA2607" s="12" t="s">
        <v>31</v>
      </c>
    </row>
    <row r="2608" spans="1:27" x14ac:dyDescent="0.25">
      <c r="A2608" s="10">
        <v>45695</v>
      </c>
      <c r="B2608" s="68">
        <v>3.6666666666666625E-2</v>
      </c>
      <c r="C2608" s="11" t="s">
        <v>4979</v>
      </c>
      <c r="D2608" s="11">
        <v>17144</v>
      </c>
      <c r="E2608" s="11" t="s">
        <v>551</v>
      </c>
      <c r="F2608" s="11" t="s">
        <v>26</v>
      </c>
      <c r="G2608" s="11">
        <v>44155</v>
      </c>
      <c r="H2608" s="12" t="s">
        <v>4422</v>
      </c>
      <c r="I2608" s="12" t="s">
        <v>27</v>
      </c>
      <c r="J2608" s="12" t="s">
        <v>33</v>
      </c>
      <c r="K2608" s="12" t="s">
        <v>34</v>
      </c>
      <c r="L2608" s="13">
        <v>37.04</v>
      </c>
      <c r="M2608" s="13">
        <v>25</v>
      </c>
      <c r="N2608" s="13">
        <f t="shared" si="2627"/>
        <v>1.4816</v>
      </c>
      <c r="O2608" s="13">
        <v>45</v>
      </c>
      <c r="P2608" s="13" t="s">
        <v>30</v>
      </c>
      <c r="Q2608" s="13">
        <v>0</v>
      </c>
      <c r="R2608" s="69">
        <f>+L2608*O2608</f>
        <v>1666.8</v>
      </c>
      <c r="S2608" s="69">
        <v>0</v>
      </c>
      <c r="T2608" s="69">
        <f>+L2608*S2608</f>
        <v>0</v>
      </c>
      <c r="U2608" s="69">
        <f t="shared" ref="U2608" si="2632">+R2608-T2608</f>
        <v>1666.8</v>
      </c>
      <c r="V2608" s="69">
        <f>+U2608*1</f>
        <v>1666.8</v>
      </c>
      <c r="W2608" s="69">
        <f t="shared" ref="W2608" si="2633">+U2608-V2608</f>
        <v>0</v>
      </c>
      <c r="X2608" s="69">
        <v>0</v>
      </c>
      <c r="Y2608" s="14">
        <f t="shared" si="2616"/>
        <v>0</v>
      </c>
      <c r="Z2608" s="11" t="s">
        <v>26</v>
      </c>
      <c r="AA2608" s="12" t="s">
        <v>31</v>
      </c>
    </row>
    <row r="2609" spans="1:27" x14ac:dyDescent="0.25">
      <c r="A2609" s="10">
        <v>45695</v>
      </c>
      <c r="B2609" s="68">
        <v>3.5844907407407423E-2</v>
      </c>
      <c r="C2609" s="11" t="s">
        <v>4980</v>
      </c>
      <c r="D2609" s="11">
        <v>17145</v>
      </c>
      <c r="E2609" s="11" t="s">
        <v>538</v>
      </c>
      <c r="F2609" s="11" t="s">
        <v>26</v>
      </c>
      <c r="G2609" s="11" t="s">
        <v>26</v>
      </c>
      <c r="H2609" s="12" t="s">
        <v>145</v>
      </c>
      <c r="I2609" s="12" t="s">
        <v>27</v>
      </c>
      <c r="J2609" s="12" t="s">
        <v>33</v>
      </c>
      <c r="K2609" s="12" t="s">
        <v>34</v>
      </c>
      <c r="L2609" s="13">
        <v>44.88</v>
      </c>
      <c r="M2609" s="13">
        <v>31</v>
      </c>
      <c r="N2609" s="13">
        <f t="shared" si="2627"/>
        <v>1.447741935483871</v>
      </c>
      <c r="O2609" s="13">
        <v>91</v>
      </c>
      <c r="P2609" s="13" t="s">
        <v>30</v>
      </c>
      <c r="Q2609" s="13">
        <v>0</v>
      </c>
      <c r="R2609" s="69">
        <f>+L2609*O2609</f>
        <v>4084.0800000000004</v>
      </c>
      <c r="S2609" s="69">
        <v>40</v>
      </c>
      <c r="T2609" s="69">
        <f>L2609*S2609</f>
        <v>1795.2</v>
      </c>
      <c r="U2609" s="69">
        <f t="shared" ref="U2609" si="2634">R2609-T2609</f>
        <v>2288.88</v>
      </c>
      <c r="V2609" s="69">
        <f>U2609*1</f>
        <v>2288.88</v>
      </c>
      <c r="W2609" s="69">
        <f t="shared" ref="W2609" si="2635">U2609-V2609</f>
        <v>0</v>
      </c>
      <c r="X2609" s="69">
        <f>L2609*37</f>
        <v>1660.5600000000002</v>
      </c>
      <c r="Y2609" s="70">
        <f>+T2609-X2609</f>
        <v>134.63999999999987</v>
      </c>
      <c r="Z2609" s="12" t="s">
        <v>41</v>
      </c>
      <c r="AA2609" s="12" t="s">
        <v>79</v>
      </c>
    </row>
    <row r="2610" spans="1:27" x14ac:dyDescent="0.25">
      <c r="A2610" s="10">
        <v>45695</v>
      </c>
      <c r="B2610" s="68">
        <v>3.4594907407407449E-2</v>
      </c>
      <c r="C2610" s="11" t="s">
        <v>4981</v>
      </c>
      <c r="D2610" s="11">
        <v>17146</v>
      </c>
      <c r="E2610" s="11" t="s">
        <v>245</v>
      </c>
      <c r="F2610" s="11" t="s">
        <v>26</v>
      </c>
      <c r="G2610" s="11" t="s">
        <v>26</v>
      </c>
      <c r="H2610" s="12" t="s">
        <v>4421</v>
      </c>
      <c r="I2610" s="12" t="s">
        <v>27</v>
      </c>
      <c r="J2610" s="12" t="s">
        <v>42</v>
      </c>
      <c r="K2610" s="12" t="s">
        <v>43</v>
      </c>
      <c r="L2610" s="13">
        <v>44.42</v>
      </c>
      <c r="M2610" s="13">
        <v>25</v>
      </c>
      <c r="N2610" s="13">
        <f t="shared" si="2627"/>
        <v>1.7768000000000002</v>
      </c>
      <c r="O2610" s="13">
        <v>83</v>
      </c>
      <c r="P2610" s="13" t="s">
        <v>30</v>
      </c>
      <c r="Q2610" s="13">
        <v>0</v>
      </c>
      <c r="R2610" s="69">
        <f>L2610*O2610</f>
        <v>3686.86</v>
      </c>
      <c r="S2610" s="69">
        <v>38</v>
      </c>
      <c r="T2610" s="69">
        <f>L2610*S2610</f>
        <v>1687.96</v>
      </c>
      <c r="U2610" s="69">
        <f>R2610-T2610</f>
        <v>1998.9</v>
      </c>
      <c r="V2610" s="69">
        <f>U2610*1</f>
        <v>1998.9</v>
      </c>
      <c r="W2610" s="69">
        <f>U2610-V2610</f>
        <v>0</v>
      </c>
      <c r="X2610" s="69">
        <f>L2610*37</f>
        <v>1643.54</v>
      </c>
      <c r="Y2610" s="70">
        <f>+T2610-X2610</f>
        <v>44.420000000000073</v>
      </c>
      <c r="Z2610" s="12" t="s">
        <v>41</v>
      </c>
      <c r="AA2610" s="12" t="s">
        <v>78</v>
      </c>
    </row>
    <row r="2611" spans="1:27" x14ac:dyDescent="0.25">
      <c r="A2611" s="10">
        <v>45695</v>
      </c>
      <c r="B2611" s="68">
        <v>3.313657407407411E-2</v>
      </c>
      <c r="C2611" s="11" t="s">
        <v>4982</v>
      </c>
      <c r="D2611" s="11">
        <v>17147</v>
      </c>
      <c r="E2611" s="11" t="s">
        <v>44</v>
      </c>
      <c r="F2611" s="11" t="s">
        <v>26</v>
      </c>
      <c r="G2611" s="11">
        <v>1594</v>
      </c>
      <c r="H2611" s="12" t="s">
        <v>45</v>
      </c>
      <c r="I2611" s="12" t="s">
        <v>27</v>
      </c>
      <c r="J2611" s="12" t="s">
        <v>42</v>
      </c>
      <c r="K2611" s="12" t="s">
        <v>43</v>
      </c>
      <c r="L2611" s="13">
        <v>41.1</v>
      </c>
      <c r="M2611" s="13">
        <v>25</v>
      </c>
      <c r="N2611" s="13">
        <f t="shared" si="2627"/>
        <v>1.6440000000000001</v>
      </c>
      <c r="O2611" s="13" t="s">
        <v>30</v>
      </c>
      <c r="P2611" s="13">
        <v>62</v>
      </c>
      <c r="Q2611" s="13">
        <v>0</v>
      </c>
      <c r="R2611" s="69">
        <f>M2611*P2611</f>
        <v>1550</v>
      </c>
      <c r="S2611" s="69">
        <v>0</v>
      </c>
      <c r="T2611" s="69">
        <f>M2611*S2611</f>
        <v>0</v>
      </c>
      <c r="U2611" s="69">
        <f>R2611-T2611</f>
        <v>1550</v>
      </c>
      <c r="V2611" s="69">
        <f>U2611*0</f>
        <v>0</v>
      </c>
      <c r="W2611" s="69">
        <f>U2611-V2611</f>
        <v>1550</v>
      </c>
      <c r="X2611" s="69">
        <v>0</v>
      </c>
      <c r="Y2611" s="14">
        <f t="shared" ref="Y2611:Y2613" si="2636">T2611-X2611</f>
        <v>0</v>
      </c>
      <c r="Z2611" s="11" t="s">
        <v>26</v>
      </c>
      <c r="AA2611" s="12" t="s">
        <v>31</v>
      </c>
    </row>
    <row r="2612" spans="1:27" x14ac:dyDescent="0.25">
      <c r="A2612" s="10">
        <v>45695</v>
      </c>
      <c r="B2612" s="68">
        <v>3.5844907407407367E-2</v>
      </c>
      <c r="C2612" s="11" t="s">
        <v>4983</v>
      </c>
      <c r="D2612" s="11">
        <v>17148</v>
      </c>
      <c r="E2612" s="11" t="s">
        <v>49</v>
      </c>
      <c r="F2612" s="11" t="s">
        <v>26</v>
      </c>
      <c r="G2612" s="11">
        <v>1592</v>
      </c>
      <c r="H2612" s="12" t="s">
        <v>45</v>
      </c>
      <c r="I2612" s="12" t="s">
        <v>27</v>
      </c>
      <c r="J2612" s="12" t="s">
        <v>28</v>
      </c>
      <c r="K2612" s="12" t="s">
        <v>29</v>
      </c>
      <c r="L2612" s="13">
        <v>38.96</v>
      </c>
      <c r="M2612" s="13">
        <v>25</v>
      </c>
      <c r="N2612" s="13">
        <f t="shared" si="2627"/>
        <v>1.5584</v>
      </c>
      <c r="O2612" s="13" t="s">
        <v>30</v>
      </c>
      <c r="P2612" s="13">
        <v>40</v>
      </c>
      <c r="Q2612" s="13">
        <v>0</v>
      </c>
      <c r="R2612" s="69">
        <f>M2612*P2612</f>
        <v>1000</v>
      </c>
      <c r="S2612" s="69">
        <v>0</v>
      </c>
      <c r="T2612" s="69">
        <f>M2612*S2612</f>
        <v>0</v>
      </c>
      <c r="U2612" s="69">
        <f>R2612-T2612</f>
        <v>1000</v>
      </c>
      <c r="V2612" s="69">
        <f>U2612*0</f>
        <v>0</v>
      </c>
      <c r="W2612" s="69">
        <f>U2612-V2612</f>
        <v>1000</v>
      </c>
      <c r="X2612" s="69">
        <v>0</v>
      </c>
      <c r="Y2612" s="14">
        <f t="shared" si="2636"/>
        <v>0</v>
      </c>
      <c r="Z2612" s="11" t="s">
        <v>26</v>
      </c>
      <c r="AA2612" s="12" t="s">
        <v>31</v>
      </c>
    </row>
    <row r="2613" spans="1:27" x14ac:dyDescent="0.25">
      <c r="A2613" s="10">
        <v>45695</v>
      </c>
      <c r="B2613" s="68">
        <v>3.6793981481481441E-2</v>
      </c>
      <c r="C2613" s="11" t="s">
        <v>4984</v>
      </c>
      <c r="D2613" s="11">
        <v>17149</v>
      </c>
      <c r="E2613" s="11" t="s">
        <v>53</v>
      </c>
      <c r="F2613" s="11" t="s">
        <v>26</v>
      </c>
      <c r="G2613" s="11">
        <v>3799</v>
      </c>
      <c r="H2613" s="12" t="s">
        <v>41</v>
      </c>
      <c r="I2613" s="12" t="s">
        <v>27</v>
      </c>
      <c r="J2613" s="12" t="s">
        <v>42</v>
      </c>
      <c r="K2613" s="12" t="s">
        <v>43</v>
      </c>
      <c r="L2613" s="13">
        <v>44.08</v>
      </c>
      <c r="M2613" s="13">
        <v>25</v>
      </c>
      <c r="N2613" s="13">
        <f t="shared" si="2627"/>
        <v>1.7631999999999999</v>
      </c>
      <c r="O2613" s="13" t="s">
        <v>30</v>
      </c>
      <c r="P2613" s="13">
        <v>64</v>
      </c>
      <c r="Q2613" s="13">
        <v>0</v>
      </c>
      <c r="R2613" s="69">
        <f>M2613*P2613</f>
        <v>1600</v>
      </c>
      <c r="S2613" s="69">
        <v>0</v>
      </c>
      <c r="T2613" s="69">
        <f>M2613*S2613</f>
        <v>0</v>
      </c>
      <c r="U2613" s="69">
        <f>+R2613-T2613</f>
        <v>1600</v>
      </c>
      <c r="V2613" s="69">
        <f t="shared" ref="V2613" si="2637">+U2613*0</f>
        <v>0</v>
      </c>
      <c r="W2613" s="69">
        <f>+U2613-V2613</f>
        <v>1600</v>
      </c>
      <c r="X2613" s="69">
        <v>0</v>
      </c>
      <c r="Y2613" s="14">
        <f t="shared" si="2636"/>
        <v>0</v>
      </c>
      <c r="Z2613" s="11" t="s">
        <v>26</v>
      </c>
      <c r="AA2613" s="12" t="s">
        <v>31</v>
      </c>
    </row>
    <row r="2614" spans="1:27" x14ac:dyDescent="0.25">
      <c r="A2614" s="10">
        <v>45695</v>
      </c>
      <c r="B2614" s="68">
        <v>2.2326388888888882E-2</v>
      </c>
      <c r="C2614" s="11" t="s">
        <v>4985</v>
      </c>
      <c r="D2614" s="11">
        <v>17150</v>
      </c>
      <c r="E2614" s="11" t="s">
        <v>519</v>
      </c>
      <c r="F2614" s="11" t="s">
        <v>26</v>
      </c>
      <c r="G2614" s="11" t="s">
        <v>26</v>
      </c>
      <c r="H2614" s="12" t="s">
        <v>4421</v>
      </c>
      <c r="I2614" s="12" t="s">
        <v>27</v>
      </c>
      <c r="J2614" s="12" t="s">
        <v>33</v>
      </c>
      <c r="K2614" s="12" t="s">
        <v>34</v>
      </c>
      <c r="L2614" s="13">
        <v>43.48</v>
      </c>
      <c r="M2614" s="13">
        <v>30</v>
      </c>
      <c r="N2614" s="13">
        <f t="shared" si="2627"/>
        <v>1.4493333333333331</v>
      </c>
      <c r="O2614" s="13">
        <v>85</v>
      </c>
      <c r="P2614" s="13" t="s">
        <v>30</v>
      </c>
      <c r="Q2614" s="13">
        <v>0</v>
      </c>
      <c r="R2614" s="69">
        <f>L2614*O2614</f>
        <v>3695.7999999999997</v>
      </c>
      <c r="S2614" s="69">
        <v>38</v>
      </c>
      <c r="T2614" s="69">
        <f>L2614*S2614</f>
        <v>1652.2399999999998</v>
      </c>
      <c r="U2614" s="69">
        <f>R2614-T2614</f>
        <v>2043.56</v>
      </c>
      <c r="V2614" s="69">
        <f>U2614*1</f>
        <v>2043.56</v>
      </c>
      <c r="W2614" s="69">
        <f>U2614-V2614</f>
        <v>0</v>
      </c>
      <c r="X2614" s="69">
        <f t="shared" ref="X2614:X2615" si="2638">L2614*36</f>
        <v>1565.28</v>
      </c>
      <c r="Y2614" s="70">
        <f>+T2614-X2614</f>
        <v>86.959999999999809</v>
      </c>
      <c r="Z2614" s="12" t="s">
        <v>140</v>
      </c>
      <c r="AA2614" s="12" t="s">
        <v>78</v>
      </c>
    </row>
    <row r="2615" spans="1:27" x14ac:dyDescent="0.25">
      <c r="A2615" s="10">
        <v>45695</v>
      </c>
      <c r="B2615" s="68">
        <v>4.1851851851851807E-2</v>
      </c>
      <c r="C2615" s="11" t="s">
        <v>4986</v>
      </c>
      <c r="D2615" s="11">
        <v>17151</v>
      </c>
      <c r="E2615" s="11" t="s">
        <v>98</v>
      </c>
      <c r="F2615" s="11" t="s">
        <v>26</v>
      </c>
      <c r="G2615" s="11" t="s">
        <v>26</v>
      </c>
      <c r="H2615" s="12" t="s">
        <v>4421</v>
      </c>
      <c r="I2615" s="12" t="s">
        <v>27</v>
      </c>
      <c r="J2615" s="12" t="s">
        <v>42</v>
      </c>
      <c r="K2615" s="12" t="s">
        <v>43</v>
      </c>
      <c r="L2615" s="13">
        <v>44</v>
      </c>
      <c r="M2615" s="13">
        <v>25</v>
      </c>
      <c r="N2615" s="13">
        <f t="shared" si="2627"/>
        <v>1.76</v>
      </c>
      <c r="O2615" s="13">
        <v>83</v>
      </c>
      <c r="P2615" s="13" t="s">
        <v>30</v>
      </c>
      <c r="Q2615" s="13">
        <v>0</v>
      </c>
      <c r="R2615" s="69">
        <f>L2615*O2615</f>
        <v>3652</v>
      </c>
      <c r="S2615" s="69">
        <v>38</v>
      </c>
      <c r="T2615" s="69">
        <f>L2615*S2615</f>
        <v>1672</v>
      </c>
      <c r="U2615" s="69">
        <f>R2615-T2615</f>
        <v>1980</v>
      </c>
      <c r="V2615" s="69">
        <f>U2615*1</f>
        <v>1980</v>
      </c>
      <c r="W2615" s="69">
        <f>U2615-V2615</f>
        <v>0</v>
      </c>
      <c r="X2615" s="69">
        <f t="shared" si="2638"/>
        <v>1584</v>
      </c>
      <c r="Y2615" s="70">
        <f>+T2615-X2615</f>
        <v>88</v>
      </c>
      <c r="Z2615" s="12" t="s">
        <v>140</v>
      </c>
      <c r="AA2615" s="12" t="s">
        <v>78</v>
      </c>
    </row>
    <row r="2616" spans="1:27" x14ac:dyDescent="0.25">
      <c r="A2616" s="10">
        <v>45695</v>
      </c>
      <c r="B2616" s="68">
        <v>4.4606481481481497E-2</v>
      </c>
      <c r="C2616" s="11" t="s">
        <v>4987</v>
      </c>
      <c r="D2616" s="11">
        <v>17152</v>
      </c>
      <c r="E2616" s="11" t="s">
        <v>558</v>
      </c>
      <c r="F2616" s="11" t="s">
        <v>26</v>
      </c>
      <c r="G2616" s="11">
        <v>2592</v>
      </c>
      <c r="H2616" s="12" t="s">
        <v>41</v>
      </c>
      <c r="I2616" s="12" t="s">
        <v>55</v>
      </c>
      <c r="J2616" s="12" t="s">
        <v>55</v>
      </c>
      <c r="K2616" s="12" t="s">
        <v>56</v>
      </c>
      <c r="L2616" s="13">
        <v>34.4</v>
      </c>
      <c r="M2616" s="13">
        <v>20</v>
      </c>
      <c r="N2616" s="13">
        <f t="shared" si="2627"/>
        <v>1.72</v>
      </c>
      <c r="O2616" s="13" t="s">
        <v>30</v>
      </c>
      <c r="P2616" s="13">
        <v>24</v>
      </c>
      <c r="Q2616" s="13">
        <v>0</v>
      </c>
      <c r="R2616" s="69">
        <f>+M2616*P2616</f>
        <v>480</v>
      </c>
      <c r="S2616" s="69">
        <v>0</v>
      </c>
      <c r="T2616" s="69">
        <f>+M2616*S2616</f>
        <v>0</v>
      </c>
      <c r="U2616" s="69">
        <f t="shared" ref="U2616:U2617" si="2639">+R2616-T2616</f>
        <v>480</v>
      </c>
      <c r="V2616" s="69">
        <f>+U2616*0</f>
        <v>0</v>
      </c>
      <c r="W2616" s="69">
        <f t="shared" ref="W2616:W2617" si="2640">+U2616-V2616</f>
        <v>480</v>
      </c>
      <c r="X2616" s="69">
        <v>0</v>
      </c>
      <c r="Y2616" s="14">
        <f t="shared" ref="Y2616:Y2618" si="2641">T2616-X2616</f>
        <v>0</v>
      </c>
      <c r="Z2616" s="11" t="s">
        <v>26</v>
      </c>
      <c r="AA2616" s="12" t="s">
        <v>31</v>
      </c>
    </row>
    <row r="2617" spans="1:27" x14ac:dyDescent="0.25">
      <c r="A2617" s="10">
        <v>45695</v>
      </c>
      <c r="B2617" s="68">
        <v>2.0520833333333321E-2</v>
      </c>
      <c r="C2617" s="11" t="s">
        <v>4988</v>
      </c>
      <c r="D2617" s="11">
        <v>17153</v>
      </c>
      <c r="E2617" s="11" t="s">
        <v>179</v>
      </c>
      <c r="F2617" s="11" t="s">
        <v>26</v>
      </c>
      <c r="G2617" s="11" t="s">
        <v>35</v>
      </c>
      <c r="H2617" s="12" t="s">
        <v>36</v>
      </c>
      <c r="I2617" s="12" t="s">
        <v>55</v>
      </c>
      <c r="J2617" s="12" t="s">
        <v>55</v>
      </c>
      <c r="K2617" s="12" t="s">
        <v>56</v>
      </c>
      <c r="L2617" s="13">
        <v>14.24</v>
      </c>
      <c r="M2617" s="13">
        <v>9</v>
      </c>
      <c r="N2617" s="13">
        <f t="shared" si="2627"/>
        <v>1.5822222222222222</v>
      </c>
      <c r="O2617" s="13">
        <v>20</v>
      </c>
      <c r="P2617" s="13" t="s">
        <v>30</v>
      </c>
      <c r="Q2617" s="13">
        <v>0</v>
      </c>
      <c r="R2617" s="69">
        <f>(L2617*O2617)-Q2617</f>
        <v>284.8</v>
      </c>
      <c r="S2617" s="69">
        <v>0</v>
      </c>
      <c r="T2617" s="69">
        <f t="shared" ref="T2617" si="2642">+L2617*S2617</f>
        <v>0</v>
      </c>
      <c r="U2617" s="69">
        <f t="shared" si="2639"/>
        <v>284.8</v>
      </c>
      <c r="V2617" s="69">
        <f t="shared" ref="V2617" si="2643">+U2617*0</f>
        <v>0</v>
      </c>
      <c r="W2617" s="69">
        <f t="shared" si="2640"/>
        <v>284.8</v>
      </c>
      <c r="X2617" s="69">
        <v>0</v>
      </c>
      <c r="Y2617" s="14">
        <f t="shared" si="2641"/>
        <v>0</v>
      </c>
      <c r="Z2617" s="11" t="s">
        <v>26</v>
      </c>
      <c r="AA2617" s="12" t="s">
        <v>31</v>
      </c>
    </row>
    <row r="2618" spans="1:27" x14ac:dyDescent="0.25">
      <c r="A2618" s="10">
        <v>45695</v>
      </c>
      <c r="B2618" s="68">
        <v>1.3842592592592573E-2</v>
      </c>
      <c r="C2618" s="11" t="s">
        <v>4989</v>
      </c>
      <c r="D2618" s="11">
        <v>17154</v>
      </c>
      <c r="E2618" s="11" t="s">
        <v>68</v>
      </c>
      <c r="F2618" s="11" t="s">
        <v>26</v>
      </c>
      <c r="G2618" s="11">
        <v>76367</v>
      </c>
      <c r="H2618" s="12" t="s">
        <v>4447</v>
      </c>
      <c r="I2618" s="12" t="s">
        <v>55</v>
      </c>
      <c r="J2618" s="12" t="s">
        <v>55</v>
      </c>
      <c r="K2618" s="12" t="s">
        <v>56</v>
      </c>
      <c r="L2618" s="13">
        <v>39.380000000000003</v>
      </c>
      <c r="M2618" s="13">
        <v>25</v>
      </c>
      <c r="N2618" s="13">
        <f t="shared" si="2627"/>
        <v>1.5752000000000002</v>
      </c>
      <c r="O2618" s="13">
        <v>15</v>
      </c>
      <c r="P2618" s="13" t="s">
        <v>30</v>
      </c>
      <c r="Q2618" s="13">
        <v>0</v>
      </c>
      <c r="R2618" s="69">
        <f>+L2618*O2618</f>
        <v>590.70000000000005</v>
      </c>
      <c r="S2618" s="69">
        <v>0</v>
      </c>
      <c r="T2618" s="69">
        <f>+L2618*S2618</f>
        <v>0</v>
      </c>
      <c r="U2618" s="69">
        <f>+R2618-T2618</f>
        <v>590.70000000000005</v>
      </c>
      <c r="V2618" s="69">
        <f>+U2618*0.75</f>
        <v>443.02500000000003</v>
      </c>
      <c r="W2618" s="69">
        <f>+U2618-V2618</f>
        <v>147.67500000000001</v>
      </c>
      <c r="X2618" s="69">
        <v>0</v>
      </c>
      <c r="Y2618" s="14">
        <f t="shared" si="2641"/>
        <v>0</v>
      </c>
      <c r="Z2618" s="11" t="s">
        <v>26</v>
      </c>
      <c r="AA2618" s="12" t="s">
        <v>31</v>
      </c>
    </row>
    <row r="2619" spans="1:27" x14ac:dyDescent="0.25">
      <c r="A2619" s="10">
        <v>45695</v>
      </c>
      <c r="B2619" s="68">
        <v>2.7407407407407436E-2</v>
      </c>
      <c r="C2619" s="11" t="s">
        <v>4990</v>
      </c>
      <c r="D2619" s="11">
        <v>17155</v>
      </c>
      <c r="E2619" s="11" t="s">
        <v>239</v>
      </c>
      <c r="F2619" s="11" t="s">
        <v>26</v>
      </c>
      <c r="G2619" s="11" t="s">
        <v>26</v>
      </c>
      <c r="H2619" s="12" t="s">
        <v>145</v>
      </c>
      <c r="I2619" s="12" t="s">
        <v>27</v>
      </c>
      <c r="J2619" s="12" t="s">
        <v>42</v>
      </c>
      <c r="K2619" s="12" t="s">
        <v>43</v>
      </c>
      <c r="L2619" s="13">
        <v>43.38</v>
      </c>
      <c r="M2619" s="13">
        <v>25</v>
      </c>
      <c r="N2619" s="13">
        <f t="shared" si="2627"/>
        <v>1.7352000000000001</v>
      </c>
      <c r="O2619" s="13">
        <v>91</v>
      </c>
      <c r="P2619" s="13" t="s">
        <v>30</v>
      </c>
      <c r="Q2619" s="13">
        <v>0</v>
      </c>
      <c r="R2619" s="69">
        <f>+L2619*O2619</f>
        <v>3947.5800000000004</v>
      </c>
      <c r="S2619" s="69">
        <v>40</v>
      </c>
      <c r="T2619" s="69">
        <f>L2619*S2619</f>
        <v>1735.2</v>
      </c>
      <c r="U2619" s="69">
        <f t="shared" ref="U2619" si="2644">R2619-T2619</f>
        <v>2212.38</v>
      </c>
      <c r="V2619" s="69">
        <f>U2619*1</f>
        <v>2212.38</v>
      </c>
      <c r="W2619" s="69">
        <f t="shared" ref="W2619" si="2645">U2619-V2619</f>
        <v>0</v>
      </c>
      <c r="X2619" s="69">
        <f>L2619*37</f>
        <v>1605.0600000000002</v>
      </c>
      <c r="Y2619" s="70">
        <f>+T2619-X2619</f>
        <v>130.13999999999987</v>
      </c>
      <c r="Z2619" s="12" t="s">
        <v>41</v>
      </c>
      <c r="AA2619" s="12" t="s">
        <v>79</v>
      </c>
    </row>
    <row r="2620" spans="1:27" x14ac:dyDescent="0.25">
      <c r="A2620" s="10">
        <v>45695</v>
      </c>
      <c r="B2620" s="68">
        <v>8.3449074074073981E-3</v>
      </c>
      <c r="C2620" s="11" t="s">
        <v>4991</v>
      </c>
      <c r="D2620" s="11">
        <v>17156</v>
      </c>
      <c r="E2620" s="11" t="s">
        <v>489</v>
      </c>
      <c r="F2620" s="11" t="s">
        <v>26</v>
      </c>
      <c r="G2620" s="11">
        <v>22112</v>
      </c>
      <c r="H2620" s="12" t="s">
        <v>4447</v>
      </c>
      <c r="I2620" s="12" t="s">
        <v>27</v>
      </c>
      <c r="J2620" s="12" t="s">
        <v>42</v>
      </c>
      <c r="K2620" s="12" t="s">
        <v>43</v>
      </c>
      <c r="L2620" s="13">
        <v>45.42</v>
      </c>
      <c r="M2620" s="13">
        <v>28</v>
      </c>
      <c r="N2620" s="13">
        <f t="shared" si="2627"/>
        <v>1.6221428571428571</v>
      </c>
      <c r="O2620" s="13">
        <v>42.5</v>
      </c>
      <c r="P2620" s="13"/>
      <c r="Q2620" s="13">
        <v>0</v>
      </c>
      <c r="R2620" s="69">
        <f>+L2620*O2620</f>
        <v>1930.3500000000001</v>
      </c>
      <c r="S2620" s="69">
        <v>0</v>
      </c>
      <c r="T2620" s="69">
        <f>+L2620*S2620</f>
        <v>0</v>
      </c>
      <c r="U2620" s="69">
        <f>+R2620-T2620</f>
        <v>1930.3500000000001</v>
      </c>
      <c r="V2620" s="69">
        <f>+U2620*0.75</f>
        <v>1447.7625</v>
      </c>
      <c r="W2620" s="69">
        <f>+U2620-V2620</f>
        <v>482.58750000000009</v>
      </c>
      <c r="X2620" s="69">
        <v>0</v>
      </c>
      <c r="Y2620" s="14">
        <f t="shared" ref="Y2620" si="2646">T2620-X2620</f>
        <v>0</v>
      </c>
      <c r="Z2620" s="11" t="s">
        <v>26</v>
      </c>
      <c r="AA2620" s="12" t="s">
        <v>31</v>
      </c>
    </row>
    <row r="2621" spans="1:27" x14ac:dyDescent="0.25">
      <c r="A2621" s="10">
        <v>45695</v>
      </c>
      <c r="B2621" s="68">
        <v>1.5289351851851818E-2</v>
      </c>
      <c r="C2621" s="11" t="s">
        <v>4992</v>
      </c>
      <c r="D2621" s="11">
        <v>17157</v>
      </c>
      <c r="E2621" s="11" t="s">
        <v>63</v>
      </c>
      <c r="F2621" s="11" t="s">
        <v>26</v>
      </c>
      <c r="G2621" s="11" t="s">
        <v>26</v>
      </c>
      <c r="H2621" s="12" t="s">
        <v>4421</v>
      </c>
      <c r="I2621" s="12" t="s">
        <v>27</v>
      </c>
      <c r="J2621" s="12" t="s">
        <v>33</v>
      </c>
      <c r="K2621" s="12" t="s">
        <v>34</v>
      </c>
      <c r="L2621" s="13">
        <v>42.94</v>
      </c>
      <c r="M2621" s="13">
        <v>29</v>
      </c>
      <c r="N2621" s="13">
        <f t="shared" si="2627"/>
        <v>1.4806896551724138</v>
      </c>
      <c r="O2621" s="13">
        <v>85</v>
      </c>
      <c r="P2621" s="13" t="s">
        <v>30</v>
      </c>
      <c r="Q2621" s="13">
        <v>0</v>
      </c>
      <c r="R2621" s="69">
        <f>L2621*O2621</f>
        <v>3649.8999999999996</v>
      </c>
      <c r="S2621" s="69">
        <v>38</v>
      </c>
      <c r="T2621" s="69">
        <f>L2621*S2621</f>
        <v>1631.7199999999998</v>
      </c>
      <c r="U2621" s="69">
        <f>R2621-T2621</f>
        <v>2018.1799999999998</v>
      </c>
      <c r="V2621" s="69">
        <f>U2621*1</f>
        <v>2018.1799999999998</v>
      </c>
      <c r="W2621" s="69">
        <f>U2621-V2621</f>
        <v>0</v>
      </c>
      <c r="X2621" s="69">
        <f>L2621*36</f>
        <v>1545.84</v>
      </c>
      <c r="Y2621" s="70">
        <f>+T2621-X2621</f>
        <v>85.879999999999882</v>
      </c>
      <c r="Z2621" s="12" t="s">
        <v>140</v>
      </c>
      <c r="AA2621" s="12" t="s">
        <v>78</v>
      </c>
    </row>
    <row r="2622" spans="1:27" x14ac:dyDescent="0.25">
      <c r="A2622" s="10">
        <v>45695</v>
      </c>
      <c r="B2622" s="68">
        <v>0.1040740740740741</v>
      </c>
      <c r="C2622" s="11" t="s">
        <v>4993</v>
      </c>
      <c r="D2622" s="11">
        <v>17158</v>
      </c>
      <c r="E2622" s="11" t="s">
        <v>567</v>
      </c>
      <c r="F2622" s="11" t="s">
        <v>26</v>
      </c>
      <c r="G2622" s="11">
        <v>112445</v>
      </c>
      <c r="H2622" s="12" t="s">
        <v>4445</v>
      </c>
      <c r="I2622" s="12" t="s">
        <v>27</v>
      </c>
      <c r="J2622" s="12" t="s">
        <v>33</v>
      </c>
      <c r="K2622" s="12" t="s">
        <v>34</v>
      </c>
      <c r="L2622" s="13">
        <v>35.08</v>
      </c>
      <c r="M2622" s="13">
        <v>25</v>
      </c>
      <c r="N2622" s="13">
        <f t="shared" si="2627"/>
        <v>1.4032</v>
      </c>
      <c r="O2622" s="13">
        <v>44</v>
      </c>
      <c r="P2622" s="13" t="s">
        <v>30</v>
      </c>
      <c r="Q2622" s="13">
        <v>0</v>
      </c>
      <c r="R2622" s="69">
        <f t="shared" ref="R2622" si="2647">+L2622*O2622</f>
        <v>1543.52</v>
      </c>
      <c r="S2622" s="69">
        <v>0</v>
      </c>
      <c r="T2622" s="69">
        <f>+L2622*S2622</f>
        <v>0</v>
      </c>
      <c r="U2622" s="69">
        <f>+R2622-T2622</f>
        <v>1543.52</v>
      </c>
      <c r="V2622" s="69">
        <f>+U2622*1</f>
        <v>1543.52</v>
      </c>
      <c r="W2622" s="69">
        <f>+U2622-V2622</f>
        <v>0</v>
      </c>
      <c r="X2622" s="69">
        <v>0</v>
      </c>
      <c r="Y2622" s="14">
        <f t="shared" ref="Y2622" si="2648">T2622-X2622</f>
        <v>0</v>
      </c>
      <c r="Z2622" s="11" t="s">
        <v>26</v>
      </c>
      <c r="AA2622" s="12" t="s">
        <v>31</v>
      </c>
    </row>
    <row r="2623" spans="1:27" x14ac:dyDescent="0.25">
      <c r="A2623" s="10">
        <v>45695</v>
      </c>
      <c r="B2623" s="68">
        <v>7.4108796296296298E-2</v>
      </c>
      <c r="C2623" s="11" t="s">
        <v>4994</v>
      </c>
      <c r="D2623" s="11">
        <v>17159</v>
      </c>
      <c r="E2623" s="11" t="s">
        <v>113</v>
      </c>
      <c r="F2623" s="11" t="s">
        <v>26</v>
      </c>
      <c r="G2623" s="11" t="s">
        <v>26</v>
      </c>
      <c r="H2623" s="12" t="s">
        <v>4423</v>
      </c>
      <c r="I2623" s="12" t="s">
        <v>27</v>
      </c>
      <c r="J2623" s="12" t="s">
        <v>47</v>
      </c>
      <c r="K2623" s="12" t="s">
        <v>48</v>
      </c>
      <c r="L2623" s="13">
        <v>28.64</v>
      </c>
      <c r="M2623" s="13">
        <v>20</v>
      </c>
      <c r="N2623" s="13">
        <f t="shared" si="2627"/>
        <v>1.4319999999999999</v>
      </c>
      <c r="O2623" s="13">
        <v>90</v>
      </c>
      <c r="P2623" s="13" t="s">
        <v>30</v>
      </c>
      <c r="Q2623" s="13">
        <v>0</v>
      </c>
      <c r="R2623" s="69">
        <f>L2623*O2623</f>
        <v>2577.6</v>
      </c>
      <c r="S2623" s="69">
        <v>41</v>
      </c>
      <c r="T2623" s="69">
        <f>+L2623*S2623</f>
        <v>1174.24</v>
      </c>
      <c r="U2623" s="69">
        <f t="shared" ref="U2623" si="2649">R2623-T2623</f>
        <v>1403.36</v>
      </c>
      <c r="V2623" s="69">
        <f>U2623*1</f>
        <v>1403.36</v>
      </c>
      <c r="W2623" s="69">
        <f t="shared" ref="W2623" si="2650">U2623-V2623</f>
        <v>0</v>
      </c>
      <c r="X2623" s="15">
        <f>L2623*40</f>
        <v>1145.5999999999999</v>
      </c>
      <c r="Y2623" s="70">
        <f t="shared" ref="Y2623" si="2651">+T2623-X2623</f>
        <v>28.6400000000001</v>
      </c>
      <c r="Z2623" s="12" t="s">
        <v>6326</v>
      </c>
      <c r="AA2623" s="12" t="s">
        <v>745</v>
      </c>
    </row>
    <row r="2624" spans="1:27" x14ac:dyDescent="0.25">
      <c r="A2624" s="10">
        <v>45695</v>
      </c>
      <c r="B2624" s="68">
        <v>2.9050925925925952E-2</v>
      </c>
      <c r="C2624" s="11" t="s">
        <v>4995</v>
      </c>
      <c r="D2624" s="11">
        <v>17160</v>
      </c>
      <c r="E2624" s="11" t="s">
        <v>75</v>
      </c>
      <c r="F2624" s="11" t="s">
        <v>26</v>
      </c>
      <c r="G2624" s="11">
        <v>42046</v>
      </c>
      <c r="H2624" s="12" t="s">
        <v>564</v>
      </c>
      <c r="I2624" s="12" t="s">
        <v>27</v>
      </c>
      <c r="J2624" s="12" t="s">
        <v>42</v>
      </c>
      <c r="K2624" s="12" t="s">
        <v>43</v>
      </c>
      <c r="L2624" s="13">
        <v>42.86</v>
      </c>
      <c r="M2624" s="13">
        <v>25</v>
      </c>
      <c r="N2624" s="13">
        <f t="shared" si="2627"/>
        <v>1.7143999999999999</v>
      </c>
      <c r="O2624" s="13"/>
      <c r="P2624" s="13">
        <v>64</v>
      </c>
      <c r="Q2624" s="13">
        <v>0</v>
      </c>
      <c r="R2624" s="69">
        <f>M2624*P2624</f>
        <v>1600</v>
      </c>
      <c r="S2624" s="69">
        <v>0</v>
      </c>
      <c r="T2624" s="69">
        <f>M2624*S2624</f>
        <v>0</v>
      </c>
      <c r="U2624" s="69">
        <f>R2624-T2624</f>
        <v>1600</v>
      </c>
      <c r="V2624" s="69">
        <f>U2624*0</f>
        <v>0</v>
      </c>
      <c r="W2624" s="69">
        <f>+U2624-V2624</f>
        <v>1600</v>
      </c>
      <c r="X2624" s="69">
        <v>0</v>
      </c>
      <c r="Y2624" s="14">
        <f t="shared" ref="Y2624:Y2628" si="2652">T2624-X2624</f>
        <v>0</v>
      </c>
      <c r="Z2624" s="11" t="s">
        <v>26</v>
      </c>
      <c r="AA2624" s="12" t="s">
        <v>31</v>
      </c>
    </row>
    <row r="2625" spans="1:27" x14ac:dyDescent="0.25">
      <c r="A2625" s="10">
        <v>45695</v>
      </c>
      <c r="B2625" s="68">
        <v>0.10149305555555549</v>
      </c>
      <c r="C2625" s="11" t="s">
        <v>4996</v>
      </c>
      <c r="D2625" s="11">
        <v>17161</v>
      </c>
      <c r="E2625" s="11" t="s">
        <v>592</v>
      </c>
      <c r="F2625" s="11" t="s">
        <v>26</v>
      </c>
      <c r="G2625" s="11">
        <v>44324</v>
      </c>
      <c r="H2625" s="12" t="s">
        <v>4422</v>
      </c>
      <c r="I2625" s="12" t="s">
        <v>27</v>
      </c>
      <c r="J2625" s="12" t="s">
        <v>33</v>
      </c>
      <c r="K2625" s="12" t="s">
        <v>34</v>
      </c>
      <c r="L2625" s="13">
        <v>34.28</v>
      </c>
      <c r="M2625" s="13">
        <v>25</v>
      </c>
      <c r="N2625" s="13">
        <f t="shared" si="2627"/>
        <v>1.3712</v>
      </c>
      <c r="O2625" s="13">
        <v>45</v>
      </c>
      <c r="P2625" s="13" t="s">
        <v>30</v>
      </c>
      <c r="Q2625" s="13">
        <v>0</v>
      </c>
      <c r="R2625" s="69">
        <f>+L2625*O2625</f>
        <v>1542.6000000000001</v>
      </c>
      <c r="S2625" s="69">
        <v>0</v>
      </c>
      <c r="T2625" s="69">
        <f>+L2625*S2625</f>
        <v>0</v>
      </c>
      <c r="U2625" s="69">
        <f t="shared" ref="U2625:U2626" si="2653">+R2625-T2625</f>
        <v>1542.6000000000001</v>
      </c>
      <c r="V2625" s="69">
        <f>+U2625*1</f>
        <v>1542.6000000000001</v>
      </c>
      <c r="W2625" s="69">
        <f t="shared" ref="W2625:W2626" si="2654">+U2625-V2625</f>
        <v>0</v>
      </c>
      <c r="X2625" s="69">
        <v>0</v>
      </c>
      <c r="Y2625" s="14">
        <f t="shared" si="2652"/>
        <v>0</v>
      </c>
      <c r="Z2625" s="11" t="s">
        <v>26</v>
      </c>
      <c r="AA2625" s="12" t="s">
        <v>31</v>
      </c>
    </row>
    <row r="2626" spans="1:27" x14ac:dyDescent="0.25">
      <c r="A2626" s="10">
        <v>45695</v>
      </c>
      <c r="B2626" s="68">
        <v>1.5787037037037044E-2</v>
      </c>
      <c r="C2626" s="11" t="s">
        <v>4997</v>
      </c>
      <c r="D2626" s="11">
        <v>17162</v>
      </c>
      <c r="E2626" s="11" t="s">
        <v>46</v>
      </c>
      <c r="F2626" s="11" t="s">
        <v>26</v>
      </c>
      <c r="G2626" s="11">
        <v>112446</v>
      </c>
      <c r="H2626" s="12" t="s">
        <v>4445</v>
      </c>
      <c r="I2626" s="12" t="s">
        <v>27</v>
      </c>
      <c r="J2626" s="12" t="s">
        <v>42</v>
      </c>
      <c r="K2626" s="12" t="s">
        <v>43</v>
      </c>
      <c r="L2626" s="13">
        <v>40.4</v>
      </c>
      <c r="M2626" s="13">
        <v>25</v>
      </c>
      <c r="N2626" s="13">
        <f t="shared" si="2627"/>
        <v>1.6159999999999999</v>
      </c>
      <c r="O2626" s="13">
        <v>42</v>
      </c>
      <c r="P2626" s="13" t="s">
        <v>30</v>
      </c>
      <c r="Q2626" s="13">
        <v>0</v>
      </c>
      <c r="R2626" s="69">
        <f t="shared" ref="R2626" si="2655">+L2626*O2626</f>
        <v>1696.8</v>
      </c>
      <c r="S2626" s="69">
        <v>0</v>
      </c>
      <c r="T2626" s="69">
        <f>+L2626*S2626</f>
        <v>0</v>
      </c>
      <c r="U2626" s="69">
        <f t="shared" si="2653"/>
        <v>1696.8</v>
      </c>
      <c r="V2626" s="69">
        <f>+U2626*1</f>
        <v>1696.8</v>
      </c>
      <c r="W2626" s="69">
        <f t="shared" si="2654"/>
        <v>0</v>
      </c>
      <c r="X2626" s="69">
        <v>0</v>
      </c>
      <c r="Y2626" s="14">
        <f t="shared" si="2652"/>
        <v>0</v>
      </c>
      <c r="Z2626" s="11" t="s">
        <v>26</v>
      </c>
      <c r="AA2626" s="12" t="s">
        <v>31</v>
      </c>
    </row>
    <row r="2627" spans="1:27" x14ac:dyDescent="0.25">
      <c r="A2627" s="10">
        <v>45695</v>
      </c>
      <c r="B2627" s="68">
        <v>9.4641203703703769E-2</v>
      </c>
      <c r="C2627" s="11" t="s">
        <v>4998</v>
      </c>
      <c r="D2627" s="11">
        <v>17163</v>
      </c>
      <c r="E2627" s="11" t="s">
        <v>1199</v>
      </c>
      <c r="F2627" s="11" t="s">
        <v>26</v>
      </c>
      <c r="G2627" s="11">
        <v>2956</v>
      </c>
      <c r="H2627" s="12" t="s">
        <v>162</v>
      </c>
      <c r="I2627" s="12" t="s">
        <v>27</v>
      </c>
      <c r="J2627" s="12" t="s">
        <v>33</v>
      </c>
      <c r="K2627" s="12" t="s">
        <v>34</v>
      </c>
      <c r="L2627" s="13">
        <v>38.76</v>
      </c>
      <c r="M2627" s="13">
        <v>25</v>
      </c>
      <c r="N2627" s="13">
        <f t="shared" si="2627"/>
        <v>1.5504</v>
      </c>
      <c r="O2627" s="13" t="s">
        <v>30</v>
      </c>
      <c r="P2627" s="13">
        <v>58</v>
      </c>
      <c r="Q2627" s="13">
        <v>0</v>
      </c>
      <c r="R2627" s="69">
        <f>M2627*P2627</f>
        <v>1450</v>
      </c>
      <c r="S2627" s="69">
        <v>0</v>
      </c>
      <c r="T2627" s="69">
        <f>M2627*S2627</f>
        <v>0</v>
      </c>
      <c r="U2627" s="69">
        <f>R2627-T2627</f>
        <v>1450</v>
      </c>
      <c r="V2627" s="69">
        <f>U2627*0</f>
        <v>0</v>
      </c>
      <c r="W2627" s="69">
        <f>U2627-V2627</f>
        <v>1450</v>
      </c>
      <c r="X2627" s="69">
        <v>0</v>
      </c>
      <c r="Y2627" s="14">
        <f t="shared" si="2652"/>
        <v>0</v>
      </c>
      <c r="Z2627" s="11" t="s">
        <v>26</v>
      </c>
      <c r="AA2627" s="12" t="s">
        <v>31</v>
      </c>
    </row>
    <row r="2628" spans="1:27" x14ac:dyDescent="0.25">
      <c r="A2628" s="10">
        <v>45695</v>
      </c>
      <c r="B2628" s="68">
        <v>1.2777777777777777E-2</v>
      </c>
      <c r="C2628" s="11" t="s">
        <v>4999</v>
      </c>
      <c r="D2628" s="11">
        <v>17164</v>
      </c>
      <c r="E2628" s="11" t="s">
        <v>573</v>
      </c>
      <c r="F2628" s="11" t="s">
        <v>26</v>
      </c>
      <c r="G2628" s="11">
        <v>1158</v>
      </c>
      <c r="H2628" s="12" t="s">
        <v>141</v>
      </c>
      <c r="I2628" s="12" t="s">
        <v>37</v>
      </c>
      <c r="J2628" s="12" t="s">
        <v>85</v>
      </c>
      <c r="K2628" s="12" t="s">
        <v>86</v>
      </c>
      <c r="L2628" s="13">
        <v>38.479999999999997</v>
      </c>
      <c r="M2628" s="13">
        <v>25</v>
      </c>
      <c r="N2628" s="13">
        <f t="shared" si="2627"/>
        <v>1.5391999999999999</v>
      </c>
      <c r="O2628" s="13">
        <v>29</v>
      </c>
      <c r="P2628" s="13" t="s">
        <v>30</v>
      </c>
      <c r="Q2628" s="13">
        <v>0</v>
      </c>
      <c r="R2628" s="69">
        <f>L2628*O2628</f>
        <v>1115.9199999999998</v>
      </c>
      <c r="S2628" s="69">
        <v>0</v>
      </c>
      <c r="T2628" s="69">
        <f>L2628*S2628</f>
        <v>0</v>
      </c>
      <c r="U2628" s="69">
        <f>R2628-T2628</f>
        <v>1115.9199999999998</v>
      </c>
      <c r="V2628" s="69">
        <f>U2628*0</f>
        <v>0</v>
      </c>
      <c r="W2628" s="69">
        <f>U2628-V2628</f>
        <v>1115.9199999999998</v>
      </c>
      <c r="X2628" s="69">
        <v>0</v>
      </c>
      <c r="Y2628" s="14">
        <f t="shared" si="2652"/>
        <v>0</v>
      </c>
      <c r="Z2628" s="11" t="s">
        <v>26</v>
      </c>
      <c r="AA2628" s="12" t="s">
        <v>31</v>
      </c>
    </row>
    <row r="2629" spans="1:27" x14ac:dyDescent="0.25">
      <c r="A2629" s="10">
        <v>45695</v>
      </c>
      <c r="B2629" s="68">
        <v>1.354166666666673E-2</v>
      </c>
      <c r="C2629" s="11" t="s">
        <v>5000</v>
      </c>
      <c r="D2629" s="11">
        <v>17165</v>
      </c>
      <c r="E2629" s="11" t="s">
        <v>538</v>
      </c>
      <c r="F2629" s="11" t="s">
        <v>26</v>
      </c>
      <c r="G2629" s="11" t="s">
        <v>26</v>
      </c>
      <c r="H2629" s="12" t="s">
        <v>4421</v>
      </c>
      <c r="I2629" s="12" t="s">
        <v>27</v>
      </c>
      <c r="J2629" s="12" t="s">
        <v>42</v>
      </c>
      <c r="K2629" s="12" t="s">
        <v>43</v>
      </c>
      <c r="L2629" s="13">
        <v>45.22</v>
      </c>
      <c r="M2629" s="13">
        <v>28</v>
      </c>
      <c r="N2629" s="13">
        <f t="shared" si="2627"/>
        <v>1.615</v>
      </c>
      <c r="O2629" s="13">
        <v>83</v>
      </c>
      <c r="P2629" s="13" t="s">
        <v>30</v>
      </c>
      <c r="Q2629" s="13">
        <v>0</v>
      </c>
      <c r="R2629" s="69">
        <f>L2629*O2629</f>
        <v>3753.2599999999998</v>
      </c>
      <c r="S2629" s="69">
        <v>38</v>
      </c>
      <c r="T2629" s="69">
        <f>L2629*S2629</f>
        <v>1718.36</v>
      </c>
      <c r="U2629" s="69">
        <f>R2629-T2629</f>
        <v>2034.8999999999999</v>
      </c>
      <c r="V2629" s="69">
        <f>U2629*1</f>
        <v>2034.8999999999999</v>
      </c>
      <c r="W2629" s="69">
        <f>U2629-V2629</f>
        <v>0</v>
      </c>
      <c r="X2629" s="69">
        <f>L2629*37</f>
        <v>1673.1399999999999</v>
      </c>
      <c r="Y2629" s="70">
        <f>+T2629-X2629</f>
        <v>45.220000000000027</v>
      </c>
      <c r="Z2629" s="12" t="s">
        <v>41</v>
      </c>
      <c r="AA2629" s="12" t="s">
        <v>78</v>
      </c>
    </row>
    <row r="2630" spans="1:27" x14ac:dyDescent="0.25">
      <c r="A2630" s="10">
        <v>45695</v>
      </c>
      <c r="B2630" s="68">
        <v>7.3935185185185215E-2</v>
      </c>
      <c r="C2630" s="11" t="s">
        <v>5001</v>
      </c>
      <c r="D2630" s="11">
        <v>17166</v>
      </c>
      <c r="E2630" s="11" t="s">
        <v>566</v>
      </c>
      <c r="F2630" s="11" t="s">
        <v>26</v>
      </c>
      <c r="G2630" s="11">
        <v>112450</v>
      </c>
      <c r="H2630" s="12" t="s">
        <v>4445</v>
      </c>
      <c r="I2630" s="12" t="s">
        <v>27</v>
      </c>
      <c r="J2630" s="12" t="s">
        <v>33</v>
      </c>
      <c r="K2630" s="12" t="s">
        <v>34</v>
      </c>
      <c r="L2630" s="13">
        <v>36.32</v>
      </c>
      <c r="M2630" s="13">
        <v>25</v>
      </c>
      <c r="N2630" s="13">
        <f t="shared" si="2627"/>
        <v>1.4528000000000001</v>
      </c>
      <c r="O2630" s="13">
        <v>44</v>
      </c>
      <c r="P2630" s="13" t="s">
        <v>30</v>
      </c>
      <c r="Q2630" s="13">
        <v>0</v>
      </c>
      <c r="R2630" s="69">
        <f t="shared" ref="R2630" si="2656">+L2630*O2630</f>
        <v>1598.08</v>
      </c>
      <c r="S2630" s="69">
        <v>0</v>
      </c>
      <c r="T2630" s="69">
        <f>+L2630*S2630</f>
        <v>0</v>
      </c>
      <c r="U2630" s="69">
        <f>+R2630-T2630</f>
        <v>1598.08</v>
      </c>
      <c r="V2630" s="69">
        <f>+U2630*1</f>
        <v>1598.08</v>
      </c>
      <c r="W2630" s="69">
        <f>+U2630-V2630</f>
        <v>0</v>
      </c>
      <c r="X2630" s="69">
        <v>0</v>
      </c>
      <c r="Y2630" s="14">
        <f t="shared" ref="Y2630:Y2633" si="2657">T2630-X2630</f>
        <v>0</v>
      </c>
      <c r="Z2630" s="11" t="s">
        <v>26</v>
      </c>
      <c r="AA2630" s="12" t="s">
        <v>31</v>
      </c>
    </row>
    <row r="2631" spans="1:27" x14ac:dyDescent="0.25">
      <c r="A2631" s="10">
        <v>45695</v>
      </c>
      <c r="B2631" s="68">
        <v>8.9120370370370239E-3</v>
      </c>
      <c r="C2631" s="11" t="s">
        <v>5002</v>
      </c>
      <c r="D2631" s="11">
        <v>17167</v>
      </c>
      <c r="E2631" s="11" t="s">
        <v>519</v>
      </c>
      <c r="F2631" s="11" t="s">
        <v>26</v>
      </c>
      <c r="G2631" s="11">
        <v>4396</v>
      </c>
      <c r="H2631" s="12" t="s">
        <v>140</v>
      </c>
      <c r="I2631" s="12" t="s">
        <v>27</v>
      </c>
      <c r="J2631" s="12" t="s">
        <v>42</v>
      </c>
      <c r="K2631" s="12" t="s">
        <v>43</v>
      </c>
      <c r="L2631" s="13">
        <v>43.3</v>
      </c>
      <c r="M2631" s="13">
        <v>25</v>
      </c>
      <c r="N2631" s="13">
        <f t="shared" si="2627"/>
        <v>1.732</v>
      </c>
      <c r="O2631" s="13">
        <v>35</v>
      </c>
      <c r="P2631" s="13"/>
      <c r="Q2631" s="13">
        <v>0</v>
      </c>
      <c r="R2631" s="69">
        <f>+L2631*O2631</f>
        <v>1515.5</v>
      </c>
      <c r="S2631" s="69">
        <v>0</v>
      </c>
      <c r="T2631" s="69">
        <f>+L2631*S2631</f>
        <v>0</v>
      </c>
      <c r="U2631" s="69">
        <f>+R2631-T2631</f>
        <v>1515.5</v>
      </c>
      <c r="V2631" s="69">
        <f t="shared" ref="V2631:V2632" si="2658">+U2631*0</f>
        <v>0</v>
      </c>
      <c r="W2631" s="69">
        <f>+U2631-V2631</f>
        <v>1515.5</v>
      </c>
      <c r="X2631" s="69">
        <v>0</v>
      </c>
      <c r="Y2631" s="14">
        <f t="shared" si="2657"/>
        <v>0</v>
      </c>
      <c r="Z2631" s="11" t="s">
        <v>26</v>
      </c>
      <c r="AA2631" s="12" t="s">
        <v>31</v>
      </c>
    </row>
    <row r="2632" spans="1:27" x14ac:dyDescent="0.25">
      <c r="A2632" s="10">
        <v>45695</v>
      </c>
      <c r="B2632" s="68">
        <v>1.0856481481481495E-2</v>
      </c>
      <c r="C2632" s="11" t="s">
        <v>5003</v>
      </c>
      <c r="D2632" s="11">
        <v>17168</v>
      </c>
      <c r="E2632" s="11" t="s">
        <v>98</v>
      </c>
      <c r="F2632" s="11" t="s">
        <v>26</v>
      </c>
      <c r="G2632" s="11">
        <v>10718</v>
      </c>
      <c r="H2632" s="12" t="s">
        <v>140</v>
      </c>
      <c r="I2632" s="12" t="s">
        <v>27</v>
      </c>
      <c r="J2632" s="12" t="s">
        <v>42</v>
      </c>
      <c r="K2632" s="12" t="s">
        <v>43</v>
      </c>
      <c r="L2632" s="13">
        <v>42.4</v>
      </c>
      <c r="M2632" s="13">
        <v>25</v>
      </c>
      <c r="N2632" s="13">
        <f t="shared" si="2627"/>
        <v>1.696</v>
      </c>
      <c r="O2632" s="13">
        <v>35</v>
      </c>
      <c r="P2632" s="13"/>
      <c r="Q2632" s="13">
        <v>0</v>
      </c>
      <c r="R2632" s="69">
        <f>+L2632*O2632</f>
        <v>1484</v>
      </c>
      <c r="S2632" s="69">
        <v>0</v>
      </c>
      <c r="T2632" s="69">
        <f>+L2632*S2632</f>
        <v>0</v>
      </c>
      <c r="U2632" s="69">
        <f>+R2632-T2632</f>
        <v>1484</v>
      </c>
      <c r="V2632" s="69">
        <f t="shared" si="2658"/>
        <v>0</v>
      </c>
      <c r="W2632" s="69">
        <f>+U2632-V2632</f>
        <v>1484</v>
      </c>
      <c r="X2632" s="69">
        <v>0</v>
      </c>
      <c r="Y2632" s="14">
        <f t="shared" si="2657"/>
        <v>0</v>
      </c>
      <c r="Z2632" s="11" t="s">
        <v>26</v>
      </c>
      <c r="AA2632" s="12" t="s">
        <v>31</v>
      </c>
    </row>
    <row r="2633" spans="1:27" x14ac:dyDescent="0.25">
      <c r="A2633" s="10">
        <v>45695</v>
      </c>
      <c r="B2633" s="68">
        <v>1.663194444444438E-2</v>
      </c>
      <c r="C2633" s="11" t="s">
        <v>5004</v>
      </c>
      <c r="D2633" s="11">
        <v>17169</v>
      </c>
      <c r="E2633" s="11" t="s">
        <v>243</v>
      </c>
      <c r="F2633" s="11" t="s">
        <v>26</v>
      </c>
      <c r="G2633" s="11">
        <v>960</v>
      </c>
      <c r="H2633" s="12" t="s">
        <v>141</v>
      </c>
      <c r="I2633" s="12" t="s">
        <v>37</v>
      </c>
      <c r="J2633" s="12" t="s">
        <v>85</v>
      </c>
      <c r="K2633" s="12" t="s">
        <v>86</v>
      </c>
      <c r="L2633" s="13">
        <v>39.92</v>
      </c>
      <c r="M2633" s="13">
        <v>25</v>
      </c>
      <c r="N2633" s="13">
        <f t="shared" si="2627"/>
        <v>1.5968</v>
      </c>
      <c r="O2633" s="13">
        <v>29</v>
      </c>
      <c r="P2633" s="13" t="s">
        <v>30</v>
      </c>
      <c r="Q2633" s="13">
        <v>0</v>
      </c>
      <c r="R2633" s="69">
        <f>L2633*O2633</f>
        <v>1157.68</v>
      </c>
      <c r="S2633" s="69">
        <v>0</v>
      </c>
      <c r="T2633" s="69">
        <f>L2633*S2633</f>
        <v>0</v>
      </c>
      <c r="U2633" s="69">
        <f>R2633-T2633</f>
        <v>1157.68</v>
      </c>
      <c r="V2633" s="69">
        <f>U2633*0</f>
        <v>0</v>
      </c>
      <c r="W2633" s="69">
        <f>U2633-V2633</f>
        <v>1157.68</v>
      </c>
      <c r="X2633" s="69">
        <v>0</v>
      </c>
      <c r="Y2633" s="14">
        <f t="shared" si="2657"/>
        <v>0</v>
      </c>
      <c r="Z2633" s="11" t="s">
        <v>26</v>
      </c>
      <c r="AA2633" s="12" t="s">
        <v>31</v>
      </c>
    </row>
    <row r="2634" spans="1:27" x14ac:dyDescent="0.25">
      <c r="A2634" s="10">
        <v>45695</v>
      </c>
      <c r="B2634" s="68">
        <v>4.5543981481481477E-2</v>
      </c>
      <c r="C2634" s="11" t="s">
        <v>5005</v>
      </c>
      <c r="D2634" s="11">
        <v>17170</v>
      </c>
      <c r="E2634" s="11" t="s">
        <v>245</v>
      </c>
      <c r="F2634" s="11" t="s">
        <v>26</v>
      </c>
      <c r="G2634" s="11" t="s">
        <v>26</v>
      </c>
      <c r="H2634" s="12" t="s">
        <v>4421</v>
      </c>
      <c r="I2634" s="12" t="s">
        <v>27</v>
      </c>
      <c r="J2634" s="12" t="s">
        <v>33</v>
      </c>
      <c r="K2634" s="12" t="s">
        <v>34</v>
      </c>
      <c r="L2634" s="13">
        <v>43.84</v>
      </c>
      <c r="M2634" s="13">
        <v>30</v>
      </c>
      <c r="N2634" s="13">
        <f t="shared" si="2627"/>
        <v>1.4613333333333334</v>
      </c>
      <c r="O2634" s="13">
        <v>85</v>
      </c>
      <c r="P2634" s="13" t="s">
        <v>30</v>
      </c>
      <c r="Q2634" s="13">
        <v>0</v>
      </c>
      <c r="R2634" s="69">
        <f>L2634*O2634</f>
        <v>3726.4</v>
      </c>
      <c r="S2634" s="69">
        <v>38</v>
      </c>
      <c r="T2634" s="69">
        <f>L2634*S2634</f>
        <v>1665.92</v>
      </c>
      <c r="U2634" s="69">
        <f>R2634-T2634</f>
        <v>2060.48</v>
      </c>
      <c r="V2634" s="69">
        <f>U2634*1</f>
        <v>2060.48</v>
      </c>
      <c r="W2634" s="69">
        <f>U2634-V2634</f>
        <v>0</v>
      </c>
      <c r="X2634" s="69">
        <f>L2634*37</f>
        <v>1622.0800000000002</v>
      </c>
      <c r="Y2634" s="70">
        <f>+T2634-X2634</f>
        <v>43.839999999999918</v>
      </c>
      <c r="Z2634" s="12" t="s">
        <v>41</v>
      </c>
      <c r="AA2634" s="12" t="s">
        <v>78</v>
      </c>
    </row>
    <row r="2635" spans="1:27" x14ac:dyDescent="0.25">
      <c r="A2635" s="10">
        <v>45695</v>
      </c>
      <c r="B2635" s="68">
        <v>1.7071759259259189E-2</v>
      </c>
      <c r="C2635" s="11" t="s">
        <v>5006</v>
      </c>
      <c r="D2635" s="11">
        <v>17171</v>
      </c>
      <c r="E2635" s="11" t="s">
        <v>239</v>
      </c>
      <c r="F2635" s="11" t="s">
        <v>26</v>
      </c>
      <c r="G2635" s="11">
        <v>2872</v>
      </c>
      <c r="H2635" s="12" t="s">
        <v>41</v>
      </c>
      <c r="I2635" s="12" t="s">
        <v>55</v>
      </c>
      <c r="J2635" s="12" t="s">
        <v>55</v>
      </c>
      <c r="K2635" s="12" t="s">
        <v>56</v>
      </c>
      <c r="L2635" s="13">
        <v>37.659999999999997</v>
      </c>
      <c r="M2635" s="13">
        <v>24</v>
      </c>
      <c r="N2635" s="13">
        <f t="shared" si="2627"/>
        <v>1.5691666666666666</v>
      </c>
      <c r="O2635" s="13" t="s">
        <v>30</v>
      </c>
      <c r="P2635" s="13">
        <v>24</v>
      </c>
      <c r="Q2635" s="13">
        <v>0</v>
      </c>
      <c r="R2635" s="69">
        <f>+M2635*P2635</f>
        <v>576</v>
      </c>
      <c r="S2635" s="69">
        <v>0</v>
      </c>
      <c r="T2635" s="69">
        <f>+M2635*S2635</f>
        <v>0</v>
      </c>
      <c r="U2635" s="69">
        <f t="shared" ref="U2635" si="2659">+R2635-T2635</f>
        <v>576</v>
      </c>
      <c r="V2635" s="69">
        <f>+U2635*0</f>
        <v>0</v>
      </c>
      <c r="W2635" s="69">
        <f t="shared" ref="W2635" si="2660">+U2635-V2635</f>
        <v>576</v>
      </c>
      <c r="X2635" s="69">
        <v>0</v>
      </c>
      <c r="Y2635" s="14">
        <f t="shared" ref="Y2635" si="2661">T2635-X2635</f>
        <v>0</v>
      </c>
      <c r="Z2635" s="11" t="s">
        <v>26</v>
      </c>
      <c r="AA2635" s="12" t="s">
        <v>31</v>
      </c>
    </row>
    <row r="2636" spans="1:27" x14ac:dyDescent="0.25">
      <c r="A2636" s="10">
        <v>45695</v>
      </c>
      <c r="B2636" s="68">
        <v>8.6076388888888855E-2</v>
      </c>
      <c r="C2636" s="11" t="s">
        <v>5007</v>
      </c>
      <c r="D2636" s="11">
        <v>17172</v>
      </c>
      <c r="E2636" s="11" t="s">
        <v>80</v>
      </c>
      <c r="F2636" s="11" t="s">
        <v>26</v>
      </c>
      <c r="G2636" s="11" t="s">
        <v>26</v>
      </c>
      <c r="H2636" s="12" t="s">
        <v>4421</v>
      </c>
      <c r="I2636" s="12" t="s">
        <v>27</v>
      </c>
      <c r="J2636" s="12" t="s">
        <v>47</v>
      </c>
      <c r="K2636" s="12" t="s">
        <v>48</v>
      </c>
      <c r="L2636" s="13">
        <v>41.72</v>
      </c>
      <c r="M2636" s="13">
        <v>28</v>
      </c>
      <c r="N2636" s="13">
        <f t="shared" si="2627"/>
        <v>1.49</v>
      </c>
      <c r="O2636" s="13">
        <v>87</v>
      </c>
      <c r="P2636" s="13" t="s">
        <v>30</v>
      </c>
      <c r="Q2636" s="13">
        <v>0</v>
      </c>
      <c r="R2636" s="69">
        <f>L2636*O2636</f>
        <v>3629.64</v>
      </c>
      <c r="S2636" s="69">
        <v>38</v>
      </c>
      <c r="T2636" s="69">
        <f>L2636*S2636</f>
        <v>1585.36</v>
      </c>
      <c r="U2636" s="69">
        <f>R2636-T2636</f>
        <v>2044.28</v>
      </c>
      <c r="V2636" s="69">
        <f>U2636*1</f>
        <v>2044.28</v>
      </c>
      <c r="W2636" s="69">
        <f>U2636-V2636</f>
        <v>0</v>
      </c>
      <c r="X2636" s="69">
        <f>L2636*36</f>
        <v>1501.92</v>
      </c>
      <c r="Y2636" s="70">
        <f>+T2636-X2636</f>
        <v>83.439999999999827</v>
      </c>
      <c r="Z2636" s="12" t="s">
        <v>140</v>
      </c>
      <c r="AA2636" s="12" t="s">
        <v>78</v>
      </c>
    </row>
    <row r="2637" spans="1:27" x14ac:dyDescent="0.25">
      <c r="A2637" s="10">
        <v>45695</v>
      </c>
      <c r="B2637" s="68">
        <v>3.7233796296296306E-2</v>
      </c>
      <c r="C2637" s="11" t="s">
        <v>5008</v>
      </c>
      <c r="D2637" s="11">
        <v>17173</v>
      </c>
      <c r="E2637" s="11" t="s">
        <v>57</v>
      </c>
      <c r="F2637" s="11" t="s">
        <v>26</v>
      </c>
      <c r="G2637" s="11" t="s">
        <v>26</v>
      </c>
      <c r="H2637" s="12" t="s">
        <v>4421</v>
      </c>
      <c r="I2637" s="12" t="s">
        <v>27</v>
      </c>
      <c r="J2637" s="12" t="s">
        <v>42</v>
      </c>
      <c r="K2637" s="12" t="s">
        <v>43</v>
      </c>
      <c r="L2637" s="13">
        <v>45.54</v>
      </c>
      <c r="M2637" s="13">
        <v>28</v>
      </c>
      <c r="N2637" s="13">
        <f t="shared" si="2627"/>
        <v>1.6264285714285713</v>
      </c>
      <c r="O2637" s="13">
        <v>83</v>
      </c>
      <c r="P2637" s="13" t="s">
        <v>30</v>
      </c>
      <c r="Q2637" s="13">
        <v>0</v>
      </c>
      <c r="R2637" s="69">
        <f>L2637*O2637</f>
        <v>3779.8199999999997</v>
      </c>
      <c r="S2637" s="69">
        <v>38</v>
      </c>
      <c r="T2637" s="69">
        <f>L2637*S2637</f>
        <v>1730.52</v>
      </c>
      <c r="U2637" s="69">
        <f>R2637-T2637</f>
        <v>2049.2999999999997</v>
      </c>
      <c r="V2637" s="69">
        <f>U2637*1</f>
        <v>2049.2999999999997</v>
      </c>
      <c r="W2637" s="69">
        <f>U2637-V2637</f>
        <v>0</v>
      </c>
      <c r="X2637" s="69">
        <f>L2637*37</f>
        <v>1684.98</v>
      </c>
      <c r="Y2637" s="70">
        <f>+T2637-X2637</f>
        <v>45.539999999999964</v>
      </c>
      <c r="Z2637" s="12" t="s">
        <v>41</v>
      </c>
      <c r="AA2637" s="12" t="s">
        <v>78</v>
      </c>
    </row>
    <row r="2638" spans="1:27" x14ac:dyDescent="0.25">
      <c r="A2638" s="10">
        <v>45695</v>
      </c>
      <c r="B2638" s="68">
        <v>8.356481481481437E-3</v>
      </c>
      <c r="C2638" s="11" t="s">
        <v>5009</v>
      </c>
      <c r="D2638" s="11">
        <v>17174</v>
      </c>
      <c r="E2638" s="11" t="s">
        <v>63</v>
      </c>
      <c r="F2638" s="11" t="s">
        <v>26</v>
      </c>
      <c r="G2638" s="11">
        <v>10185</v>
      </c>
      <c r="H2638" s="12" t="s">
        <v>140</v>
      </c>
      <c r="I2638" s="12" t="s">
        <v>27</v>
      </c>
      <c r="J2638" s="12" t="s">
        <v>42</v>
      </c>
      <c r="K2638" s="12" t="s">
        <v>43</v>
      </c>
      <c r="L2638" s="13">
        <v>41.48</v>
      </c>
      <c r="M2638" s="13">
        <v>25</v>
      </c>
      <c r="N2638" s="13">
        <f t="shared" si="2627"/>
        <v>1.6591999999999998</v>
      </c>
      <c r="O2638" s="13">
        <v>35</v>
      </c>
      <c r="P2638" s="13"/>
      <c r="Q2638" s="13">
        <v>0</v>
      </c>
      <c r="R2638" s="69">
        <f>+L2638*O2638</f>
        <v>1451.8</v>
      </c>
      <c r="S2638" s="69">
        <v>0</v>
      </c>
      <c r="T2638" s="69">
        <f>+L2638*S2638</f>
        <v>0</v>
      </c>
      <c r="U2638" s="69">
        <f>+R2638-T2638</f>
        <v>1451.8</v>
      </c>
      <c r="V2638" s="69">
        <f t="shared" ref="V2638" si="2662">+U2638*0</f>
        <v>0</v>
      </c>
      <c r="W2638" s="69">
        <f>+U2638-V2638</f>
        <v>1451.8</v>
      </c>
      <c r="X2638" s="69">
        <v>0</v>
      </c>
      <c r="Y2638" s="14">
        <f t="shared" ref="Y2638" si="2663">T2638-X2638</f>
        <v>0</v>
      </c>
      <c r="Z2638" s="11" t="s">
        <v>26</v>
      </c>
      <c r="AA2638" s="12" t="s">
        <v>31</v>
      </c>
    </row>
    <row r="2639" spans="1:27" x14ac:dyDescent="0.25">
      <c r="A2639" s="10">
        <v>45695</v>
      </c>
      <c r="B2639" s="68">
        <v>2.3576388888888911E-2</v>
      </c>
      <c r="C2639" s="11" t="s">
        <v>5010</v>
      </c>
      <c r="D2639" s="11">
        <v>17175</v>
      </c>
      <c r="E2639" s="11" t="s">
        <v>53</v>
      </c>
      <c r="F2639" s="11" t="s">
        <v>26</v>
      </c>
      <c r="G2639" s="11" t="s">
        <v>26</v>
      </c>
      <c r="H2639" s="12" t="s">
        <v>4421</v>
      </c>
      <c r="I2639" s="12" t="s">
        <v>27</v>
      </c>
      <c r="J2639" s="12" t="s">
        <v>42</v>
      </c>
      <c r="K2639" s="12" t="s">
        <v>43</v>
      </c>
      <c r="L2639" s="13">
        <v>44.76</v>
      </c>
      <c r="M2639" s="13">
        <v>25</v>
      </c>
      <c r="N2639" s="13">
        <f t="shared" si="2627"/>
        <v>1.7904</v>
      </c>
      <c r="O2639" s="13">
        <v>83</v>
      </c>
      <c r="P2639" s="13" t="s">
        <v>30</v>
      </c>
      <c r="Q2639" s="13">
        <v>0</v>
      </c>
      <c r="R2639" s="69">
        <f>L2639*O2639</f>
        <v>3715.08</v>
      </c>
      <c r="S2639" s="69">
        <v>38</v>
      </c>
      <c r="T2639" s="69">
        <f>L2639*S2639</f>
        <v>1700.8799999999999</v>
      </c>
      <c r="U2639" s="69">
        <f>R2639-T2639</f>
        <v>2014.2</v>
      </c>
      <c r="V2639" s="69">
        <f>U2639*1</f>
        <v>2014.2</v>
      </c>
      <c r="W2639" s="69">
        <f>U2639-V2639</f>
        <v>0</v>
      </c>
      <c r="X2639" s="69">
        <f>L2639*37</f>
        <v>1656.12</v>
      </c>
      <c r="Y2639" s="70">
        <f>+T2639-X2639</f>
        <v>44.759999999999991</v>
      </c>
      <c r="Z2639" s="12" t="s">
        <v>41</v>
      </c>
      <c r="AA2639" s="12" t="s">
        <v>78</v>
      </c>
    </row>
    <row r="2640" spans="1:27" x14ac:dyDescent="0.25">
      <c r="A2640" s="10">
        <v>45695</v>
      </c>
      <c r="B2640" s="68">
        <v>5.8414351851851842E-2</v>
      </c>
      <c r="C2640" s="11" t="s">
        <v>5011</v>
      </c>
      <c r="D2640" s="11">
        <v>17176</v>
      </c>
      <c r="E2640" s="11" t="s">
        <v>551</v>
      </c>
      <c r="F2640" s="11" t="s">
        <v>26</v>
      </c>
      <c r="G2640" s="11">
        <v>44156</v>
      </c>
      <c r="H2640" s="12" t="s">
        <v>4422</v>
      </c>
      <c r="I2640" s="12" t="s">
        <v>27</v>
      </c>
      <c r="J2640" s="12" t="s">
        <v>33</v>
      </c>
      <c r="K2640" s="12" t="s">
        <v>34</v>
      </c>
      <c r="L2640" s="13">
        <v>32.799999999999997</v>
      </c>
      <c r="M2640" s="13">
        <v>25</v>
      </c>
      <c r="N2640" s="13">
        <f t="shared" si="2627"/>
        <v>1.3119999999999998</v>
      </c>
      <c r="O2640" s="13">
        <v>45</v>
      </c>
      <c r="P2640" s="13" t="s">
        <v>30</v>
      </c>
      <c r="Q2640" s="13">
        <v>0</v>
      </c>
      <c r="R2640" s="69">
        <f>+L2640*O2640</f>
        <v>1475.9999999999998</v>
      </c>
      <c r="S2640" s="69">
        <v>0</v>
      </c>
      <c r="T2640" s="69">
        <f>+L2640*S2640</f>
        <v>0</v>
      </c>
      <c r="U2640" s="69">
        <f t="shared" ref="U2640" si="2664">+R2640-T2640</f>
        <v>1475.9999999999998</v>
      </c>
      <c r="V2640" s="69">
        <f>+U2640*1</f>
        <v>1475.9999999999998</v>
      </c>
      <c r="W2640" s="69">
        <f t="shared" ref="W2640" si="2665">+U2640-V2640</f>
        <v>0</v>
      </c>
      <c r="X2640" s="69">
        <v>0</v>
      </c>
      <c r="Y2640" s="14">
        <f t="shared" ref="Y2640:Y2646" si="2666">T2640-X2640</f>
        <v>0</v>
      </c>
      <c r="Z2640" s="11" t="s">
        <v>26</v>
      </c>
      <c r="AA2640" s="12" t="s">
        <v>31</v>
      </c>
    </row>
    <row r="2641" spans="1:27" x14ac:dyDescent="0.25">
      <c r="A2641" s="10">
        <v>45695</v>
      </c>
      <c r="B2641" s="68">
        <v>3.2986111111111216E-2</v>
      </c>
      <c r="C2641" s="11" t="s">
        <v>5012</v>
      </c>
      <c r="D2641" s="11">
        <v>17177</v>
      </c>
      <c r="E2641" s="11" t="s">
        <v>50</v>
      </c>
      <c r="F2641" s="11" t="s">
        <v>26</v>
      </c>
      <c r="G2641" s="11">
        <v>940</v>
      </c>
      <c r="H2641" s="12" t="s">
        <v>162</v>
      </c>
      <c r="I2641" s="12" t="s">
        <v>55</v>
      </c>
      <c r="J2641" s="12" t="s">
        <v>55</v>
      </c>
      <c r="K2641" s="12" t="s">
        <v>56</v>
      </c>
      <c r="L2641" s="13">
        <v>38.18</v>
      </c>
      <c r="M2641" s="13">
        <v>25</v>
      </c>
      <c r="N2641" s="13">
        <f t="shared" si="2627"/>
        <v>1.5271999999999999</v>
      </c>
      <c r="O2641" s="13" t="s">
        <v>30</v>
      </c>
      <c r="P2641" s="13">
        <v>22</v>
      </c>
      <c r="Q2641" s="13">
        <v>0</v>
      </c>
      <c r="R2641" s="69">
        <f>M2641*P2641</f>
        <v>550</v>
      </c>
      <c r="S2641" s="69">
        <v>0</v>
      </c>
      <c r="T2641" s="69">
        <f>M2641*S2641</f>
        <v>0</v>
      </c>
      <c r="U2641" s="69">
        <f>R2641-T2641</f>
        <v>550</v>
      </c>
      <c r="V2641" s="69">
        <f>U2641*0</f>
        <v>0</v>
      </c>
      <c r="W2641" s="69">
        <f>U2641-V2641</f>
        <v>550</v>
      </c>
      <c r="X2641" s="69">
        <v>0</v>
      </c>
      <c r="Y2641" s="14">
        <f t="shared" si="2666"/>
        <v>0</v>
      </c>
      <c r="Z2641" s="11" t="s">
        <v>26</v>
      </c>
      <c r="AA2641" s="12" t="s">
        <v>31</v>
      </c>
    </row>
    <row r="2642" spans="1:27" x14ac:dyDescent="0.25">
      <c r="A2642" s="10">
        <v>45695</v>
      </c>
      <c r="B2642" s="68">
        <v>6.87268518518519E-2</v>
      </c>
      <c r="C2642" s="11" t="s">
        <v>5013</v>
      </c>
      <c r="D2642" s="11">
        <v>17178</v>
      </c>
      <c r="E2642" s="11" t="s">
        <v>223</v>
      </c>
      <c r="F2642" s="11" t="s">
        <v>26</v>
      </c>
      <c r="G2642" s="11">
        <v>3206</v>
      </c>
      <c r="H2642" s="12" t="s">
        <v>4422</v>
      </c>
      <c r="I2642" s="12" t="s">
        <v>27</v>
      </c>
      <c r="J2642" s="12" t="s">
        <v>33</v>
      </c>
      <c r="K2642" s="12" t="s">
        <v>34</v>
      </c>
      <c r="L2642" s="13">
        <v>35.82</v>
      </c>
      <c r="M2642" s="13">
        <v>25</v>
      </c>
      <c r="N2642" s="13">
        <f t="shared" si="2627"/>
        <v>1.4328000000000001</v>
      </c>
      <c r="O2642" s="13">
        <v>45</v>
      </c>
      <c r="P2642" s="13" t="s">
        <v>30</v>
      </c>
      <c r="Q2642" s="13">
        <v>0</v>
      </c>
      <c r="R2642" s="69">
        <f>+L2642*O2642</f>
        <v>1611.9</v>
      </c>
      <c r="S2642" s="69">
        <v>0</v>
      </c>
      <c r="T2642" s="69">
        <f>+L2642*S2642</f>
        <v>0</v>
      </c>
      <c r="U2642" s="69">
        <f t="shared" ref="U2642:U2643" si="2667">+R2642-T2642</f>
        <v>1611.9</v>
      </c>
      <c r="V2642" s="69">
        <f>+U2642*1</f>
        <v>1611.9</v>
      </c>
      <c r="W2642" s="69">
        <f t="shared" ref="W2642:W2643" si="2668">+U2642-V2642</f>
        <v>0</v>
      </c>
      <c r="X2642" s="69">
        <v>0</v>
      </c>
      <c r="Y2642" s="14">
        <f t="shared" si="2666"/>
        <v>0</v>
      </c>
      <c r="Z2642" s="11" t="s">
        <v>26</v>
      </c>
      <c r="AA2642" s="12" t="s">
        <v>31</v>
      </c>
    </row>
    <row r="2643" spans="1:27" x14ac:dyDescent="0.25">
      <c r="A2643" s="10">
        <v>45695</v>
      </c>
      <c r="B2643" s="68">
        <v>5.9722222222221566E-3</v>
      </c>
      <c r="C2643" s="11" t="s">
        <v>5014</v>
      </c>
      <c r="D2643" s="11">
        <v>17179</v>
      </c>
      <c r="E2643" s="11" t="s">
        <v>179</v>
      </c>
      <c r="F2643" s="11" t="s">
        <v>26</v>
      </c>
      <c r="G2643" s="11" t="s">
        <v>35</v>
      </c>
      <c r="H2643" s="12" t="s">
        <v>36</v>
      </c>
      <c r="I2643" s="12" t="s">
        <v>55</v>
      </c>
      <c r="J2643" s="12" t="s">
        <v>55</v>
      </c>
      <c r="K2643" s="12" t="s">
        <v>56</v>
      </c>
      <c r="L2643" s="13">
        <v>15.1</v>
      </c>
      <c r="M2643" s="13">
        <v>10</v>
      </c>
      <c r="N2643" s="13">
        <f t="shared" si="2627"/>
        <v>1.51</v>
      </c>
      <c r="O2643" s="13">
        <v>20</v>
      </c>
      <c r="P2643" s="13" t="s">
        <v>30</v>
      </c>
      <c r="Q2643" s="13">
        <v>0</v>
      </c>
      <c r="R2643" s="69">
        <f>(L2643*O2643)-Q2643</f>
        <v>302</v>
      </c>
      <c r="S2643" s="69">
        <v>0</v>
      </c>
      <c r="T2643" s="69">
        <f t="shared" ref="T2643" si="2669">+L2643*S2643</f>
        <v>0</v>
      </c>
      <c r="U2643" s="69">
        <f t="shared" si="2667"/>
        <v>302</v>
      </c>
      <c r="V2643" s="69">
        <f t="shared" ref="V2643" si="2670">+U2643*0</f>
        <v>0</v>
      </c>
      <c r="W2643" s="69">
        <f t="shared" si="2668"/>
        <v>302</v>
      </c>
      <c r="X2643" s="69">
        <v>0</v>
      </c>
      <c r="Y2643" s="14">
        <f t="shared" si="2666"/>
        <v>0</v>
      </c>
      <c r="Z2643" s="11" t="s">
        <v>26</v>
      </c>
      <c r="AA2643" s="12" t="s">
        <v>31</v>
      </c>
    </row>
    <row r="2644" spans="1:27" x14ac:dyDescent="0.25">
      <c r="A2644" s="10">
        <v>45695</v>
      </c>
      <c r="B2644" s="68">
        <v>3.6655092592592586E-2</v>
      </c>
      <c r="C2644" s="11" t="s">
        <v>5015</v>
      </c>
      <c r="D2644" s="11">
        <v>17180</v>
      </c>
      <c r="E2644" s="11" t="s">
        <v>500</v>
      </c>
      <c r="F2644" s="11" t="s">
        <v>26</v>
      </c>
      <c r="G2644" s="11">
        <v>817</v>
      </c>
      <c r="H2644" s="12" t="s">
        <v>141</v>
      </c>
      <c r="I2644" s="12" t="s">
        <v>27</v>
      </c>
      <c r="J2644" s="12" t="s">
        <v>33</v>
      </c>
      <c r="K2644" s="12" t="s">
        <v>34</v>
      </c>
      <c r="L2644" s="13">
        <v>41.98</v>
      </c>
      <c r="M2644" s="13">
        <v>29</v>
      </c>
      <c r="N2644" s="13">
        <f t="shared" si="2627"/>
        <v>1.4475862068965517</v>
      </c>
      <c r="O2644" s="13">
        <v>40</v>
      </c>
      <c r="P2644" s="13" t="s">
        <v>30</v>
      </c>
      <c r="Q2644" s="13">
        <v>0</v>
      </c>
      <c r="R2644" s="69">
        <f>L2644*O2644</f>
        <v>1679.1999999999998</v>
      </c>
      <c r="S2644" s="69">
        <v>0</v>
      </c>
      <c r="T2644" s="69">
        <f>L2644*S2644</f>
        <v>0</v>
      </c>
      <c r="U2644" s="69">
        <f>R2644-T2644</f>
        <v>1679.1999999999998</v>
      </c>
      <c r="V2644" s="69">
        <f>U2644*0</f>
        <v>0</v>
      </c>
      <c r="W2644" s="69">
        <f>U2644-V2644</f>
        <v>1679.1999999999998</v>
      </c>
      <c r="X2644" s="69">
        <v>0</v>
      </c>
      <c r="Y2644" s="14">
        <f t="shared" si="2666"/>
        <v>0</v>
      </c>
      <c r="Z2644" s="11" t="s">
        <v>26</v>
      </c>
      <c r="AA2644" s="12" t="s">
        <v>31</v>
      </c>
    </row>
    <row r="2645" spans="1:27" x14ac:dyDescent="0.25">
      <c r="A2645" s="10">
        <v>45695</v>
      </c>
      <c r="B2645" s="68">
        <v>1.244212962962965E-2</v>
      </c>
      <c r="C2645" s="11" t="s">
        <v>5016</v>
      </c>
      <c r="D2645" s="11">
        <v>17181</v>
      </c>
      <c r="E2645" s="11" t="s">
        <v>67</v>
      </c>
      <c r="F2645" s="11" t="s">
        <v>26</v>
      </c>
      <c r="G2645" s="11">
        <v>1632</v>
      </c>
      <c r="H2645" s="12" t="s">
        <v>66</v>
      </c>
      <c r="I2645" s="12" t="s">
        <v>37</v>
      </c>
      <c r="J2645" s="12" t="s">
        <v>1908</v>
      </c>
      <c r="K2645" s="12" t="s">
        <v>82</v>
      </c>
      <c r="L2645" s="13">
        <v>38.020000000000003</v>
      </c>
      <c r="M2645" s="13">
        <v>25</v>
      </c>
      <c r="N2645" s="13">
        <f t="shared" si="2627"/>
        <v>1.5208000000000002</v>
      </c>
      <c r="O2645" s="13" t="s">
        <v>30</v>
      </c>
      <c r="P2645" s="13">
        <v>54</v>
      </c>
      <c r="Q2645" s="13">
        <v>0</v>
      </c>
      <c r="R2645" s="69">
        <f>M2645*P2645</f>
        <v>1350</v>
      </c>
      <c r="S2645" s="69">
        <v>0</v>
      </c>
      <c r="T2645" s="69">
        <f>M2645*S2645</f>
        <v>0</v>
      </c>
      <c r="U2645" s="69">
        <f>R2645-T2645</f>
        <v>1350</v>
      </c>
      <c r="V2645" s="69">
        <f>U2645*1</f>
        <v>1350</v>
      </c>
      <c r="W2645" s="69">
        <f>U2645-V2645</f>
        <v>0</v>
      </c>
      <c r="X2645" s="69">
        <v>0</v>
      </c>
      <c r="Y2645" s="14">
        <f t="shared" si="2666"/>
        <v>0</v>
      </c>
      <c r="Z2645" s="11" t="s">
        <v>26</v>
      </c>
      <c r="AA2645" s="12" t="s">
        <v>31</v>
      </c>
    </row>
    <row r="2646" spans="1:27" x14ac:dyDescent="0.25">
      <c r="A2646" s="10">
        <v>45695</v>
      </c>
      <c r="B2646" s="68">
        <v>1.1064814814814805E-2</v>
      </c>
      <c r="C2646" s="11" t="s">
        <v>5017</v>
      </c>
      <c r="D2646" s="11">
        <v>17182</v>
      </c>
      <c r="E2646" s="11" t="s">
        <v>1199</v>
      </c>
      <c r="F2646" s="11" t="s">
        <v>26</v>
      </c>
      <c r="G2646" s="11">
        <v>2957</v>
      </c>
      <c r="H2646" s="12" t="s">
        <v>162</v>
      </c>
      <c r="I2646" s="12" t="s">
        <v>27</v>
      </c>
      <c r="J2646" s="12" t="s">
        <v>42</v>
      </c>
      <c r="K2646" s="12" t="s">
        <v>43</v>
      </c>
      <c r="L2646" s="13">
        <v>42.96</v>
      </c>
      <c r="M2646" s="13">
        <v>25</v>
      </c>
      <c r="N2646" s="13">
        <f t="shared" si="2627"/>
        <v>1.7183999999999999</v>
      </c>
      <c r="O2646" s="13" t="s">
        <v>30</v>
      </c>
      <c r="P2646" s="13">
        <v>62</v>
      </c>
      <c r="Q2646" s="13">
        <v>0</v>
      </c>
      <c r="R2646" s="69">
        <f>M2646*P2646</f>
        <v>1550</v>
      </c>
      <c r="S2646" s="69">
        <v>0</v>
      </c>
      <c r="T2646" s="69">
        <f>M2646*S2646</f>
        <v>0</v>
      </c>
      <c r="U2646" s="69">
        <f>R2646-T2646</f>
        <v>1550</v>
      </c>
      <c r="V2646" s="69">
        <f>U2646*0</f>
        <v>0</v>
      </c>
      <c r="W2646" s="69">
        <f>U2646-V2646</f>
        <v>1550</v>
      </c>
      <c r="X2646" s="69">
        <v>0</v>
      </c>
      <c r="Y2646" s="14">
        <f t="shared" si="2666"/>
        <v>0</v>
      </c>
      <c r="Z2646" s="11" t="s">
        <v>26</v>
      </c>
      <c r="AA2646" s="12" t="s">
        <v>31</v>
      </c>
    </row>
    <row r="2647" spans="1:27" x14ac:dyDescent="0.25">
      <c r="A2647" s="10">
        <v>45695</v>
      </c>
      <c r="B2647" s="68">
        <v>1.7037037037037073E-2</v>
      </c>
      <c r="C2647" s="11" t="s">
        <v>5018</v>
      </c>
      <c r="D2647" s="11">
        <v>17183</v>
      </c>
      <c r="E2647" s="11" t="s">
        <v>113</v>
      </c>
      <c r="F2647" s="11" t="s">
        <v>26</v>
      </c>
      <c r="G2647" s="11" t="s">
        <v>26</v>
      </c>
      <c r="H2647" s="12" t="s">
        <v>4423</v>
      </c>
      <c r="I2647" s="12" t="s">
        <v>27</v>
      </c>
      <c r="J2647" s="12" t="s">
        <v>47</v>
      </c>
      <c r="K2647" s="12" t="s">
        <v>48</v>
      </c>
      <c r="L2647" s="13">
        <v>29</v>
      </c>
      <c r="M2647" s="13">
        <v>20</v>
      </c>
      <c r="N2647" s="13">
        <f t="shared" si="2627"/>
        <v>1.45</v>
      </c>
      <c r="O2647" s="13">
        <v>90</v>
      </c>
      <c r="P2647" s="13" t="s">
        <v>30</v>
      </c>
      <c r="Q2647" s="13">
        <v>0</v>
      </c>
      <c r="R2647" s="69">
        <f>L2647*O2647</f>
        <v>2610</v>
      </c>
      <c r="S2647" s="69">
        <v>41</v>
      </c>
      <c r="T2647" s="69">
        <f>+L2647*S2647</f>
        <v>1189</v>
      </c>
      <c r="U2647" s="69">
        <f t="shared" ref="U2647" si="2671">R2647-T2647</f>
        <v>1421</v>
      </c>
      <c r="V2647" s="69">
        <f>U2647*1</f>
        <v>1421</v>
      </c>
      <c r="W2647" s="69">
        <f t="shared" ref="W2647" si="2672">U2647-V2647</f>
        <v>0</v>
      </c>
      <c r="X2647" s="15">
        <f>L2647*40</f>
        <v>1160</v>
      </c>
      <c r="Y2647" s="70">
        <f t="shared" ref="Y2647" si="2673">+T2647-X2647</f>
        <v>29</v>
      </c>
      <c r="Z2647" s="12" t="s">
        <v>6326</v>
      </c>
      <c r="AA2647" s="12" t="s">
        <v>745</v>
      </c>
    </row>
    <row r="2648" spans="1:27" x14ac:dyDescent="0.25">
      <c r="A2648" s="10">
        <v>45695</v>
      </c>
      <c r="B2648" s="68">
        <v>1.142361111111112E-2</v>
      </c>
      <c r="C2648" s="11" t="s">
        <v>5019</v>
      </c>
      <c r="D2648" s="11">
        <v>17184</v>
      </c>
      <c r="E2648" s="11" t="s">
        <v>538</v>
      </c>
      <c r="F2648" s="11" t="s">
        <v>26</v>
      </c>
      <c r="G2648" s="11">
        <v>3356</v>
      </c>
      <c r="H2648" s="12" t="s">
        <v>41</v>
      </c>
      <c r="I2648" s="12" t="s">
        <v>27</v>
      </c>
      <c r="J2648" s="12" t="s">
        <v>42</v>
      </c>
      <c r="K2648" s="12" t="s">
        <v>43</v>
      </c>
      <c r="L2648" s="13">
        <v>41.52</v>
      </c>
      <c r="M2648" s="13">
        <v>25</v>
      </c>
      <c r="N2648" s="13">
        <f t="shared" si="2627"/>
        <v>1.6608000000000001</v>
      </c>
      <c r="O2648" s="13" t="s">
        <v>30</v>
      </c>
      <c r="P2648" s="13">
        <v>64</v>
      </c>
      <c r="Q2648" s="13">
        <v>0</v>
      </c>
      <c r="R2648" s="69">
        <f>M2648*P2648</f>
        <v>1600</v>
      </c>
      <c r="S2648" s="69">
        <v>0</v>
      </c>
      <c r="T2648" s="69">
        <f>M2648*S2648</f>
        <v>0</v>
      </c>
      <c r="U2648" s="69">
        <f>+R2648-T2648</f>
        <v>1600</v>
      </c>
      <c r="V2648" s="69">
        <f t="shared" ref="V2648" si="2674">+U2648*0</f>
        <v>0</v>
      </c>
      <c r="W2648" s="69">
        <f>+U2648-V2648</f>
        <v>1600</v>
      </c>
      <c r="X2648" s="69">
        <v>0</v>
      </c>
      <c r="Y2648" s="14">
        <f t="shared" ref="Y2648:Y2672" si="2675">T2648-X2648</f>
        <v>0</v>
      </c>
      <c r="Z2648" s="11" t="s">
        <v>26</v>
      </c>
      <c r="AA2648" s="12" t="s">
        <v>31</v>
      </c>
    </row>
    <row r="2649" spans="1:27" x14ac:dyDescent="0.25">
      <c r="A2649" s="10">
        <v>45695</v>
      </c>
      <c r="B2649" s="68">
        <v>1.996527777777779E-2</v>
      </c>
      <c r="C2649" s="11" t="s">
        <v>5020</v>
      </c>
      <c r="D2649" s="11">
        <v>17185</v>
      </c>
      <c r="E2649" s="11" t="s">
        <v>560</v>
      </c>
      <c r="F2649" s="11" t="s">
        <v>26</v>
      </c>
      <c r="G2649" s="11">
        <v>112239</v>
      </c>
      <c r="H2649" s="12" t="s">
        <v>4445</v>
      </c>
      <c r="I2649" s="12" t="s">
        <v>27</v>
      </c>
      <c r="J2649" s="12" t="s">
        <v>33</v>
      </c>
      <c r="K2649" s="12" t="s">
        <v>34</v>
      </c>
      <c r="L2649" s="13">
        <v>35.22</v>
      </c>
      <c r="M2649" s="13">
        <v>25</v>
      </c>
      <c r="N2649" s="13">
        <f t="shared" si="2627"/>
        <v>1.4088000000000001</v>
      </c>
      <c r="O2649" s="13">
        <v>44</v>
      </c>
      <c r="P2649" s="13" t="s">
        <v>30</v>
      </c>
      <c r="Q2649" s="13">
        <v>0</v>
      </c>
      <c r="R2649" s="69">
        <f t="shared" ref="R2649" si="2676">+L2649*O2649</f>
        <v>1549.6799999999998</v>
      </c>
      <c r="S2649" s="69">
        <v>0</v>
      </c>
      <c r="T2649" s="69">
        <f>+L2649*S2649</f>
        <v>0</v>
      </c>
      <c r="U2649" s="69">
        <f>+R2649-T2649</f>
        <v>1549.6799999999998</v>
      </c>
      <c r="V2649" s="69">
        <f>+U2649*1</f>
        <v>1549.6799999999998</v>
      </c>
      <c r="W2649" s="69">
        <f>+U2649-V2649</f>
        <v>0</v>
      </c>
      <c r="X2649" s="69">
        <v>0</v>
      </c>
      <c r="Y2649" s="14">
        <f t="shared" si="2675"/>
        <v>0</v>
      </c>
      <c r="Z2649" s="11" t="s">
        <v>26</v>
      </c>
      <c r="AA2649" s="12" t="s">
        <v>31</v>
      </c>
    </row>
    <row r="2650" spans="1:27" x14ac:dyDescent="0.25">
      <c r="A2650" s="10">
        <v>45695</v>
      </c>
      <c r="B2650" s="68">
        <v>1.6446759259259314E-2</v>
      </c>
      <c r="C2650" s="11" t="s">
        <v>5021</v>
      </c>
      <c r="D2650" s="11">
        <v>17186</v>
      </c>
      <c r="E2650" s="11" t="s">
        <v>40</v>
      </c>
      <c r="F2650" s="11" t="s">
        <v>26</v>
      </c>
      <c r="G2650" s="11">
        <v>3260</v>
      </c>
      <c r="H2650" s="12" t="s">
        <v>41</v>
      </c>
      <c r="I2650" s="12" t="s">
        <v>55</v>
      </c>
      <c r="J2650" s="12" t="s">
        <v>55</v>
      </c>
      <c r="K2650" s="12" t="s">
        <v>56</v>
      </c>
      <c r="L2650" s="13">
        <v>37.299999999999997</v>
      </c>
      <c r="M2650" s="13">
        <v>25</v>
      </c>
      <c r="N2650" s="13">
        <f t="shared" si="2627"/>
        <v>1.492</v>
      </c>
      <c r="O2650" s="13" t="s">
        <v>30</v>
      </c>
      <c r="P2650" s="13">
        <v>24</v>
      </c>
      <c r="Q2650" s="13">
        <v>0</v>
      </c>
      <c r="R2650" s="69">
        <f>+M2650*P2650</f>
        <v>600</v>
      </c>
      <c r="S2650" s="69">
        <v>0</v>
      </c>
      <c r="T2650" s="69">
        <f>+M2650*S2650</f>
        <v>0</v>
      </c>
      <c r="U2650" s="69">
        <f t="shared" ref="U2650:U2661" si="2677">+R2650-T2650</f>
        <v>600</v>
      </c>
      <c r="V2650" s="69">
        <f>+U2650*0</f>
        <v>0</v>
      </c>
      <c r="W2650" s="69">
        <f t="shared" ref="W2650:W2661" si="2678">+U2650-V2650</f>
        <v>600</v>
      </c>
      <c r="X2650" s="69">
        <v>0</v>
      </c>
      <c r="Y2650" s="14">
        <f t="shared" si="2675"/>
        <v>0</v>
      </c>
      <c r="Z2650" s="11" t="s">
        <v>26</v>
      </c>
      <c r="AA2650" s="12" t="s">
        <v>31</v>
      </c>
    </row>
    <row r="2651" spans="1:27" x14ac:dyDescent="0.25">
      <c r="A2651" s="10">
        <v>45695</v>
      </c>
      <c r="B2651" s="68">
        <v>1.3055555555555598E-2</v>
      </c>
      <c r="C2651" s="11" t="s">
        <v>5022</v>
      </c>
      <c r="D2651" s="11">
        <v>17187</v>
      </c>
      <c r="E2651" s="11" t="s">
        <v>485</v>
      </c>
      <c r="F2651" s="11" t="s">
        <v>26</v>
      </c>
      <c r="G2651" s="11">
        <v>70310</v>
      </c>
      <c r="H2651" s="12" t="s">
        <v>4447</v>
      </c>
      <c r="I2651" s="12" t="s">
        <v>55</v>
      </c>
      <c r="J2651" s="12" t="s">
        <v>55</v>
      </c>
      <c r="K2651" s="12" t="s">
        <v>56</v>
      </c>
      <c r="L2651" s="13">
        <v>37.22</v>
      </c>
      <c r="M2651" s="13">
        <v>25</v>
      </c>
      <c r="N2651" s="13">
        <f t="shared" si="2627"/>
        <v>1.4887999999999999</v>
      </c>
      <c r="O2651" s="13">
        <v>15</v>
      </c>
      <c r="P2651" s="13" t="s">
        <v>30</v>
      </c>
      <c r="Q2651" s="13">
        <v>0</v>
      </c>
      <c r="R2651" s="69">
        <f>+L2651*O2651</f>
        <v>558.29999999999995</v>
      </c>
      <c r="S2651" s="69">
        <v>0</v>
      </c>
      <c r="T2651" s="69">
        <f t="shared" ref="T2651:T2658" si="2679">+L2651*S2651</f>
        <v>0</v>
      </c>
      <c r="U2651" s="69">
        <f t="shared" si="2677"/>
        <v>558.29999999999995</v>
      </c>
      <c r="V2651" s="69">
        <f>+U2651*0.75</f>
        <v>418.72499999999997</v>
      </c>
      <c r="W2651" s="69">
        <f t="shared" si="2678"/>
        <v>139.57499999999999</v>
      </c>
      <c r="X2651" s="69">
        <v>0</v>
      </c>
      <c r="Y2651" s="14">
        <f t="shared" si="2675"/>
        <v>0</v>
      </c>
      <c r="Z2651" s="11" t="s">
        <v>26</v>
      </c>
      <c r="AA2651" s="12" t="s">
        <v>31</v>
      </c>
    </row>
    <row r="2652" spans="1:27" x14ac:dyDescent="0.25">
      <c r="A2652" s="10">
        <v>45695</v>
      </c>
      <c r="B2652" s="68">
        <v>1.1562500000000031E-2</v>
      </c>
      <c r="C2652" s="11" t="s">
        <v>5023</v>
      </c>
      <c r="D2652" s="11">
        <v>17188</v>
      </c>
      <c r="E2652" s="11" t="s">
        <v>569</v>
      </c>
      <c r="F2652" s="11" t="s">
        <v>26</v>
      </c>
      <c r="G2652" s="11">
        <v>10350</v>
      </c>
      <c r="H2652" s="12" t="s">
        <v>140</v>
      </c>
      <c r="I2652" s="12" t="s">
        <v>27</v>
      </c>
      <c r="J2652" s="12" t="s">
        <v>47</v>
      </c>
      <c r="K2652" s="12" t="s">
        <v>48</v>
      </c>
      <c r="L2652" s="13">
        <v>40.840000000000003</v>
      </c>
      <c r="M2652" s="13">
        <v>28</v>
      </c>
      <c r="N2652" s="13">
        <f t="shared" si="2627"/>
        <v>1.4585714285714286</v>
      </c>
      <c r="O2652" s="13">
        <v>40</v>
      </c>
      <c r="P2652" s="13"/>
      <c r="Q2652" s="13">
        <v>0</v>
      </c>
      <c r="R2652" s="69">
        <f>+L2652*O2652</f>
        <v>1633.6000000000001</v>
      </c>
      <c r="S2652" s="69">
        <v>0</v>
      </c>
      <c r="T2652" s="69">
        <f t="shared" si="2679"/>
        <v>0</v>
      </c>
      <c r="U2652" s="69">
        <f t="shared" si="2677"/>
        <v>1633.6000000000001</v>
      </c>
      <c r="V2652" s="69">
        <f t="shared" ref="V2652:V2653" si="2680">+U2652*0</f>
        <v>0</v>
      </c>
      <c r="W2652" s="69">
        <f t="shared" si="2678"/>
        <v>1633.6000000000001</v>
      </c>
      <c r="X2652" s="69">
        <v>0</v>
      </c>
      <c r="Y2652" s="14">
        <f t="shared" si="2675"/>
        <v>0</v>
      </c>
      <c r="Z2652" s="11" t="s">
        <v>26</v>
      </c>
      <c r="AA2652" s="12" t="s">
        <v>31</v>
      </c>
    </row>
    <row r="2653" spans="1:27" x14ac:dyDescent="0.25">
      <c r="A2653" s="10">
        <v>45695</v>
      </c>
      <c r="B2653" s="68">
        <v>1.3356481481481497E-2</v>
      </c>
      <c r="C2653" s="11" t="s">
        <v>5024</v>
      </c>
      <c r="D2653" s="11">
        <v>17189</v>
      </c>
      <c r="E2653" s="11" t="s">
        <v>519</v>
      </c>
      <c r="F2653" s="11" t="s">
        <v>26</v>
      </c>
      <c r="G2653" s="11">
        <v>4397</v>
      </c>
      <c r="H2653" s="12" t="s">
        <v>140</v>
      </c>
      <c r="I2653" s="12" t="s">
        <v>27</v>
      </c>
      <c r="J2653" s="12" t="s">
        <v>42</v>
      </c>
      <c r="K2653" s="12" t="s">
        <v>43</v>
      </c>
      <c r="L2653" s="13">
        <v>40.4</v>
      </c>
      <c r="M2653" s="13">
        <v>25</v>
      </c>
      <c r="N2653" s="13">
        <f t="shared" si="2627"/>
        <v>1.6159999999999999</v>
      </c>
      <c r="O2653" s="13">
        <v>35</v>
      </c>
      <c r="P2653" s="13"/>
      <c r="Q2653" s="13">
        <v>0</v>
      </c>
      <c r="R2653" s="69">
        <f>+L2653*O2653</f>
        <v>1414</v>
      </c>
      <c r="S2653" s="69">
        <v>0</v>
      </c>
      <c r="T2653" s="69">
        <f t="shared" si="2679"/>
        <v>0</v>
      </c>
      <c r="U2653" s="69">
        <f t="shared" si="2677"/>
        <v>1414</v>
      </c>
      <c r="V2653" s="69">
        <f t="shared" si="2680"/>
        <v>0</v>
      </c>
      <c r="W2653" s="69">
        <f t="shared" si="2678"/>
        <v>1414</v>
      </c>
      <c r="X2653" s="69">
        <v>0</v>
      </c>
      <c r="Y2653" s="14">
        <f t="shared" si="2675"/>
        <v>0</v>
      </c>
      <c r="Z2653" s="11" t="s">
        <v>26</v>
      </c>
      <c r="AA2653" s="12" t="s">
        <v>31</v>
      </c>
    </row>
    <row r="2654" spans="1:27" x14ac:dyDescent="0.25">
      <c r="A2654" s="10">
        <v>45695</v>
      </c>
      <c r="B2654" s="68">
        <v>3.2222222222222263E-2</v>
      </c>
      <c r="C2654" s="11" t="s">
        <v>5025</v>
      </c>
      <c r="D2654" s="11">
        <v>17190</v>
      </c>
      <c r="E2654" s="11" t="s">
        <v>2125</v>
      </c>
      <c r="F2654" s="11" t="s">
        <v>26</v>
      </c>
      <c r="G2654" s="11">
        <v>112238</v>
      </c>
      <c r="H2654" s="12" t="s">
        <v>4445</v>
      </c>
      <c r="I2654" s="12" t="s">
        <v>27</v>
      </c>
      <c r="J2654" s="12" t="s">
        <v>33</v>
      </c>
      <c r="K2654" s="12" t="s">
        <v>34</v>
      </c>
      <c r="L2654" s="13">
        <v>34.76</v>
      </c>
      <c r="M2654" s="13">
        <v>25</v>
      </c>
      <c r="N2654" s="13">
        <f t="shared" si="2627"/>
        <v>1.3903999999999999</v>
      </c>
      <c r="O2654" s="13">
        <v>44</v>
      </c>
      <c r="P2654" s="13" t="s">
        <v>30</v>
      </c>
      <c r="Q2654" s="13">
        <v>0</v>
      </c>
      <c r="R2654" s="69">
        <f t="shared" ref="R2654" si="2681">+L2654*O2654</f>
        <v>1529.4399999999998</v>
      </c>
      <c r="S2654" s="69">
        <v>0</v>
      </c>
      <c r="T2654" s="69">
        <f t="shared" si="2679"/>
        <v>0</v>
      </c>
      <c r="U2654" s="69">
        <f t="shared" si="2677"/>
        <v>1529.4399999999998</v>
      </c>
      <c r="V2654" s="69">
        <f>+U2654*1</f>
        <v>1529.4399999999998</v>
      </c>
      <c r="W2654" s="69">
        <f t="shared" si="2678"/>
        <v>0</v>
      </c>
      <c r="X2654" s="69">
        <v>0</v>
      </c>
      <c r="Y2654" s="14">
        <f t="shared" si="2675"/>
        <v>0</v>
      </c>
      <c r="Z2654" s="11" t="s">
        <v>26</v>
      </c>
      <c r="AA2654" s="12" t="s">
        <v>31</v>
      </c>
    </row>
    <row r="2655" spans="1:27" x14ac:dyDescent="0.25">
      <c r="A2655" s="10">
        <v>45695</v>
      </c>
      <c r="B2655" s="68">
        <v>1.2523148148148144E-2</v>
      </c>
      <c r="C2655" s="11" t="s">
        <v>5026</v>
      </c>
      <c r="D2655" s="11">
        <v>17191</v>
      </c>
      <c r="E2655" s="11" t="s">
        <v>80</v>
      </c>
      <c r="F2655" s="11" t="s">
        <v>26</v>
      </c>
      <c r="G2655" s="11">
        <v>10677</v>
      </c>
      <c r="H2655" s="12" t="s">
        <v>140</v>
      </c>
      <c r="I2655" s="12" t="s">
        <v>27</v>
      </c>
      <c r="J2655" s="12" t="s">
        <v>42</v>
      </c>
      <c r="K2655" s="12" t="s">
        <v>43</v>
      </c>
      <c r="L2655" s="13">
        <v>41</v>
      </c>
      <c r="M2655" s="13">
        <v>25</v>
      </c>
      <c r="N2655" s="13">
        <f t="shared" si="2627"/>
        <v>1.64</v>
      </c>
      <c r="O2655" s="13">
        <v>35</v>
      </c>
      <c r="P2655" s="13"/>
      <c r="Q2655" s="13">
        <v>0</v>
      </c>
      <c r="R2655" s="69">
        <f>+L2655*O2655</f>
        <v>1435</v>
      </c>
      <c r="S2655" s="69">
        <v>0</v>
      </c>
      <c r="T2655" s="69">
        <f t="shared" si="2679"/>
        <v>0</v>
      </c>
      <c r="U2655" s="69">
        <f t="shared" si="2677"/>
        <v>1435</v>
      </c>
      <c r="V2655" s="69">
        <f t="shared" ref="V2655" si="2682">+U2655*0</f>
        <v>0</v>
      </c>
      <c r="W2655" s="69">
        <f t="shared" si="2678"/>
        <v>1435</v>
      </c>
      <c r="X2655" s="69">
        <v>0</v>
      </c>
      <c r="Y2655" s="14">
        <f t="shared" si="2675"/>
        <v>0</v>
      </c>
      <c r="Z2655" s="11" t="s">
        <v>26</v>
      </c>
      <c r="AA2655" s="12" t="s">
        <v>31</v>
      </c>
    </row>
    <row r="2656" spans="1:27" x14ac:dyDescent="0.25">
      <c r="A2656" s="10">
        <v>45695</v>
      </c>
      <c r="B2656" s="68">
        <v>1.9641203703703702E-2</v>
      </c>
      <c r="C2656" s="11" t="s">
        <v>5027</v>
      </c>
      <c r="D2656" s="11">
        <v>17192</v>
      </c>
      <c r="E2656" s="11" t="s">
        <v>484</v>
      </c>
      <c r="F2656" s="11" t="s">
        <v>26</v>
      </c>
      <c r="G2656" s="11">
        <v>22503</v>
      </c>
      <c r="H2656" s="12" t="s">
        <v>4447</v>
      </c>
      <c r="I2656" s="12" t="s">
        <v>27</v>
      </c>
      <c r="J2656" s="12" t="s">
        <v>42</v>
      </c>
      <c r="K2656" s="12" t="s">
        <v>43</v>
      </c>
      <c r="L2656" s="13">
        <v>41.7</v>
      </c>
      <c r="M2656" s="13">
        <v>25</v>
      </c>
      <c r="N2656" s="13">
        <f t="shared" si="2627"/>
        <v>1.6680000000000001</v>
      </c>
      <c r="O2656" s="13">
        <v>42.5</v>
      </c>
      <c r="P2656" s="13"/>
      <c r="Q2656" s="13">
        <v>0</v>
      </c>
      <c r="R2656" s="69">
        <f>+L2656*O2656</f>
        <v>1772.2500000000002</v>
      </c>
      <c r="S2656" s="69">
        <v>0</v>
      </c>
      <c r="T2656" s="69">
        <f t="shared" si="2679"/>
        <v>0</v>
      </c>
      <c r="U2656" s="69">
        <f t="shared" si="2677"/>
        <v>1772.2500000000002</v>
      </c>
      <c r="V2656" s="69">
        <f>+U2656*0.75</f>
        <v>1329.1875000000002</v>
      </c>
      <c r="W2656" s="69">
        <f t="shared" si="2678"/>
        <v>443.0625</v>
      </c>
      <c r="X2656" s="69">
        <v>0</v>
      </c>
      <c r="Y2656" s="14">
        <f t="shared" si="2675"/>
        <v>0</v>
      </c>
      <c r="Z2656" s="11" t="s">
        <v>26</v>
      </c>
      <c r="AA2656" s="12" t="s">
        <v>31</v>
      </c>
    </row>
    <row r="2657" spans="1:27" x14ac:dyDescent="0.25">
      <c r="A2657" s="10">
        <v>45695</v>
      </c>
      <c r="B2657" s="68">
        <v>5.7037037037037108E-2</v>
      </c>
      <c r="C2657" s="11" t="s">
        <v>5028</v>
      </c>
      <c r="D2657" s="11">
        <v>17193</v>
      </c>
      <c r="E2657" s="11" t="s">
        <v>566</v>
      </c>
      <c r="F2657" s="11" t="s">
        <v>26</v>
      </c>
      <c r="G2657" s="11">
        <v>112242</v>
      </c>
      <c r="H2657" s="12" t="s">
        <v>4445</v>
      </c>
      <c r="I2657" s="12" t="s">
        <v>27</v>
      </c>
      <c r="J2657" s="12" t="s">
        <v>33</v>
      </c>
      <c r="K2657" s="12" t="s">
        <v>34</v>
      </c>
      <c r="L2657" s="13">
        <v>34.119999999999997</v>
      </c>
      <c r="M2657" s="13">
        <v>24</v>
      </c>
      <c r="N2657" s="13">
        <f t="shared" si="2627"/>
        <v>1.4216666666666666</v>
      </c>
      <c r="O2657" s="13">
        <v>44</v>
      </c>
      <c r="P2657" s="13" t="s">
        <v>30</v>
      </c>
      <c r="Q2657" s="13">
        <v>0</v>
      </c>
      <c r="R2657" s="69">
        <f t="shared" ref="R2657" si="2683">+L2657*O2657</f>
        <v>1501.28</v>
      </c>
      <c r="S2657" s="69">
        <v>0</v>
      </c>
      <c r="T2657" s="69">
        <f t="shared" si="2679"/>
        <v>0</v>
      </c>
      <c r="U2657" s="69">
        <f t="shared" si="2677"/>
        <v>1501.28</v>
      </c>
      <c r="V2657" s="69">
        <f>+U2657*1</f>
        <v>1501.28</v>
      </c>
      <c r="W2657" s="69">
        <f t="shared" si="2678"/>
        <v>0</v>
      </c>
      <c r="X2657" s="69">
        <v>0</v>
      </c>
      <c r="Y2657" s="14">
        <f t="shared" si="2675"/>
        <v>0</v>
      </c>
      <c r="Z2657" s="11" t="s">
        <v>26</v>
      </c>
      <c r="AA2657" s="12" t="s">
        <v>31</v>
      </c>
    </row>
    <row r="2658" spans="1:27" x14ac:dyDescent="0.25">
      <c r="A2658" s="10">
        <v>45695</v>
      </c>
      <c r="B2658" s="68">
        <v>2.0034722222222245E-2</v>
      </c>
      <c r="C2658" s="11" t="s">
        <v>5029</v>
      </c>
      <c r="D2658" s="11">
        <v>17194</v>
      </c>
      <c r="E2658" s="11" t="s">
        <v>5030</v>
      </c>
      <c r="F2658" s="11" t="s">
        <v>26</v>
      </c>
      <c r="G2658" s="11">
        <v>10801</v>
      </c>
      <c r="H2658" s="12" t="s">
        <v>140</v>
      </c>
      <c r="I2658" s="12" t="s">
        <v>27</v>
      </c>
      <c r="J2658" s="12" t="s">
        <v>42</v>
      </c>
      <c r="K2658" s="12" t="s">
        <v>43</v>
      </c>
      <c r="L2658" s="13">
        <v>41.48</v>
      </c>
      <c r="M2658" s="13">
        <v>25</v>
      </c>
      <c r="N2658" s="13">
        <f t="shared" si="2627"/>
        <v>1.6591999999999998</v>
      </c>
      <c r="O2658" s="13">
        <v>35</v>
      </c>
      <c r="P2658" s="13"/>
      <c r="Q2658" s="13">
        <v>0</v>
      </c>
      <c r="R2658" s="69">
        <f>+L2658*O2658</f>
        <v>1451.8</v>
      </c>
      <c r="S2658" s="69">
        <v>0</v>
      </c>
      <c r="T2658" s="69">
        <f t="shared" si="2679"/>
        <v>0</v>
      </c>
      <c r="U2658" s="69">
        <f t="shared" si="2677"/>
        <v>1451.8</v>
      </c>
      <c r="V2658" s="69">
        <f t="shared" ref="V2658:V2659" si="2684">+U2658*0</f>
        <v>0</v>
      </c>
      <c r="W2658" s="69">
        <f t="shared" si="2678"/>
        <v>1451.8</v>
      </c>
      <c r="X2658" s="69">
        <v>0</v>
      </c>
      <c r="Y2658" s="14">
        <f t="shared" si="2675"/>
        <v>0</v>
      </c>
      <c r="Z2658" s="11" t="s">
        <v>26</v>
      </c>
      <c r="AA2658" s="12" t="s">
        <v>31</v>
      </c>
    </row>
    <row r="2659" spans="1:27" x14ac:dyDescent="0.25">
      <c r="A2659" s="10">
        <v>45695</v>
      </c>
      <c r="B2659" s="68">
        <v>0.16993055555555558</v>
      </c>
      <c r="C2659" s="11" t="s">
        <v>5031</v>
      </c>
      <c r="D2659" s="11">
        <v>17195</v>
      </c>
      <c r="E2659" s="11" t="s">
        <v>434</v>
      </c>
      <c r="F2659" s="11" t="s">
        <v>26</v>
      </c>
      <c r="G2659" s="11">
        <v>2765</v>
      </c>
      <c r="H2659" s="12" t="s">
        <v>41</v>
      </c>
      <c r="I2659" s="12" t="s">
        <v>27</v>
      </c>
      <c r="J2659" s="12" t="s">
        <v>42</v>
      </c>
      <c r="K2659" s="12" t="s">
        <v>43</v>
      </c>
      <c r="L2659" s="13">
        <v>38.159999999999997</v>
      </c>
      <c r="M2659" s="13">
        <v>24</v>
      </c>
      <c r="N2659" s="13">
        <f t="shared" si="2627"/>
        <v>1.5899999999999999</v>
      </c>
      <c r="O2659" s="13" t="s">
        <v>30</v>
      </c>
      <c r="P2659" s="13">
        <v>64</v>
      </c>
      <c r="Q2659" s="13">
        <v>0</v>
      </c>
      <c r="R2659" s="69">
        <f>M2659*P2659</f>
        <v>1536</v>
      </c>
      <c r="S2659" s="69">
        <v>0</v>
      </c>
      <c r="T2659" s="69">
        <f>M2659*S2659</f>
        <v>0</v>
      </c>
      <c r="U2659" s="69">
        <f t="shared" si="2677"/>
        <v>1536</v>
      </c>
      <c r="V2659" s="69">
        <f t="shared" si="2684"/>
        <v>0</v>
      </c>
      <c r="W2659" s="69">
        <f t="shared" si="2678"/>
        <v>1536</v>
      </c>
      <c r="X2659" s="69">
        <v>0</v>
      </c>
      <c r="Y2659" s="14">
        <f t="shared" si="2675"/>
        <v>0</v>
      </c>
      <c r="Z2659" s="11" t="s">
        <v>26</v>
      </c>
      <c r="AA2659" s="12" t="s">
        <v>31</v>
      </c>
    </row>
    <row r="2660" spans="1:27" x14ac:dyDescent="0.25">
      <c r="A2660" s="10">
        <v>45695</v>
      </c>
      <c r="B2660" s="68">
        <v>7.3564814814814805E-2</v>
      </c>
      <c r="C2660" s="11" t="s">
        <v>5032</v>
      </c>
      <c r="D2660" s="11">
        <v>17196</v>
      </c>
      <c r="E2660" s="11" t="s">
        <v>592</v>
      </c>
      <c r="F2660" s="11" t="s">
        <v>26</v>
      </c>
      <c r="G2660" s="11">
        <v>44325</v>
      </c>
      <c r="H2660" s="12" t="s">
        <v>4422</v>
      </c>
      <c r="I2660" s="12" t="s">
        <v>27</v>
      </c>
      <c r="J2660" s="12" t="s">
        <v>47</v>
      </c>
      <c r="K2660" s="12" t="s">
        <v>48</v>
      </c>
      <c r="L2660" s="13">
        <v>34.799999999999997</v>
      </c>
      <c r="M2660" s="13">
        <v>25</v>
      </c>
      <c r="N2660" s="13">
        <f t="shared" ref="N2660:N2723" si="2685">L2660/M2660</f>
        <v>1.3919999999999999</v>
      </c>
      <c r="O2660" s="13">
        <v>46</v>
      </c>
      <c r="P2660" s="13" t="s">
        <v>30</v>
      </c>
      <c r="Q2660" s="13">
        <v>0</v>
      </c>
      <c r="R2660" s="69">
        <f t="shared" ref="R2660" si="2686">+L2660*O2660</f>
        <v>1600.8</v>
      </c>
      <c r="S2660" s="69">
        <v>0</v>
      </c>
      <c r="T2660" s="69">
        <f t="shared" ref="T2660:T2661" si="2687">+L2660*S2660</f>
        <v>0</v>
      </c>
      <c r="U2660" s="69">
        <f t="shared" si="2677"/>
        <v>1600.8</v>
      </c>
      <c r="V2660" s="69">
        <f>+U2660*1</f>
        <v>1600.8</v>
      </c>
      <c r="W2660" s="69">
        <f t="shared" si="2678"/>
        <v>0</v>
      </c>
      <c r="X2660" s="69">
        <v>0</v>
      </c>
      <c r="Y2660" s="14">
        <f t="shared" si="2675"/>
        <v>0</v>
      </c>
      <c r="Z2660" s="11" t="s">
        <v>26</v>
      </c>
      <c r="AA2660" s="12" t="s">
        <v>31</v>
      </c>
    </row>
    <row r="2661" spans="1:27" x14ac:dyDescent="0.25">
      <c r="A2661" s="10">
        <v>45695</v>
      </c>
      <c r="B2661" s="68">
        <v>1.0787037037036984E-2</v>
      </c>
      <c r="C2661" s="11" t="s">
        <v>5033</v>
      </c>
      <c r="D2661" s="11">
        <v>17197</v>
      </c>
      <c r="E2661" s="11" t="s">
        <v>439</v>
      </c>
      <c r="F2661" s="11" t="s">
        <v>26</v>
      </c>
      <c r="G2661" s="11" t="s">
        <v>35</v>
      </c>
      <c r="H2661" s="12" t="s">
        <v>36</v>
      </c>
      <c r="I2661" s="12" t="s">
        <v>55</v>
      </c>
      <c r="J2661" s="12" t="s">
        <v>55</v>
      </c>
      <c r="K2661" s="12" t="s">
        <v>56</v>
      </c>
      <c r="L2661" s="13">
        <v>30.98</v>
      </c>
      <c r="M2661" s="13">
        <v>22</v>
      </c>
      <c r="N2661" s="13">
        <f t="shared" si="2685"/>
        <v>1.4081818181818182</v>
      </c>
      <c r="O2661" s="13">
        <v>20</v>
      </c>
      <c r="P2661" s="13" t="s">
        <v>30</v>
      </c>
      <c r="Q2661" s="13">
        <v>0</v>
      </c>
      <c r="R2661" s="69">
        <f>(L2661*O2661)-Q2661</f>
        <v>619.6</v>
      </c>
      <c r="S2661" s="69">
        <v>0</v>
      </c>
      <c r="T2661" s="69">
        <f t="shared" si="2687"/>
        <v>0</v>
      </c>
      <c r="U2661" s="69">
        <f t="shared" si="2677"/>
        <v>619.6</v>
      </c>
      <c r="V2661" s="69">
        <f t="shared" ref="V2661" si="2688">+U2661*0</f>
        <v>0</v>
      </c>
      <c r="W2661" s="69">
        <f t="shared" si="2678"/>
        <v>619.6</v>
      </c>
      <c r="X2661" s="69">
        <v>0</v>
      </c>
      <c r="Y2661" s="14">
        <f t="shared" si="2675"/>
        <v>0</v>
      </c>
      <c r="Z2661" s="11" t="s">
        <v>26</v>
      </c>
      <c r="AA2661" s="12" t="s">
        <v>31</v>
      </c>
    </row>
    <row r="2662" spans="1:27" x14ac:dyDescent="0.25">
      <c r="A2662" s="10">
        <v>45695</v>
      </c>
      <c r="B2662" s="68">
        <v>1.6516203703703769E-2</v>
      </c>
      <c r="C2662" s="11" t="s">
        <v>5034</v>
      </c>
      <c r="D2662" s="11">
        <v>17198</v>
      </c>
      <c r="E2662" s="11" t="s">
        <v>3785</v>
      </c>
      <c r="F2662" s="11" t="s">
        <v>26</v>
      </c>
      <c r="G2662" s="11">
        <v>24337</v>
      </c>
      <c r="H2662" s="12" t="s">
        <v>4447</v>
      </c>
      <c r="I2662" s="12" t="s">
        <v>55</v>
      </c>
      <c r="J2662" s="12" t="s">
        <v>55</v>
      </c>
      <c r="K2662" s="12" t="s">
        <v>56</v>
      </c>
      <c r="L2662" s="13">
        <v>37.96</v>
      </c>
      <c r="M2662" s="13">
        <v>25</v>
      </c>
      <c r="N2662" s="13">
        <f t="shared" si="2685"/>
        <v>1.5184</v>
      </c>
      <c r="O2662" s="13">
        <v>15</v>
      </c>
      <c r="P2662" s="13" t="s">
        <v>30</v>
      </c>
      <c r="Q2662" s="13">
        <v>0</v>
      </c>
      <c r="R2662" s="69">
        <f>+L2662*O2662</f>
        <v>569.4</v>
      </c>
      <c r="S2662" s="69">
        <v>0</v>
      </c>
      <c r="T2662" s="69">
        <f>+L2662*S2662</f>
        <v>0</v>
      </c>
      <c r="U2662" s="69">
        <f>+R2662-T2662</f>
        <v>569.4</v>
      </c>
      <c r="V2662" s="69">
        <f>+U2662*0.75</f>
        <v>427.04999999999995</v>
      </c>
      <c r="W2662" s="69">
        <f>+U2662-V2662</f>
        <v>142.35000000000002</v>
      </c>
      <c r="X2662" s="69">
        <v>0</v>
      </c>
      <c r="Y2662" s="14">
        <f t="shared" si="2675"/>
        <v>0</v>
      </c>
      <c r="Z2662" s="11" t="s">
        <v>26</v>
      </c>
      <c r="AA2662" s="12" t="s">
        <v>31</v>
      </c>
    </row>
    <row r="2663" spans="1:27" x14ac:dyDescent="0.25">
      <c r="A2663" s="10">
        <v>45695</v>
      </c>
      <c r="B2663" s="68">
        <v>8.3217592592591538E-3</v>
      </c>
      <c r="C2663" s="11" t="s">
        <v>5035</v>
      </c>
      <c r="D2663" s="11">
        <v>17199</v>
      </c>
      <c r="E2663" s="11" t="s">
        <v>179</v>
      </c>
      <c r="F2663" s="11" t="s">
        <v>26</v>
      </c>
      <c r="G2663" s="11" t="s">
        <v>35</v>
      </c>
      <c r="H2663" s="12" t="s">
        <v>36</v>
      </c>
      <c r="I2663" s="12" t="s">
        <v>55</v>
      </c>
      <c r="J2663" s="12" t="s">
        <v>55</v>
      </c>
      <c r="K2663" s="12" t="s">
        <v>56</v>
      </c>
      <c r="L2663" s="13">
        <v>14.72</v>
      </c>
      <c r="M2663" s="13">
        <v>9</v>
      </c>
      <c r="N2663" s="13">
        <f t="shared" si="2685"/>
        <v>1.6355555555555557</v>
      </c>
      <c r="O2663" s="13">
        <v>20</v>
      </c>
      <c r="P2663" s="13" t="s">
        <v>30</v>
      </c>
      <c r="Q2663" s="13">
        <v>0</v>
      </c>
      <c r="R2663" s="69">
        <f>(L2663*O2663)-Q2663</f>
        <v>294.40000000000003</v>
      </c>
      <c r="S2663" s="69">
        <v>0</v>
      </c>
      <c r="T2663" s="69">
        <f t="shared" ref="T2663" si="2689">+L2663*S2663</f>
        <v>0</v>
      </c>
      <c r="U2663" s="69">
        <f t="shared" ref="U2663:U2665" si="2690">+R2663-T2663</f>
        <v>294.40000000000003</v>
      </c>
      <c r="V2663" s="69">
        <f t="shared" ref="V2663" si="2691">+U2663*0</f>
        <v>0</v>
      </c>
      <c r="W2663" s="69">
        <f t="shared" ref="W2663:W2665" si="2692">+U2663-V2663</f>
        <v>294.40000000000003</v>
      </c>
      <c r="X2663" s="69">
        <v>0</v>
      </c>
      <c r="Y2663" s="14">
        <f t="shared" si="2675"/>
        <v>0</v>
      </c>
      <c r="Z2663" s="11" t="s">
        <v>26</v>
      </c>
      <c r="AA2663" s="12" t="s">
        <v>31</v>
      </c>
    </row>
    <row r="2664" spans="1:27" x14ac:dyDescent="0.25">
      <c r="A2664" s="10">
        <v>45695</v>
      </c>
      <c r="B2664" s="68">
        <v>9.2847222222222192E-2</v>
      </c>
      <c r="C2664" s="11" t="s">
        <v>5036</v>
      </c>
      <c r="D2664" s="11">
        <v>17200</v>
      </c>
      <c r="E2664" s="11" t="s">
        <v>245</v>
      </c>
      <c r="F2664" s="11" t="s">
        <v>26</v>
      </c>
      <c r="G2664" s="11">
        <v>3407</v>
      </c>
      <c r="H2664" s="12" t="s">
        <v>41</v>
      </c>
      <c r="I2664" s="12" t="s">
        <v>27</v>
      </c>
      <c r="J2664" s="12" t="s">
        <v>33</v>
      </c>
      <c r="K2664" s="12" t="s">
        <v>34</v>
      </c>
      <c r="L2664" s="13">
        <v>35.299999999999997</v>
      </c>
      <c r="M2664" s="13">
        <v>24</v>
      </c>
      <c r="N2664" s="13">
        <f t="shared" si="2685"/>
        <v>1.4708333333333332</v>
      </c>
      <c r="O2664" s="13" t="s">
        <v>30</v>
      </c>
      <c r="P2664" s="13">
        <v>60</v>
      </c>
      <c r="Q2664" s="13">
        <v>0</v>
      </c>
      <c r="R2664" s="69">
        <f>M2664*P2664</f>
        <v>1440</v>
      </c>
      <c r="S2664" s="69">
        <v>0</v>
      </c>
      <c r="T2664" s="69">
        <f>M2664*S2664</f>
        <v>0</v>
      </c>
      <c r="U2664" s="69">
        <f t="shared" si="2690"/>
        <v>1440</v>
      </c>
      <c r="V2664" s="69">
        <f>+U2664*0</f>
        <v>0</v>
      </c>
      <c r="W2664" s="69">
        <f t="shared" si="2692"/>
        <v>1440</v>
      </c>
      <c r="X2664" s="69">
        <v>0</v>
      </c>
      <c r="Y2664" s="14">
        <f t="shared" si="2675"/>
        <v>0</v>
      </c>
      <c r="Z2664" s="11" t="s">
        <v>26</v>
      </c>
      <c r="AA2664" s="12" t="s">
        <v>31</v>
      </c>
    </row>
    <row r="2665" spans="1:27" x14ac:dyDescent="0.25">
      <c r="A2665" s="10">
        <v>45695</v>
      </c>
      <c r="B2665" s="68">
        <v>6.0428240740740824E-2</v>
      </c>
      <c r="C2665" s="11" t="s">
        <v>5037</v>
      </c>
      <c r="D2665" s="11">
        <v>17201</v>
      </c>
      <c r="E2665" s="11" t="s">
        <v>53</v>
      </c>
      <c r="F2665" s="11" t="s">
        <v>26</v>
      </c>
      <c r="G2665" s="11">
        <v>2766</v>
      </c>
      <c r="H2665" s="12" t="s">
        <v>41</v>
      </c>
      <c r="I2665" s="12" t="s">
        <v>55</v>
      </c>
      <c r="J2665" s="12" t="s">
        <v>55</v>
      </c>
      <c r="K2665" s="12" t="s">
        <v>56</v>
      </c>
      <c r="L2665" s="13">
        <v>36.76</v>
      </c>
      <c r="M2665" s="13">
        <v>22</v>
      </c>
      <c r="N2665" s="13">
        <f t="shared" si="2685"/>
        <v>1.6709090909090909</v>
      </c>
      <c r="O2665" s="13" t="s">
        <v>30</v>
      </c>
      <c r="P2665" s="13">
        <v>24</v>
      </c>
      <c r="Q2665" s="13">
        <v>0</v>
      </c>
      <c r="R2665" s="69">
        <f>+M2665*P2665</f>
        <v>528</v>
      </c>
      <c r="S2665" s="69">
        <v>0</v>
      </c>
      <c r="T2665" s="69">
        <f>+M2665*S2665</f>
        <v>0</v>
      </c>
      <c r="U2665" s="69">
        <f t="shared" si="2690"/>
        <v>528</v>
      </c>
      <c r="V2665" s="69">
        <f>+U2665*0</f>
        <v>0</v>
      </c>
      <c r="W2665" s="69">
        <f t="shared" si="2692"/>
        <v>528</v>
      </c>
      <c r="X2665" s="69">
        <v>0</v>
      </c>
      <c r="Y2665" s="14">
        <f t="shared" si="2675"/>
        <v>0</v>
      </c>
      <c r="Z2665" s="11" t="s">
        <v>26</v>
      </c>
      <c r="AA2665" s="12" t="s">
        <v>31</v>
      </c>
    </row>
    <row r="2666" spans="1:27" x14ac:dyDescent="0.25">
      <c r="A2666" s="10">
        <v>45695</v>
      </c>
      <c r="B2666" s="68">
        <v>1.7986111111111036E-2</v>
      </c>
      <c r="C2666" s="11" t="s">
        <v>5038</v>
      </c>
      <c r="D2666" s="11">
        <v>17202</v>
      </c>
      <c r="E2666" s="11" t="s">
        <v>63</v>
      </c>
      <c r="F2666" s="11" t="s">
        <v>26</v>
      </c>
      <c r="G2666" s="11">
        <v>10186</v>
      </c>
      <c r="H2666" s="12" t="s">
        <v>140</v>
      </c>
      <c r="I2666" s="12" t="s">
        <v>27</v>
      </c>
      <c r="J2666" s="12" t="s">
        <v>42</v>
      </c>
      <c r="K2666" s="12" t="s">
        <v>43</v>
      </c>
      <c r="L2666" s="13">
        <v>41.7</v>
      </c>
      <c r="M2666" s="13">
        <v>25</v>
      </c>
      <c r="N2666" s="13">
        <f t="shared" si="2685"/>
        <v>1.6680000000000001</v>
      </c>
      <c r="O2666" s="13">
        <v>35</v>
      </c>
      <c r="P2666" s="13"/>
      <c r="Q2666" s="13">
        <v>0</v>
      </c>
      <c r="R2666" s="69">
        <f>+L2666*O2666</f>
        <v>1459.5</v>
      </c>
      <c r="S2666" s="69">
        <v>0</v>
      </c>
      <c r="T2666" s="69">
        <f>+L2666*S2666</f>
        <v>0</v>
      </c>
      <c r="U2666" s="69">
        <f>+R2666-T2666</f>
        <v>1459.5</v>
      </c>
      <c r="V2666" s="69">
        <f t="shared" ref="V2666" si="2693">+U2666*0</f>
        <v>0</v>
      </c>
      <c r="W2666" s="69">
        <f>+U2666-V2666</f>
        <v>1459.5</v>
      </c>
      <c r="X2666" s="69">
        <v>0</v>
      </c>
      <c r="Y2666" s="14">
        <f t="shared" si="2675"/>
        <v>0</v>
      </c>
      <c r="Z2666" s="11" t="s">
        <v>26</v>
      </c>
      <c r="AA2666" s="12" t="s">
        <v>31</v>
      </c>
    </row>
    <row r="2667" spans="1:27" x14ac:dyDescent="0.25">
      <c r="A2667" s="10">
        <v>45695</v>
      </c>
      <c r="B2667" s="68">
        <v>3.4907407407407387E-2</v>
      </c>
      <c r="C2667" s="11" t="s">
        <v>5039</v>
      </c>
      <c r="D2667" s="11">
        <v>17203</v>
      </c>
      <c r="E2667" s="11" t="s">
        <v>50</v>
      </c>
      <c r="F2667" s="11" t="s">
        <v>26</v>
      </c>
      <c r="G2667" s="11">
        <v>941</v>
      </c>
      <c r="H2667" s="12" t="s">
        <v>162</v>
      </c>
      <c r="I2667" s="12" t="s">
        <v>55</v>
      </c>
      <c r="J2667" s="12" t="s">
        <v>55</v>
      </c>
      <c r="K2667" s="12" t="s">
        <v>56</v>
      </c>
      <c r="L2667" s="13">
        <v>40.46</v>
      </c>
      <c r="M2667" s="13">
        <v>25</v>
      </c>
      <c r="N2667" s="13">
        <f t="shared" si="2685"/>
        <v>1.6184000000000001</v>
      </c>
      <c r="O2667" s="13" t="s">
        <v>30</v>
      </c>
      <c r="P2667" s="13">
        <v>22</v>
      </c>
      <c r="Q2667" s="13">
        <v>0</v>
      </c>
      <c r="R2667" s="69">
        <f>M2667*P2667</f>
        <v>550</v>
      </c>
      <c r="S2667" s="69">
        <v>0</v>
      </c>
      <c r="T2667" s="69">
        <f>M2667*S2667</f>
        <v>0</v>
      </c>
      <c r="U2667" s="69">
        <f>R2667-T2667</f>
        <v>550</v>
      </c>
      <c r="V2667" s="69">
        <f>U2667*0</f>
        <v>0</v>
      </c>
      <c r="W2667" s="69">
        <f>U2667-V2667</f>
        <v>550</v>
      </c>
      <c r="X2667" s="69">
        <v>0</v>
      </c>
      <c r="Y2667" s="14">
        <f t="shared" si="2675"/>
        <v>0</v>
      </c>
      <c r="Z2667" s="11" t="s">
        <v>26</v>
      </c>
      <c r="AA2667" s="12" t="s">
        <v>31</v>
      </c>
    </row>
    <row r="2668" spans="1:27" x14ac:dyDescent="0.25">
      <c r="A2668" s="10">
        <v>45695</v>
      </c>
      <c r="B2668" s="68">
        <v>8.4143518518517979E-3</v>
      </c>
      <c r="C2668" s="11" t="s">
        <v>5040</v>
      </c>
      <c r="D2668" s="11">
        <v>17204</v>
      </c>
      <c r="E2668" s="11" t="s">
        <v>67</v>
      </c>
      <c r="F2668" s="11" t="s">
        <v>26</v>
      </c>
      <c r="G2668" s="11">
        <v>1633</v>
      </c>
      <c r="H2668" s="12" t="s">
        <v>66</v>
      </c>
      <c r="I2668" s="12" t="s">
        <v>37</v>
      </c>
      <c r="J2668" s="12" t="s">
        <v>1908</v>
      </c>
      <c r="K2668" s="12" t="s">
        <v>82</v>
      </c>
      <c r="L2668" s="13">
        <v>38.6</v>
      </c>
      <c r="M2668" s="13">
        <v>25</v>
      </c>
      <c r="N2668" s="13">
        <f t="shared" si="2685"/>
        <v>1.544</v>
      </c>
      <c r="O2668" s="13" t="s">
        <v>30</v>
      </c>
      <c r="P2668" s="13">
        <v>54</v>
      </c>
      <c r="Q2668" s="13">
        <v>0</v>
      </c>
      <c r="R2668" s="69">
        <f>M2668*P2668</f>
        <v>1350</v>
      </c>
      <c r="S2668" s="69">
        <v>0</v>
      </c>
      <c r="T2668" s="69">
        <f>M2668*S2668</f>
        <v>0</v>
      </c>
      <c r="U2668" s="69">
        <f>R2668-T2668</f>
        <v>1350</v>
      </c>
      <c r="V2668" s="69">
        <f>U2668*1</f>
        <v>1350</v>
      </c>
      <c r="W2668" s="69">
        <f>U2668-V2668</f>
        <v>0</v>
      </c>
      <c r="X2668" s="69">
        <v>0</v>
      </c>
      <c r="Y2668" s="14">
        <f t="shared" si="2675"/>
        <v>0</v>
      </c>
      <c r="Z2668" s="11" t="s">
        <v>26</v>
      </c>
      <c r="AA2668" s="12" t="s">
        <v>31</v>
      </c>
    </row>
    <row r="2669" spans="1:27" x14ac:dyDescent="0.25">
      <c r="A2669" s="10">
        <v>45695</v>
      </c>
      <c r="B2669" s="68">
        <v>0.12233796296296306</v>
      </c>
      <c r="C2669" s="11" t="s">
        <v>5041</v>
      </c>
      <c r="D2669" s="11">
        <v>17205</v>
      </c>
      <c r="E2669" s="11" t="s">
        <v>505</v>
      </c>
      <c r="F2669" s="11" t="s">
        <v>26</v>
      </c>
      <c r="G2669" s="11">
        <v>1607</v>
      </c>
      <c r="H2669" s="12" t="s">
        <v>45</v>
      </c>
      <c r="I2669" s="12" t="s">
        <v>27</v>
      </c>
      <c r="J2669" s="12" t="s">
        <v>33</v>
      </c>
      <c r="K2669" s="12" t="s">
        <v>34</v>
      </c>
      <c r="L2669" s="13">
        <v>38.08</v>
      </c>
      <c r="M2669" s="13">
        <v>25</v>
      </c>
      <c r="N2669" s="13">
        <f t="shared" si="2685"/>
        <v>1.5231999999999999</v>
      </c>
      <c r="O2669" s="13" t="s">
        <v>30</v>
      </c>
      <c r="P2669" s="13">
        <v>58</v>
      </c>
      <c r="Q2669" s="13">
        <v>0</v>
      </c>
      <c r="R2669" s="69">
        <f>M2669*P2669</f>
        <v>1450</v>
      </c>
      <c r="S2669" s="69">
        <v>0</v>
      </c>
      <c r="T2669" s="69">
        <f>M2669*S2669</f>
        <v>0</v>
      </c>
      <c r="U2669" s="69">
        <f>R2669-T2669</f>
        <v>1450</v>
      </c>
      <c r="V2669" s="69">
        <f>U2669*0</f>
        <v>0</v>
      </c>
      <c r="W2669" s="69">
        <f>U2669-V2669</f>
        <v>1450</v>
      </c>
      <c r="X2669" s="69">
        <v>0</v>
      </c>
      <c r="Y2669" s="14">
        <f t="shared" si="2675"/>
        <v>0</v>
      </c>
      <c r="Z2669" s="11" t="s">
        <v>26</v>
      </c>
      <c r="AA2669" s="12" t="s">
        <v>31</v>
      </c>
    </row>
    <row r="2670" spans="1:27" x14ac:dyDescent="0.25">
      <c r="A2670" s="10">
        <v>45695</v>
      </c>
      <c r="B2670" s="68">
        <v>2.8263888888888977E-2</v>
      </c>
      <c r="C2670" s="11" t="s">
        <v>5042</v>
      </c>
      <c r="D2670" s="11">
        <v>17206</v>
      </c>
      <c r="E2670" s="11" t="s">
        <v>500</v>
      </c>
      <c r="F2670" s="11" t="s">
        <v>26</v>
      </c>
      <c r="G2670" s="11">
        <v>818</v>
      </c>
      <c r="H2670" s="12" t="s">
        <v>141</v>
      </c>
      <c r="I2670" s="12" t="s">
        <v>27</v>
      </c>
      <c r="J2670" s="12" t="s">
        <v>42</v>
      </c>
      <c r="K2670" s="12" t="s">
        <v>43</v>
      </c>
      <c r="L2670" s="13">
        <v>42.4</v>
      </c>
      <c r="M2670" s="13">
        <v>25</v>
      </c>
      <c r="N2670" s="13">
        <f t="shared" si="2685"/>
        <v>1.696</v>
      </c>
      <c r="O2670" s="13">
        <v>40</v>
      </c>
      <c r="P2670" s="13" t="s">
        <v>30</v>
      </c>
      <c r="Q2670" s="13">
        <v>0</v>
      </c>
      <c r="R2670" s="69">
        <f>L2670*O2670</f>
        <v>1696</v>
      </c>
      <c r="S2670" s="69">
        <v>0</v>
      </c>
      <c r="T2670" s="69">
        <f>L2670*S2670</f>
        <v>0</v>
      </c>
      <c r="U2670" s="69">
        <f>R2670-T2670</f>
        <v>1696</v>
      </c>
      <c r="V2670" s="69">
        <f>U2670*0</f>
        <v>0</v>
      </c>
      <c r="W2670" s="69">
        <f>U2670-V2670</f>
        <v>1696</v>
      </c>
      <c r="X2670" s="69">
        <v>0</v>
      </c>
      <c r="Y2670" s="14">
        <f t="shared" si="2675"/>
        <v>0</v>
      </c>
      <c r="Z2670" s="11" t="s">
        <v>26</v>
      </c>
      <c r="AA2670" s="12" t="s">
        <v>31</v>
      </c>
    </row>
    <row r="2671" spans="1:27" x14ac:dyDescent="0.25">
      <c r="A2671" s="10">
        <v>45695</v>
      </c>
      <c r="B2671" s="68">
        <v>1.6261574074074137E-2</v>
      </c>
      <c r="C2671" s="11" t="s">
        <v>5043</v>
      </c>
      <c r="D2671" s="11">
        <v>17207</v>
      </c>
      <c r="E2671" s="11" t="s">
        <v>484</v>
      </c>
      <c r="F2671" s="11" t="s">
        <v>26</v>
      </c>
      <c r="G2671" s="11">
        <v>22504</v>
      </c>
      <c r="H2671" s="12" t="s">
        <v>4447</v>
      </c>
      <c r="I2671" s="12" t="s">
        <v>27</v>
      </c>
      <c r="J2671" s="12" t="s">
        <v>42</v>
      </c>
      <c r="K2671" s="12" t="s">
        <v>43</v>
      </c>
      <c r="L2671" s="13">
        <v>41.2</v>
      </c>
      <c r="M2671" s="13">
        <v>25</v>
      </c>
      <c r="N2671" s="13">
        <f t="shared" si="2685"/>
        <v>1.6480000000000001</v>
      </c>
      <c r="O2671" s="13">
        <v>42.5</v>
      </c>
      <c r="P2671" s="13"/>
      <c r="Q2671" s="13">
        <v>0</v>
      </c>
      <c r="R2671" s="69">
        <f>+L2671*O2671</f>
        <v>1751.0000000000002</v>
      </c>
      <c r="S2671" s="69">
        <v>0</v>
      </c>
      <c r="T2671" s="69">
        <f>+L2671*S2671</f>
        <v>0</v>
      </c>
      <c r="U2671" s="69">
        <f>+R2671-T2671</f>
        <v>1751.0000000000002</v>
      </c>
      <c r="V2671" s="69">
        <f>+U2671*0.75</f>
        <v>1313.2500000000002</v>
      </c>
      <c r="W2671" s="69">
        <f>+U2671-V2671</f>
        <v>437.75</v>
      </c>
      <c r="X2671" s="69">
        <v>0</v>
      </c>
      <c r="Y2671" s="14">
        <f t="shared" si="2675"/>
        <v>0</v>
      </c>
      <c r="Z2671" s="11" t="s">
        <v>26</v>
      </c>
      <c r="AA2671" s="12" t="s">
        <v>31</v>
      </c>
    </row>
    <row r="2672" spans="1:27" x14ac:dyDescent="0.25">
      <c r="A2672" s="10">
        <v>45695</v>
      </c>
      <c r="B2672" s="68">
        <v>0.11878472222222225</v>
      </c>
      <c r="C2672" s="11" t="s">
        <v>5044</v>
      </c>
      <c r="D2672" s="11">
        <v>17208</v>
      </c>
      <c r="E2672" s="11" t="s">
        <v>551</v>
      </c>
      <c r="F2672" s="11" t="s">
        <v>26</v>
      </c>
      <c r="G2672" s="11">
        <v>44157</v>
      </c>
      <c r="H2672" s="12" t="s">
        <v>4422</v>
      </c>
      <c r="I2672" s="12" t="s">
        <v>27</v>
      </c>
      <c r="J2672" s="12" t="s">
        <v>42</v>
      </c>
      <c r="K2672" s="12" t="s">
        <v>43</v>
      </c>
      <c r="L2672" s="13">
        <v>36.06</v>
      </c>
      <c r="M2672" s="13">
        <v>25</v>
      </c>
      <c r="N2672" s="13">
        <f t="shared" si="2685"/>
        <v>1.4424000000000001</v>
      </c>
      <c r="O2672" s="13">
        <v>42</v>
      </c>
      <c r="P2672" s="13" t="s">
        <v>30</v>
      </c>
      <c r="Q2672" s="13">
        <v>0</v>
      </c>
      <c r="R2672" s="69">
        <f t="shared" ref="R2672" si="2694">+L2672*O2672</f>
        <v>1514.52</v>
      </c>
      <c r="S2672" s="69">
        <v>0</v>
      </c>
      <c r="T2672" s="69">
        <f t="shared" ref="T2672" si="2695">+L2672*S2672</f>
        <v>0</v>
      </c>
      <c r="U2672" s="69">
        <f t="shared" ref="U2672" si="2696">+R2672-T2672</f>
        <v>1514.52</v>
      </c>
      <c r="V2672" s="69">
        <f>+U2672*1</f>
        <v>1514.52</v>
      </c>
      <c r="W2672" s="69">
        <f t="shared" ref="W2672" si="2697">+U2672-V2672</f>
        <v>0</v>
      </c>
      <c r="X2672" s="69">
        <v>0</v>
      </c>
      <c r="Y2672" s="14">
        <f t="shared" si="2675"/>
        <v>0</v>
      </c>
      <c r="Z2672" s="11" t="s">
        <v>26</v>
      </c>
      <c r="AA2672" s="12" t="s">
        <v>31</v>
      </c>
    </row>
    <row r="2673" spans="1:27" x14ac:dyDescent="0.25">
      <c r="A2673" s="10">
        <v>45695</v>
      </c>
      <c r="B2673" s="68">
        <v>4.6226851851851714E-2</v>
      </c>
      <c r="C2673" s="11" t="s">
        <v>5045</v>
      </c>
      <c r="D2673" s="11">
        <v>17209</v>
      </c>
      <c r="E2673" s="11" t="s">
        <v>113</v>
      </c>
      <c r="F2673" s="11" t="s">
        <v>26</v>
      </c>
      <c r="G2673" s="11" t="s">
        <v>26</v>
      </c>
      <c r="H2673" s="12" t="s">
        <v>4423</v>
      </c>
      <c r="I2673" s="12" t="s">
        <v>27</v>
      </c>
      <c r="J2673" s="12" t="s">
        <v>47</v>
      </c>
      <c r="K2673" s="12" t="s">
        <v>48</v>
      </c>
      <c r="L2673" s="13">
        <v>28.06</v>
      </c>
      <c r="M2673" s="13">
        <v>20</v>
      </c>
      <c r="N2673" s="13">
        <f t="shared" si="2685"/>
        <v>1.403</v>
      </c>
      <c r="O2673" s="13">
        <v>90</v>
      </c>
      <c r="P2673" s="13" t="s">
        <v>30</v>
      </c>
      <c r="Q2673" s="13">
        <v>0</v>
      </c>
      <c r="R2673" s="69">
        <f>L2673*O2673</f>
        <v>2525.4</v>
      </c>
      <c r="S2673" s="69">
        <v>41</v>
      </c>
      <c r="T2673" s="69">
        <f>+L2673*S2673</f>
        <v>1150.46</v>
      </c>
      <c r="U2673" s="69">
        <f t="shared" ref="U2673" si="2698">R2673-T2673</f>
        <v>1374.94</v>
      </c>
      <c r="V2673" s="69">
        <f>U2673*1</f>
        <v>1374.94</v>
      </c>
      <c r="W2673" s="69">
        <f t="shared" ref="W2673" si="2699">U2673-V2673</f>
        <v>0</v>
      </c>
      <c r="X2673" s="15">
        <f>L2673*40</f>
        <v>1122.3999999999999</v>
      </c>
      <c r="Y2673" s="70">
        <f t="shared" ref="Y2673" si="2700">+T2673-X2673</f>
        <v>28.060000000000173</v>
      </c>
      <c r="Z2673" s="12" t="s">
        <v>6326</v>
      </c>
      <c r="AA2673" s="12" t="s">
        <v>745</v>
      </c>
    </row>
    <row r="2674" spans="1:27" x14ac:dyDescent="0.25">
      <c r="A2674" s="10">
        <v>45695</v>
      </c>
      <c r="B2674" s="68">
        <v>1.7141203703703756E-2</v>
      </c>
      <c r="C2674" s="11" t="s">
        <v>5046</v>
      </c>
      <c r="D2674" s="11">
        <v>17210</v>
      </c>
      <c r="E2674" s="11" t="s">
        <v>439</v>
      </c>
      <c r="F2674" s="11" t="s">
        <v>26</v>
      </c>
      <c r="G2674" s="11" t="s">
        <v>35</v>
      </c>
      <c r="H2674" s="12" t="s">
        <v>36</v>
      </c>
      <c r="I2674" s="12" t="s">
        <v>55</v>
      </c>
      <c r="J2674" s="12" t="s">
        <v>55</v>
      </c>
      <c r="K2674" s="12" t="s">
        <v>56</v>
      </c>
      <c r="L2674" s="13">
        <v>31.92</v>
      </c>
      <c r="M2674" s="13">
        <v>22</v>
      </c>
      <c r="N2674" s="13">
        <f t="shared" si="2685"/>
        <v>1.4509090909090909</v>
      </c>
      <c r="O2674" s="13">
        <v>20</v>
      </c>
      <c r="P2674" s="13" t="s">
        <v>30</v>
      </c>
      <c r="Q2674" s="13">
        <v>0</v>
      </c>
      <c r="R2674" s="69">
        <f>(L2674*O2674)-Q2674</f>
        <v>638.40000000000009</v>
      </c>
      <c r="S2674" s="69">
        <v>0</v>
      </c>
      <c r="T2674" s="69">
        <f t="shared" ref="T2674" si="2701">+L2674*S2674</f>
        <v>0</v>
      </c>
      <c r="U2674" s="69">
        <f t="shared" ref="U2674:U2675" si="2702">+R2674-T2674</f>
        <v>638.40000000000009</v>
      </c>
      <c r="V2674" s="69">
        <f t="shared" ref="V2674" si="2703">+U2674*0</f>
        <v>0</v>
      </c>
      <c r="W2674" s="69">
        <f t="shared" ref="W2674:W2675" si="2704">+U2674-V2674</f>
        <v>638.40000000000009</v>
      </c>
      <c r="X2674" s="69">
        <v>0</v>
      </c>
      <c r="Y2674" s="14">
        <f t="shared" ref="Y2674:Y2676" si="2705">T2674-X2674</f>
        <v>0</v>
      </c>
      <c r="Z2674" s="11" t="s">
        <v>26</v>
      </c>
      <c r="AA2674" s="12" t="s">
        <v>31</v>
      </c>
    </row>
    <row r="2675" spans="1:27" x14ac:dyDescent="0.25">
      <c r="A2675" s="10">
        <v>45695</v>
      </c>
      <c r="B2675" s="68">
        <v>0.15423611111111124</v>
      </c>
      <c r="C2675" s="11" t="s">
        <v>5047</v>
      </c>
      <c r="D2675" s="11">
        <v>17211</v>
      </c>
      <c r="E2675" s="11" t="s">
        <v>57</v>
      </c>
      <c r="F2675" s="11" t="s">
        <v>26</v>
      </c>
      <c r="G2675" s="11">
        <v>3697</v>
      </c>
      <c r="H2675" s="12" t="s">
        <v>41</v>
      </c>
      <c r="I2675" s="12" t="s">
        <v>27</v>
      </c>
      <c r="J2675" s="12" t="s">
        <v>33</v>
      </c>
      <c r="K2675" s="12" t="s">
        <v>34</v>
      </c>
      <c r="L2675" s="13">
        <v>35.78</v>
      </c>
      <c r="M2675" s="13">
        <v>24</v>
      </c>
      <c r="N2675" s="13">
        <f t="shared" si="2685"/>
        <v>1.4908333333333335</v>
      </c>
      <c r="O2675" s="13" t="s">
        <v>30</v>
      </c>
      <c r="P2675" s="13">
        <v>60</v>
      </c>
      <c r="Q2675" s="13">
        <v>0</v>
      </c>
      <c r="R2675" s="69">
        <f>M2675*P2675</f>
        <v>1440</v>
      </c>
      <c r="S2675" s="69">
        <v>0</v>
      </c>
      <c r="T2675" s="69">
        <f>M2675*S2675</f>
        <v>0</v>
      </c>
      <c r="U2675" s="69">
        <f t="shared" si="2702"/>
        <v>1440</v>
      </c>
      <c r="V2675" s="69">
        <f>+U2675*0</f>
        <v>0</v>
      </c>
      <c r="W2675" s="69">
        <f t="shared" si="2704"/>
        <v>1440</v>
      </c>
      <c r="X2675" s="69">
        <v>0</v>
      </c>
      <c r="Y2675" s="14">
        <f t="shared" si="2705"/>
        <v>0</v>
      </c>
      <c r="Z2675" s="11" t="s">
        <v>26</v>
      </c>
      <c r="AA2675" s="12" t="s">
        <v>31</v>
      </c>
    </row>
    <row r="2676" spans="1:27" x14ac:dyDescent="0.25">
      <c r="A2676" s="10">
        <v>45696</v>
      </c>
      <c r="B2676" s="68">
        <v>3.4907407407407387E-2</v>
      </c>
      <c r="C2676" s="11" t="s">
        <v>5048</v>
      </c>
      <c r="D2676" s="11">
        <v>17212</v>
      </c>
      <c r="E2676" s="11" t="s">
        <v>32</v>
      </c>
      <c r="F2676" s="11" t="s">
        <v>26</v>
      </c>
      <c r="G2676" s="11">
        <v>1602</v>
      </c>
      <c r="H2676" s="12" t="s">
        <v>45</v>
      </c>
      <c r="I2676" s="12" t="s">
        <v>27</v>
      </c>
      <c r="J2676" s="12" t="s">
        <v>33</v>
      </c>
      <c r="K2676" s="12" t="s">
        <v>34</v>
      </c>
      <c r="L2676" s="13">
        <v>37.159999999999997</v>
      </c>
      <c r="M2676" s="13">
        <v>25</v>
      </c>
      <c r="N2676" s="13">
        <f t="shared" si="2685"/>
        <v>1.4863999999999999</v>
      </c>
      <c r="O2676" s="13" t="s">
        <v>30</v>
      </c>
      <c r="P2676" s="13">
        <v>58</v>
      </c>
      <c r="Q2676" s="13">
        <v>0</v>
      </c>
      <c r="R2676" s="69">
        <f>M2676*P2676</f>
        <v>1450</v>
      </c>
      <c r="S2676" s="69">
        <v>0</v>
      </c>
      <c r="T2676" s="69">
        <f>M2676*S2676</f>
        <v>0</v>
      </c>
      <c r="U2676" s="69">
        <f>R2676-T2676</f>
        <v>1450</v>
      </c>
      <c r="V2676" s="69">
        <f>U2676*0</f>
        <v>0</v>
      </c>
      <c r="W2676" s="69">
        <f>U2676-V2676</f>
        <v>1450</v>
      </c>
      <c r="X2676" s="69">
        <v>0</v>
      </c>
      <c r="Y2676" s="14">
        <f t="shared" si="2705"/>
        <v>0</v>
      </c>
      <c r="Z2676" s="11" t="s">
        <v>26</v>
      </c>
      <c r="AA2676" s="12" t="s">
        <v>31</v>
      </c>
    </row>
    <row r="2677" spans="1:27" x14ac:dyDescent="0.25">
      <c r="A2677" s="10">
        <v>45696</v>
      </c>
      <c r="B2677" s="68">
        <v>1.1030092592592577E-2</v>
      </c>
      <c r="C2677" s="11" t="s">
        <v>5049</v>
      </c>
      <c r="D2677" s="11">
        <v>17213</v>
      </c>
      <c r="E2677" s="11" t="s">
        <v>183</v>
      </c>
      <c r="F2677" s="11" t="s">
        <v>26</v>
      </c>
      <c r="G2677" s="11" t="s">
        <v>26</v>
      </c>
      <c r="H2677" s="12" t="s">
        <v>4421</v>
      </c>
      <c r="I2677" s="12" t="s">
        <v>27</v>
      </c>
      <c r="J2677" s="12" t="s">
        <v>42</v>
      </c>
      <c r="K2677" s="12" t="s">
        <v>43</v>
      </c>
      <c r="L2677" s="13">
        <v>42.92</v>
      </c>
      <c r="M2677" s="13">
        <v>25</v>
      </c>
      <c r="N2677" s="13">
        <f t="shared" si="2685"/>
        <v>1.7168000000000001</v>
      </c>
      <c r="O2677" s="13">
        <v>83</v>
      </c>
      <c r="P2677" s="13" t="s">
        <v>30</v>
      </c>
      <c r="Q2677" s="13">
        <v>0</v>
      </c>
      <c r="R2677" s="69">
        <f>L2677*O2677</f>
        <v>3562.36</v>
      </c>
      <c r="S2677" s="69">
        <v>38</v>
      </c>
      <c r="T2677" s="69">
        <f>L2677*S2677</f>
        <v>1630.96</v>
      </c>
      <c r="U2677" s="69">
        <f>R2677-T2677</f>
        <v>1931.4</v>
      </c>
      <c r="V2677" s="69">
        <f>U2677*1</f>
        <v>1931.4</v>
      </c>
      <c r="W2677" s="69">
        <f>U2677-V2677</f>
        <v>0</v>
      </c>
      <c r="X2677" s="69">
        <f>L2677*36</f>
        <v>1545.1200000000001</v>
      </c>
      <c r="Y2677" s="70">
        <f>+T2677-X2677</f>
        <v>85.839999999999918</v>
      </c>
      <c r="Z2677" s="12" t="s">
        <v>141</v>
      </c>
      <c r="AA2677" s="12" t="s">
        <v>78</v>
      </c>
    </row>
    <row r="2678" spans="1:27" x14ac:dyDescent="0.25">
      <c r="A2678" s="10">
        <v>45696</v>
      </c>
      <c r="B2678" s="68">
        <v>1.8055555555555547E-2</v>
      </c>
      <c r="C2678" s="11" t="s">
        <v>5050</v>
      </c>
      <c r="D2678" s="11">
        <v>17214</v>
      </c>
      <c r="E2678" s="11" t="s">
        <v>321</v>
      </c>
      <c r="F2678" s="11" t="s">
        <v>26</v>
      </c>
      <c r="G2678" s="11">
        <v>112237</v>
      </c>
      <c r="H2678" s="12" t="s">
        <v>4445</v>
      </c>
      <c r="I2678" s="12" t="s">
        <v>27</v>
      </c>
      <c r="J2678" s="12" t="s">
        <v>33</v>
      </c>
      <c r="K2678" s="12" t="s">
        <v>34</v>
      </c>
      <c r="L2678" s="13">
        <v>34</v>
      </c>
      <c r="M2678" s="13">
        <v>25</v>
      </c>
      <c r="N2678" s="13">
        <f t="shared" si="2685"/>
        <v>1.36</v>
      </c>
      <c r="O2678" s="13">
        <v>44</v>
      </c>
      <c r="P2678" s="13" t="s">
        <v>30</v>
      </c>
      <c r="Q2678" s="13">
        <v>0</v>
      </c>
      <c r="R2678" s="69">
        <f t="shared" ref="R2678" si="2706">+L2678*O2678</f>
        <v>1496</v>
      </c>
      <c r="S2678" s="69">
        <v>0</v>
      </c>
      <c r="T2678" s="69">
        <f>+L2678*S2678</f>
        <v>0</v>
      </c>
      <c r="U2678" s="69">
        <f>+R2678-T2678</f>
        <v>1496</v>
      </c>
      <c r="V2678" s="69">
        <f>+U2678*1</f>
        <v>1496</v>
      </c>
      <c r="W2678" s="69">
        <f>+U2678-V2678</f>
        <v>0</v>
      </c>
      <c r="X2678" s="69">
        <v>0</v>
      </c>
      <c r="Y2678" s="14">
        <f t="shared" ref="Y2678" si="2707">T2678-X2678</f>
        <v>0</v>
      </c>
      <c r="Z2678" s="11" t="s">
        <v>26</v>
      </c>
      <c r="AA2678" s="12" t="s">
        <v>31</v>
      </c>
    </row>
    <row r="2679" spans="1:27" x14ac:dyDescent="0.25">
      <c r="A2679" s="10">
        <v>45696</v>
      </c>
      <c r="B2679" s="68">
        <v>1.7824074074074103E-2</v>
      </c>
      <c r="C2679" s="11" t="s">
        <v>5051</v>
      </c>
      <c r="D2679" s="11">
        <v>17215</v>
      </c>
      <c r="E2679" s="11" t="s">
        <v>573</v>
      </c>
      <c r="F2679" s="11" t="s">
        <v>26</v>
      </c>
      <c r="G2679" s="11" t="s">
        <v>26</v>
      </c>
      <c r="H2679" s="12" t="s">
        <v>4421</v>
      </c>
      <c r="I2679" s="12" t="s">
        <v>27</v>
      </c>
      <c r="J2679" s="12" t="s">
        <v>47</v>
      </c>
      <c r="K2679" s="12" t="s">
        <v>48</v>
      </c>
      <c r="L2679" s="13">
        <v>38.72</v>
      </c>
      <c r="M2679" s="13">
        <v>25</v>
      </c>
      <c r="N2679" s="13">
        <f t="shared" si="2685"/>
        <v>1.5488</v>
      </c>
      <c r="O2679" s="13">
        <v>87</v>
      </c>
      <c r="P2679" s="13" t="s">
        <v>30</v>
      </c>
      <c r="Q2679" s="13">
        <v>0</v>
      </c>
      <c r="R2679" s="69">
        <f>L2679*O2679</f>
        <v>3368.64</v>
      </c>
      <c r="S2679" s="69">
        <v>38</v>
      </c>
      <c r="T2679" s="69">
        <f>L2679*S2679</f>
        <v>1471.36</v>
      </c>
      <c r="U2679" s="69">
        <f>R2679-T2679</f>
        <v>1897.28</v>
      </c>
      <c r="V2679" s="69">
        <f>U2679*1</f>
        <v>1897.28</v>
      </c>
      <c r="W2679" s="69">
        <f>U2679-V2679</f>
        <v>0</v>
      </c>
      <c r="X2679" s="69">
        <f>L2679*36</f>
        <v>1393.92</v>
      </c>
      <c r="Y2679" s="70">
        <f>+T2679-X2679</f>
        <v>77.439999999999827</v>
      </c>
      <c r="Z2679" s="12" t="s">
        <v>141</v>
      </c>
      <c r="AA2679" s="12" t="s">
        <v>78</v>
      </c>
    </row>
    <row r="2680" spans="1:27" x14ac:dyDescent="0.25">
      <c r="A2680" s="10">
        <v>45696</v>
      </c>
      <c r="B2680" s="68">
        <v>2.2222222222222254E-2</v>
      </c>
      <c r="C2680" s="11" t="s">
        <v>5052</v>
      </c>
      <c r="D2680" s="11">
        <v>17216</v>
      </c>
      <c r="E2680" s="11" t="s">
        <v>81</v>
      </c>
      <c r="F2680" s="11" t="s">
        <v>26</v>
      </c>
      <c r="G2680" s="11">
        <v>1210</v>
      </c>
      <c r="H2680" s="12" t="s">
        <v>141</v>
      </c>
      <c r="I2680" s="12" t="s">
        <v>27</v>
      </c>
      <c r="J2680" s="12" t="s">
        <v>42</v>
      </c>
      <c r="K2680" s="12" t="s">
        <v>43</v>
      </c>
      <c r="L2680" s="13">
        <v>40.64</v>
      </c>
      <c r="M2680" s="13">
        <v>25</v>
      </c>
      <c r="N2680" s="13">
        <f t="shared" si="2685"/>
        <v>1.6255999999999999</v>
      </c>
      <c r="O2680" s="13">
        <v>40</v>
      </c>
      <c r="P2680" s="13" t="s">
        <v>30</v>
      </c>
      <c r="Q2680" s="13">
        <v>0</v>
      </c>
      <c r="R2680" s="69">
        <f>L2680*O2680</f>
        <v>1625.6</v>
      </c>
      <c r="S2680" s="69">
        <v>0</v>
      </c>
      <c r="T2680" s="69">
        <f>L2680*S2680</f>
        <v>0</v>
      </c>
      <c r="U2680" s="69">
        <f>R2680-T2680</f>
        <v>1625.6</v>
      </c>
      <c r="V2680" s="69">
        <f>U2680*0</f>
        <v>0</v>
      </c>
      <c r="W2680" s="69">
        <f>U2680-V2680</f>
        <v>1625.6</v>
      </c>
      <c r="X2680" s="69">
        <v>0</v>
      </c>
      <c r="Y2680" s="14">
        <f t="shared" ref="Y2680" si="2708">T2680-X2680</f>
        <v>0</v>
      </c>
      <c r="Z2680" s="11" t="s">
        <v>26</v>
      </c>
      <c r="AA2680" s="12" t="s">
        <v>31</v>
      </c>
    </row>
    <row r="2681" spans="1:27" x14ac:dyDescent="0.25">
      <c r="A2681" s="10">
        <v>45696</v>
      </c>
      <c r="B2681" s="68">
        <v>2.7974537037037006E-2</v>
      </c>
      <c r="C2681" s="11" t="s">
        <v>5053</v>
      </c>
      <c r="D2681" s="11">
        <v>17217</v>
      </c>
      <c r="E2681" s="11" t="s">
        <v>98</v>
      </c>
      <c r="F2681" s="11" t="s">
        <v>26</v>
      </c>
      <c r="G2681" s="11" t="s">
        <v>26</v>
      </c>
      <c r="H2681" s="12" t="s">
        <v>4421</v>
      </c>
      <c r="I2681" s="12" t="s">
        <v>27</v>
      </c>
      <c r="J2681" s="12" t="s">
        <v>33</v>
      </c>
      <c r="K2681" s="12" t="s">
        <v>34</v>
      </c>
      <c r="L2681" s="13">
        <v>39.36</v>
      </c>
      <c r="M2681" s="13">
        <v>27</v>
      </c>
      <c r="N2681" s="13">
        <f t="shared" si="2685"/>
        <v>1.4577777777777778</v>
      </c>
      <c r="O2681" s="13">
        <v>85</v>
      </c>
      <c r="P2681" s="13" t="s">
        <v>30</v>
      </c>
      <c r="Q2681" s="13">
        <v>0</v>
      </c>
      <c r="R2681" s="69">
        <f>L2681*O2681</f>
        <v>3345.6</v>
      </c>
      <c r="S2681" s="69">
        <v>38</v>
      </c>
      <c r="T2681" s="69">
        <f>L2681*S2681</f>
        <v>1495.68</v>
      </c>
      <c r="U2681" s="69">
        <f>R2681-T2681</f>
        <v>1849.9199999999998</v>
      </c>
      <c r="V2681" s="69">
        <f>U2681*1</f>
        <v>1849.9199999999998</v>
      </c>
      <c r="W2681" s="69">
        <f>U2681-V2681</f>
        <v>0</v>
      </c>
      <c r="X2681" s="69">
        <f>L2681*36</f>
        <v>1416.96</v>
      </c>
      <c r="Y2681" s="70">
        <f>+T2681-X2681</f>
        <v>78.720000000000027</v>
      </c>
      <c r="Z2681" s="12" t="s">
        <v>140</v>
      </c>
      <c r="AA2681" s="12" t="s">
        <v>78</v>
      </c>
    </row>
    <row r="2682" spans="1:27" x14ac:dyDescent="0.25">
      <c r="A2682" s="10">
        <v>45696</v>
      </c>
      <c r="B2682" s="68">
        <v>2.6319444444444451E-2</v>
      </c>
      <c r="C2682" s="11" t="s">
        <v>5054</v>
      </c>
      <c r="D2682" s="11">
        <v>17218</v>
      </c>
      <c r="E2682" s="11" t="s">
        <v>430</v>
      </c>
      <c r="F2682" s="11" t="s">
        <v>26</v>
      </c>
      <c r="G2682" s="11" t="s">
        <v>26</v>
      </c>
      <c r="H2682" s="12" t="s">
        <v>4421</v>
      </c>
      <c r="I2682" s="12" t="s">
        <v>27</v>
      </c>
      <c r="J2682" s="12" t="s">
        <v>33</v>
      </c>
      <c r="K2682" s="12" t="s">
        <v>34</v>
      </c>
      <c r="L2682" s="13">
        <v>38.9</v>
      </c>
      <c r="M2682" s="13">
        <v>25</v>
      </c>
      <c r="N2682" s="13">
        <f t="shared" si="2685"/>
        <v>1.556</v>
      </c>
      <c r="O2682" s="13">
        <v>85</v>
      </c>
      <c r="P2682" s="13" t="s">
        <v>30</v>
      </c>
      <c r="Q2682" s="13">
        <v>0</v>
      </c>
      <c r="R2682" s="69">
        <f>L2682*O2682</f>
        <v>3306.5</v>
      </c>
      <c r="S2682" s="69">
        <v>38</v>
      </c>
      <c r="T2682" s="69">
        <f>L2682*S2682</f>
        <v>1478.2</v>
      </c>
      <c r="U2682" s="69">
        <f>R2682-T2682</f>
        <v>1828.3</v>
      </c>
      <c r="V2682" s="69">
        <f>U2682*1</f>
        <v>1828.3</v>
      </c>
      <c r="W2682" s="69">
        <f>U2682-V2682</f>
        <v>0</v>
      </c>
      <c r="X2682" s="71">
        <f>L2682*36</f>
        <v>1400.3999999999999</v>
      </c>
      <c r="Y2682" s="70">
        <f>+T2682-X2682</f>
        <v>77.800000000000182</v>
      </c>
      <c r="Z2682" s="12" t="s">
        <v>6326</v>
      </c>
      <c r="AA2682" s="12" t="s">
        <v>78</v>
      </c>
    </row>
    <row r="2683" spans="1:27" x14ac:dyDescent="0.25">
      <c r="A2683" s="10">
        <v>45696</v>
      </c>
      <c r="B2683" s="68">
        <v>3.1018518518518501E-2</v>
      </c>
      <c r="C2683" s="11" t="s">
        <v>5055</v>
      </c>
      <c r="D2683" s="11">
        <v>17219</v>
      </c>
      <c r="E2683" s="11" t="s">
        <v>495</v>
      </c>
      <c r="F2683" s="11" t="s">
        <v>26</v>
      </c>
      <c r="G2683" s="11">
        <v>22924</v>
      </c>
      <c r="H2683" s="12" t="s">
        <v>4447</v>
      </c>
      <c r="I2683" s="12" t="s">
        <v>27</v>
      </c>
      <c r="J2683" s="12" t="s">
        <v>42</v>
      </c>
      <c r="K2683" s="12" t="s">
        <v>43</v>
      </c>
      <c r="L2683" s="13">
        <v>40.479999999999997</v>
      </c>
      <c r="M2683" s="13">
        <v>25</v>
      </c>
      <c r="N2683" s="13">
        <f t="shared" si="2685"/>
        <v>1.6192</v>
      </c>
      <c r="O2683" s="13">
        <v>42.5</v>
      </c>
      <c r="P2683" s="13"/>
      <c r="Q2683" s="13">
        <v>0</v>
      </c>
      <c r="R2683" s="69">
        <f>+L2683*O2683</f>
        <v>1720.3999999999999</v>
      </c>
      <c r="S2683" s="69">
        <v>0</v>
      </c>
      <c r="T2683" s="69">
        <f>+L2683*S2683</f>
        <v>0</v>
      </c>
      <c r="U2683" s="69">
        <f>+R2683-T2683</f>
        <v>1720.3999999999999</v>
      </c>
      <c r="V2683" s="69">
        <f>+U2683*0.75</f>
        <v>1290.3</v>
      </c>
      <c r="W2683" s="69">
        <f>+U2683-V2683</f>
        <v>430.09999999999991</v>
      </c>
      <c r="X2683" s="69">
        <v>0</v>
      </c>
      <c r="Y2683" s="14">
        <f t="shared" ref="Y2683:Y2684" si="2709">T2683-X2683</f>
        <v>0</v>
      </c>
      <c r="Z2683" s="11" t="s">
        <v>26</v>
      </c>
      <c r="AA2683" s="12" t="s">
        <v>31</v>
      </c>
    </row>
    <row r="2684" spans="1:27" x14ac:dyDescent="0.25">
      <c r="A2684" s="10">
        <v>45696</v>
      </c>
      <c r="B2684" s="68">
        <v>3.3310185185185193E-2</v>
      </c>
      <c r="C2684" s="11" t="s">
        <v>5056</v>
      </c>
      <c r="D2684" s="11">
        <v>17220</v>
      </c>
      <c r="E2684" s="11" t="s">
        <v>100</v>
      </c>
      <c r="F2684" s="11" t="s">
        <v>26</v>
      </c>
      <c r="G2684" s="11">
        <v>22251</v>
      </c>
      <c r="H2684" s="12" t="s">
        <v>4447</v>
      </c>
      <c r="I2684" s="12" t="s">
        <v>27</v>
      </c>
      <c r="J2684" s="12" t="s">
        <v>42</v>
      </c>
      <c r="K2684" s="12" t="s">
        <v>43</v>
      </c>
      <c r="L2684" s="13">
        <v>38.619999999999997</v>
      </c>
      <c r="M2684" s="13">
        <v>25</v>
      </c>
      <c r="N2684" s="13">
        <f t="shared" si="2685"/>
        <v>1.5448</v>
      </c>
      <c r="O2684" s="13">
        <v>42.5</v>
      </c>
      <c r="P2684" s="13"/>
      <c r="Q2684" s="13">
        <v>0</v>
      </c>
      <c r="R2684" s="69">
        <f>+L2684*O2684</f>
        <v>1641.35</v>
      </c>
      <c r="S2684" s="69">
        <v>0</v>
      </c>
      <c r="T2684" s="69">
        <f>+L2684*S2684</f>
        <v>0</v>
      </c>
      <c r="U2684" s="69">
        <f>+R2684-T2684</f>
        <v>1641.35</v>
      </c>
      <c r="V2684" s="69">
        <f>+U2684*0.75</f>
        <v>1231.0124999999998</v>
      </c>
      <c r="W2684" s="69">
        <f>+U2684-V2684</f>
        <v>410.33750000000009</v>
      </c>
      <c r="X2684" s="69">
        <v>0</v>
      </c>
      <c r="Y2684" s="14">
        <f t="shared" si="2709"/>
        <v>0</v>
      </c>
      <c r="Z2684" s="11" t="s">
        <v>26</v>
      </c>
      <c r="AA2684" s="12" t="s">
        <v>31</v>
      </c>
    </row>
    <row r="2685" spans="1:27" x14ac:dyDescent="0.25">
      <c r="A2685" s="10">
        <v>45696</v>
      </c>
      <c r="B2685" s="68">
        <v>3.645833333333337E-2</v>
      </c>
      <c r="C2685" s="11" t="s">
        <v>5057</v>
      </c>
      <c r="D2685" s="11">
        <v>17221</v>
      </c>
      <c r="E2685" s="11" t="s">
        <v>500</v>
      </c>
      <c r="F2685" s="11" t="s">
        <v>26</v>
      </c>
      <c r="G2685" s="11" t="s">
        <v>26</v>
      </c>
      <c r="H2685" s="12" t="s">
        <v>4421</v>
      </c>
      <c r="I2685" s="12" t="s">
        <v>27</v>
      </c>
      <c r="J2685" s="12" t="s">
        <v>42</v>
      </c>
      <c r="K2685" s="12" t="s">
        <v>43</v>
      </c>
      <c r="L2685" s="13">
        <v>40.4</v>
      </c>
      <c r="M2685" s="13">
        <v>25</v>
      </c>
      <c r="N2685" s="13">
        <f t="shared" si="2685"/>
        <v>1.6159999999999999</v>
      </c>
      <c r="O2685" s="13">
        <v>83</v>
      </c>
      <c r="P2685" s="13" t="s">
        <v>30</v>
      </c>
      <c r="Q2685" s="13">
        <v>0</v>
      </c>
      <c r="R2685" s="69">
        <f>L2685*O2685</f>
        <v>3353.2</v>
      </c>
      <c r="S2685" s="69">
        <v>38</v>
      </c>
      <c r="T2685" s="69">
        <f>L2685*S2685</f>
        <v>1535.2</v>
      </c>
      <c r="U2685" s="69">
        <f>R2685-T2685</f>
        <v>1817.9999999999998</v>
      </c>
      <c r="V2685" s="69">
        <f>U2685*1</f>
        <v>1817.9999999999998</v>
      </c>
      <c r="W2685" s="69">
        <f>U2685-V2685</f>
        <v>0</v>
      </c>
      <c r="X2685" s="69">
        <f>L2685*36</f>
        <v>1454.3999999999999</v>
      </c>
      <c r="Y2685" s="70">
        <f>+T2685-X2685</f>
        <v>80.800000000000182</v>
      </c>
      <c r="Z2685" s="12" t="s">
        <v>141</v>
      </c>
      <c r="AA2685" s="12" t="s">
        <v>78</v>
      </c>
    </row>
    <row r="2686" spans="1:27" x14ac:dyDescent="0.25">
      <c r="A2686" s="10">
        <v>45696</v>
      </c>
      <c r="B2686" s="68">
        <v>2.3923611111111076E-2</v>
      </c>
      <c r="C2686" s="11" t="s">
        <v>5058</v>
      </c>
      <c r="D2686" s="11">
        <v>17222</v>
      </c>
      <c r="E2686" s="11" t="s">
        <v>518</v>
      </c>
      <c r="F2686" s="11" t="s">
        <v>26</v>
      </c>
      <c r="G2686" s="11">
        <v>21772</v>
      </c>
      <c r="H2686" s="12" t="s">
        <v>4447</v>
      </c>
      <c r="I2686" s="12" t="s">
        <v>55</v>
      </c>
      <c r="J2686" s="12" t="s">
        <v>55</v>
      </c>
      <c r="K2686" s="12" t="s">
        <v>56</v>
      </c>
      <c r="L2686" s="13">
        <v>34.520000000000003</v>
      </c>
      <c r="M2686" s="13">
        <v>25</v>
      </c>
      <c r="N2686" s="13">
        <f t="shared" si="2685"/>
        <v>1.3808</v>
      </c>
      <c r="O2686" s="13">
        <v>15</v>
      </c>
      <c r="P2686" s="13" t="s">
        <v>30</v>
      </c>
      <c r="Q2686" s="13">
        <v>0</v>
      </c>
      <c r="R2686" s="69">
        <f>+L2686*O2686</f>
        <v>517.80000000000007</v>
      </c>
      <c r="S2686" s="69">
        <v>0</v>
      </c>
      <c r="T2686" s="69">
        <f>+L2686*S2686</f>
        <v>0</v>
      </c>
      <c r="U2686" s="69">
        <f>+R2686-T2686</f>
        <v>517.80000000000007</v>
      </c>
      <c r="V2686" s="69">
        <f>+U2686*0.75</f>
        <v>388.35</v>
      </c>
      <c r="W2686" s="69">
        <f>+U2686-V2686</f>
        <v>129.45000000000005</v>
      </c>
      <c r="X2686" s="69">
        <v>0</v>
      </c>
      <c r="Y2686" s="14">
        <f t="shared" ref="Y2686" si="2710">T2686-X2686</f>
        <v>0</v>
      </c>
      <c r="Z2686" s="11" t="s">
        <v>26</v>
      </c>
      <c r="AA2686" s="12" t="s">
        <v>31</v>
      </c>
    </row>
    <row r="2687" spans="1:27" x14ac:dyDescent="0.25">
      <c r="A2687" s="10">
        <v>45696</v>
      </c>
      <c r="B2687" s="68">
        <v>2.2847222222222241E-2</v>
      </c>
      <c r="C2687" s="11" t="s">
        <v>5059</v>
      </c>
      <c r="D2687" s="11">
        <v>17223</v>
      </c>
      <c r="E2687" s="11" t="s">
        <v>604</v>
      </c>
      <c r="F2687" s="11" t="s">
        <v>26</v>
      </c>
      <c r="G2687" s="11" t="s">
        <v>26</v>
      </c>
      <c r="H2687" s="12" t="s">
        <v>4421</v>
      </c>
      <c r="I2687" s="12" t="s">
        <v>27</v>
      </c>
      <c r="J2687" s="12" t="s">
        <v>42</v>
      </c>
      <c r="K2687" s="12" t="s">
        <v>43</v>
      </c>
      <c r="L2687" s="13">
        <v>40.020000000000003</v>
      </c>
      <c r="M2687" s="13">
        <v>25</v>
      </c>
      <c r="N2687" s="13">
        <f t="shared" si="2685"/>
        <v>1.6008000000000002</v>
      </c>
      <c r="O2687" s="13">
        <v>83</v>
      </c>
      <c r="P2687" s="13" t="s">
        <v>30</v>
      </c>
      <c r="Q2687" s="13">
        <v>0</v>
      </c>
      <c r="R2687" s="69">
        <f>L2687*O2687</f>
        <v>3321.6600000000003</v>
      </c>
      <c r="S2687" s="69">
        <v>38</v>
      </c>
      <c r="T2687" s="69">
        <f>L2687*S2687</f>
        <v>1520.7600000000002</v>
      </c>
      <c r="U2687" s="69">
        <f>R2687-T2687</f>
        <v>1800.9</v>
      </c>
      <c r="V2687" s="69">
        <f>U2687*1</f>
        <v>1800.9</v>
      </c>
      <c r="W2687" s="69">
        <f>U2687-V2687</f>
        <v>0</v>
      </c>
      <c r="X2687" s="69">
        <f>L2687*36</f>
        <v>1440.72</v>
      </c>
      <c r="Y2687" s="70">
        <f>+T2687-X2687</f>
        <v>80.040000000000191</v>
      </c>
      <c r="Z2687" s="12" t="s">
        <v>141</v>
      </c>
      <c r="AA2687" s="12" t="s">
        <v>78</v>
      </c>
    </row>
    <row r="2688" spans="1:27" x14ac:dyDescent="0.25">
      <c r="A2688" s="10">
        <v>45696</v>
      </c>
      <c r="B2688" s="68">
        <v>2.9143518518518541E-2</v>
      </c>
      <c r="C2688" s="11" t="s">
        <v>5060</v>
      </c>
      <c r="D2688" s="11">
        <v>17224</v>
      </c>
      <c r="E2688" s="11" t="s">
        <v>57</v>
      </c>
      <c r="F2688" s="11" t="s">
        <v>26</v>
      </c>
      <c r="G2688" s="11">
        <v>3698</v>
      </c>
      <c r="H2688" s="12" t="s">
        <v>41</v>
      </c>
      <c r="I2688" s="12" t="s">
        <v>55</v>
      </c>
      <c r="J2688" s="12" t="s">
        <v>55</v>
      </c>
      <c r="K2688" s="12" t="s">
        <v>56</v>
      </c>
      <c r="L2688" s="13">
        <v>36.659999999999997</v>
      </c>
      <c r="M2688" s="13">
        <v>25</v>
      </c>
      <c r="N2688" s="13">
        <f t="shared" si="2685"/>
        <v>1.4663999999999999</v>
      </c>
      <c r="O2688" s="13" t="s">
        <v>30</v>
      </c>
      <c r="P2688" s="13">
        <v>24</v>
      </c>
      <c r="Q2688" s="13">
        <v>0</v>
      </c>
      <c r="R2688" s="69">
        <f>+M2688*P2688</f>
        <v>600</v>
      </c>
      <c r="S2688" s="69">
        <v>0</v>
      </c>
      <c r="T2688" s="69">
        <f>+M2688*S2688</f>
        <v>0</v>
      </c>
      <c r="U2688" s="69">
        <f t="shared" ref="U2688" si="2711">+R2688-T2688</f>
        <v>600</v>
      </c>
      <c r="V2688" s="69">
        <f>+U2688*0</f>
        <v>0</v>
      </c>
      <c r="W2688" s="69">
        <f t="shared" ref="W2688" si="2712">+U2688-V2688</f>
        <v>600</v>
      </c>
      <c r="X2688" s="69">
        <v>0</v>
      </c>
      <c r="Y2688" s="14">
        <f t="shared" ref="Y2688:Y2690" si="2713">T2688-X2688</f>
        <v>0</v>
      </c>
      <c r="Z2688" s="11" t="s">
        <v>26</v>
      </c>
      <c r="AA2688" s="12" t="s">
        <v>31</v>
      </c>
    </row>
    <row r="2689" spans="1:27" x14ac:dyDescent="0.25">
      <c r="A2689" s="10">
        <v>45696</v>
      </c>
      <c r="B2689" s="68">
        <v>2.2094907407407438E-2</v>
      </c>
      <c r="C2689" s="11" t="s">
        <v>5061</v>
      </c>
      <c r="D2689" s="11">
        <v>17225</v>
      </c>
      <c r="E2689" s="11" t="s">
        <v>1199</v>
      </c>
      <c r="F2689" s="11" t="s">
        <v>26</v>
      </c>
      <c r="G2689" s="11">
        <v>2958</v>
      </c>
      <c r="H2689" s="12" t="s">
        <v>162</v>
      </c>
      <c r="I2689" s="12" t="s">
        <v>27</v>
      </c>
      <c r="J2689" s="12" t="s">
        <v>42</v>
      </c>
      <c r="K2689" s="12" t="s">
        <v>43</v>
      </c>
      <c r="L2689" s="13">
        <v>39.880000000000003</v>
      </c>
      <c r="M2689" s="13">
        <v>25</v>
      </c>
      <c r="N2689" s="13">
        <f t="shared" si="2685"/>
        <v>1.5952000000000002</v>
      </c>
      <c r="O2689" s="13" t="s">
        <v>30</v>
      </c>
      <c r="P2689" s="13">
        <v>62</v>
      </c>
      <c r="Q2689" s="13">
        <v>0</v>
      </c>
      <c r="R2689" s="69">
        <f>M2689*P2689</f>
        <v>1550</v>
      </c>
      <c r="S2689" s="69">
        <v>0</v>
      </c>
      <c r="T2689" s="69">
        <f>M2689*S2689</f>
        <v>0</v>
      </c>
      <c r="U2689" s="69">
        <f>R2689-T2689</f>
        <v>1550</v>
      </c>
      <c r="V2689" s="69">
        <f>U2689*0</f>
        <v>0</v>
      </c>
      <c r="W2689" s="69">
        <f>U2689-V2689</f>
        <v>1550</v>
      </c>
      <c r="X2689" s="69">
        <v>0</v>
      </c>
      <c r="Y2689" s="14">
        <f t="shared" si="2713"/>
        <v>0</v>
      </c>
      <c r="Z2689" s="11" t="s">
        <v>26</v>
      </c>
      <c r="AA2689" s="12" t="s">
        <v>31</v>
      </c>
    </row>
    <row r="2690" spans="1:27" x14ac:dyDescent="0.25">
      <c r="A2690" s="10">
        <v>45696</v>
      </c>
      <c r="B2690" s="68">
        <v>2.5127314814814783E-2</v>
      </c>
      <c r="C2690" s="11" t="s">
        <v>5062</v>
      </c>
      <c r="D2690" s="11">
        <v>17226</v>
      </c>
      <c r="E2690" s="11" t="s">
        <v>68</v>
      </c>
      <c r="F2690" s="11" t="s">
        <v>26</v>
      </c>
      <c r="G2690" s="11">
        <v>76368</v>
      </c>
      <c r="H2690" s="12" t="s">
        <v>4447</v>
      </c>
      <c r="I2690" s="12" t="s">
        <v>55</v>
      </c>
      <c r="J2690" s="12" t="s">
        <v>55</v>
      </c>
      <c r="K2690" s="12" t="s">
        <v>56</v>
      </c>
      <c r="L2690" s="13">
        <v>35.700000000000003</v>
      </c>
      <c r="M2690" s="13">
        <v>25</v>
      </c>
      <c r="N2690" s="13">
        <f t="shared" si="2685"/>
        <v>1.4280000000000002</v>
      </c>
      <c r="O2690" s="13">
        <v>15</v>
      </c>
      <c r="P2690" s="13" t="s">
        <v>30</v>
      </c>
      <c r="Q2690" s="13">
        <v>0</v>
      </c>
      <c r="R2690" s="69">
        <f>+L2690*O2690</f>
        <v>535.5</v>
      </c>
      <c r="S2690" s="69">
        <v>0</v>
      </c>
      <c r="T2690" s="69">
        <f>+L2690*S2690</f>
        <v>0</v>
      </c>
      <c r="U2690" s="69">
        <f>+R2690-T2690</f>
        <v>535.5</v>
      </c>
      <c r="V2690" s="69">
        <f>+U2690*0.75</f>
        <v>401.625</v>
      </c>
      <c r="W2690" s="69">
        <f>+U2690-V2690</f>
        <v>133.875</v>
      </c>
      <c r="X2690" s="69">
        <v>0</v>
      </c>
      <c r="Y2690" s="14">
        <f t="shared" si="2713"/>
        <v>0</v>
      </c>
      <c r="Z2690" s="11" t="s">
        <v>26</v>
      </c>
      <c r="AA2690" s="12" t="s">
        <v>31</v>
      </c>
    </row>
    <row r="2691" spans="1:27" x14ac:dyDescent="0.25">
      <c r="A2691" s="10">
        <v>45696</v>
      </c>
      <c r="B2691" s="68">
        <v>2.3553240740740777E-2</v>
      </c>
      <c r="C2691" s="11" t="s">
        <v>5063</v>
      </c>
      <c r="D2691" s="11">
        <v>17227</v>
      </c>
      <c r="E2691" s="11" t="s">
        <v>63</v>
      </c>
      <c r="F2691" s="11" t="s">
        <v>26</v>
      </c>
      <c r="G2691" s="11" t="s">
        <v>26</v>
      </c>
      <c r="H2691" s="12" t="s">
        <v>4421</v>
      </c>
      <c r="I2691" s="12" t="s">
        <v>27</v>
      </c>
      <c r="J2691" s="12" t="s">
        <v>42</v>
      </c>
      <c r="K2691" s="12" t="s">
        <v>43</v>
      </c>
      <c r="L2691" s="13">
        <v>41.42</v>
      </c>
      <c r="M2691" s="13">
        <v>25</v>
      </c>
      <c r="N2691" s="13">
        <f t="shared" si="2685"/>
        <v>1.6568000000000001</v>
      </c>
      <c r="O2691" s="13">
        <v>83</v>
      </c>
      <c r="P2691" s="13" t="s">
        <v>30</v>
      </c>
      <c r="Q2691" s="13">
        <v>0</v>
      </c>
      <c r="R2691" s="69">
        <f>L2691*O2691</f>
        <v>3437.86</v>
      </c>
      <c r="S2691" s="69">
        <v>38</v>
      </c>
      <c r="T2691" s="69">
        <f>L2691*S2691</f>
        <v>1573.96</v>
      </c>
      <c r="U2691" s="69">
        <f>R2691-T2691</f>
        <v>1863.9</v>
      </c>
      <c r="V2691" s="69">
        <f>U2691*1</f>
        <v>1863.9</v>
      </c>
      <c r="W2691" s="69">
        <f>U2691-V2691</f>
        <v>0</v>
      </c>
      <c r="X2691" s="69">
        <f>L2691*36</f>
        <v>1491.1200000000001</v>
      </c>
      <c r="Y2691" s="70">
        <f>+T2691-X2691</f>
        <v>82.839999999999918</v>
      </c>
      <c r="Z2691" s="12" t="s">
        <v>140</v>
      </c>
      <c r="AA2691" s="12" t="s">
        <v>78</v>
      </c>
    </row>
    <row r="2692" spans="1:27" x14ac:dyDescent="0.25">
      <c r="A2692" s="10">
        <v>45696</v>
      </c>
      <c r="B2692" s="68">
        <v>2.7789351851851885E-2</v>
      </c>
      <c r="C2692" s="11" t="s">
        <v>5064</v>
      </c>
      <c r="D2692" s="11">
        <v>17228</v>
      </c>
      <c r="E2692" s="11" t="s">
        <v>245</v>
      </c>
      <c r="F2692" s="11" t="s">
        <v>26</v>
      </c>
      <c r="G2692" s="11">
        <v>3408</v>
      </c>
      <c r="H2692" s="12" t="s">
        <v>41</v>
      </c>
      <c r="I2692" s="12" t="s">
        <v>55</v>
      </c>
      <c r="J2692" s="12" t="s">
        <v>55</v>
      </c>
      <c r="K2692" s="12" t="s">
        <v>56</v>
      </c>
      <c r="L2692" s="13">
        <v>37</v>
      </c>
      <c r="M2692" s="13">
        <v>23</v>
      </c>
      <c r="N2692" s="13">
        <f t="shared" si="2685"/>
        <v>1.6086956521739131</v>
      </c>
      <c r="O2692" s="13" t="s">
        <v>30</v>
      </c>
      <c r="P2692" s="13">
        <v>24</v>
      </c>
      <c r="Q2692" s="13">
        <v>0</v>
      </c>
      <c r="R2692" s="69">
        <f>+M2692*P2692</f>
        <v>552</v>
      </c>
      <c r="S2692" s="69">
        <v>0</v>
      </c>
      <c r="T2692" s="69">
        <f>+M2692*S2692</f>
        <v>0</v>
      </c>
      <c r="U2692" s="69">
        <f t="shared" ref="U2692" si="2714">+R2692-T2692</f>
        <v>552</v>
      </c>
      <c r="V2692" s="69">
        <f>+U2692*0</f>
        <v>0</v>
      </c>
      <c r="W2692" s="69">
        <f t="shared" ref="W2692" si="2715">+U2692-V2692</f>
        <v>552</v>
      </c>
      <c r="X2692" s="69">
        <v>0</v>
      </c>
      <c r="Y2692" s="14">
        <f t="shared" ref="Y2692:Y2696" si="2716">T2692-X2692</f>
        <v>0</v>
      </c>
      <c r="Z2692" s="11" t="s">
        <v>26</v>
      </c>
      <c r="AA2692" s="12" t="s">
        <v>31</v>
      </c>
    </row>
    <row r="2693" spans="1:27" x14ac:dyDescent="0.25">
      <c r="A2693" s="10">
        <v>45696</v>
      </c>
      <c r="B2693" s="68">
        <v>2.3402777777777772E-2</v>
      </c>
      <c r="C2693" s="11" t="s">
        <v>5065</v>
      </c>
      <c r="D2693" s="11">
        <v>17229</v>
      </c>
      <c r="E2693" s="11" t="s">
        <v>479</v>
      </c>
      <c r="F2693" s="11" t="s">
        <v>26</v>
      </c>
      <c r="G2693" s="11">
        <v>70414</v>
      </c>
      <c r="H2693" s="12" t="s">
        <v>4447</v>
      </c>
      <c r="I2693" s="12" t="s">
        <v>55</v>
      </c>
      <c r="J2693" s="12" t="s">
        <v>55</v>
      </c>
      <c r="K2693" s="12" t="s">
        <v>56</v>
      </c>
      <c r="L2693" s="13">
        <v>36.04</v>
      </c>
      <c r="M2693" s="13">
        <v>25</v>
      </c>
      <c r="N2693" s="13">
        <f t="shared" si="2685"/>
        <v>1.4416</v>
      </c>
      <c r="O2693" s="13">
        <v>15</v>
      </c>
      <c r="P2693" s="13" t="s">
        <v>30</v>
      </c>
      <c r="Q2693" s="13">
        <v>0</v>
      </c>
      <c r="R2693" s="69">
        <f>+L2693*O2693</f>
        <v>540.6</v>
      </c>
      <c r="S2693" s="69">
        <v>0</v>
      </c>
      <c r="T2693" s="69">
        <f>+L2693*S2693</f>
        <v>0</v>
      </c>
      <c r="U2693" s="69">
        <f>+R2693-T2693</f>
        <v>540.6</v>
      </c>
      <c r="V2693" s="69">
        <f>+U2693*0.75</f>
        <v>405.45000000000005</v>
      </c>
      <c r="W2693" s="69">
        <f>+U2693-V2693</f>
        <v>135.14999999999998</v>
      </c>
      <c r="X2693" s="69">
        <v>0</v>
      </c>
      <c r="Y2693" s="14">
        <f t="shared" si="2716"/>
        <v>0</v>
      </c>
      <c r="Z2693" s="11" t="s">
        <v>26</v>
      </c>
      <c r="AA2693" s="12" t="s">
        <v>31</v>
      </c>
    </row>
    <row r="2694" spans="1:27" x14ac:dyDescent="0.25">
      <c r="A2694" s="10">
        <v>45696</v>
      </c>
      <c r="B2694" s="68">
        <v>2.6458333333333361E-2</v>
      </c>
      <c r="C2694" s="11" t="s">
        <v>5066</v>
      </c>
      <c r="D2694" s="11">
        <v>17230</v>
      </c>
      <c r="E2694" s="11" t="s">
        <v>53</v>
      </c>
      <c r="F2694" s="11" t="s">
        <v>26</v>
      </c>
      <c r="G2694" s="11">
        <v>2768</v>
      </c>
      <c r="H2694" s="12" t="s">
        <v>41</v>
      </c>
      <c r="I2694" s="12" t="s">
        <v>27</v>
      </c>
      <c r="J2694" s="12" t="s">
        <v>42</v>
      </c>
      <c r="K2694" s="12" t="s">
        <v>43</v>
      </c>
      <c r="L2694" s="13">
        <v>39.92</v>
      </c>
      <c r="M2694" s="13">
        <v>25</v>
      </c>
      <c r="N2694" s="13">
        <f t="shared" si="2685"/>
        <v>1.5968</v>
      </c>
      <c r="O2694" s="13" t="s">
        <v>30</v>
      </c>
      <c r="P2694" s="13">
        <v>64</v>
      </c>
      <c r="Q2694" s="13">
        <v>0</v>
      </c>
      <c r="R2694" s="69">
        <f>M2694*P2694</f>
        <v>1600</v>
      </c>
      <c r="S2694" s="69">
        <v>0</v>
      </c>
      <c r="T2694" s="69">
        <f>M2694*S2694</f>
        <v>0</v>
      </c>
      <c r="U2694" s="69">
        <f>+R2694-T2694</f>
        <v>1600</v>
      </c>
      <c r="V2694" s="69">
        <f t="shared" ref="V2694" si="2717">+U2694*0</f>
        <v>0</v>
      </c>
      <c r="W2694" s="69">
        <f>+U2694-V2694</f>
        <v>1600</v>
      </c>
      <c r="X2694" s="69">
        <v>0</v>
      </c>
      <c r="Y2694" s="14">
        <f t="shared" si="2716"/>
        <v>0</v>
      </c>
      <c r="Z2694" s="11" t="s">
        <v>26</v>
      </c>
      <c r="AA2694" s="12" t="s">
        <v>31</v>
      </c>
    </row>
    <row r="2695" spans="1:27" x14ac:dyDescent="0.25">
      <c r="A2695" s="10">
        <v>45696</v>
      </c>
      <c r="B2695" s="68">
        <v>3.3009259259259238E-2</v>
      </c>
      <c r="C2695" s="11" t="s">
        <v>5067</v>
      </c>
      <c r="D2695" s="11">
        <v>17231</v>
      </c>
      <c r="E2695" s="11" t="s">
        <v>480</v>
      </c>
      <c r="F2695" s="11" t="s">
        <v>26</v>
      </c>
      <c r="G2695" s="11">
        <v>78804</v>
      </c>
      <c r="H2695" s="12" t="s">
        <v>4447</v>
      </c>
      <c r="I2695" s="12" t="s">
        <v>55</v>
      </c>
      <c r="J2695" s="12" t="s">
        <v>55</v>
      </c>
      <c r="K2695" s="12" t="s">
        <v>56</v>
      </c>
      <c r="L2695" s="13">
        <v>35.619999999999997</v>
      </c>
      <c r="M2695" s="13">
        <v>25</v>
      </c>
      <c r="N2695" s="13">
        <f t="shared" si="2685"/>
        <v>1.4247999999999998</v>
      </c>
      <c r="O2695" s="13">
        <v>15</v>
      </c>
      <c r="P2695" s="13" t="s">
        <v>30</v>
      </c>
      <c r="Q2695" s="13">
        <v>0</v>
      </c>
      <c r="R2695" s="69">
        <f>+L2695*O2695</f>
        <v>534.29999999999995</v>
      </c>
      <c r="S2695" s="69">
        <v>0</v>
      </c>
      <c r="T2695" s="69">
        <f>+L2695*S2695</f>
        <v>0</v>
      </c>
      <c r="U2695" s="69">
        <f>+R2695-T2695</f>
        <v>534.29999999999995</v>
      </c>
      <c r="V2695" s="69">
        <f>+U2695*0.75</f>
        <v>400.72499999999997</v>
      </c>
      <c r="W2695" s="69">
        <f>+U2695-V2695</f>
        <v>133.57499999999999</v>
      </c>
      <c r="X2695" s="69">
        <v>0</v>
      </c>
      <c r="Y2695" s="14">
        <f t="shared" si="2716"/>
        <v>0</v>
      </c>
      <c r="Z2695" s="11" t="s">
        <v>26</v>
      </c>
      <c r="AA2695" s="12" t="s">
        <v>31</v>
      </c>
    </row>
    <row r="2696" spans="1:27" x14ac:dyDescent="0.25">
      <c r="A2696" s="10">
        <v>45696</v>
      </c>
      <c r="B2696" s="68">
        <v>2.8229166666666639E-2</v>
      </c>
      <c r="C2696" s="11" t="s">
        <v>5068</v>
      </c>
      <c r="D2696" s="11">
        <v>17232</v>
      </c>
      <c r="E2696" s="11" t="s">
        <v>67</v>
      </c>
      <c r="F2696" s="11" t="s">
        <v>26</v>
      </c>
      <c r="G2696" s="11">
        <v>1634</v>
      </c>
      <c r="H2696" s="12" t="s">
        <v>66</v>
      </c>
      <c r="I2696" s="12" t="s">
        <v>37</v>
      </c>
      <c r="J2696" s="12" t="s">
        <v>1908</v>
      </c>
      <c r="K2696" s="12" t="s">
        <v>82</v>
      </c>
      <c r="L2696" s="13">
        <v>38.82</v>
      </c>
      <c r="M2696" s="13">
        <v>25</v>
      </c>
      <c r="N2696" s="13">
        <f t="shared" si="2685"/>
        <v>1.5528</v>
      </c>
      <c r="O2696" s="13" t="s">
        <v>30</v>
      </c>
      <c r="P2696" s="13">
        <v>54</v>
      </c>
      <c r="Q2696" s="13">
        <v>0</v>
      </c>
      <c r="R2696" s="69">
        <f>M2696*P2696</f>
        <v>1350</v>
      </c>
      <c r="S2696" s="69">
        <v>0</v>
      </c>
      <c r="T2696" s="69">
        <f>M2696*S2696</f>
        <v>0</v>
      </c>
      <c r="U2696" s="69">
        <f>R2696-T2696</f>
        <v>1350</v>
      </c>
      <c r="V2696" s="69">
        <f>U2696*1</f>
        <v>1350</v>
      </c>
      <c r="W2696" s="69">
        <f>U2696-V2696</f>
        <v>0</v>
      </c>
      <c r="X2696" s="69">
        <v>0</v>
      </c>
      <c r="Y2696" s="14">
        <f t="shared" si="2716"/>
        <v>0</v>
      </c>
      <c r="Z2696" s="11" t="s">
        <v>26</v>
      </c>
      <c r="AA2696" s="12" t="s">
        <v>31</v>
      </c>
    </row>
    <row r="2697" spans="1:27" x14ac:dyDescent="0.25">
      <c r="A2697" s="10">
        <v>45696</v>
      </c>
      <c r="B2697" s="68">
        <v>6.5509259259258767E-3</v>
      </c>
      <c r="C2697" s="11" t="s">
        <v>5069</v>
      </c>
      <c r="D2697" s="11">
        <v>17233</v>
      </c>
      <c r="E2697" s="11" t="s">
        <v>61</v>
      </c>
      <c r="F2697" s="11" t="s">
        <v>26</v>
      </c>
      <c r="G2697" s="11" t="s">
        <v>35</v>
      </c>
      <c r="H2697" s="12" t="s">
        <v>36</v>
      </c>
      <c r="I2697" s="12" t="s">
        <v>27</v>
      </c>
      <c r="J2697" s="12" t="s">
        <v>42</v>
      </c>
      <c r="K2697" s="12" t="s">
        <v>43</v>
      </c>
      <c r="L2697" s="13">
        <v>8.86</v>
      </c>
      <c r="M2697" s="13">
        <v>6</v>
      </c>
      <c r="N2697" s="13">
        <f t="shared" si="2685"/>
        <v>1.4766666666666666</v>
      </c>
      <c r="O2697" s="13">
        <v>45</v>
      </c>
      <c r="P2697" s="13" t="s">
        <v>30</v>
      </c>
      <c r="Q2697" s="13">
        <v>0</v>
      </c>
      <c r="R2697" s="69">
        <f>(L2697*O2697)-Q2697</f>
        <v>398.7</v>
      </c>
      <c r="S2697" s="69">
        <v>0</v>
      </c>
      <c r="T2697" s="69">
        <f t="shared" ref="T2697:T2698" si="2718">+L2697*S2697</f>
        <v>0</v>
      </c>
      <c r="U2697" s="69">
        <f t="shared" ref="U2697:U2699" si="2719">+R2697-T2697</f>
        <v>398.7</v>
      </c>
      <c r="V2697" s="69">
        <f>+U2697*0</f>
        <v>0</v>
      </c>
      <c r="W2697" s="69">
        <f t="shared" ref="W2697:W2699" si="2720">+U2697-V2697</f>
        <v>398.7</v>
      </c>
      <c r="X2697" s="69">
        <v>0</v>
      </c>
      <c r="Y2697" s="14">
        <f>T2697-X2697</f>
        <v>0</v>
      </c>
      <c r="Z2697" s="11" t="s">
        <v>26</v>
      </c>
      <c r="AA2697" s="12" t="s">
        <v>31</v>
      </c>
    </row>
    <row r="2698" spans="1:27" x14ac:dyDescent="0.25">
      <c r="A2698" s="10">
        <v>45696</v>
      </c>
      <c r="B2698" s="68">
        <v>9.8958333333333259E-3</v>
      </c>
      <c r="C2698" s="11" t="s">
        <v>5070</v>
      </c>
      <c r="D2698" s="11">
        <v>17234</v>
      </c>
      <c r="E2698" s="11" t="s">
        <v>60</v>
      </c>
      <c r="F2698" s="11" t="s">
        <v>26</v>
      </c>
      <c r="G2698" s="11" t="s">
        <v>35</v>
      </c>
      <c r="H2698" s="12" t="s">
        <v>36</v>
      </c>
      <c r="I2698" s="12" t="s">
        <v>27</v>
      </c>
      <c r="J2698" s="12" t="s">
        <v>42</v>
      </c>
      <c r="K2698" s="12" t="s">
        <v>43</v>
      </c>
      <c r="L2698" s="13">
        <v>5.72</v>
      </c>
      <c r="M2698" s="13">
        <v>3</v>
      </c>
      <c r="N2698" s="13">
        <f t="shared" si="2685"/>
        <v>1.9066666666666665</v>
      </c>
      <c r="O2698" s="13">
        <v>45</v>
      </c>
      <c r="P2698" s="13" t="s">
        <v>30</v>
      </c>
      <c r="Q2698" s="13">
        <v>0</v>
      </c>
      <c r="R2698" s="69">
        <f>(L2698*O2698)-Q2698</f>
        <v>257.39999999999998</v>
      </c>
      <c r="S2698" s="69">
        <v>0</v>
      </c>
      <c r="T2698" s="69">
        <f t="shared" si="2718"/>
        <v>0</v>
      </c>
      <c r="U2698" s="69">
        <f t="shared" si="2719"/>
        <v>257.39999999999998</v>
      </c>
      <c r="V2698" s="69">
        <f>+U2698*0</f>
        <v>0</v>
      </c>
      <c r="W2698" s="69">
        <f t="shared" si="2720"/>
        <v>257.39999999999998</v>
      </c>
      <c r="X2698" s="69">
        <v>0</v>
      </c>
      <c r="Y2698" s="14">
        <f>T2698-X2698</f>
        <v>0</v>
      </c>
      <c r="Z2698" s="11" t="s">
        <v>26</v>
      </c>
      <c r="AA2698" s="12" t="s">
        <v>31</v>
      </c>
    </row>
    <row r="2699" spans="1:27" x14ac:dyDescent="0.25">
      <c r="A2699" s="10">
        <v>45696</v>
      </c>
      <c r="B2699" s="68">
        <v>9.2245370370370727E-3</v>
      </c>
      <c r="C2699" s="11" t="s">
        <v>5071</v>
      </c>
      <c r="D2699" s="11">
        <v>17235</v>
      </c>
      <c r="E2699" s="11" t="s">
        <v>54</v>
      </c>
      <c r="F2699" s="11" t="s">
        <v>26</v>
      </c>
      <c r="G2699" s="11">
        <v>112754</v>
      </c>
      <c r="H2699" s="12" t="s">
        <v>4445</v>
      </c>
      <c r="I2699" s="12" t="s">
        <v>27</v>
      </c>
      <c r="J2699" s="12" t="s">
        <v>42</v>
      </c>
      <c r="K2699" s="12" t="s">
        <v>43</v>
      </c>
      <c r="L2699" s="13">
        <v>37.340000000000003</v>
      </c>
      <c r="M2699" s="13">
        <v>25</v>
      </c>
      <c r="N2699" s="13">
        <f t="shared" si="2685"/>
        <v>1.4936</v>
      </c>
      <c r="O2699" s="13">
        <v>42</v>
      </c>
      <c r="P2699" s="13" t="s">
        <v>30</v>
      </c>
      <c r="Q2699" s="13">
        <v>0</v>
      </c>
      <c r="R2699" s="69">
        <f t="shared" ref="R2699" si="2721">+L2699*O2699</f>
        <v>1568.2800000000002</v>
      </c>
      <c r="S2699" s="69">
        <v>0</v>
      </c>
      <c r="T2699" s="69">
        <f>+L2699*S2699</f>
        <v>0</v>
      </c>
      <c r="U2699" s="69">
        <f t="shared" si="2719"/>
        <v>1568.2800000000002</v>
      </c>
      <c r="V2699" s="69">
        <f>+U2699*1</f>
        <v>1568.2800000000002</v>
      </c>
      <c r="W2699" s="69">
        <f t="shared" si="2720"/>
        <v>0</v>
      </c>
      <c r="X2699" s="69">
        <v>0</v>
      </c>
      <c r="Y2699" s="14">
        <f t="shared" ref="Y2699:Y2705" si="2722">T2699-X2699</f>
        <v>0</v>
      </c>
      <c r="Z2699" s="11" t="s">
        <v>26</v>
      </c>
      <c r="AA2699" s="12" t="s">
        <v>31</v>
      </c>
    </row>
    <row r="2700" spans="1:27" x14ac:dyDescent="0.25">
      <c r="A2700" s="10">
        <v>45696</v>
      </c>
      <c r="B2700" s="68">
        <v>1.489583333333333E-2</v>
      </c>
      <c r="C2700" s="11" t="s">
        <v>5072</v>
      </c>
      <c r="D2700" s="11">
        <v>17236</v>
      </c>
      <c r="E2700" s="11" t="s">
        <v>519</v>
      </c>
      <c r="F2700" s="11" t="s">
        <v>26</v>
      </c>
      <c r="G2700" s="11">
        <v>4398</v>
      </c>
      <c r="H2700" s="12" t="s">
        <v>140</v>
      </c>
      <c r="I2700" s="12" t="s">
        <v>27</v>
      </c>
      <c r="J2700" s="12" t="s">
        <v>42</v>
      </c>
      <c r="K2700" s="12" t="s">
        <v>43</v>
      </c>
      <c r="L2700" s="13">
        <v>41.28</v>
      </c>
      <c r="M2700" s="13">
        <v>25</v>
      </c>
      <c r="N2700" s="13">
        <f t="shared" si="2685"/>
        <v>1.6512</v>
      </c>
      <c r="O2700" s="13">
        <v>35</v>
      </c>
      <c r="P2700" s="13"/>
      <c r="Q2700" s="13">
        <v>0</v>
      </c>
      <c r="R2700" s="69">
        <f>+L2700*O2700</f>
        <v>1444.8</v>
      </c>
      <c r="S2700" s="69">
        <v>0</v>
      </c>
      <c r="T2700" s="69">
        <f>+L2700*S2700</f>
        <v>0</v>
      </c>
      <c r="U2700" s="69">
        <f>+R2700-T2700</f>
        <v>1444.8</v>
      </c>
      <c r="V2700" s="69">
        <f t="shared" ref="V2700" si="2723">+U2700*0</f>
        <v>0</v>
      </c>
      <c r="W2700" s="69">
        <f>+U2700-V2700</f>
        <v>1444.8</v>
      </c>
      <c r="X2700" s="69">
        <v>0</v>
      </c>
      <c r="Y2700" s="14">
        <f t="shared" si="2722"/>
        <v>0</v>
      </c>
      <c r="Z2700" s="11" t="s">
        <v>26</v>
      </c>
      <c r="AA2700" s="12" t="s">
        <v>31</v>
      </c>
    </row>
    <row r="2701" spans="1:27" x14ac:dyDescent="0.25">
      <c r="A2701" s="10">
        <v>45696</v>
      </c>
      <c r="B2701" s="68">
        <v>9.1284722222222225E-2</v>
      </c>
      <c r="C2701" s="11" t="s">
        <v>5073</v>
      </c>
      <c r="D2701" s="11">
        <v>17237</v>
      </c>
      <c r="E2701" s="11" t="s">
        <v>50</v>
      </c>
      <c r="F2701" s="11" t="s">
        <v>26</v>
      </c>
      <c r="G2701" s="11">
        <v>943</v>
      </c>
      <c r="H2701" s="12" t="s">
        <v>162</v>
      </c>
      <c r="I2701" s="12" t="s">
        <v>27</v>
      </c>
      <c r="J2701" s="12" t="s">
        <v>42</v>
      </c>
      <c r="K2701" s="12" t="s">
        <v>43</v>
      </c>
      <c r="L2701" s="13">
        <v>40.880000000000003</v>
      </c>
      <c r="M2701" s="13">
        <v>25</v>
      </c>
      <c r="N2701" s="13">
        <f t="shared" si="2685"/>
        <v>1.6352000000000002</v>
      </c>
      <c r="O2701" s="13" t="s">
        <v>30</v>
      </c>
      <c r="P2701" s="13">
        <v>62</v>
      </c>
      <c r="Q2701" s="13">
        <v>0</v>
      </c>
      <c r="R2701" s="69">
        <f>M2701*P2701</f>
        <v>1550</v>
      </c>
      <c r="S2701" s="69">
        <v>0</v>
      </c>
      <c r="T2701" s="69">
        <f>M2701*S2701</f>
        <v>0</v>
      </c>
      <c r="U2701" s="69">
        <f>R2701-T2701</f>
        <v>1550</v>
      </c>
      <c r="V2701" s="69">
        <f>U2701*0</f>
        <v>0</v>
      </c>
      <c r="W2701" s="69">
        <f>U2701-V2701</f>
        <v>1550</v>
      </c>
      <c r="X2701" s="69">
        <v>0</v>
      </c>
      <c r="Y2701" s="14">
        <f t="shared" si="2722"/>
        <v>0</v>
      </c>
      <c r="Z2701" s="11" t="s">
        <v>26</v>
      </c>
      <c r="AA2701" s="12" t="s">
        <v>31</v>
      </c>
    </row>
    <row r="2702" spans="1:27" x14ac:dyDescent="0.25">
      <c r="A2702" s="10">
        <v>45696</v>
      </c>
      <c r="B2702" s="68">
        <v>6.6550925925925597E-3</v>
      </c>
      <c r="C2702" s="11" t="s">
        <v>5074</v>
      </c>
      <c r="D2702" s="11">
        <v>17238</v>
      </c>
      <c r="E2702" s="11" t="s">
        <v>239</v>
      </c>
      <c r="F2702" s="11" t="s">
        <v>26</v>
      </c>
      <c r="G2702" s="11">
        <v>2873</v>
      </c>
      <c r="H2702" s="12" t="s">
        <v>41</v>
      </c>
      <c r="I2702" s="12" t="s">
        <v>27</v>
      </c>
      <c r="J2702" s="12" t="s">
        <v>42</v>
      </c>
      <c r="K2702" s="12" t="s">
        <v>43</v>
      </c>
      <c r="L2702" s="13">
        <v>36.520000000000003</v>
      </c>
      <c r="M2702" s="13">
        <v>23</v>
      </c>
      <c r="N2702" s="13">
        <f t="shared" si="2685"/>
        <v>1.5878260869565219</v>
      </c>
      <c r="O2702" s="13" t="s">
        <v>30</v>
      </c>
      <c r="P2702" s="13">
        <v>64</v>
      </c>
      <c r="Q2702" s="13">
        <v>0</v>
      </c>
      <c r="R2702" s="69">
        <f>M2702*P2702</f>
        <v>1472</v>
      </c>
      <c r="S2702" s="69">
        <v>0</v>
      </c>
      <c r="T2702" s="69">
        <f>M2702*S2702</f>
        <v>0</v>
      </c>
      <c r="U2702" s="69">
        <f>+R2702-T2702</f>
        <v>1472</v>
      </c>
      <c r="V2702" s="69">
        <f t="shared" ref="V2702" si="2724">+U2702*0</f>
        <v>0</v>
      </c>
      <c r="W2702" s="69">
        <f>+U2702-V2702</f>
        <v>1472</v>
      </c>
      <c r="X2702" s="69">
        <v>0</v>
      </c>
      <c r="Y2702" s="14">
        <f t="shared" si="2722"/>
        <v>0</v>
      </c>
      <c r="Z2702" s="11" t="s">
        <v>26</v>
      </c>
      <c r="AA2702" s="12" t="s">
        <v>31</v>
      </c>
    </row>
    <row r="2703" spans="1:27" x14ac:dyDescent="0.25">
      <c r="A2703" s="10">
        <v>45696</v>
      </c>
      <c r="B2703" s="68">
        <v>7.0486111111110472E-3</v>
      </c>
      <c r="C2703" s="11" t="s">
        <v>5075</v>
      </c>
      <c r="D2703" s="11">
        <v>17239</v>
      </c>
      <c r="E2703" s="11" t="s">
        <v>543</v>
      </c>
      <c r="F2703" s="11" t="s">
        <v>26</v>
      </c>
      <c r="G2703" s="11">
        <v>70191</v>
      </c>
      <c r="H2703" s="12" t="s">
        <v>4447</v>
      </c>
      <c r="I2703" s="12" t="s">
        <v>27</v>
      </c>
      <c r="J2703" s="12" t="s">
        <v>42</v>
      </c>
      <c r="K2703" s="12" t="s">
        <v>43</v>
      </c>
      <c r="L2703" s="13">
        <v>40.14</v>
      </c>
      <c r="M2703" s="13">
        <v>25</v>
      </c>
      <c r="N2703" s="13">
        <f t="shared" si="2685"/>
        <v>1.6055999999999999</v>
      </c>
      <c r="O2703" s="13">
        <v>42.5</v>
      </c>
      <c r="P2703" s="13"/>
      <c r="Q2703" s="13">
        <v>0</v>
      </c>
      <c r="R2703" s="69">
        <f>+L2703*O2703</f>
        <v>1705.95</v>
      </c>
      <c r="S2703" s="69">
        <v>0</v>
      </c>
      <c r="T2703" s="69">
        <f>+L2703*S2703</f>
        <v>0</v>
      </c>
      <c r="U2703" s="69">
        <f>+R2703-T2703</f>
        <v>1705.95</v>
      </c>
      <c r="V2703" s="69">
        <f>+U2703*0.75</f>
        <v>1279.4625000000001</v>
      </c>
      <c r="W2703" s="69">
        <f>+U2703-V2703</f>
        <v>426.48749999999995</v>
      </c>
      <c r="X2703" s="69">
        <v>0</v>
      </c>
      <c r="Y2703" s="14">
        <f t="shared" si="2722"/>
        <v>0</v>
      </c>
      <c r="Z2703" s="11" t="s">
        <v>26</v>
      </c>
      <c r="AA2703" s="12" t="s">
        <v>31</v>
      </c>
    </row>
    <row r="2704" spans="1:27" x14ac:dyDescent="0.25">
      <c r="A2704" s="10">
        <v>45696</v>
      </c>
      <c r="B2704" s="68">
        <v>6.9907407407407418E-3</v>
      </c>
      <c r="C2704" s="11" t="s">
        <v>5076</v>
      </c>
      <c r="D2704" s="11">
        <v>17240</v>
      </c>
      <c r="E2704" s="11" t="s">
        <v>524</v>
      </c>
      <c r="F2704" s="11" t="s">
        <v>26</v>
      </c>
      <c r="G2704" s="11">
        <v>26346</v>
      </c>
      <c r="H2704" s="12" t="s">
        <v>4447</v>
      </c>
      <c r="I2704" s="12" t="s">
        <v>27</v>
      </c>
      <c r="J2704" s="12" t="s">
        <v>42</v>
      </c>
      <c r="K2704" s="12" t="s">
        <v>43</v>
      </c>
      <c r="L2704" s="13">
        <v>41.9</v>
      </c>
      <c r="M2704" s="13">
        <v>25</v>
      </c>
      <c r="N2704" s="13">
        <f t="shared" si="2685"/>
        <v>1.6759999999999999</v>
      </c>
      <c r="O2704" s="13">
        <v>42.5</v>
      </c>
      <c r="P2704" s="13"/>
      <c r="Q2704" s="13">
        <v>0</v>
      </c>
      <c r="R2704" s="69">
        <f>+L2704*O2704</f>
        <v>1780.75</v>
      </c>
      <c r="S2704" s="69">
        <v>0</v>
      </c>
      <c r="T2704" s="69">
        <f>+L2704*S2704</f>
        <v>0</v>
      </c>
      <c r="U2704" s="69">
        <f>+R2704-T2704</f>
        <v>1780.75</v>
      </c>
      <c r="V2704" s="69">
        <f>+U2704*0.75</f>
        <v>1335.5625</v>
      </c>
      <c r="W2704" s="69">
        <f>+U2704-V2704</f>
        <v>445.1875</v>
      </c>
      <c r="X2704" s="69">
        <v>0</v>
      </c>
      <c r="Y2704" s="14">
        <f t="shared" si="2722"/>
        <v>0</v>
      </c>
      <c r="Z2704" s="11" t="s">
        <v>26</v>
      </c>
      <c r="AA2704" s="12" t="s">
        <v>31</v>
      </c>
    </row>
    <row r="2705" spans="1:27" x14ac:dyDescent="0.25">
      <c r="A2705" s="10">
        <v>45696</v>
      </c>
      <c r="B2705" s="68">
        <v>0.132662037037037</v>
      </c>
      <c r="C2705" s="11" t="s">
        <v>5077</v>
      </c>
      <c r="D2705" s="11">
        <v>17241</v>
      </c>
      <c r="E2705" s="11" t="s">
        <v>567</v>
      </c>
      <c r="F2705" s="11" t="s">
        <v>26</v>
      </c>
      <c r="G2705" s="11">
        <v>112756</v>
      </c>
      <c r="H2705" s="12" t="s">
        <v>4445</v>
      </c>
      <c r="I2705" s="12" t="s">
        <v>27</v>
      </c>
      <c r="J2705" s="12" t="s">
        <v>33</v>
      </c>
      <c r="K2705" s="12" t="s">
        <v>34</v>
      </c>
      <c r="L2705" s="13">
        <v>35.119999999999997</v>
      </c>
      <c r="M2705" s="13">
        <v>25</v>
      </c>
      <c r="N2705" s="13">
        <f t="shared" si="2685"/>
        <v>1.4047999999999998</v>
      </c>
      <c r="O2705" s="13">
        <v>44</v>
      </c>
      <c r="P2705" s="13" t="s">
        <v>30</v>
      </c>
      <c r="Q2705" s="13">
        <v>0</v>
      </c>
      <c r="R2705" s="69">
        <f t="shared" ref="R2705" si="2725">+L2705*O2705</f>
        <v>1545.28</v>
      </c>
      <c r="S2705" s="69">
        <v>0</v>
      </c>
      <c r="T2705" s="69">
        <f>+L2705*S2705</f>
        <v>0</v>
      </c>
      <c r="U2705" s="69">
        <f>+R2705-T2705</f>
        <v>1545.28</v>
      </c>
      <c r="V2705" s="69">
        <f>+U2705*1</f>
        <v>1545.28</v>
      </c>
      <c r="W2705" s="69">
        <f>+U2705-V2705</f>
        <v>0</v>
      </c>
      <c r="X2705" s="69">
        <v>0</v>
      </c>
      <c r="Y2705" s="14">
        <f t="shared" si="2722"/>
        <v>0</v>
      </c>
      <c r="Z2705" s="11" t="s">
        <v>26</v>
      </c>
      <c r="AA2705" s="12" t="s">
        <v>31</v>
      </c>
    </row>
    <row r="2706" spans="1:27" x14ac:dyDescent="0.25">
      <c r="A2706" s="10">
        <v>45696</v>
      </c>
      <c r="B2706" s="68">
        <v>1.0497685185185179E-2</v>
      </c>
      <c r="C2706" s="11" t="s">
        <v>5078</v>
      </c>
      <c r="D2706" s="11">
        <v>17242</v>
      </c>
      <c r="E2706" s="11" t="s">
        <v>60</v>
      </c>
      <c r="F2706" s="11" t="s">
        <v>26</v>
      </c>
      <c r="G2706" s="11" t="s">
        <v>35</v>
      </c>
      <c r="H2706" s="12" t="s">
        <v>36</v>
      </c>
      <c r="I2706" s="12" t="s">
        <v>27</v>
      </c>
      <c r="J2706" s="12" t="s">
        <v>42</v>
      </c>
      <c r="K2706" s="12" t="s">
        <v>43</v>
      </c>
      <c r="L2706" s="13">
        <v>8.5</v>
      </c>
      <c r="M2706" s="13">
        <v>5</v>
      </c>
      <c r="N2706" s="13">
        <f t="shared" si="2685"/>
        <v>1.7</v>
      </c>
      <c r="O2706" s="13">
        <v>45</v>
      </c>
      <c r="P2706" s="13" t="s">
        <v>30</v>
      </c>
      <c r="Q2706" s="13">
        <v>0</v>
      </c>
      <c r="R2706" s="69">
        <f>(L2706*O2706)-Q2706</f>
        <v>382.5</v>
      </c>
      <c r="S2706" s="69">
        <v>0</v>
      </c>
      <c r="T2706" s="69">
        <f t="shared" ref="T2706" si="2726">+L2706*S2706</f>
        <v>0</v>
      </c>
      <c r="U2706" s="69">
        <f t="shared" ref="U2706" si="2727">+R2706-T2706</f>
        <v>382.5</v>
      </c>
      <c r="V2706" s="69">
        <f>+U2706*0</f>
        <v>0</v>
      </c>
      <c r="W2706" s="69">
        <f t="shared" ref="W2706" si="2728">+U2706-V2706</f>
        <v>382.5</v>
      </c>
      <c r="X2706" s="69">
        <v>0</v>
      </c>
      <c r="Y2706" s="14">
        <f>T2706-X2706</f>
        <v>0</v>
      </c>
      <c r="Z2706" s="11" t="s">
        <v>26</v>
      </c>
      <c r="AA2706" s="12" t="s">
        <v>31</v>
      </c>
    </row>
    <row r="2707" spans="1:27" x14ac:dyDescent="0.25">
      <c r="A2707" s="10">
        <v>45696</v>
      </c>
      <c r="B2707" s="68">
        <v>1.5300925925925912E-2</v>
      </c>
      <c r="C2707" s="11" t="s">
        <v>5079</v>
      </c>
      <c r="D2707" s="11">
        <v>17243</v>
      </c>
      <c r="E2707" s="11" t="s">
        <v>430</v>
      </c>
      <c r="F2707" s="11" t="s">
        <v>26</v>
      </c>
      <c r="G2707" s="11" t="s">
        <v>26</v>
      </c>
      <c r="H2707" s="12" t="s">
        <v>4421</v>
      </c>
      <c r="I2707" s="12" t="s">
        <v>27</v>
      </c>
      <c r="J2707" s="12" t="s">
        <v>42</v>
      </c>
      <c r="K2707" s="12" t="s">
        <v>43</v>
      </c>
      <c r="L2707" s="13">
        <v>41.46</v>
      </c>
      <c r="M2707" s="13">
        <v>25</v>
      </c>
      <c r="N2707" s="13">
        <f t="shared" si="2685"/>
        <v>1.6584000000000001</v>
      </c>
      <c r="O2707" s="13">
        <v>83</v>
      </c>
      <c r="P2707" s="13" t="s">
        <v>30</v>
      </c>
      <c r="Q2707" s="13">
        <v>0</v>
      </c>
      <c r="R2707" s="69">
        <f>L2707*O2707</f>
        <v>3441.1800000000003</v>
      </c>
      <c r="S2707" s="69">
        <v>38</v>
      </c>
      <c r="T2707" s="69">
        <f>L2707*S2707</f>
        <v>1575.48</v>
      </c>
      <c r="U2707" s="69">
        <f t="shared" ref="U2707:U2716" si="2729">R2707-T2707</f>
        <v>1865.7000000000003</v>
      </c>
      <c r="V2707" s="69">
        <f>U2707*1</f>
        <v>1865.7000000000003</v>
      </c>
      <c r="W2707" s="69">
        <f>U2707-V2707</f>
        <v>0</v>
      </c>
      <c r="X2707" s="71">
        <f>L2707*36</f>
        <v>1492.56</v>
      </c>
      <c r="Y2707" s="70">
        <f>+T2707-X2707</f>
        <v>82.920000000000073</v>
      </c>
      <c r="Z2707" s="12" t="s">
        <v>6326</v>
      </c>
      <c r="AA2707" s="12" t="s">
        <v>78</v>
      </c>
    </row>
    <row r="2708" spans="1:27" x14ac:dyDescent="0.25">
      <c r="A2708" s="10">
        <v>45696</v>
      </c>
      <c r="B2708" s="68">
        <v>1.599537037037041E-2</v>
      </c>
      <c r="C2708" s="11" t="s">
        <v>5080</v>
      </c>
      <c r="D2708" s="11">
        <v>17244</v>
      </c>
      <c r="E2708" s="11" t="s">
        <v>63</v>
      </c>
      <c r="F2708" s="11" t="s">
        <v>26</v>
      </c>
      <c r="G2708" s="11" t="s">
        <v>26</v>
      </c>
      <c r="H2708" s="12" t="s">
        <v>4421</v>
      </c>
      <c r="I2708" s="12" t="s">
        <v>27</v>
      </c>
      <c r="J2708" s="12" t="s">
        <v>33</v>
      </c>
      <c r="K2708" s="12" t="s">
        <v>34</v>
      </c>
      <c r="L2708" s="13">
        <v>40.020000000000003</v>
      </c>
      <c r="M2708" s="13">
        <v>28</v>
      </c>
      <c r="N2708" s="13">
        <f t="shared" si="2685"/>
        <v>1.4292857142857145</v>
      </c>
      <c r="O2708" s="13">
        <v>85</v>
      </c>
      <c r="P2708" s="13" t="s">
        <v>30</v>
      </c>
      <c r="Q2708" s="13">
        <v>0</v>
      </c>
      <c r="R2708" s="69">
        <f>L2708*O2708</f>
        <v>3401.7000000000003</v>
      </c>
      <c r="S2708" s="69">
        <v>38</v>
      </c>
      <c r="T2708" s="69">
        <f>L2708*S2708</f>
        <v>1520.7600000000002</v>
      </c>
      <c r="U2708" s="69">
        <f t="shared" si="2729"/>
        <v>1880.94</v>
      </c>
      <c r="V2708" s="69">
        <f>U2708*1</f>
        <v>1880.94</v>
      </c>
      <c r="W2708" s="69">
        <f>U2708-V2708</f>
        <v>0</v>
      </c>
      <c r="X2708" s="69">
        <f>L2708*36</f>
        <v>1440.72</v>
      </c>
      <c r="Y2708" s="70">
        <f>+T2708-X2708</f>
        <v>80.040000000000191</v>
      </c>
      <c r="Z2708" s="12" t="s">
        <v>140</v>
      </c>
      <c r="AA2708" s="12" t="s">
        <v>78</v>
      </c>
    </row>
    <row r="2709" spans="1:27" x14ac:dyDescent="0.25">
      <c r="A2709" s="10">
        <v>45696</v>
      </c>
      <c r="B2709" s="68">
        <v>0.12199074074074073</v>
      </c>
      <c r="C2709" s="11" t="s">
        <v>5081</v>
      </c>
      <c r="D2709" s="11">
        <v>17245</v>
      </c>
      <c r="E2709" s="11" t="s">
        <v>75</v>
      </c>
      <c r="F2709" s="11" t="s">
        <v>26</v>
      </c>
      <c r="G2709" s="11">
        <v>42047</v>
      </c>
      <c r="H2709" s="12" t="s">
        <v>564</v>
      </c>
      <c r="I2709" s="12" t="s">
        <v>55</v>
      </c>
      <c r="J2709" s="12" t="s">
        <v>55</v>
      </c>
      <c r="K2709" s="12" t="s">
        <v>56</v>
      </c>
      <c r="L2709" s="13">
        <v>36.299999999999997</v>
      </c>
      <c r="M2709" s="13">
        <v>25</v>
      </c>
      <c r="N2709" s="13">
        <f t="shared" si="2685"/>
        <v>1.452</v>
      </c>
      <c r="O2709" s="13"/>
      <c r="P2709" s="13">
        <v>24</v>
      </c>
      <c r="Q2709" s="13">
        <v>0</v>
      </c>
      <c r="R2709" s="69">
        <f>M2709*P2709</f>
        <v>600</v>
      </c>
      <c r="S2709" s="69">
        <v>0</v>
      </c>
      <c r="T2709" s="69">
        <f>M2709*S2709</f>
        <v>0</v>
      </c>
      <c r="U2709" s="69">
        <f t="shared" si="2729"/>
        <v>600</v>
      </c>
      <c r="V2709" s="69">
        <f>U2709*0</f>
        <v>0</v>
      </c>
      <c r="W2709" s="69">
        <f>+U2709-V2709</f>
        <v>600</v>
      </c>
      <c r="X2709" s="69">
        <v>0</v>
      </c>
      <c r="Y2709" s="14">
        <f t="shared" ref="Y2709:Y2715" si="2730">T2709-X2709</f>
        <v>0</v>
      </c>
      <c r="Z2709" s="11" t="s">
        <v>26</v>
      </c>
      <c r="AA2709" s="12" t="s">
        <v>31</v>
      </c>
    </row>
    <row r="2710" spans="1:27" x14ac:dyDescent="0.25">
      <c r="A2710" s="10">
        <v>45696</v>
      </c>
      <c r="B2710" s="68">
        <v>0.16954861111111108</v>
      </c>
      <c r="C2710" s="11" t="s">
        <v>5082</v>
      </c>
      <c r="D2710" s="11">
        <v>17246</v>
      </c>
      <c r="E2710" s="11" t="s">
        <v>657</v>
      </c>
      <c r="F2710" s="11" t="s">
        <v>26</v>
      </c>
      <c r="G2710" s="11">
        <v>866</v>
      </c>
      <c r="H2710" s="12" t="s">
        <v>141</v>
      </c>
      <c r="I2710" s="12" t="s">
        <v>37</v>
      </c>
      <c r="J2710" s="12" t="s">
        <v>85</v>
      </c>
      <c r="K2710" s="12" t="s">
        <v>86</v>
      </c>
      <c r="L2710" s="13">
        <v>35.22</v>
      </c>
      <c r="M2710" s="13">
        <v>25</v>
      </c>
      <c r="N2710" s="13">
        <f t="shared" si="2685"/>
        <v>1.4088000000000001</v>
      </c>
      <c r="O2710" s="13">
        <v>29</v>
      </c>
      <c r="P2710" s="13" t="s">
        <v>30</v>
      </c>
      <c r="Q2710" s="13">
        <v>0</v>
      </c>
      <c r="R2710" s="69">
        <f>L2710*O2710</f>
        <v>1021.38</v>
      </c>
      <c r="S2710" s="69">
        <v>0</v>
      </c>
      <c r="T2710" s="69">
        <f>L2710*S2710</f>
        <v>0</v>
      </c>
      <c r="U2710" s="69">
        <f t="shared" si="2729"/>
        <v>1021.38</v>
      </c>
      <c r="V2710" s="69">
        <f>U2710*0</f>
        <v>0</v>
      </c>
      <c r="W2710" s="69">
        <f>U2710-V2710</f>
        <v>1021.38</v>
      </c>
      <c r="X2710" s="69">
        <v>0</v>
      </c>
      <c r="Y2710" s="14">
        <f t="shared" si="2730"/>
        <v>0</v>
      </c>
      <c r="Z2710" s="11" t="s">
        <v>26</v>
      </c>
      <c r="AA2710" s="12" t="s">
        <v>31</v>
      </c>
    </row>
    <row r="2711" spans="1:27" x14ac:dyDescent="0.25">
      <c r="A2711" s="10">
        <v>45696</v>
      </c>
      <c r="B2711" s="68">
        <v>0.19131944444444443</v>
      </c>
      <c r="C2711" s="11" t="s">
        <v>5083</v>
      </c>
      <c r="D2711" s="11">
        <v>17247</v>
      </c>
      <c r="E2711" s="11" t="s">
        <v>603</v>
      </c>
      <c r="F2711" s="11" t="s">
        <v>26</v>
      </c>
      <c r="G2711" s="11">
        <v>1121</v>
      </c>
      <c r="H2711" s="12" t="s">
        <v>141</v>
      </c>
      <c r="I2711" s="12" t="s">
        <v>37</v>
      </c>
      <c r="J2711" s="12" t="s">
        <v>85</v>
      </c>
      <c r="K2711" s="12" t="s">
        <v>86</v>
      </c>
      <c r="L2711" s="13">
        <v>36.76</v>
      </c>
      <c r="M2711" s="13">
        <v>25</v>
      </c>
      <c r="N2711" s="13">
        <f t="shared" si="2685"/>
        <v>1.4703999999999999</v>
      </c>
      <c r="O2711" s="13">
        <v>29</v>
      </c>
      <c r="P2711" s="13" t="s">
        <v>30</v>
      </c>
      <c r="Q2711" s="13">
        <v>0</v>
      </c>
      <c r="R2711" s="69">
        <f>L2711*O2711</f>
        <v>1066.04</v>
      </c>
      <c r="S2711" s="69">
        <v>0</v>
      </c>
      <c r="T2711" s="69">
        <f>L2711*S2711</f>
        <v>0</v>
      </c>
      <c r="U2711" s="69">
        <f t="shared" si="2729"/>
        <v>1066.04</v>
      </c>
      <c r="V2711" s="69">
        <f>U2711*0</f>
        <v>0</v>
      </c>
      <c r="W2711" s="69">
        <f>U2711-V2711</f>
        <v>1066.04</v>
      </c>
      <c r="X2711" s="69">
        <v>0</v>
      </c>
      <c r="Y2711" s="14">
        <f t="shared" si="2730"/>
        <v>0</v>
      </c>
      <c r="Z2711" s="11" t="s">
        <v>26</v>
      </c>
      <c r="AA2711" s="12" t="s">
        <v>31</v>
      </c>
    </row>
    <row r="2712" spans="1:27" x14ac:dyDescent="0.25">
      <c r="A2712" s="10">
        <v>45696</v>
      </c>
      <c r="B2712" s="68">
        <v>6.5069444444444513E-2</v>
      </c>
      <c r="C2712" s="11" t="s">
        <v>5084</v>
      </c>
      <c r="D2712" s="11">
        <v>17248</v>
      </c>
      <c r="E2712" s="11" t="s">
        <v>500</v>
      </c>
      <c r="F2712" s="11" t="s">
        <v>26</v>
      </c>
      <c r="G2712" s="11">
        <v>819</v>
      </c>
      <c r="H2712" s="12" t="s">
        <v>141</v>
      </c>
      <c r="I2712" s="12" t="s">
        <v>37</v>
      </c>
      <c r="J2712" s="12" t="s">
        <v>85</v>
      </c>
      <c r="K2712" s="12" t="s">
        <v>86</v>
      </c>
      <c r="L2712" s="13">
        <v>37.18</v>
      </c>
      <c r="M2712" s="13">
        <v>25</v>
      </c>
      <c r="N2712" s="13">
        <f t="shared" si="2685"/>
        <v>1.4872000000000001</v>
      </c>
      <c r="O2712" s="13">
        <v>29</v>
      </c>
      <c r="P2712" s="13" t="s">
        <v>30</v>
      </c>
      <c r="Q2712" s="13">
        <v>0</v>
      </c>
      <c r="R2712" s="69">
        <f>L2712*O2712</f>
        <v>1078.22</v>
      </c>
      <c r="S2712" s="69">
        <v>0</v>
      </c>
      <c r="T2712" s="69">
        <f>L2712*S2712</f>
        <v>0</v>
      </c>
      <c r="U2712" s="69">
        <f t="shared" si="2729"/>
        <v>1078.22</v>
      </c>
      <c r="V2712" s="69">
        <f>U2712*0</f>
        <v>0</v>
      </c>
      <c r="W2712" s="69">
        <f>U2712-V2712</f>
        <v>1078.22</v>
      </c>
      <c r="X2712" s="69">
        <v>0</v>
      </c>
      <c r="Y2712" s="14">
        <f t="shared" si="2730"/>
        <v>0</v>
      </c>
      <c r="Z2712" s="11" t="s">
        <v>26</v>
      </c>
      <c r="AA2712" s="12" t="s">
        <v>31</v>
      </c>
    </row>
    <row r="2713" spans="1:27" x14ac:dyDescent="0.25">
      <c r="A2713" s="10">
        <v>45696</v>
      </c>
      <c r="B2713" s="68">
        <v>2.8310185185185133E-2</v>
      </c>
      <c r="C2713" s="11" t="s">
        <v>5085</v>
      </c>
      <c r="D2713" s="11">
        <v>17249</v>
      </c>
      <c r="E2713" s="11" t="s">
        <v>67</v>
      </c>
      <c r="F2713" s="11" t="s">
        <v>26</v>
      </c>
      <c r="G2713" s="11">
        <v>1635</v>
      </c>
      <c r="H2713" s="12" t="s">
        <v>66</v>
      </c>
      <c r="I2713" s="12" t="s">
        <v>37</v>
      </c>
      <c r="J2713" s="12" t="s">
        <v>1908</v>
      </c>
      <c r="K2713" s="12" t="s">
        <v>82</v>
      </c>
      <c r="L2713" s="13">
        <v>37.72</v>
      </c>
      <c r="M2713" s="13">
        <v>25</v>
      </c>
      <c r="N2713" s="13">
        <f t="shared" si="2685"/>
        <v>1.5087999999999999</v>
      </c>
      <c r="O2713" s="13" t="s">
        <v>30</v>
      </c>
      <c r="P2713" s="13">
        <v>54</v>
      </c>
      <c r="Q2713" s="13">
        <v>0</v>
      </c>
      <c r="R2713" s="69">
        <f>M2713*P2713</f>
        <v>1350</v>
      </c>
      <c r="S2713" s="69">
        <v>0</v>
      </c>
      <c r="T2713" s="69">
        <f>M2713*S2713</f>
        <v>0</v>
      </c>
      <c r="U2713" s="69">
        <f t="shared" si="2729"/>
        <v>1350</v>
      </c>
      <c r="V2713" s="69">
        <f>U2713*1</f>
        <v>1350</v>
      </c>
      <c r="W2713" s="69">
        <f>U2713-V2713</f>
        <v>0</v>
      </c>
      <c r="X2713" s="69">
        <v>0</v>
      </c>
      <c r="Y2713" s="14">
        <f t="shared" si="2730"/>
        <v>0</v>
      </c>
      <c r="Z2713" s="11" t="s">
        <v>26</v>
      </c>
      <c r="AA2713" s="12" t="s">
        <v>31</v>
      </c>
    </row>
    <row r="2714" spans="1:27" x14ac:dyDescent="0.25">
      <c r="A2714" s="10">
        <v>45696</v>
      </c>
      <c r="B2714" s="68">
        <v>0.13918981481481479</v>
      </c>
      <c r="C2714" s="11" t="s">
        <v>5086</v>
      </c>
      <c r="D2714" s="11">
        <v>17250</v>
      </c>
      <c r="E2714" s="11" t="s">
        <v>229</v>
      </c>
      <c r="F2714" s="11" t="s">
        <v>26</v>
      </c>
      <c r="G2714" s="11">
        <v>26202</v>
      </c>
      <c r="H2714" s="12" t="s">
        <v>564</v>
      </c>
      <c r="I2714" s="12" t="s">
        <v>27</v>
      </c>
      <c r="J2714" s="12" t="s">
        <v>28</v>
      </c>
      <c r="K2714" s="12" t="s">
        <v>29</v>
      </c>
      <c r="L2714" s="13">
        <v>42.66</v>
      </c>
      <c r="M2714" s="13">
        <v>28</v>
      </c>
      <c r="N2714" s="13">
        <f t="shared" si="2685"/>
        <v>1.5235714285714284</v>
      </c>
      <c r="O2714" s="13"/>
      <c r="P2714" s="13">
        <v>40.5</v>
      </c>
      <c r="Q2714" s="13">
        <v>0</v>
      </c>
      <c r="R2714" s="69">
        <f>M2714*P2714</f>
        <v>1134</v>
      </c>
      <c r="S2714" s="69">
        <v>0</v>
      </c>
      <c r="T2714" s="69">
        <f>M2714*S2714</f>
        <v>0</v>
      </c>
      <c r="U2714" s="69">
        <f t="shared" si="2729"/>
        <v>1134</v>
      </c>
      <c r="V2714" s="69">
        <f>U2714*0</f>
        <v>0</v>
      </c>
      <c r="W2714" s="69">
        <f>+U2714-V2714</f>
        <v>1134</v>
      </c>
      <c r="X2714" s="69">
        <v>0</v>
      </c>
      <c r="Y2714" s="14">
        <f t="shared" si="2730"/>
        <v>0</v>
      </c>
      <c r="Z2714" s="11" t="s">
        <v>26</v>
      </c>
      <c r="AA2714" s="12" t="s">
        <v>31</v>
      </c>
    </row>
    <row r="2715" spans="1:27" x14ac:dyDescent="0.25">
      <c r="A2715" s="10">
        <v>45696</v>
      </c>
      <c r="B2715" s="68">
        <v>8.3888888888888902E-2</v>
      </c>
      <c r="C2715" s="11" t="s">
        <v>5087</v>
      </c>
      <c r="D2715" s="11">
        <v>17251</v>
      </c>
      <c r="E2715" s="11" t="s">
        <v>81</v>
      </c>
      <c r="F2715" s="11" t="s">
        <v>26</v>
      </c>
      <c r="G2715" s="11">
        <v>1211</v>
      </c>
      <c r="H2715" s="12" t="s">
        <v>141</v>
      </c>
      <c r="I2715" s="12" t="s">
        <v>27</v>
      </c>
      <c r="J2715" s="12" t="s">
        <v>42</v>
      </c>
      <c r="K2715" s="12" t="s">
        <v>43</v>
      </c>
      <c r="L2715" s="13">
        <v>42.88</v>
      </c>
      <c r="M2715" s="13">
        <v>25</v>
      </c>
      <c r="N2715" s="13">
        <f t="shared" si="2685"/>
        <v>1.7152000000000001</v>
      </c>
      <c r="O2715" s="13">
        <v>40</v>
      </c>
      <c r="P2715" s="13" t="s">
        <v>30</v>
      </c>
      <c r="Q2715" s="13">
        <v>0</v>
      </c>
      <c r="R2715" s="69">
        <f>L2715*O2715</f>
        <v>1715.2</v>
      </c>
      <c r="S2715" s="69">
        <v>0</v>
      </c>
      <c r="T2715" s="69">
        <f>L2715*S2715</f>
        <v>0</v>
      </c>
      <c r="U2715" s="69">
        <f t="shared" si="2729"/>
        <v>1715.2</v>
      </c>
      <c r="V2715" s="69">
        <f>U2715*0</f>
        <v>0</v>
      </c>
      <c r="W2715" s="69">
        <f>U2715-V2715</f>
        <v>1715.2</v>
      </c>
      <c r="X2715" s="69">
        <v>0</v>
      </c>
      <c r="Y2715" s="14">
        <f t="shared" si="2730"/>
        <v>0</v>
      </c>
      <c r="Z2715" s="11" t="s">
        <v>26</v>
      </c>
      <c r="AA2715" s="12" t="s">
        <v>31</v>
      </c>
    </row>
    <row r="2716" spans="1:27" x14ac:dyDescent="0.25">
      <c r="A2716" s="10">
        <v>45696</v>
      </c>
      <c r="B2716" s="68">
        <v>0.30523148148148155</v>
      </c>
      <c r="C2716" s="11" t="s">
        <v>5088</v>
      </c>
      <c r="D2716" s="11">
        <v>17252</v>
      </c>
      <c r="E2716" s="11" t="s">
        <v>569</v>
      </c>
      <c r="F2716" s="11" t="s">
        <v>26</v>
      </c>
      <c r="G2716" s="11" t="s">
        <v>26</v>
      </c>
      <c r="H2716" s="12" t="s">
        <v>4421</v>
      </c>
      <c r="I2716" s="12" t="s">
        <v>27</v>
      </c>
      <c r="J2716" s="12" t="s">
        <v>47</v>
      </c>
      <c r="K2716" s="12" t="s">
        <v>48</v>
      </c>
      <c r="L2716" s="13">
        <v>39.74</v>
      </c>
      <c r="M2716" s="13">
        <v>27</v>
      </c>
      <c r="N2716" s="13">
        <f t="shared" si="2685"/>
        <v>1.471851851851852</v>
      </c>
      <c r="O2716" s="13">
        <v>87</v>
      </c>
      <c r="P2716" s="13" t="s">
        <v>30</v>
      </c>
      <c r="Q2716" s="13">
        <v>0</v>
      </c>
      <c r="R2716" s="69">
        <f>L2716*O2716</f>
        <v>3457.38</v>
      </c>
      <c r="S2716" s="69">
        <v>38</v>
      </c>
      <c r="T2716" s="69">
        <f>L2716*S2716</f>
        <v>1510.1200000000001</v>
      </c>
      <c r="U2716" s="69">
        <f t="shared" si="2729"/>
        <v>1947.26</v>
      </c>
      <c r="V2716" s="69">
        <f>U2716*1</f>
        <v>1947.26</v>
      </c>
      <c r="W2716" s="69">
        <f>U2716-V2716</f>
        <v>0</v>
      </c>
      <c r="X2716" s="69">
        <f>L2716*36</f>
        <v>1430.64</v>
      </c>
      <c r="Y2716" s="70">
        <f>+T2716-X2716</f>
        <v>79.480000000000018</v>
      </c>
      <c r="Z2716" s="12" t="s">
        <v>140</v>
      </c>
      <c r="AA2716" s="12" t="s">
        <v>78</v>
      </c>
    </row>
    <row r="2717" spans="1:27" x14ac:dyDescent="0.25">
      <c r="A2717" s="10">
        <v>45696</v>
      </c>
      <c r="B2717" s="68">
        <v>0.14068287037037036</v>
      </c>
      <c r="C2717" s="11" t="s">
        <v>5089</v>
      </c>
      <c r="D2717" s="11">
        <v>17253</v>
      </c>
      <c r="E2717" s="11" t="s">
        <v>245</v>
      </c>
      <c r="F2717" s="11" t="s">
        <v>26</v>
      </c>
      <c r="G2717" s="11">
        <v>3410</v>
      </c>
      <c r="H2717" s="12" t="s">
        <v>41</v>
      </c>
      <c r="I2717" s="12" t="s">
        <v>55</v>
      </c>
      <c r="J2717" s="12" t="s">
        <v>55</v>
      </c>
      <c r="K2717" s="12" t="s">
        <v>56</v>
      </c>
      <c r="L2717" s="13">
        <v>37.96</v>
      </c>
      <c r="M2717" s="13">
        <v>23</v>
      </c>
      <c r="N2717" s="13">
        <f t="shared" si="2685"/>
        <v>1.6504347826086956</v>
      </c>
      <c r="O2717" s="13" t="s">
        <v>30</v>
      </c>
      <c r="P2717" s="13">
        <v>24</v>
      </c>
      <c r="Q2717" s="13">
        <v>0</v>
      </c>
      <c r="R2717" s="69">
        <f>+M2717*P2717</f>
        <v>552</v>
      </c>
      <c r="S2717" s="69">
        <v>0</v>
      </c>
      <c r="T2717" s="69">
        <f>+M2717*S2717</f>
        <v>0</v>
      </c>
      <c r="U2717" s="69">
        <f t="shared" ref="U2717" si="2731">+R2717-T2717</f>
        <v>552</v>
      </c>
      <c r="V2717" s="69">
        <f>+U2717*0</f>
        <v>0</v>
      </c>
      <c r="W2717" s="69">
        <f t="shared" ref="W2717" si="2732">+U2717-V2717</f>
        <v>552</v>
      </c>
      <c r="X2717" s="69">
        <v>0</v>
      </c>
      <c r="Y2717" s="14">
        <f t="shared" ref="Y2717" si="2733">T2717-X2717</f>
        <v>0</v>
      </c>
      <c r="Z2717" s="11" t="s">
        <v>26</v>
      </c>
      <c r="AA2717" s="12" t="s">
        <v>31</v>
      </c>
    </row>
    <row r="2718" spans="1:27" x14ac:dyDescent="0.25">
      <c r="A2718" s="10">
        <v>45696</v>
      </c>
      <c r="B2718" s="68">
        <v>1.4097222222222316E-2</v>
      </c>
      <c r="C2718" s="11" t="s">
        <v>5090</v>
      </c>
      <c r="D2718" s="11">
        <v>17254</v>
      </c>
      <c r="E2718" s="11" t="s">
        <v>63</v>
      </c>
      <c r="F2718" s="11" t="s">
        <v>26</v>
      </c>
      <c r="G2718" s="11" t="s">
        <v>26</v>
      </c>
      <c r="H2718" s="12" t="s">
        <v>4421</v>
      </c>
      <c r="I2718" s="12" t="s">
        <v>27</v>
      </c>
      <c r="J2718" s="12" t="s">
        <v>47</v>
      </c>
      <c r="K2718" s="12" t="s">
        <v>48</v>
      </c>
      <c r="L2718" s="13">
        <v>40.340000000000003</v>
      </c>
      <c r="M2718" s="13">
        <v>28</v>
      </c>
      <c r="N2718" s="13">
        <f t="shared" si="2685"/>
        <v>1.4407142857142858</v>
      </c>
      <c r="O2718" s="13">
        <v>87</v>
      </c>
      <c r="P2718" s="13" t="s">
        <v>30</v>
      </c>
      <c r="Q2718" s="13">
        <v>0</v>
      </c>
      <c r="R2718" s="69">
        <f>L2718*O2718</f>
        <v>3509.5800000000004</v>
      </c>
      <c r="S2718" s="69">
        <v>38</v>
      </c>
      <c r="T2718" s="69">
        <f>L2718*S2718</f>
        <v>1532.92</v>
      </c>
      <c r="U2718" s="69">
        <f>R2718-T2718</f>
        <v>1976.6600000000003</v>
      </c>
      <c r="V2718" s="69">
        <f>U2718*1</f>
        <v>1976.6600000000003</v>
      </c>
      <c r="W2718" s="69">
        <f>U2718-V2718</f>
        <v>0</v>
      </c>
      <c r="X2718" s="69">
        <f>L2718*36</f>
        <v>1452.2400000000002</v>
      </c>
      <c r="Y2718" s="70">
        <f>+T2718-X2718</f>
        <v>80.679999999999836</v>
      </c>
      <c r="Z2718" s="12" t="s">
        <v>140</v>
      </c>
      <c r="AA2718" s="12" t="s">
        <v>78</v>
      </c>
    </row>
    <row r="2719" spans="1:27" x14ac:dyDescent="0.25">
      <c r="A2719" s="10">
        <v>45696</v>
      </c>
      <c r="B2719" s="68">
        <v>5.6435185185185199E-2</v>
      </c>
      <c r="C2719" s="11" t="s">
        <v>5091</v>
      </c>
      <c r="D2719" s="11">
        <v>17255</v>
      </c>
      <c r="E2719" s="11" t="s">
        <v>482</v>
      </c>
      <c r="F2719" s="11" t="s">
        <v>26</v>
      </c>
      <c r="G2719" s="11">
        <v>3592</v>
      </c>
      <c r="H2719" s="12" t="s">
        <v>41</v>
      </c>
      <c r="I2719" s="12" t="s">
        <v>55</v>
      </c>
      <c r="J2719" s="12" t="s">
        <v>55</v>
      </c>
      <c r="K2719" s="12" t="s">
        <v>56</v>
      </c>
      <c r="L2719" s="13">
        <v>35.340000000000003</v>
      </c>
      <c r="M2719" s="13">
        <v>22</v>
      </c>
      <c r="N2719" s="13">
        <f t="shared" si="2685"/>
        <v>1.6063636363636364</v>
      </c>
      <c r="O2719" s="13" t="s">
        <v>30</v>
      </c>
      <c r="P2719" s="13">
        <v>24</v>
      </c>
      <c r="Q2719" s="13">
        <v>0</v>
      </c>
      <c r="R2719" s="69">
        <f>+M2719*P2719</f>
        <v>528</v>
      </c>
      <c r="S2719" s="69">
        <v>0</v>
      </c>
      <c r="T2719" s="69">
        <f>+M2719*S2719</f>
        <v>0</v>
      </c>
      <c r="U2719" s="69">
        <f t="shared" ref="U2719:U2721" si="2734">+R2719-T2719</f>
        <v>528</v>
      </c>
      <c r="V2719" s="69">
        <f>+U2719*0</f>
        <v>0</v>
      </c>
      <c r="W2719" s="69">
        <f t="shared" ref="W2719:W2721" si="2735">+U2719-V2719</f>
        <v>528</v>
      </c>
      <c r="X2719" s="69">
        <v>0</v>
      </c>
      <c r="Y2719" s="14">
        <f t="shared" ref="Y2719:Y2720" si="2736">T2719-X2719</f>
        <v>0</v>
      </c>
      <c r="Z2719" s="11" t="s">
        <v>26</v>
      </c>
      <c r="AA2719" s="12" t="s">
        <v>31</v>
      </c>
    </row>
    <row r="2720" spans="1:27" x14ac:dyDescent="0.25">
      <c r="A2720" s="10">
        <v>45696</v>
      </c>
      <c r="B2720" s="68">
        <v>2.3356481481481506E-2</v>
      </c>
      <c r="C2720" s="11" t="s">
        <v>5092</v>
      </c>
      <c r="D2720" s="11">
        <v>17256</v>
      </c>
      <c r="E2720" s="11" t="s">
        <v>74</v>
      </c>
      <c r="F2720" s="11" t="s">
        <v>26</v>
      </c>
      <c r="G2720" s="11">
        <v>1327</v>
      </c>
      <c r="H2720" s="12" t="s">
        <v>70</v>
      </c>
      <c r="I2720" s="12" t="s">
        <v>27</v>
      </c>
      <c r="J2720" s="12" t="s">
        <v>42</v>
      </c>
      <c r="K2720" s="12" t="s">
        <v>43</v>
      </c>
      <c r="L2720" s="13">
        <v>40.880000000000003</v>
      </c>
      <c r="M2720" s="13">
        <v>25</v>
      </c>
      <c r="N2720" s="13">
        <f t="shared" si="2685"/>
        <v>1.6352000000000002</v>
      </c>
      <c r="O2720" s="13" t="s">
        <v>30</v>
      </c>
      <c r="P2720" s="13">
        <v>64</v>
      </c>
      <c r="Q2720" s="13">
        <v>0</v>
      </c>
      <c r="R2720" s="69">
        <f>+M2720*P2720</f>
        <v>1600</v>
      </c>
      <c r="S2720" s="69">
        <v>0</v>
      </c>
      <c r="T2720" s="69">
        <f>+M2720*S2720</f>
        <v>0</v>
      </c>
      <c r="U2720" s="69">
        <f t="shared" si="2734"/>
        <v>1600</v>
      </c>
      <c r="V2720" s="69">
        <f t="shared" ref="V2720" si="2737">+U2720*0</f>
        <v>0</v>
      </c>
      <c r="W2720" s="69">
        <f t="shared" si="2735"/>
        <v>1600</v>
      </c>
      <c r="X2720" s="69">
        <v>0</v>
      </c>
      <c r="Y2720" s="14">
        <f t="shared" si="2736"/>
        <v>0</v>
      </c>
      <c r="Z2720" s="11" t="s">
        <v>26</v>
      </c>
      <c r="AA2720" s="12" t="s">
        <v>31</v>
      </c>
    </row>
    <row r="2721" spans="1:27" x14ac:dyDescent="0.25">
      <c r="A2721" s="10">
        <v>45696</v>
      </c>
      <c r="B2721" s="68">
        <v>1.0405092592592591E-2</v>
      </c>
      <c r="C2721" s="11" t="s">
        <v>5093</v>
      </c>
      <c r="D2721" s="11">
        <v>17257</v>
      </c>
      <c r="E2721" s="11" t="s">
        <v>60</v>
      </c>
      <c r="F2721" s="11" t="s">
        <v>26</v>
      </c>
      <c r="G2721" s="11" t="s">
        <v>35</v>
      </c>
      <c r="H2721" s="12" t="s">
        <v>36</v>
      </c>
      <c r="I2721" s="12" t="s">
        <v>27</v>
      </c>
      <c r="J2721" s="12" t="s">
        <v>42</v>
      </c>
      <c r="K2721" s="12" t="s">
        <v>43</v>
      </c>
      <c r="L2721" s="13">
        <v>4.96</v>
      </c>
      <c r="M2721" s="13">
        <v>4</v>
      </c>
      <c r="N2721" s="13">
        <f t="shared" si="2685"/>
        <v>1.24</v>
      </c>
      <c r="O2721" s="13">
        <v>45</v>
      </c>
      <c r="P2721" s="13" t="s">
        <v>30</v>
      </c>
      <c r="Q2721" s="13">
        <v>0</v>
      </c>
      <c r="R2721" s="69">
        <f>(L2721*O2721)-Q2721</f>
        <v>223.2</v>
      </c>
      <c r="S2721" s="69">
        <v>0</v>
      </c>
      <c r="T2721" s="69">
        <f t="shared" ref="T2721" si="2738">+L2721*S2721</f>
        <v>0</v>
      </c>
      <c r="U2721" s="69">
        <f t="shared" si="2734"/>
        <v>223.2</v>
      </c>
      <c r="V2721" s="69">
        <f>+U2721*0</f>
        <v>0</v>
      </c>
      <c r="W2721" s="69">
        <f t="shared" si="2735"/>
        <v>223.2</v>
      </c>
      <c r="X2721" s="69">
        <v>0</v>
      </c>
      <c r="Y2721" s="14">
        <f>T2721-X2721</f>
        <v>0</v>
      </c>
      <c r="Z2721" s="11" t="s">
        <v>26</v>
      </c>
      <c r="AA2721" s="12" t="s">
        <v>31</v>
      </c>
    </row>
    <row r="2722" spans="1:27" x14ac:dyDescent="0.25">
      <c r="A2722" s="10">
        <v>45696</v>
      </c>
      <c r="B2722" s="68">
        <v>1.1481481481481426E-2</v>
      </c>
      <c r="C2722" s="11" t="s">
        <v>5094</v>
      </c>
      <c r="D2722" s="11">
        <v>17258</v>
      </c>
      <c r="E2722" s="11" t="s">
        <v>508</v>
      </c>
      <c r="F2722" s="11" t="s">
        <v>26</v>
      </c>
      <c r="G2722" s="11">
        <v>1313</v>
      </c>
      <c r="H2722" s="12" t="s">
        <v>141</v>
      </c>
      <c r="I2722" s="12" t="s">
        <v>37</v>
      </c>
      <c r="J2722" s="12" t="s">
        <v>85</v>
      </c>
      <c r="K2722" s="12" t="s">
        <v>86</v>
      </c>
      <c r="L2722" s="13">
        <v>36.22</v>
      </c>
      <c r="M2722" s="13">
        <v>25</v>
      </c>
      <c r="N2722" s="13">
        <f t="shared" si="2685"/>
        <v>1.4487999999999999</v>
      </c>
      <c r="O2722" s="13">
        <v>29</v>
      </c>
      <c r="P2722" s="13" t="s">
        <v>30</v>
      </c>
      <c r="Q2722" s="13">
        <v>0</v>
      </c>
      <c r="R2722" s="69">
        <f>L2722*O2722</f>
        <v>1050.3799999999999</v>
      </c>
      <c r="S2722" s="69">
        <v>0</v>
      </c>
      <c r="T2722" s="69">
        <f>L2722*S2722</f>
        <v>0</v>
      </c>
      <c r="U2722" s="69">
        <f>R2722-T2722</f>
        <v>1050.3799999999999</v>
      </c>
      <c r="V2722" s="69">
        <f>U2722*0</f>
        <v>0</v>
      </c>
      <c r="W2722" s="69">
        <f>U2722-V2722</f>
        <v>1050.3799999999999</v>
      </c>
      <c r="X2722" s="69">
        <v>0</v>
      </c>
      <c r="Y2722" s="14">
        <f t="shared" ref="Y2722:Y2742" si="2739">T2722-X2722</f>
        <v>0</v>
      </c>
      <c r="Z2722" s="11" t="s">
        <v>26</v>
      </c>
      <c r="AA2722" s="12" t="s">
        <v>31</v>
      </c>
    </row>
    <row r="2723" spans="1:27" x14ac:dyDescent="0.25">
      <c r="A2723" s="10">
        <v>45696</v>
      </c>
      <c r="B2723" s="68">
        <v>9.4328703703703276E-3</v>
      </c>
      <c r="C2723" s="11" t="s">
        <v>5095</v>
      </c>
      <c r="D2723" s="11">
        <v>17259</v>
      </c>
      <c r="E2723" s="11" t="s">
        <v>434</v>
      </c>
      <c r="F2723" s="11" t="s">
        <v>26</v>
      </c>
      <c r="G2723" s="11">
        <v>2772</v>
      </c>
      <c r="H2723" s="12" t="s">
        <v>41</v>
      </c>
      <c r="I2723" s="12" t="s">
        <v>55</v>
      </c>
      <c r="J2723" s="12" t="s">
        <v>55</v>
      </c>
      <c r="K2723" s="12" t="s">
        <v>56</v>
      </c>
      <c r="L2723" s="13">
        <v>36.82</v>
      </c>
      <c r="M2723" s="13">
        <v>22</v>
      </c>
      <c r="N2723" s="13">
        <f t="shared" si="2685"/>
        <v>1.6736363636363636</v>
      </c>
      <c r="O2723" s="13" t="s">
        <v>30</v>
      </c>
      <c r="P2723" s="13">
        <v>24</v>
      </c>
      <c r="Q2723" s="13">
        <v>0</v>
      </c>
      <c r="R2723" s="69">
        <f>+M2723*P2723</f>
        <v>528</v>
      </c>
      <c r="S2723" s="69">
        <v>0</v>
      </c>
      <c r="T2723" s="69">
        <f>+M2723*S2723</f>
        <v>0</v>
      </c>
      <c r="U2723" s="69">
        <f t="shared" ref="U2723" si="2740">+R2723-T2723</f>
        <v>528</v>
      </c>
      <c r="V2723" s="69">
        <f>+U2723*0</f>
        <v>0</v>
      </c>
      <c r="W2723" s="69">
        <f t="shared" ref="W2723" si="2741">+U2723-V2723</f>
        <v>528</v>
      </c>
      <c r="X2723" s="69">
        <v>0</v>
      </c>
      <c r="Y2723" s="14">
        <f t="shared" si="2739"/>
        <v>0</v>
      </c>
      <c r="Z2723" s="11" t="s">
        <v>26</v>
      </c>
      <c r="AA2723" s="12" t="s">
        <v>31</v>
      </c>
    </row>
    <row r="2724" spans="1:27" x14ac:dyDescent="0.25">
      <c r="A2724" s="10">
        <v>45696</v>
      </c>
      <c r="B2724" s="68">
        <v>0.35491898148148143</v>
      </c>
      <c r="C2724" s="11" t="s">
        <v>5096</v>
      </c>
      <c r="D2724" s="11">
        <v>17260</v>
      </c>
      <c r="E2724" s="11" t="s">
        <v>80</v>
      </c>
      <c r="F2724" s="11" t="s">
        <v>26</v>
      </c>
      <c r="G2724" s="11">
        <v>10678</v>
      </c>
      <c r="H2724" s="12" t="s">
        <v>140</v>
      </c>
      <c r="I2724" s="12" t="s">
        <v>27</v>
      </c>
      <c r="J2724" s="12" t="s">
        <v>33</v>
      </c>
      <c r="K2724" s="12" t="s">
        <v>34</v>
      </c>
      <c r="L2724" s="13">
        <v>39.64</v>
      </c>
      <c r="M2724" s="13">
        <v>28</v>
      </c>
      <c r="N2724" s="13">
        <f t="shared" ref="N2724:N2725" si="2742">L2724/M2724</f>
        <v>1.4157142857142857</v>
      </c>
      <c r="O2724" s="13">
        <v>40</v>
      </c>
      <c r="P2724" s="13"/>
      <c r="Q2724" s="13">
        <v>0</v>
      </c>
      <c r="R2724" s="69">
        <f>+L2724*O2724</f>
        <v>1585.6</v>
      </c>
      <c r="S2724" s="69">
        <v>0</v>
      </c>
      <c r="T2724" s="69">
        <f>+L2724*S2724</f>
        <v>0</v>
      </c>
      <c r="U2724" s="69">
        <f>+R2724-T2724</f>
        <v>1585.6</v>
      </c>
      <c r="V2724" s="69">
        <f t="shared" ref="V2724:V2725" si="2743">+U2724*0</f>
        <v>0</v>
      </c>
      <c r="W2724" s="69">
        <f>+U2724-V2724</f>
        <v>1585.6</v>
      </c>
      <c r="X2724" s="69">
        <v>0</v>
      </c>
      <c r="Y2724" s="14">
        <f t="shared" si="2739"/>
        <v>0</v>
      </c>
      <c r="Z2724" s="11" t="s">
        <v>26</v>
      </c>
      <c r="AA2724" s="12" t="s">
        <v>31</v>
      </c>
    </row>
    <row r="2725" spans="1:27" x14ac:dyDescent="0.25">
      <c r="A2725" s="10">
        <v>45696</v>
      </c>
      <c r="B2725" s="68">
        <v>1.3923611111111178E-2</v>
      </c>
      <c r="C2725" s="11" t="s">
        <v>5097</v>
      </c>
      <c r="D2725" s="11">
        <v>17261</v>
      </c>
      <c r="E2725" s="11" t="s">
        <v>60</v>
      </c>
      <c r="F2725" s="11" t="s">
        <v>26</v>
      </c>
      <c r="G2725" s="11" t="s">
        <v>35</v>
      </c>
      <c r="H2725" s="12" t="s">
        <v>36</v>
      </c>
      <c r="I2725" s="12" t="s">
        <v>27</v>
      </c>
      <c r="J2725" s="12" t="s">
        <v>33</v>
      </c>
      <c r="K2725" s="12" t="s">
        <v>34</v>
      </c>
      <c r="L2725" s="13">
        <v>4.72</v>
      </c>
      <c r="M2725" s="13">
        <v>4</v>
      </c>
      <c r="N2725" s="13">
        <f t="shared" si="2742"/>
        <v>1.18</v>
      </c>
      <c r="O2725" s="13">
        <v>50</v>
      </c>
      <c r="P2725" s="13" t="s">
        <v>30</v>
      </c>
      <c r="Q2725" s="13">
        <v>0</v>
      </c>
      <c r="R2725" s="69">
        <f>(L2725*O2725)-Q2725</f>
        <v>236</v>
      </c>
      <c r="S2725" s="69">
        <v>0</v>
      </c>
      <c r="T2725" s="69">
        <f t="shared" ref="T2725:T2726" si="2744">+L2725*S2725</f>
        <v>0</v>
      </c>
      <c r="U2725" s="69">
        <f t="shared" ref="U2725:U2726" si="2745">+R2725-T2725</f>
        <v>236</v>
      </c>
      <c r="V2725" s="69">
        <f t="shared" si="2743"/>
        <v>0</v>
      </c>
      <c r="W2725" s="69">
        <f t="shared" ref="W2725:W2726" si="2746">+U2725-V2725</f>
        <v>236</v>
      </c>
      <c r="X2725" s="69">
        <v>0</v>
      </c>
      <c r="Y2725" s="14">
        <f t="shared" si="2739"/>
        <v>0</v>
      </c>
      <c r="Z2725" s="11" t="s">
        <v>26</v>
      </c>
      <c r="AA2725" s="12" t="s">
        <v>31</v>
      </c>
    </row>
    <row r="2726" spans="1:27" x14ac:dyDescent="0.25">
      <c r="A2726" s="10">
        <v>45698</v>
      </c>
      <c r="B2726" s="68">
        <v>2.3356481481481506E-2</v>
      </c>
      <c r="C2726" s="11" t="s">
        <v>5098</v>
      </c>
      <c r="D2726" s="11">
        <v>17262</v>
      </c>
      <c r="E2726" s="11" t="s">
        <v>223</v>
      </c>
      <c r="F2726" s="11" t="s">
        <v>26</v>
      </c>
      <c r="G2726" s="11">
        <v>3208</v>
      </c>
      <c r="H2726" s="12" t="s">
        <v>4422</v>
      </c>
      <c r="I2726" s="12" t="s">
        <v>27</v>
      </c>
      <c r="J2726" s="12" t="s">
        <v>47</v>
      </c>
      <c r="K2726" s="12" t="s">
        <v>48</v>
      </c>
      <c r="L2726" s="13">
        <v>35.979999999999997</v>
      </c>
      <c r="M2726" s="13">
        <v>25</v>
      </c>
      <c r="N2726" s="13">
        <f>L2726/M2726</f>
        <v>1.4391999999999998</v>
      </c>
      <c r="O2726" s="13">
        <v>46</v>
      </c>
      <c r="P2726" s="13" t="s">
        <v>30</v>
      </c>
      <c r="Q2726" s="13">
        <v>0</v>
      </c>
      <c r="R2726" s="69">
        <f t="shared" ref="R2726" si="2747">+L2726*O2726</f>
        <v>1655.08</v>
      </c>
      <c r="S2726" s="69">
        <v>0</v>
      </c>
      <c r="T2726" s="69">
        <f t="shared" si="2744"/>
        <v>0</v>
      </c>
      <c r="U2726" s="69">
        <f t="shared" si="2745"/>
        <v>1655.08</v>
      </c>
      <c r="V2726" s="69">
        <f>+U2726*1</f>
        <v>1655.08</v>
      </c>
      <c r="W2726" s="69">
        <f t="shared" si="2746"/>
        <v>0</v>
      </c>
      <c r="X2726" s="69">
        <v>0</v>
      </c>
      <c r="Y2726" s="14">
        <f t="shared" si="2739"/>
        <v>0</v>
      </c>
      <c r="Z2726" s="11" t="s">
        <v>26</v>
      </c>
      <c r="AA2726" s="12" t="s">
        <v>31</v>
      </c>
    </row>
    <row r="2727" spans="1:27" x14ac:dyDescent="0.25">
      <c r="A2727" s="10">
        <v>45698</v>
      </c>
      <c r="B2727" s="68">
        <v>1.0682870370370356E-2</v>
      </c>
      <c r="C2727" s="11" t="s">
        <v>5099</v>
      </c>
      <c r="D2727" s="11">
        <v>17263</v>
      </c>
      <c r="E2727" s="11" t="s">
        <v>480</v>
      </c>
      <c r="F2727" s="11" t="s">
        <v>26</v>
      </c>
      <c r="G2727" s="11">
        <v>78805</v>
      </c>
      <c r="H2727" s="12" t="s">
        <v>4447</v>
      </c>
      <c r="I2727" s="12" t="s">
        <v>55</v>
      </c>
      <c r="J2727" s="12" t="s">
        <v>55</v>
      </c>
      <c r="K2727" s="12" t="s">
        <v>56</v>
      </c>
      <c r="L2727" s="13">
        <v>35.6</v>
      </c>
      <c r="M2727" s="13">
        <v>25</v>
      </c>
      <c r="N2727" s="13">
        <f t="shared" ref="N2727:N2788" si="2748">L2727/M2727</f>
        <v>1.4240000000000002</v>
      </c>
      <c r="O2727" s="13">
        <v>15</v>
      </c>
      <c r="P2727" s="13" t="s">
        <v>30</v>
      </c>
      <c r="Q2727" s="13">
        <v>0</v>
      </c>
      <c r="R2727" s="69">
        <f>+L2727*O2727</f>
        <v>534</v>
      </c>
      <c r="S2727" s="69">
        <v>0</v>
      </c>
      <c r="T2727" s="69">
        <f>+L2727*S2727</f>
        <v>0</v>
      </c>
      <c r="U2727" s="69">
        <f>+R2727-T2727</f>
        <v>534</v>
      </c>
      <c r="V2727" s="69">
        <f>+U2727*0.75</f>
        <v>400.5</v>
      </c>
      <c r="W2727" s="69">
        <f>+U2727-V2727</f>
        <v>133.5</v>
      </c>
      <c r="X2727" s="69">
        <v>0</v>
      </c>
      <c r="Y2727" s="14">
        <f t="shared" si="2739"/>
        <v>0</v>
      </c>
      <c r="Z2727" s="11" t="s">
        <v>26</v>
      </c>
      <c r="AA2727" s="12" t="s">
        <v>31</v>
      </c>
    </row>
    <row r="2728" spans="1:27" x14ac:dyDescent="0.25">
      <c r="A2728" s="10">
        <v>45698</v>
      </c>
      <c r="B2728" s="68">
        <v>1.0555555555555596E-2</v>
      </c>
      <c r="C2728" s="11" t="s">
        <v>5100</v>
      </c>
      <c r="D2728" s="11">
        <v>17264</v>
      </c>
      <c r="E2728" s="11" t="s">
        <v>5101</v>
      </c>
      <c r="F2728" s="11" t="s">
        <v>26</v>
      </c>
      <c r="G2728" s="11">
        <v>21952</v>
      </c>
      <c r="H2728" s="12" t="s">
        <v>4447</v>
      </c>
      <c r="I2728" s="12" t="s">
        <v>27</v>
      </c>
      <c r="J2728" s="12" t="s">
        <v>33</v>
      </c>
      <c r="K2728" s="12" t="s">
        <v>34</v>
      </c>
      <c r="L2728" s="13">
        <v>41.62</v>
      </c>
      <c r="M2728" s="13">
        <v>28</v>
      </c>
      <c r="N2728" s="13">
        <f t="shared" si="2748"/>
        <v>1.4864285714285714</v>
      </c>
      <c r="O2728" s="13">
        <v>45.33</v>
      </c>
      <c r="P2728" s="13" t="s">
        <v>30</v>
      </c>
      <c r="Q2728" s="13">
        <v>0</v>
      </c>
      <c r="R2728" s="69">
        <f>+L2728*O2728</f>
        <v>1886.6345999999999</v>
      </c>
      <c r="S2728" s="69">
        <v>0</v>
      </c>
      <c r="T2728" s="69">
        <f>+L2728*S2728</f>
        <v>0</v>
      </c>
      <c r="U2728" s="69">
        <f>+R2728-T2728</f>
        <v>1886.6345999999999</v>
      </c>
      <c r="V2728" s="69">
        <f>+U2728*0.75</f>
        <v>1414.97595</v>
      </c>
      <c r="W2728" s="69">
        <f>+U2728-V2728</f>
        <v>471.65864999999985</v>
      </c>
      <c r="X2728" s="69">
        <v>0</v>
      </c>
      <c r="Y2728" s="14">
        <f t="shared" si="2739"/>
        <v>0</v>
      </c>
      <c r="Z2728" s="11" t="s">
        <v>26</v>
      </c>
      <c r="AA2728" s="12" t="s">
        <v>31</v>
      </c>
    </row>
    <row r="2729" spans="1:27" x14ac:dyDescent="0.25">
      <c r="A2729" s="10">
        <v>45698</v>
      </c>
      <c r="B2729" s="68">
        <v>1.4560185185185204E-2</v>
      </c>
      <c r="C2729" s="11" t="s">
        <v>5102</v>
      </c>
      <c r="D2729" s="11">
        <v>17265</v>
      </c>
      <c r="E2729" s="11" t="s">
        <v>518</v>
      </c>
      <c r="F2729" s="11" t="s">
        <v>26</v>
      </c>
      <c r="G2729" s="11">
        <v>21773</v>
      </c>
      <c r="H2729" s="12" t="s">
        <v>4447</v>
      </c>
      <c r="I2729" s="12" t="s">
        <v>55</v>
      </c>
      <c r="J2729" s="12" t="s">
        <v>55</v>
      </c>
      <c r="K2729" s="12" t="s">
        <v>56</v>
      </c>
      <c r="L2729" s="13">
        <v>37.42</v>
      </c>
      <c r="M2729" s="13">
        <v>25</v>
      </c>
      <c r="N2729" s="13">
        <f t="shared" si="2748"/>
        <v>1.4968000000000001</v>
      </c>
      <c r="O2729" s="13">
        <v>15</v>
      </c>
      <c r="P2729" s="13" t="s">
        <v>30</v>
      </c>
      <c r="Q2729" s="13">
        <v>0</v>
      </c>
      <c r="R2729" s="69">
        <f>+L2729*O2729</f>
        <v>561.30000000000007</v>
      </c>
      <c r="S2729" s="69">
        <v>0</v>
      </c>
      <c r="T2729" s="69">
        <f>+L2729*S2729</f>
        <v>0</v>
      </c>
      <c r="U2729" s="69">
        <f>+R2729-T2729</f>
        <v>561.30000000000007</v>
      </c>
      <c r="V2729" s="69">
        <f>+U2729*0.75</f>
        <v>420.97500000000002</v>
      </c>
      <c r="W2729" s="69">
        <f>+U2729-V2729</f>
        <v>140.32500000000005</v>
      </c>
      <c r="X2729" s="69">
        <v>0</v>
      </c>
      <c r="Y2729" s="14">
        <f t="shared" si="2739"/>
        <v>0</v>
      </c>
      <c r="Z2729" s="11" t="s">
        <v>26</v>
      </c>
      <c r="AA2729" s="12" t="s">
        <v>31</v>
      </c>
    </row>
    <row r="2730" spans="1:27" x14ac:dyDescent="0.25">
      <c r="A2730" s="10">
        <v>45698</v>
      </c>
      <c r="B2730" s="68">
        <v>1.8055555555555547E-2</v>
      </c>
      <c r="C2730" s="11" t="s">
        <v>5103</v>
      </c>
      <c r="D2730" s="11">
        <v>17266</v>
      </c>
      <c r="E2730" s="11" t="s">
        <v>479</v>
      </c>
      <c r="F2730" s="11" t="s">
        <v>26</v>
      </c>
      <c r="G2730" s="11">
        <v>70415</v>
      </c>
      <c r="H2730" s="12" t="s">
        <v>4447</v>
      </c>
      <c r="I2730" s="12" t="s">
        <v>55</v>
      </c>
      <c r="J2730" s="12" t="s">
        <v>55</v>
      </c>
      <c r="K2730" s="12" t="s">
        <v>56</v>
      </c>
      <c r="L2730" s="13">
        <v>38.78</v>
      </c>
      <c r="M2730" s="13">
        <v>25</v>
      </c>
      <c r="N2730" s="13">
        <f t="shared" si="2748"/>
        <v>1.5512000000000001</v>
      </c>
      <c r="O2730" s="13">
        <v>15</v>
      </c>
      <c r="P2730" s="13" t="s">
        <v>30</v>
      </c>
      <c r="Q2730" s="13">
        <v>0</v>
      </c>
      <c r="R2730" s="69">
        <f>+L2730*O2730</f>
        <v>581.70000000000005</v>
      </c>
      <c r="S2730" s="69">
        <v>0</v>
      </c>
      <c r="T2730" s="69">
        <f>+L2730*S2730</f>
        <v>0</v>
      </c>
      <c r="U2730" s="69">
        <f>+R2730-T2730</f>
        <v>581.70000000000005</v>
      </c>
      <c r="V2730" s="69">
        <f>+U2730*0.75</f>
        <v>436.27500000000003</v>
      </c>
      <c r="W2730" s="69">
        <f>+U2730-V2730</f>
        <v>145.42500000000001</v>
      </c>
      <c r="X2730" s="69">
        <v>0</v>
      </c>
      <c r="Y2730" s="14">
        <f t="shared" si="2739"/>
        <v>0</v>
      </c>
      <c r="Z2730" s="11" t="s">
        <v>26</v>
      </c>
      <c r="AA2730" s="12" t="s">
        <v>31</v>
      </c>
    </row>
    <row r="2731" spans="1:27" x14ac:dyDescent="0.25">
      <c r="A2731" s="10">
        <v>45698</v>
      </c>
      <c r="B2731" s="68">
        <v>2.0775462962962954E-2</v>
      </c>
      <c r="C2731" s="11" t="s">
        <v>5104</v>
      </c>
      <c r="D2731" s="11">
        <v>17267</v>
      </c>
      <c r="E2731" s="11" t="s">
        <v>2108</v>
      </c>
      <c r="F2731" s="11" t="s">
        <v>26</v>
      </c>
      <c r="G2731" s="11">
        <v>10621</v>
      </c>
      <c r="H2731" s="12" t="s">
        <v>140</v>
      </c>
      <c r="I2731" s="12" t="s">
        <v>27</v>
      </c>
      <c r="J2731" s="12" t="s">
        <v>47</v>
      </c>
      <c r="K2731" s="12" t="s">
        <v>48</v>
      </c>
      <c r="L2731" s="13">
        <v>42.14</v>
      </c>
      <c r="M2731" s="13">
        <v>29</v>
      </c>
      <c r="N2731" s="13">
        <f t="shared" si="2748"/>
        <v>1.453103448275862</v>
      </c>
      <c r="O2731" s="13">
        <v>40</v>
      </c>
      <c r="P2731" s="13"/>
      <c r="Q2731" s="13">
        <v>0</v>
      </c>
      <c r="R2731" s="69">
        <f>+L2731*O2731</f>
        <v>1685.6</v>
      </c>
      <c r="S2731" s="69">
        <v>0</v>
      </c>
      <c r="T2731" s="69">
        <f>+L2731*S2731</f>
        <v>0</v>
      </c>
      <c r="U2731" s="69">
        <f>+R2731-T2731</f>
        <v>1685.6</v>
      </c>
      <c r="V2731" s="69">
        <f t="shared" ref="V2731" si="2749">+U2731*0</f>
        <v>0</v>
      </c>
      <c r="W2731" s="69">
        <f>+U2731-V2731</f>
        <v>1685.6</v>
      </c>
      <c r="X2731" s="69">
        <v>0</v>
      </c>
      <c r="Y2731" s="14">
        <f t="shared" si="2739"/>
        <v>0</v>
      </c>
      <c r="Z2731" s="11" t="s">
        <v>26</v>
      </c>
      <c r="AA2731" s="12" t="s">
        <v>31</v>
      </c>
    </row>
    <row r="2732" spans="1:27" x14ac:dyDescent="0.25">
      <c r="A2732" s="10">
        <v>45698</v>
      </c>
      <c r="B2732" s="68">
        <v>1.7210648148148211E-2</v>
      </c>
      <c r="C2732" s="11" t="s">
        <v>5105</v>
      </c>
      <c r="D2732" s="11">
        <v>17268</v>
      </c>
      <c r="E2732" s="11" t="s">
        <v>538</v>
      </c>
      <c r="F2732" s="11" t="s">
        <v>26</v>
      </c>
      <c r="G2732" s="11">
        <v>3360</v>
      </c>
      <c r="H2732" s="12" t="s">
        <v>41</v>
      </c>
      <c r="I2732" s="12" t="s">
        <v>55</v>
      </c>
      <c r="J2732" s="12" t="s">
        <v>55</v>
      </c>
      <c r="K2732" s="12" t="s">
        <v>56</v>
      </c>
      <c r="L2732" s="13">
        <v>36.159999999999997</v>
      </c>
      <c r="M2732" s="13">
        <v>25</v>
      </c>
      <c r="N2732" s="13">
        <f t="shared" si="2748"/>
        <v>1.4463999999999999</v>
      </c>
      <c r="O2732" s="13" t="s">
        <v>30</v>
      </c>
      <c r="P2732" s="13">
        <v>24</v>
      </c>
      <c r="Q2732" s="13">
        <v>0</v>
      </c>
      <c r="R2732" s="69">
        <f>+M2732*P2732</f>
        <v>600</v>
      </c>
      <c r="S2732" s="69">
        <v>0</v>
      </c>
      <c r="T2732" s="69">
        <f>+M2732*S2732</f>
        <v>0</v>
      </c>
      <c r="U2732" s="69">
        <f t="shared" ref="U2732:U2733" si="2750">+R2732-T2732</f>
        <v>600</v>
      </c>
      <c r="V2732" s="69">
        <f>+U2732*0</f>
        <v>0</v>
      </c>
      <c r="W2732" s="69">
        <f t="shared" ref="W2732:W2733" si="2751">+U2732-V2732</f>
        <v>600</v>
      </c>
      <c r="X2732" s="69">
        <v>0</v>
      </c>
      <c r="Y2732" s="14">
        <f t="shared" si="2739"/>
        <v>0</v>
      </c>
      <c r="Z2732" s="11" t="s">
        <v>26</v>
      </c>
      <c r="AA2732" s="12" t="s">
        <v>31</v>
      </c>
    </row>
    <row r="2733" spans="1:27" x14ac:dyDescent="0.25">
      <c r="A2733" s="10">
        <v>45698</v>
      </c>
      <c r="B2733" s="68">
        <v>2.5775462962962958E-2</v>
      </c>
      <c r="C2733" s="11" t="s">
        <v>5106</v>
      </c>
      <c r="D2733" s="11">
        <v>17269</v>
      </c>
      <c r="E2733" s="11" t="s">
        <v>245</v>
      </c>
      <c r="F2733" s="11" t="s">
        <v>26</v>
      </c>
      <c r="G2733" s="11">
        <v>3411</v>
      </c>
      <c r="H2733" s="12" t="s">
        <v>41</v>
      </c>
      <c r="I2733" s="12" t="s">
        <v>27</v>
      </c>
      <c r="J2733" s="12" t="s">
        <v>33</v>
      </c>
      <c r="K2733" s="12" t="s">
        <v>34</v>
      </c>
      <c r="L2733" s="13">
        <v>38.020000000000003</v>
      </c>
      <c r="M2733" s="13">
        <v>25</v>
      </c>
      <c r="N2733" s="13">
        <f t="shared" si="2748"/>
        <v>1.5208000000000002</v>
      </c>
      <c r="O2733" s="13" t="s">
        <v>30</v>
      </c>
      <c r="P2733" s="13">
        <v>60</v>
      </c>
      <c r="Q2733" s="13">
        <v>0</v>
      </c>
      <c r="R2733" s="69">
        <f>M2733*P2733</f>
        <v>1500</v>
      </c>
      <c r="S2733" s="69">
        <v>0</v>
      </c>
      <c r="T2733" s="69">
        <f>M2733*S2733</f>
        <v>0</v>
      </c>
      <c r="U2733" s="69">
        <f t="shared" si="2750"/>
        <v>1500</v>
      </c>
      <c r="V2733" s="69">
        <f>+U2733*0</f>
        <v>0</v>
      </c>
      <c r="W2733" s="69">
        <f t="shared" si="2751"/>
        <v>1500</v>
      </c>
      <c r="X2733" s="69">
        <v>0</v>
      </c>
      <c r="Y2733" s="14">
        <f t="shared" si="2739"/>
        <v>0</v>
      </c>
      <c r="Z2733" s="11" t="s">
        <v>26</v>
      </c>
      <c r="AA2733" s="12" t="s">
        <v>31</v>
      </c>
    </row>
    <row r="2734" spans="1:27" x14ac:dyDescent="0.25">
      <c r="A2734" s="10">
        <v>45698</v>
      </c>
      <c r="B2734" s="68">
        <v>1.923611111111112E-2</v>
      </c>
      <c r="C2734" s="11" t="s">
        <v>5107</v>
      </c>
      <c r="D2734" s="11">
        <v>17270</v>
      </c>
      <c r="E2734" s="11" t="s">
        <v>57</v>
      </c>
      <c r="F2734" s="11" t="s">
        <v>26</v>
      </c>
      <c r="G2734" s="11">
        <v>3413</v>
      </c>
      <c r="H2734" s="12" t="s">
        <v>41</v>
      </c>
      <c r="I2734" s="12" t="s">
        <v>27</v>
      </c>
      <c r="J2734" s="12" t="s">
        <v>42</v>
      </c>
      <c r="K2734" s="12" t="s">
        <v>43</v>
      </c>
      <c r="L2734" s="13">
        <v>40.340000000000003</v>
      </c>
      <c r="M2734" s="13">
        <v>25</v>
      </c>
      <c r="N2734" s="13">
        <f t="shared" si="2748"/>
        <v>1.6136000000000001</v>
      </c>
      <c r="O2734" s="13" t="s">
        <v>30</v>
      </c>
      <c r="P2734" s="13">
        <v>64</v>
      </c>
      <c r="Q2734" s="13">
        <v>0</v>
      </c>
      <c r="R2734" s="69">
        <f>M2734*P2734</f>
        <v>1600</v>
      </c>
      <c r="S2734" s="69">
        <v>0</v>
      </c>
      <c r="T2734" s="69">
        <f>M2734*S2734</f>
        <v>0</v>
      </c>
      <c r="U2734" s="69">
        <f>+R2734-T2734</f>
        <v>1600</v>
      </c>
      <c r="V2734" s="69">
        <f t="shared" ref="V2734" si="2752">+U2734*0</f>
        <v>0</v>
      </c>
      <c r="W2734" s="69">
        <f>+U2734-V2734</f>
        <v>1600</v>
      </c>
      <c r="X2734" s="69">
        <v>0</v>
      </c>
      <c r="Y2734" s="14">
        <f t="shared" si="2739"/>
        <v>0</v>
      </c>
      <c r="Z2734" s="11" t="s">
        <v>26</v>
      </c>
      <c r="AA2734" s="12" t="s">
        <v>31</v>
      </c>
    </row>
    <row r="2735" spans="1:27" x14ac:dyDescent="0.25">
      <c r="A2735" s="10">
        <v>45698</v>
      </c>
      <c r="B2735" s="68">
        <v>2.2627314814814836E-2</v>
      </c>
      <c r="C2735" s="11" t="s">
        <v>5108</v>
      </c>
      <c r="D2735" s="11">
        <v>17271</v>
      </c>
      <c r="E2735" s="11" t="s">
        <v>49</v>
      </c>
      <c r="F2735" s="11" t="s">
        <v>26</v>
      </c>
      <c r="G2735" s="11">
        <v>1591</v>
      </c>
      <c r="H2735" s="12" t="s">
        <v>45</v>
      </c>
      <c r="I2735" s="12" t="s">
        <v>27</v>
      </c>
      <c r="J2735" s="12" t="s">
        <v>33</v>
      </c>
      <c r="K2735" s="12" t="s">
        <v>34</v>
      </c>
      <c r="L2735" s="13">
        <v>37.72</v>
      </c>
      <c r="M2735" s="13">
        <v>25</v>
      </c>
      <c r="N2735" s="13">
        <f t="shared" si="2748"/>
        <v>1.5087999999999999</v>
      </c>
      <c r="O2735" s="13" t="s">
        <v>30</v>
      </c>
      <c r="P2735" s="13">
        <v>58</v>
      </c>
      <c r="Q2735" s="13">
        <v>0</v>
      </c>
      <c r="R2735" s="69">
        <f>M2735*P2735</f>
        <v>1450</v>
      </c>
      <c r="S2735" s="69">
        <v>0</v>
      </c>
      <c r="T2735" s="69">
        <f>M2735*S2735</f>
        <v>0</v>
      </c>
      <c r="U2735" s="69">
        <f>R2735-T2735</f>
        <v>1450</v>
      </c>
      <c r="V2735" s="69">
        <f>U2735*0</f>
        <v>0</v>
      </c>
      <c r="W2735" s="69">
        <f>U2735-V2735</f>
        <v>1450</v>
      </c>
      <c r="X2735" s="69">
        <v>0</v>
      </c>
      <c r="Y2735" s="14">
        <f t="shared" si="2739"/>
        <v>0</v>
      </c>
      <c r="Z2735" s="11" t="s">
        <v>26</v>
      </c>
      <c r="AA2735" s="12" t="s">
        <v>31</v>
      </c>
    </row>
    <row r="2736" spans="1:27" x14ac:dyDescent="0.25">
      <c r="A2736" s="10">
        <v>45698</v>
      </c>
      <c r="B2736" s="68">
        <v>1.6481481481481486E-2</v>
      </c>
      <c r="C2736" s="11" t="s">
        <v>5109</v>
      </c>
      <c r="D2736" s="11">
        <v>17272</v>
      </c>
      <c r="E2736" s="11" t="s">
        <v>53</v>
      </c>
      <c r="F2736" s="11" t="s">
        <v>26</v>
      </c>
      <c r="G2736" s="11">
        <v>3412</v>
      </c>
      <c r="H2736" s="12" t="s">
        <v>41</v>
      </c>
      <c r="I2736" s="12" t="s">
        <v>27</v>
      </c>
      <c r="J2736" s="12" t="s">
        <v>42</v>
      </c>
      <c r="K2736" s="12" t="s">
        <v>43</v>
      </c>
      <c r="L2736" s="13">
        <v>39.840000000000003</v>
      </c>
      <c r="M2736" s="13">
        <v>25</v>
      </c>
      <c r="N2736" s="13">
        <f t="shared" si="2748"/>
        <v>1.5936000000000001</v>
      </c>
      <c r="O2736" s="13" t="s">
        <v>30</v>
      </c>
      <c r="P2736" s="13">
        <v>64</v>
      </c>
      <c r="Q2736" s="13">
        <v>0</v>
      </c>
      <c r="R2736" s="69">
        <f>M2736*P2736</f>
        <v>1600</v>
      </c>
      <c r="S2736" s="69">
        <v>0</v>
      </c>
      <c r="T2736" s="69">
        <f>M2736*S2736</f>
        <v>0</v>
      </c>
      <c r="U2736" s="69">
        <f>+R2736-T2736</f>
        <v>1600</v>
      </c>
      <c r="V2736" s="69">
        <f t="shared" ref="V2736" si="2753">+U2736*0</f>
        <v>0</v>
      </c>
      <c r="W2736" s="69">
        <f>+U2736-V2736</f>
        <v>1600</v>
      </c>
      <c r="X2736" s="69">
        <v>0</v>
      </c>
      <c r="Y2736" s="14">
        <f t="shared" si="2739"/>
        <v>0</v>
      </c>
      <c r="Z2736" s="11" t="s">
        <v>26</v>
      </c>
      <c r="AA2736" s="12" t="s">
        <v>31</v>
      </c>
    </row>
    <row r="2737" spans="1:27" x14ac:dyDescent="0.25">
      <c r="A2737" s="10">
        <v>45698</v>
      </c>
      <c r="B2737" s="68">
        <v>2.5555555555555498E-2</v>
      </c>
      <c r="C2737" s="11" t="s">
        <v>5110</v>
      </c>
      <c r="D2737" s="11">
        <v>17273</v>
      </c>
      <c r="E2737" s="11" t="s">
        <v>44</v>
      </c>
      <c r="F2737" s="11" t="s">
        <v>26</v>
      </c>
      <c r="G2737" s="11">
        <v>1595</v>
      </c>
      <c r="H2737" s="12" t="s">
        <v>45</v>
      </c>
      <c r="I2737" s="12" t="s">
        <v>27</v>
      </c>
      <c r="J2737" s="12" t="s">
        <v>33</v>
      </c>
      <c r="K2737" s="12" t="s">
        <v>34</v>
      </c>
      <c r="L2737" s="13">
        <v>37.22</v>
      </c>
      <c r="M2737" s="13">
        <v>25</v>
      </c>
      <c r="N2737" s="13">
        <f t="shared" si="2748"/>
        <v>1.4887999999999999</v>
      </c>
      <c r="O2737" s="13" t="s">
        <v>30</v>
      </c>
      <c r="P2737" s="13">
        <v>58</v>
      </c>
      <c r="Q2737" s="13">
        <v>0</v>
      </c>
      <c r="R2737" s="69">
        <f>M2737*P2737</f>
        <v>1450</v>
      </c>
      <c r="S2737" s="69">
        <v>0</v>
      </c>
      <c r="T2737" s="69">
        <f>M2737*S2737</f>
        <v>0</v>
      </c>
      <c r="U2737" s="69">
        <f>R2737-T2737</f>
        <v>1450</v>
      </c>
      <c r="V2737" s="69">
        <f>U2737*0</f>
        <v>0</v>
      </c>
      <c r="W2737" s="69">
        <f>U2737-V2737</f>
        <v>1450</v>
      </c>
      <c r="X2737" s="69">
        <v>0</v>
      </c>
      <c r="Y2737" s="14">
        <f t="shared" si="2739"/>
        <v>0</v>
      </c>
      <c r="Z2737" s="11" t="s">
        <v>26</v>
      </c>
      <c r="AA2737" s="12" t="s">
        <v>31</v>
      </c>
    </row>
    <row r="2738" spans="1:27" x14ac:dyDescent="0.25">
      <c r="A2738" s="10">
        <v>45698</v>
      </c>
      <c r="B2738" s="68">
        <v>1.6064814814814865E-2</v>
      </c>
      <c r="C2738" s="11" t="s">
        <v>5111</v>
      </c>
      <c r="D2738" s="11">
        <v>17274</v>
      </c>
      <c r="E2738" s="11" t="s">
        <v>98</v>
      </c>
      <c r="F2738" s="11" t="s">
        <v>26</v>
      </c>
      <c r="G2738" s="11">
        <v>10719</v>
      </c>
      <c r="H2738" s="12" t="s">
        <v>140</v>
      </c>
      <c r="I2738" s="12" t="s">
        <v>27</v>
      </c>
      <c r="J2738" s="12" t="s">
        <v>42</v>
      </c>
      <c r="K2738" s="12" t="s">
        <v>43</v>
      </c>
      <c r="L2738" s="13">
        <v>43.84</v>
      </c>
      <c r="M2738" s="13">
        <v>25</v>
      </c>
      <c r="N2738" s="13">
        <f t="shared" si="2748"/>
        <v>1.7536</v>
      </c>
      <c r="O2738" s="13">
        <v>35</v>
      </c>
      <c r="P2738" s="13"/>
      <c r="Q2738" s="13">
        <v>0</v>
      </c>
      <c r="R2738" s="69">
        <f>+L2738*O2738</f>
        <v>1534.4</v>
      </c>
      <c r="S2738" s="69">
        <v>0</v>
      </c>
      <c r="T2738" s="69">
        <f>+L2738*S2738</f>
        <v>0</v>
      </c>
      <c r="U2738" s="69">
        <f>+R2738-T2738</f>
        <v>1534.4</v>
      </c>
      <c r="V2738" s="69">
        <f t="shared" ref="V2738:V2741" si="2754">+U2738*0</f>
        <v>0</v>
      </c>
      <c r="W2738" s="69">
        <f>+U2738-V2738</f>
        <v>1534.4</v>
      </c>
      <c r="X2738" s="69">
        <v>0</v>
      </c>
      <c r="Y2738" s="14">
        <f t="shared" si="2739"/>
        <v>0</v>
      </c>
      <c r="Z2738" s="11" t="s">
        <v>26</v>
      </c>
      <c r="AA2738" s="12" t="s">
        <v>31</v>
      </c>
    </row>
    <row r="2739" spans="1:27" x14ac:dyDescent="0.25">
      <c r="A2739" s="10">
        <v>45698</v>
      </c>
      <c r="B2739" s="68">
        <v>1.0023148148148142E-2</v>
      </c>
      <c r="C2739" s="11" t="s">
        <v>5112</v>
      </c>
      <c r="D2739" s="11">
        <v>17275</v>
      </c>
      <c r="E2739" s="11" t="s">
        <v>519</v>
      </c>
      <c r="F2739" s="11" t="s">
        <v>26</v>
      </c>
      <c r="G2739" s="11">
        <v>4399</v>
      </c>
      <c r="H2739" s="12" t="s">
        <v>140</v>
      </c>
      <c r="I2739" s="12" t="s">
        <v>27</v>
      </c>
      <c r="J2739" s="12" t="s">
        <v>42</v>
      </c>
      <c r="K2739" s="12" t="s">
        <v>43</v>
      </c>
      <c r="L2739" s="13">
        <v>43.32</v>
      </c>
      <c r="M2739" s="13">
        <v>25</v>
      </c>
      <c r="N2739" s="13">
        <f t="shared" si="2748"/>
        <v>1.7328000000000001</v>
      </c>
      <c r="O2739" s="13">
        <v>35</v>
      </c>
      <c r="P2739" s="13"/>
      <c r="Q2739" s="13">
        <v>0</v>
      </c>
      <c r="R2739" s="69">
        <f>+L2739*O2739</f>
        <v>1516.2</v>
      </c>
      <c r="S2739" s="69">
        <v>0</v>
      </c>
      <c r="T2739" s="69">
        <f>+L2739*S2739</f>
        <v>0</v>
      </c>
      <c r="U2739" s="69">
        <f>+R2739-T2739</f>
        <v>1516.2</v>
      </c>
      <c r="V2739" s="69">
        <f t="shared" si="2754"/>
        <v>0</v>
      </c>
      <c r="W2739" s="69">
        <f>+U2739-V2739</f>
        <v>1516.2</v>
      </c>
      <c r="X2739" s="69">
        <v>0</v>
      </c>
      <c r="Y2739" s="14">
        <f t="shared" si="2739"/>
        <v>0</v>
      </c>
      <c r="Z2739" s="11" t="s">
        <v>26</v>
      </c>
      <c r="AA2739" s="12" t="s">
        <v>31</v>
      </c>
    </row>
    <row r="2740" spans="1:27" x14ac:dyDescent="0.25">
      <c r="A2740" s="10">
        <v>45698</v>
      </c>
      <c r="B2740" s="68">
        <v>2.1504629629629624E-2</v>
      </c>
      <c r="C2740" s="11" t="s">
        <v>5113</v>
      </c>
      <c r="D2740" s="11">
        <v>17276</v>
      </c>
      <c r="E2740" s="11" t="s">
        <v>63</v>
      </c>
      <c r="F2740" s="11" t="s">
        <v>26</v>
      </c>
      <c r="G2740" s="11">
        <v>10187</v>
      </c>
      <c r="H2740" s="12" t="s">
        <v>140</v>
      </c>
      <c r="I2740" s="12" t="s">
        <v>27</v>
      </c>
      <c r="J2740" s="12" t="s">
        <v>42</v>
      </c>
      <c r="K2740" s="12" t="s">
        <v>43</v>
      </c>
      <c r="L2740" s="13">
        <v>45</v>
      </c>
      <c r="M2740" s="13">
        <v>25</v>
      </c>
      <c r="N2740" s="13">
        <f t="shared" si="2748"/>
        <v>1.8</v>
      </c>
      <c r="O2740" s="13">
        <v>35</v>
      </c>
      <c r="P2740" s="13"/>
      <c r="Q2740" s="13">
        <v>0</v>
      </c>
      <c r="R2740" s="69">
        <f>+L2740*O2740</f>
        <v>1575</v>
      </c>
      <c r="S2740" s="69">
        <v>0</v>
      </c>
      <c r="T2740" s="69">
        <f>+L2740*S2740</f>
        <v>0</v>
      </c>
      <c r="U2740" s="69">
        <f>+R2740-T2740</f>
        <v>1575</v>
      </c>
      <c r="V2740" s="69">
        <f t="shared" si="2754"/>
        <v>0</v>
      </c>
      <c r="W2740" s="69">
        <f>+U2740-V2740</f>
        <v>1575</v>
      </c>
      <c r="X2740" s="69">
        <v>0</v>
      </c>
      <c r="Y2740" s="14">
        <f t="shared" si="2739"/>
        <v>0</v>
      </c>
      <c r="Z2740" s="11" t="s">
        <v>26</v>
      </c>
      <c r="AA2740" s="12" t="s">
        <v>31</v>
      </c>
    </row>
    <row r="2741" spans="1:27" x14ac:dyDescent="0.25">
      <c r="A2741" s="10">
        <v>45698</v>
      </c>
      <c r="B2741" s="68">
        <v>2.2245370370370332E-2</v>
      </c>
      <c r="C2741" s="11" t="s">
        <v>5114</v>
      </c>
      <c r="D2741" s="11">
        <v>17277</v>
      </c>
      <c r="E2741" s="11" t="s">
        <v>434</v>
      </c>
      <c r="F2741" s="11" t="s">
        <v>26</v>
      </c>
      <c r="G2741" s="11">
        <v>2767</v>
      </c>
      <c r="H2741" s="12" t="s">
        <v>41</v>
      </c>
      <c r="I2741" s="12" t="s">
        <v>27</v>
      </c>
      <c r="J2741" s="12" t="s">
        <v>42</v>
      </c>
      <c r="K2741" s="12" t="s">
        <v>43</v>
      </c>
      <c r="L2741" s="13">
        <v>39.36</v>
      </c>
      <c r="M2741" s="13">
        <v>25</v>
      </c>
      <c r="N2741" s="13">
        <f t="shared" si="2748"/>
        <v>1.5744</v>
      </c>
      <c r="O2741" s="13" t="s">
        <v>30</v>
      </c>
      <c r="P2741" s="13">
        <v>64</v>
      </c>
      <c r="Q2741" s="13">
        <v>0</v>
      </c>
      <c r="R2741" s="69">
        <f>M2741*P2741</f>
        <v>1600</v>
      </c>
      <c r="S2741" s="69">
        <v>0</v>
      </c>
      <c r="T2741" s="69">
        <f>M2741*S2741</f>
        <v>0</v>
      </c>
      <c r="U2741" s="69">
        <f>+R2741-T2741</f>
        <v>1600</v>
      </c>
      <c r="V2741" s="69">
        <f t="shared" si="2754"/>
        <v>0</v>
      </c>
      <c r="W2741" s="69">
        <f>+U2741-V2741</f>
        <v>1600</v>
      </c>
      <c r="X2741" s="69">
        <v>0</v>
      </c>
      <c r="Y2741" s="14">
        <f t="shared" si="2739"/>
        <v>0</v>
      </c>
      <c r="Z2741" s="11" t="s">
        <v>26</v>
      </c>
      <c r="AA2741" s="12" t="s">
        <v>31</v>
      </c>
    </row>
    <row r="2742" spans="1:27" x14ac:dyDescent="0.25">
      <c r="A2742" s="10">
        <v>45698</v>
      </c>
      <c r="B2742" s="68">
        <v>7.5462962962962732E-3</v>
      </c>
      <c r="C2742" s="11" t="s">
        <v>5115</v>
      </c>
      <c r="D2742" s="11">
        <v>17278</v>
      </c>
      <c r="E2742" s="11" t="s">
        <v>67</v>
      </c>
      <c r="F2742" s="11" t="s">
        <v>26</v>
      </c>
      <c r="G2742" s="11">
        <v>1636</v>
      </c>
      <c r="H2742" s="12" t="s">
        <v>66</v>
      </c>
      <c r="I2742" s="12" t="s">
        <v>37</v>
      </c>
      <c r="J2742" s="12" t="s">
        <v>1908</v>
      </c>
      <c r="K2742" s="12" t="s">
        <v>82</v>
      </c>
      <c r="L2742" s="13">
        <v>40.46</v>
      </c>
      <c r="M2742" s="13">
        <v>25</v>
      </c>
      <c r="N2742" s="13">
        <f t="shared" si="2748"/>
        <v>1.6184000000000001</v>
      </c>
      <c r="O2742" s="13" t="s">
        <v>30</v>
      </c>
      <c r="P2742" s="13">
        <v>54</v>
      </c>
      <c r="Q2742" s="13">
        <v>0</v>
      </c>
      <c r="R2742" s="69">
        <f>M2742*P2742</f>
        <v>1350</v>
      </c>
      <c r="S2742" s="69">
        <v>0</v>
      </c>
      <c r="T2742" s="69">
        <f>M2742*S2742</f>
        <v>0</v>
      </c>
      <c r="U2742" s="69">
        <f t="shared" ref="U2742" si="2755">R2742-T2742</f>
        <v>1350</v>
      </c>
      <c r="V2742" s="69">
        <f>U2742*1</f>
        <v>1350</v>
      </c>
      <c r="W2742" s="69">
        <f>U2742-V2742</f>
        <v>0</v>
      </c>
      <c r="X2742" s="69">
        <v>0</v>
      </c>
      <c r="Y2742" s="14">
        <f t="shared" si="2739"/>
        <v>0</v>
      </c>
      <c r="Z2742" s="11" t="s">
        <v>26</v>
      </c>
      <c r="AA2742" s="12" t="s">
        <v>31</v>
      </c>
    </row>
    <row r="2743" spans="1:27" x14ac:dyDescent="0.25">
      <c r="A2743" s="10">
        <v>45698</v>
      </c>
      <c r="B2743" s="68">
        <v>5.4861111111110805E-3</v>
      </c>
      <c r="C2743" s="11" t="s">
        <v>5116</v>
      </c>
      <c r="D2743" s="11">
        <v>17279</v>
      </c>
      <c r="E2743" s="11" t="s">
        <v>61</v>
      </c>
      <c r="F2743" s="11" t="s">
        <v>26</v>
      </c>
      <c r="G2743" s="11" t="s">
        <v>35</v>
      </c>
      <c r="H2743" s="12" t="s">
        <v>36</v>
      </c>
      <c r="I2743" s="12" t="s">
        <v>27</v>
      </c>
      <c r="J2743" s="12" t="s">
        <v>42</v>
      </c>
      <c r="K2743" s="12" t="s">
        <v>43</v>
      </c>
      <c r="L2743" s="13">
        <v>10.02</v>
      </c>
      <c r="M2743" s="13">
        <v>6</v>
      </c>
      <c r="N2743" s="13">
        <f t="shared" si="2748"/>
        <v>1.67</v>
      </c>
      <c r="O2743" s="13">
        <v>45</v>
      </c>
      <c r="P2743" s="13" t="s">
        <v>30</v>
      </c>
      <c r="Q2743" s="13">
        <v>0</v>
      </c>
      <c r="R2743" s="69">
        <f>(L2743*O2743)-Q2743</f>
        <v>450.9</v>
      </c>
      <c r="S2743" s="69">
        <v>0</v>
      </c>
      <c r="T2743" s="69">
        <f t="shared" ref="T2743" si="2756">+L2743*S2743</f>
        <v>0</v>
      </c>
      <c r="U2743" s="69">
        <f t="shared" ref="U2743" si="2757">+R2743-T2743</f>
        <v>450.9</v>
      </c>
      <c r="V2743" s="69">
        <f>+U2743*0</f>
        <v>0</v>
      </c>
      <c r="W2743" s="69">
        <f t="shared" ref="W2743" si="2758">+U2743-V2743</f>
        <v>450.9</v>
      </c>
      <c r="X2743" s="69">
        <v>0</v>
      </c>
      <c r="Y2743" s="14">
        <f>T2743-X2743</f>
        <v>0</v>
      </c>
      <c r="Z2743" s="11" t="s">
        <v>26</v>
      </c>
      <c r="AA2743" s="12" t="s">
        <v>31</v>
      </c>
    </row>
    <row r="2744" spans="1:27" x14ac:dyDescent="0.25">
      <c r="A2744" s="10">
        <v>45698</v>
      </c>
      <c r="B2744" s="68">
        <v>8.9386574074074077E-2</v>
      </c>
      <c r="C2744" s="11" t="s">
        <v>5117</v>
      </c>
      <c r="D2744" s="11">
        <v>17280</v>
      </c>
      <c r="E2744" s="11" t="s">
        <v>80</v>
      </c>
      <c r="F2744" s="11" t="s">
        <v>26</v>
      </c>
      <c r="G2744" s="11">
        <v>10679</v>
      </c>
      <c r="H2744" s="12" t="s">
        <v>140</v>
      </c>
      <c r="I2744" s="12" t="s">
        <v>27</v>
      </c>
      <c r="J2744" s="12" t="s">
        <v>47</v>
      </c>
      <c r="K2744" s="12" t="s">
        <v>48</v>
      </c>
      <c r="L2744" s="13">
        <v>43.3</v>
      </c>
      <c r="M2744" s="13">
        <v>30</v>
      </c>
      <c r="N2744" s="13">
        <f t="shared" si="2748"/>
        <v>1.4433333333333331</v>
      </c>
      <c r="O2744" s="13">
        <v>40</v>
      </c>
      <c r="P2744" s="13"/>
      <c r="Q2744" s="13">
        <v>0</v>
      </c>
      <c r="R2744" s="69">
        <f>+L2744*O2744</f>
        <v>1732</v>
      </c>
      <c r="S2744" s="69">
        <v>0</v>
      </c>
      <c r="T2744" s="69">
        <f>+L2744*S2744</f>
        <v>0</v>
      </c>
      <c r="U2744" s="69">
        <f>+R2744-T2744</f>
        <v>1732</v>
      </c>
      <c r="V2744" s="69">
        <f t="shared" ref="V2744" si="2759">+U2744*0</f>
        <v>0</v>
      </c>
      <c r="W2744" s="69">
        <f>+U2744-V2744</f>
        <v>1732</v>
      </c>
      <c r="X2744" s="69">
        <v>0</v>
      </c>
      <c r="Y2744" s="14">
        <f t="shared" ref="Y2744:Y2751" si="2760">T2744-X2744</f>
        <v>0</v>
      </c>
      <c r="Z2744" s="11" t="s">
        <v>26</v>
      </c>
      <c r="AA2744" s="12" t="s">
        <v>31</v>
      </c>
    </row>
    <row r="2745" spans="1:27" x14ac:dyDescent="0.25">
      <c r="A2745" s="10">
        <v>45698</v>
      </c>
      <c r="B2745" s="68">
        <v>8.8564814814814763E-2</v>
      </c>
      <c r="C2745" s="11" t="s">
        <v>5118</v>
      </c>
      <c r="D2745" s="11">
        <v>17281</v>
      </c>
      <c r="E2745" s="11" t="s">
        <v>1199</v>
      </c>
      <c r="F2745" s="11" t="s">
        <v>26</v>
      </c>
      <c r="G2745" s="11">
        <v>2959</v>
      </c>
      <c r="H2745" s="12" t="s">
        <v>162</v>
      </c>
      <c r="I2745" s="12" t="s">
        <v>27</v>
      </c>
      <c r="J2745" s="12" t="s">
        <v>33</v>
      </c>
      <c r="K2745" s="12" t="s">
        <v>34</v>
      </c>
      <c r="L2745" s="13">
        <v>38.82</v>
      </c>
      <c r="M2745" s="13">
        <v>25</v>
      </c>
      <c r="N2745" s="13">
        <f t="shared" si="2748"/>
        <v>1.5528</v>
      </c>
      <c r="O2745" s="13" t="s">
        <v>30</v>
      </c>
      <c r="P2745" s="13">
        <v>58</v>
      </c>
      <c r="Q2745" s="13">
        <v>0</v>
      </c>
      <c r="R2745" s="69">
        <f>M2745*P2745</f>
        <v>1450</v>
      </c>
      <c r="S2745" s="69">
        <v>0</v>
      </c>
      <c r="T2745" s="69">
        <f>M2745*S2745</f>
        <v>0</v>
      </c>
      <c r="U2745" s="69">
        <f>R2745-T2745</f>
        <v>1450</v>
      </c>
      <c r="V2745" s="69">
        <f>U2745*0</f>
        <v>0</v>
      </c>
      <c r="W2745" s="69">
        <f>U2745-V2745</f>
        <v>1450</v>
      </c>
      <c r="X2745" s="69">
        <v>0</v>
      </c>
      <c r="Y2745" s="14">
        <f t="shared" si="2760"/>
        <v>0</v>
      </c>
      <c r="Z2745" s="11" t="s">
        <v>26</v>
      </c>
      <c r="AA2745" s="12" t="s">
        <v>31</v>
      </c>
    </row>
    <row r="2746" spans="1:27" x14ac:dyDescent="0.25">
      <c r="A2746" s="10">
        <v>45698</v>
      </c>
      <c r="B2746" s="68">
        <v>8.1481481481481266E-3</v>
      </c>
      <c r="C2746" s="11" t="s">
        <v>5119</v>
      </c>
      <c r="D2746" s="11">
        <v>17282</v>
      </c>
      <c r="E2746" s="11" t="s">
        <v>5120</v>
      </c>
      <c r="F2746" s="11" t="s">
        <v>26</v>
      </c>
      <c r="G2746" s="11">
        <v>78853</v>
      </c>
      <c r="H2746" s="12" t="s">
        <v>4447</v>
      </c>
      <c r="I2746" s="12" t="s">
        <v>27</v>
      </c>
      <c r="J2746" s="12" t="s">
        <v>42</v>
      </c>
      <c r="K2746" s="12" t="s">
        <v>43</v>
      </c>
      <c r="L2746" s="13">
        <v>43.34</v>
      </c>
      <c r="M2746" s="13">
        <v>25</v>
      </c>
      <c r="N2746" s="13">
        <f t="shared" si="2748"/>
        <v>1.7336</v>
      </c>
      <c r="O2746" s="13">
        <v>42.5</v>
      </c>
      <c r="P2746" s="13"/>
      <c r="Q2746" s="13">
        <v>0</v>
      </c>
      <c r="R2746" s="69">
        <f>+L2746*O2746</f>
        <v>1841.95</v>
      </c>
      <c r="S2746" s="69">
        <v>0</v>
      </c>
      <c r="T2746" s="69">
        <f>+L2746*S2746</f>
        <v>0</v>
      </c>
      <c r="U2746" s="69">
        <f>+R2746-T2746</f>
        <v>1841.95</v>
      </c>
      <c r="V2746" s="69">
        <f>+U2746*0.75</f>
        <v>1381.4625000000001</v>
      </c>
      <c r="W2746" s="69">
        <f>+U2746-V2746</f>
        <v>460.48749999999995</v>
      </c>
      <c r="X2746" s="69">
        <v>0</v>
      </c>
      <c r="Y2746" s="14">
        <f t="shared" si="2760"/>
        <v>0</v>
      </c>
      <c r="Z2746" s="11" t="s">
        <v>26</v>
      </c>
      <c r="AA2746" s="12" t="s">
        <v>31</v>
      </c>
    </row>
    <row r="2747" spans="1:27" x14ac:dyDescent="0.25">
      <c r="A2747" s="10">
        <v>45698</v>
      </c>
      <c r="B2747" s="68">
        <v>8.2986111111110761E-3</v>
      </c>
      <c r="C2747" s="11" t="s">
        <v>5121</v>
      </c>
      <c r="D2747" s="11">
        <v>17283</v>
      </c>
      <c r="E2747" s="11" t="s">
        <v>229</v>
      </c>
      <c r="F2747" s="11" t="s">
        <v>26</v>
      </c>
      <c r="G2747" s="11">
        <v>26203</v>
      </c>
      <c r="H2747" s="12" t="s">
        <v>564</v>
      </c>
      <c r="I2747" s="12" t="s">
        <v>27</v>
      </c>
      <c r="J2747" s="12" t="s">
        <v>33</v>
      </c>
      <c r="K2747" s="12" t="s">
        <v>34</v>
      </c>
      <c r="L2747" s="13">
        <v>42.44</v>
      </c>
      <c r="M2747" s="13">
        <v>29</v>
      </c>
      <c r="N2747" s="13">
        <f t="shared" si="2748"/>
        <v>1.4634482758620688</v>
      </c>
      <c r="O2747" s="13"/>
      <c r="P2747" s="13">
        <v>60</v>
      </c>
      <c r="Q2747" s="13">
        <v>0</v>
      </c>
      <c r="R2747" s="69">
        <f>M2747*P2747</f>
        <v>1740</v>
      </c>
      <c r="S2747" s="69">
        <v>0</v>
      </c>
      <c r="T2747" s="69">
        <f>M2747*S2747</f>
        <v>0</v>
      </c>
      <c r="U2747" s="69">
        <f>R2747-T2747</f>
        <v>1740</v>
      </c>
      <c r="V2747" s="69">
        <f>U2747*0</f>
        <v>0</v>
      </c>
      <c r="W2747" s="69">
        <f>+U2747-V2747</f>
        <v>1740</v>
      </c>
      <c r="X2747" s="69">
        <v>0</v>
      </c>
      <c r="Y2747" s="14">
        <f t="shared" si="2760"/>
        <v>0</v>
      </c>
      <c r="Z2747" s="11" t="s">
        <v>26</v>
      </c>
      <c r="AA2747" s="12" t="s">
        <v>31</v>
      </c>
    </row>
    <row r="2748" spans="1:27" x14ac:dyDescent="0.25">
      <c r="A2748" s="10">
        <v>45698</v>
      </c>
      <c r="B2748" s="68">
        <v>6.9097222222221921E-3</v>
      </c>
      <c r="C2748" s="11" t="s">
        <v>5122</v>
      </c>
      <c r="D2748" s="11">
        <v>17284</v>
      </c>
      <c r="E2748" s="11" t="s">
        <v>4774</v>
      </c>
      <c r="F2748" s="11" t="s">
        <v>26</v>
      </c>
      <c r="G2748" s="11" t="s">
        <v>35</v>
      </c>
      <c r="H2748" s="12" t="s">
        <v>36</v>
      </c>
      <c r="I2748" s="12" t="s">
        <v>55</v>
      </c>
      <c r="J2748" s="12" t="s">
        <v>55</v>
      </c>
      <c r="K2748" s="12" t="s">
        <v>56</v>
      </c>
      <c r="L2748" s="13">
        <v>15.74</v>
      </c>
      <c r="M2748" s="13">
        <v>10</v>
      </c>
      <c r="N2748" s="13">
        <f t="shared" si="2748"/>
        <v>1.5740000000000001</v>
      </c>
      <c r="O2748" s="13">
        <v>20</v>
      </c>
      <c r="P2748" s="13" t="s">
        <v>30</v>
      </c>
      <c r="Q2748" s="13">
        <v>0</v>
      </c>
      <c r="R2748" s="69">
        <f>(L2748*O2748)-Q2748</f>
        <v>314.8</v>
      </c>
      <c r="S2748" s="69">
        <v>0</v>
      </c>
      <c r="T2748" s="69">
        <f t="shared" ref="T2748" si="2761">+L2748*S2748</f>
        <v>0</v>
      </c>
      <c r="U2748" s="69">
        <f t="shared" ref="U2748" si="2762">+R2748-T2748</f>
        <v>314.8</v>
      </c>
      <c r="V2748" s="69">
        <f t="shared" ref="V2748" si="2763">+U2748*0</f>
        <v>0</v>
      </c>
      <c r="W2748" s="69">
        <f t="shared" ref="W2748" si="2764">+U2748-V2748</f>
        <v>314.8</v>
      </c>
      <c r="X2748" s="69">
        <v>0</v>
      </c>
      <c r="Y2748" s="14">
        <f t="shared" si="2760"/>
        <v>0</v>
      </c>
      <c r="Z2748" s="11" t="s">
        <v>26</v>
      </c>
      <c r="AA2748" s="12" t="s">
        <v>31</v>
      </c>
    </row>
    <row r="2749" spans="1:27" x14ac:dyDescent="0.25">
      <c r="A2749" s="10">
        <v>45698</v>
      </c>
      <c r="B2749" s="68">
        <v>5.3009259259259256E-2</v>
      </c>
      <c r="C2749" s="11" t="s">
        <v>5123</v>
      </c>
      <c r="D2749" s="11">
        <v>17285</v>
      </c>
      <c r="E2749" s="11" t="s">
        <v>50</v>
      </c>
      <c r="F2749" s="11" t="s">
        <v>26</v>
      </c>
      <c r="G2749" s="11">
        <v>944</v>
      </c>
      <c r="H2749" s="12" t="s">
        <v>162</v>
      </c>
      <c r="I2749" s="12" t="s">
        <v>27</v>
      </c>
      <c r="J2749" s="12" t="s">
        <v>47</v>
      </c>
      <c r="K2749" s="12" t="s">
        <v>48</v>
      </c>
      <c r="L2749" s="13">
        <v>38.92</v>
      </c>
      <c r="M2749" s="13">
        <v>25</v>
      </c>
      <c r="N2749" s="13">
        <f t="shared" si="2748"/>
        <v>1.5568</v>
      </c>
      <c r="O2749" s="13" t="s">
        <v>30</v>
      </c>
      <c r="P2749" s="13">
        <v>58</v>
      </c>
      <c r="Q2749" s="13">
        <v>0</v>
      </c>
      <c r="R2749" s="69">
        <f>M2749*P2749</f>
        <v>1450</v>
      </c>
      <c r="S2749" s="69">
        <v>0</v>
      </c>
      <c r="T2749" s="69">
        <f>M2749*S2749</f>
        <v>0</v>
      </c>
      <c r="U2749" s="69">
        <f>R2749-T2749</f>
        <v>1450</v>
      </c>
      <c r="V2749" s="69">
        <f>U2749*0</f>
        <v>0</v>
      </c>
      <c r="W2749" s="69">
        <f>U2749-V2749</f>
        <v>1450</v>
      </c>
      <c r="X2749" s="69">
        <v>0</v>
      </c>
      <c r="Y2749" s="14">
        <f t="shared" si="2760"/>
        <v>0</v>
      </c>
      <c r="Z2749" s="11" t="s">
        <v>26</v>
      </c>
      <c r="AA2749" s="12" t="s">
        <v>31</v>
      </c>
    </row>
    <row r="2750" spans="1:27" x14ac:dyDescent="0.25">
      <c r="A2750" s="10">
        <v>45698</v>
      </c>
      <c r="B2750" s="68">
        <v>1.1828703703703702E-2</v>
      </c>
      <c r="C2750" s="11" t="s">
        <v>5124</v>
      </c>
      <c r="D2750" s="11">
        <v>17286</v>
      </c>
      <c r="E2750" s="11" t="s">
        <v>321</v>
      </c>
      <c r="F2750" s="11" t="s">
        <v>26</v>
      </c>
      <c r="G2750" s="11">
        <v>112247</v>
      </c>
      <c r="H2750" s="12" t="s">
        <v>4445</v>
      </c>
      <c r="I2750" s="12" t="s">
        <v>27</v>
      </c>
      <c r="J2750" s="12" t="s">
        <v>33</v>
      </c>
      <c r="K2750" s="12" t="s">
        <v>34</v>
      </c>
      <c r="L2750" s="13">
        <v>35.520000000000003</v>
      </c>
      <c r="M2750" s="13">
        <v>25</v>
      </c>
      <c r="N2750" s="13">
        <f t="shared" si="2748"/>
        <v>1.4208000000000001</v>
      </c>
      <c r="O2750" s="13">
        <v>44</v>
      </c>
      <c r="P2750" s="13" t="s">
        <v>30</v>
      </c>
      <c r="Q2750" s="13">
        <v>0</v>
      </c>
      <c r="R2750" s="69">
        <f t="shared" ref="R2750" si="2765">+L2750*O2750</f>
        <v>1562.88</v>
      </c>
      <c r="S2750" s="69">
        <v>0</v>
      </c>
      <c r="T2750" s="69">
        <f>+L2750*S2750</f>
        <v>0</v>
      </c>
      <c r="U2750" s="69">
        <f>+R2750-T2750</f>
        <v>1562.88</v>
      </c>
      <c r="V2750" s="69">
        <f>+U2750*1</f>
        <v>1562.88</v>
      </c>
      <c r="W2750" s="69">
        <f>+U2750-V2750</f>
        <v>0</v>
      </c>
      <c r="X2750" s="69">
        <v>0</v>
      </c>
      <c r="Y2750" s="14">
        <f t="shared" si="2760"/>
        <v>0</v>
      </c>
      <c r="Z2750" s="11" t="s">
        <v>26</v>
      </c>
      <c r="AA2750" s="12" t="s">
        <v>31</v>
      </c>
    </row>
    <row r="2751" spans="1:27" x14ac:dyDescent="0.25">
      <c r="A2751" s="10">
        <v>45698</v>
      </c>
      <c r="B2751" s="68">
        <v>7.4768518518518734E-3</v>
      </c>
      <c r="C2751" s="11" t="s">
        <v>5125</v>
      </c>
      <c r="D2751" s="11">
        <v>17287</v>
      </c>
      <c r="E2751" s="11" t="s">
        <v>97</v>
      </c>
      <c r="F2751" s="11" t="s">
        <v>26</v>
      </c>
      <c r="G2751" s="11">
        <v>9859</v>
      </c>
      <c r="H2751" s="12" t="s">
        <v>4446</v>
      </c>
      <c r="I2751" s="12" t="s">
        <v>27</v>
      </c>
      <c r="J2751" s="12" t="s">
        <v>42</v>
      </c>
      <c r="K2751" s="12" t="s">
        <v>43</v>
      </c>
      <c r="L2751" s="13">
        <v>19.8</v>
      </c>
      <c r="M2751" s="13">
        <v>12</v>
      </c>
      <c r="N2751" s="13">
        <f t="shared" si="2748"/>
        <v>1.6500000000000001</v>
      </c>
      <c r="O2751" s="13" t="s">
        <v>30</v>
      </c>
      <c r="P2751" s="13">
        <v>65.599999999999994</v>
      </c>
      <c r="Q2751" s="13">
        <v>0</v>
      </c>
      <c r="R2751" s="69">
        <f>+M2751*P2751</f>
        <v>787.19999999999993</v>
      </c>
      <c r="S2751" s="69">
        <v>0</v>
      </c>
      <c r="T2751" s="69">
        <f>+M2751*S2751</f>
        <v>0</v>
      </c>
      <c r="U2751" s="69">
        <f t="shared" ref="U2751" si="2766">+R2751-T2751</f>
        <v>787.19999999999993</v>
      </c>
      <c r="V2751" s="69">
        <f>+U2751*1</f>
        <v>787.19999999999993</v>
      </c>
      <c r="W2751" s="69">
        <f t="shared" ref="W2751" si="2767">+U2751-V2751</f>
        <v>0</v>
      </c>
      <c r="X2751" s="69">
        <v>0</v>
      </c>
      <c r="Y2751" s="14">
        <f t="shared" si="2760"/>
        <v>0</v>
      </c>
      <c r="Z2751" s="11" t="s">
        <v>26</v>
      </c>
      <c r="AA2751" s="12" t="s">
        <v>31</v>
      </c>
    </row>
    <row r="2752" spans="1:27" x14ac:dyDescent="0.25">
      <c r="A2752" s="10">
        <v>45698</v>
      </c>
      <c r="B2752" s="68">
        <v>1.8379629629629635E-2</v>
      </c>
      <c r="C2752" s="11" t="s">
        <v>5126</v>
      </c>
      <c r="D2752" s="11">
        <v>17288</v>
      </c>
      <c r="E2752" s="11" t="s">
        <v>69</v>
      </c>
      <c r="F2752" s="11" t="s">
        <v>26</v>
      </c>
      <c r="G2752" s="11" t="s">
        <v>26</v>
      </c>
      <c r="H2752" s="12" t="s">
        <v>145</v>
      </c>
      <c r="I2752" s="12" t="s">
        <v>27</v>
      </c>
      <c r="J2752" s="12" t="s">
        <v>33</v>
      </c>
      <c r="K2752" s="12" t="s">
        <v>34</v>
      </c>
      <c r="L2752" s="13">
        <v>43.36</v>
      </c>
      <c r="M2752" s="13">
        <v>30</v>
      </c>
      <c r="N2752" s="13">
        <f t="shared" si="2748"/>
        <v>1.4453333333333334</v>
      </c>
      <c r="O2752" s="13">
        <v>91</v>
      </c>
      <c r="P2752" s="13" t="s">
        <v>30</v>
      </c>
      <c r="Q2752" s="13">
        <v>0</v>
      </c>
      <c r="R2752" s="69">
        <f>+L2752*O2752</f>
        <v>3945.7599999999998</v>
      </c>
      <c r="S2752" s="69">
        <v>40</v>
      </c>
      <c r="T2752" s="69">
        <f>L2752*S2752</f>
        <v>1734.4</v>
      </c>
      <c r="U2752" s="69">
        <f t="shared" ref="U2752" si="2768">R2752-T2752</f>
        <v>2211.3599999999997</v>
      </c>
      <c r="V2752" s="69">
        <f>U2752*1</f>
        <v>2211.3599999999997</v>
      </c>
      <c r="W2752" s="69">
        <f t="shared" ref="W2752" si="2769">U2752-V2752</f>
        <v>0</v>
      </c>
      <c r="X2752" s="69">
        <f>L2752*36</f>
        <v>1560.96</v>
      </c>
      <c r="Y2752" s="70">
        <f>+T2752-X2752</f>
        <v>173.44000000000005</v>
      </c>
      <c r="Z2752" s="12" t="s">
        <v>70</v>
      </c>
      <c r="AA2752" s="12" t="s">
        <v>79</v>
      </c>
    </row>
    <row r="2753" spans="1:27" x14ac:dyDescent="0.25">
      <c r="A2753" s="10">
        <v>45698</v>
      </c>
      <c r="B2753" s="68">
        <v>2.2083333333333344E-2</v>
      </c>
      <c r="C2753" s="11" t="s">
        <v>5127</v>
      </c>
      <c r="D2753" s="11">
        <v>17289</v>
      </c>
      <c r="E2753" s="11" t="s">
        <v>98</v>
      </c>
      <c r="F2753" s="11" t="s">
        <v>26</v>
      </c>
      <c r="G2753" s="11">
        <v>10720</v>
      </c>
      <c r="H2753" s="12" t="s">
        <v>140</v>
      </c>
      <c r="I2753" s="12" t="s">
        <v>27</v>
      </c>
      <c r="J2753" s="12" t="s">
        <v>33</v>
      </c>
      <c r="K2753" s="12" t="s">
        <v>34</v>
      </c>
      <c r="L2753" s="13">
        <v>40.520000000000003</v>
      </c>
      <c r="M2753" s="13">
        <v>28</v>
      </c>
      <c r="N2753" s="13">
        <f t="shared" si="2748"/>
        <v>1.4471428571428573</v>
      </c>
      <c r="O2753" s="13">
        <v>40</v>
      </c>
      <c r="P2753" s="13"/>
      <c r="Q2753" s="13">
        <v>0</v>
      </c>
      <c r="R2753" s="69">
        <f>+L2753*O2753</f>
        <v>1620.8000000000002</v>
      </c>
      <c r="S2753" s="69">
        <v>0</v>
      </c>
      <c r="T2753" s="69">
        <f>+L2753*S2753</f>
        <v>0</v>
      </c>
      <c r="U2753" s="69">
        <f>+R2753-T2753</f>
        <v>1620.8000000000002</v>
      </c>
      <c r="V2753" s="69">
        <f t="shared" ref="V2753" si="2770">+U2753*0</f>
        <v>0</v>
      </c>
      <c r="W2753" s="69">
        <f>+U2753-V2753</f>
        <v>1620.8000000000002</v>
      </c>
      <c r="X2753" s="69">
        <v>0</v>
      </c>
      <c r="Y2753" s="14">
        <f t="shared" ref="Y2753" si="2771">T2753-X2753</f>
        <v>0</v>
      </c>
      <c r="Z2753" s="11" t="s">
        <v>26</v>
      </c>
      <c r="AA2753" s="12" t="s">
        <v>31</v>
      </c>
    </row>
    <row r="2754" spans="1:27" x14ac:dyDescent="0.25">
      <c r="A2754" s="10">
        <v>45698</v>
      </c>
      <c r="B2754" s="68">
        <v>5.3344907407407383E-2</v>
      </c>
      <c r="C2754" s="11" t="s">
        <v>5128</v>
      </c>
      <c r="D2754" s="11">
        <v>17290</v>
      </c>
      <c r="E2754" s="11" t="s">
        <v>113</v>
      </c>
      <c r="F2754" s="11" t="s">
        <v>26</v>
      </c>
      <c r="G2754" s="11" t="s">
        <v>26</v>
      </c>
      <c r="H2754" s="12" t="s">
        <v>4423</v>
      </c>
      <c r="I2754" s="12" t="s">
        <v>27</v>
      </c>
      <c r="J2754" s="12" t="s">
        <v>47</v>
      </c>
      <c r="K2754" s="12" t="s">
        <v>48</v>
      </c>
      <c r="L2754" s="13">
        <v>28.82</v>
      </c>
      <c r="M2754" s="13">
        <v>20</v>
      </c>
      <c r="N2754" s="13">
        <f t="shared" si="2748"/>
        <v>1.4410000000000001</v>
      </c>
      <c r="O2754" s="13">
        <v>90</v>
      </c>
      <c r="P2754" s="13" t="s">
        <v>30</v>
      </c>
      <c r="Q2754" s="13">
        <v>0</v>
      </c>
      <c r="R2754" s="69">
        <f>L2754*O2754</f>
        <v>2593.8000000000002</v>
      </c>
      <c r="S2754" s="69">
        <v>41</v>
      </c>
      <c r="T2754" s="69">
        <f>+L2754*S2754</f>
        <v>1181.6200000000001</v>
      </c>
      <c r="U2754" s="69">
        <f t="shared" ref="U2754:U2756" si="2772">R2754-T2754</f>
        <v>1412.18</v>
      </c>
      <c r="V2754" s="69">
        <f>U2754*1</f>
        <v>1412.18</v>
      </c>
      <c r="W2754" s="69">
        <f t="shared" ref="W2754" si="2773">U2754-V2754</f>
        <v>0</v>
      </c>
      <c r="X2754" s="15">
        <f>L2754*40</f>
        <v>1152.8</v>
      </c>
      <c r="Y2754" s="70">
        <f t="shared" ref="Y2754" si="2774">+T2754-X2754</f>
        <v>28.820000000000164</v>
      </c>
      <c r="Z2754" s="12" t="s">
        <v>6326</v>
      </c>
      <c r="AA2754" s="12" t="s">
        <v>745</v>
      </c>
    </row>
    <row r="2755" spans="1:27" x14ac:dyDescent="0.25">
      <c r="A2755" s="10">
        <v>45698</v>
      </c>
      <c r="B2755" s="68">
        <v>1.0057870370370314E-2</v>
      </c>
      <c r="C2755" s="11" t="s">
        <v>5129</v>
      </c>
      <c r="D2755" s="11">
        <v>17291</v>
      </c>
      <c r="E2755" s="11" t="s">
        <v>67</v>
      </c>
      <c r="F2755" s="11" t="s">
        <v>26</v>
      </c>
      <c r="G2755" s="11">
        <v>1637</v>
      </c>
      <c r="H2755" s="12" t="s">
        <v>66</v>
      </c>
      <c r="I2755" s="12" t="s">
        <v>37</v>
      </c>
      <c r="J2755" s="12" t="s">
        <v>1908</v>
      </c>
      <c r="K2755" s="12" t="s">
        <v>82</v>
      </c>
      <c r="L2755" s="13">
        <v>39.86</v>
      </c>
      <c r="M2755" s="13">
        <v>25</v>
      </c>
      <c r="N2755" s="13">
        <f t="shared" si="2748"/>
        <v>1.5944</v>
      </c>
      <c r="O2755" s="13" t="s">
        <v>30</v>
      </c>
      <c r="P2755" s="13">
        <v>54</v>
      </c>
      <c r="Q2755" s="13">
        <v>0</v>
      </c>
      <c r="R2755" s="69">
        <f>M2755*P2755</f>
        <v>1350</v>
      </c>
      <c r="S2755" s="69">
        <v>0</v>
      </c>
      <c r="T2755" s="69">
        <f>M2755*S2755</f>
        <v>0</v>
      </c>
      <c r="U2755" s="69">
        <f t="shared" si="2772"/>
        <v>1350</v>
      </c>
      <c r="V2755" s="69">
        <f>U2755*1</f>
        <v>1350</v>
      </c>
      <c r="W2755" s="69">
        <f>U2755-V2755</f>
        <v>0</v>
      </c>
      <c r="X2755" s="69">
        <v>0</v>
      </c>
      <c r="Y2755" s="14">
        <f t="shared" ref="Y2755" si="2775">T2755-X2755</f>
        <v>0</v>
      </c>
      <c r="Z2755" s="11" t="s">
        <v>26</v>
      </c>
      <c r="AA2755" s="12" t="s">
        <v>31</v>
      </c>
    </row>
    <row r="2756" spans="1:27" x14ac:dyDescent="0.25">
      <c r="A2756" s="10">
        <v>45698</v>
      </c>
      <c r="B2756" s="68">
        <v>6.4444444444444471E-2</v>
      </c>
      <c r="C2756" s="11" t="s">
        <v>5130</v>
      </c>
      <c r="D2756" s="11">
        <v>17292</v>
      </c>
      <c r="E2756" s="11" t="s">
        <v>74</v>
      </c>
      <c r="F2756" s="11" t="s">
        <v>26</v>
      </c>
      <c r="G2756" s="11" t="s">
        <v>26</v>
      </c>
      <c r="H2756" s="12" t="s">
        <v>145</v>
      </c>
      <c r="I2756" s="12" t="s">
        <v>27</v>
      </c>
      <c r="J2756" s="12" t="s">
        <v>47</v>
      </c>
      <c r="K2756" s="12" t="s">
        <v>48</v>
      </c>
      <c r="L2756" s="13">
        <v>43.06</v>
      </c>
      <c r="M2756" s="13">
        <v>29</v>
      </c>
      <c r="N2756" s="13">
        <f t="shared" si="2748"/>
        <v>1.4848275862068967</v>
      </c>
      <c r="O2756" s="13">
        <v>91</v>
      </c>
      <c r="P2756" s="13" t="s">
        <v>30</v>
      </c>
      <c r="Q2756" s="13">
        <v>0</v>
      </c>
      <c r="R2756" s="69">
        <f>+L2756*O2756</f>
        <v>3918.46</v>
      </c>
      <c r="S2756" s="69">
        <v>40</v>
      </c>
      <c r="T2756" s="69">
        <f>L2756*S2756</f>
        <v>1722.4</v>
      </c>
      <c r="U2756" s="69">
        <f t="shared" si="2772"/>
        <v>2196.06</v>
      </c>
      <c r="V2756" s="69">
        <f>U2756*1</f>
        <v>2196.06</v>
      </c>
      <c r="W2756" s="69">
        <f t="shared" ref="W2756" si="2776">U2756-V2756</f>
        <v>0</v>
      </c>
      <c r="X2756" s="69">
        <f>L2756*36</f>
        <v>1550.16</v>
      </c>
      <c r="Y2756" s="70">
        <f>+T2756-X2756</f>
        <v>172.24</v>
      </c>
      <c r="Z2756" s="12" t="s">
        <v>70</v>
      </c>
      <c r="AA2756" s="12" t="s">
        <v>79</v>
      </c>
    </row>
    <row r="2757" spans="1:27" x14ac:dyDescent="0.25">
      <c r="A2757" s="10">
        <v>45698</v>
      </c>
      <c r="B2757" s="68">
        <v>2.4756944444444429E-2</v>
      </c>
      <c r="C2757" s="11" t="s">
        <v>5131</v>
      </c>
      <c r="D2757" s="11">
        <v>17293</v>
      </c>
      <c r="E2757" s="11" t="s">
        <v>54</v>
      </c>
      <c r="F2757" s="11" t="s">
        <v>26</v>
      </c>
      <c r="G2757" s="11">
        <v>112758</v>
      </c>
      <c r="H2757" s="12" t="s">
        <v>4445</v>
      </c>
      <c r="I2757" s="12" t="s">
        <v>27</v>
      </c>
      <c r="J2757" s="12" t="s">
        <v>33</v>
      </c>
      <c r="K2757" s="12" t="s">
        <v>34</v>
      </c>
      <c r="L2757" s="13">
        <v>34.200000000000003</v>
      </c>
      <c r="M2757" s="13">
        <v>25</v>
      </c>
      <c r="N2757" s="13">
        <f t="shared" si="2748"/>
        <v>1.3680000000000001</v>
      </c>
      <c r="O2757" s="13">
        <v>44</v>
      </c>
      <c r="P2757" s="13" t="s">
        <v>30</v>
      </c>
      <c r="Q2757" s="13">
        <v>0</v>
      </c>
      <c r="R2757" s="69">
        <f t="shared" ref="R2757:R2758" si="2777">+L2757*O2757</f>
        <v>1504.8000000000002</v>
      </c>
      <c r="S2757" s="69">
        <v>0</v>
      </c>
      <c r="T2757" s="69">
        <f>+L2757*S2757</f>
        <v>0</v>
      </c>
      <c r="U2757" s="69">
        <f>+R2757-T2757</f>
        <v>1504.8000000000002</v>
      </c>
      <c r="V2757" s="69">
        <f>+U2757*1</f>
        <v>1504.8000000000002</v>
      </c>
      <c r="W2757" s="69">
        <f>+U2757-V2757</f>
        <v>0</v>
      </c>
      <c r="X2757" s="69">
        <v>0</v>
      </c>
      <c r="Y2757" s="14">
        <f t="shared" ref="Y2757:Y2764" si="2778">T2757-X2757</f>
        <v>0</v>
      </c>
      <c r="Z2757" s="11" t="s">
        <v>26</v>
      </c>
      <c r="AA2757" s="12" t="s">
        <v>31</v>
      </c>
    </row>
    <row r="2758" spans="1:27" x14ac:dyDescent="0.25">
      <c r="A2758" s="10">
        <v>45698</v>
      </c>
      <c r="B2758" s="68">
        <v>0.21859953703703705</v>
      </c>
      <c r="C2758" s="11" t="s">
        <v>5132</v>
      </c>
      <c r="D2758" s="11">
        <v>17294</v>
      </c>
      <c r="E2758" s="11" t="s">
        <v>560</v>
      </c>
      <c r="F2758" s="11" t="s">
        <v>26</v>
      </c>
      <c r="G2758" s="11">
        <v>112763</v>
      </c>
      <c r="H2758" s="12" t="s">
        <v>4445</v>
      </c>
      <c r="I2758" s="12" t="s">
        <v>27</v>
      </c>
      <c r="J2758" s="12" t="s">
        <v>33</v>
      </c>
      <c r="K2758" s="12" t="s">
        <v>34</v>
      </c>
      <c r="L2758" s="13">
        <v>34.64</v>
      </c>
      <c r="M2758" s="13">
        <v>25</v>
      </c>
      <c r="N2758" s="13">
        <f t="shared" si="2748"/>
        <v>1.3855999999999999</v>
      </c>
      <c r="O2758" s="13">
        <v>44</v>
      </c>
      <c r="P2758" s="13" t="s">
        <v>30</v>
      </c>
      <c r="Q2758" s="13">
        <v>0</v>
      </c>
      <c r="R2758" s="69">
        <f t="shared" si="2777"/>
        <v>1524.16</v>
      </c>
      <c r="S2758" s="69">
        <v>0</v>
      </c>
      <c r="T2758" s="69">
        <f>+L2758*S2758</f>
        <v>0</v>
      </c>
      <c r="U2758" s="69">
        <f>+R2758-T2758</f>
        <v>1524.16</v>
      </c>
      <c r="V2758" s="69">
        <f>+U2758*1</f>
        <v>1524.16</v>
      </c>
      <c r="W2758" s="69">
        <f>+U2758-V2758</f>
        <v>0</v>
      </c>
      <c r="X2758" s="69">
        <v>0</v>
      </c>
      <c r="Y2758" s="14">
        <f t="shared" si="2778"/>
        <v>0</v>
      </c>
      <c r="Z2758" s="11" t="s">
        <v>26</v>
      </c>
      <c r="AA2758" s="12" t="s">
        <v>31</v>
      </c>
    </row>
    <row r="2759" spans="1:27" x14ac:dyDescent="0.25">
      <c r="A2759" s="10">
        <v>45698</v>
      </c>
      <c r="B2759" s="68">
        <v>0.25307870370370372</v>
      </c>
      <c r="C2759" s="11" t="s">
        <v>5133</v>
      </c>
      <c r="D2759" s="11">
        <v>17295</v>
      </c>
      <c r="E2759" s="11" t="s">
        <v>551</v>
      </c>
      <c r="F2759" s="11" t="s">
        <v>26</v>
      </c>
      <c r="G2759" s="11">
        <v>44161</v>
      </c>
      <c r="H2759" s="12" t="s">
        <v>4422</v>
      </c>
      <c r="I2759" s="12" t="s">
        <v>27</v>
      </c>
      <c r="J2759" s="12" t="s">
        <v>33</v>
      </c>
      <c r="K2759" s="12" t="s">
        <v>34</v>
      </c>
      <c r="L2759" s="13">
        <v>35.58</v>
      </c>
      <c r="M2759" s="13">
        <v>25</v>
      </c>
      <c r="N2759" s="13">
        <f t="shared" si="2748"/>
        <v>1.4232</v>
      </c>
      <c r="O2759" s="13">
        <v>45</v>
      </c>
      <c r="P2759" s="13" t="s">
        <v>30</v>
      </c>
      <c r="Q2759" s="13">
        <v>0</v>
      </c>
      <c r="R2759" s="69">
        <f>+L2759*O2759</f>
        <v>1601.1</v>
      </c>
      <c r="S2759" s="69">
        <v>0</v>
      </c>
      <c r="T2759" s="69">
        <f>+L2759*S2759</f>
        <v>0</v>
      </c>
      <c r="U2759" s="69">
        <f t="shared" ref="U2759" si="2779">+R2759-T2759</f>
        <v>1601.1</v>
      </c>
      <c r="V2759" s="69">
        <f>+U2759*1</f>
        <v>1601.1</v>
      </c>
      <c r="W2759" s="69">
        <f t="shared" ref="W2759" si="2780">+U2759-V2759</f>
        <v>0</v>
      </c>
      <c r="X2759" s="69">
        <v>0</v>
      </c>
      <c r="Y2759" s="14">
        <f t="shared" si="2778"/>
        <v>0</v>
      </c>
      <c r="Z2759" s="11" t="s">
        <v>26</v>
      </c>
      <c r="AA2759" s="12" t="s">
        <v>31</v>
      </c>
    </row>
    <row r="2760" spans="1:27" x14ac:dyDescent="0.25">
      <c r="A2760" s="10">
        <v>45698</v>
      </c>
      <c r="B2760" s="68">
        <v>1.4652777777777848E-2</v>
      </c>
      <c r="C2760" s="11" t="s">
        <v>5134</v>
      </c>
      <c r="D2760" s="11">
        <v>17296</v>
      </c>
      <c r="E2760" s="11" t="s">
        <v>430</v>
      </c>
      <c r="F2760" s="11" t="s">
        <v>26</v>
      </c>
      <c r="G2760" s="11">
        <v>145</v>
      </c>
      <c r="H2760" s="12" t="s">
        <v>6326</v>
      </c>
      <c r="I2760" s="12" t="s">
        <v>27</v>
      </c>
      <c r="J2760" s="12" t="s">
        <v>42</v>
      </c>
      <c r="K2760" s="12" t="s">
        <v>43</v>
      </c>
      <c r="L2760" s="13">
        <v>38.78</v>
      </c>
      <c r="M2760" s="13">
        <v>25</v>
      </c>
      <c r="N2760" s="13">
        <f t="shared" si="2748"/>
        <v>1.5512000000000001</v>
      </c>
      <c r="O2760" s="13">
        <v>42.5</v>
      </c>
      <c r="P2760" s="13"/>
      <c r="Q2760" s="13">
        <v>0</v>
      </c>
      <c r="R2760" s="69">
        <f>L2760*O2760</f>
        <v>1648.15</v>
      </c>
      <c r="S2760" s="69">
        <v>0</v>
      </c>
      <c r="T2760" s="69">
        <f>+L2760*S2760</f>
        <v>0</v>
      </c>
      <c r="U2760" s="69">
        <f>R2760-T2760</f>
        <v>1648.15</v>
      </c>
      <c r="V2760" s="69">
        <f>U2760*0</f>
        <v>0</v>
      </c>
      <c r="W2760" s="69">
        <f>U2760-V2760</f>
        <v>1648.15</v>
      </c>
      <c r="X2760" s="69"/>
      <c r="Y2760" s="14">
        <f t="shared" si="2778"/>
        <v>0</v>
      </c>
      <c r="Z2760" s="11" t="s">
        <v>26</v>
      </c>
      <c r="AA2760" s="12" t="s">
        <v>31</v>
      </c>
    </row>
    <row r="2761" spans="1:27" x14ac:dyDescent="0.25">
      <c r="A2761" s="10">
        <v>45698</v>
      </c>
      <c r="B2761" s="68">
        <v>9.4212962962962887E-3</v>
      </c>
      <c r="C2761" s="11" t="s">
        <v>5135</v>
      </c>
      <c r="D2761" s="11">
        <v>17297</v>
      </c>
      <c r="E2761" s="11" t="s">
        <v>3937</v>
      </c>
      <c r="F2761" s="11" t="s">
        <v>26</v>
      </c>
      <c r="G2761" s="11" t="s">
        <v>35</v>
      </c>
      <c r="H2761" s="12" t="s">
        <v>36</v>
      </c>
      <c r="I2761" s="12" t="s">
        <v>55</v>
      </c>
      <c r="J2761" s="12" t="s">
        <v>55</v>
      </c>
      <c r="K2761" s="12" t="s">
        <v>56</v>
      </c>
      <c r="L2761" s="13">
        <v>9.9600000000000009</v>
      </c>
      <c r="M2761" s="13">
        <v>6</v>
      </c>
      <c r="N2761" s="13">
        <f t="shared" si="2748"/>
        <v>1.6600000000000001</v>
      </c>
      <c r="O2761" s="13">
        <v>20</v>
      </c>
      <c r="P2761" s="13" t="s">
        <v>30</v>
      </c>
      <c r="Q2761" s="13">
        <v>0</v>
      </c>
      <c r="R2761" s="69">
        <f>(L2761*O2761)-Q2761</f>
        <v>199.20000000000002</v>
      </c>
      <c r="S2761" s="69">
        <v>0</v>
      </c>
      <c r="T2761" s="69">
        <f t="shared" ref="T2761" si="2781">+L2761*S2761</f>
        <v>0</v>
      </c>
      <c r="U2761" s="69">
        <f t="shared" ref="U2761" si="2782">+R2761-T2761</f>
        <v>199.20000000000002</v>
      </c>
      <c r="V2761" s="69">
        <f t="shared" ref="V2761:V2762" si="2783">+U2761*0</f>
        <v>0</v>
      </c>
      <c r="W2761" s="69">
        <f t="shared" ref="W2761" si="2784">+U2761-V2761</f>
        <v>199.20000000000002</v>
      </c>
      <c r="X2761" s="69">
        <v>0</v>
      </c>
      <c r="Y2761" s="14">
        <f t="shared" si="2778"/>
        <v>0</v>
      </c>
      <c r="Z2761" s="11" t="s">
        <v>26</v>
      </c>
      <c r="AA2761" s="12" t="s">
        <v>31</v>
      </c>
    </row>
    <row r="2762" spans="1:27" x14ac:dyDescent="0.25">
      <c r="A2762" s="10">
        <v>45698</v>
      </c>
      <c r="B2762" s="68">
        <v>1.4918981481481519E-2</v>
      </c>
      <c r="C2762" s="11" t="s">
        <v>5136</v>
      </c>
      <c r="D2762" s="11">
        <v>17298</v>
      </c>
      <c r="E2762" s="11" t="s">
        <v>80</v>
      </c>
      <c r="F2762" s="11" t="s">
        <v>26</v>
      </c>
      <c r="G2762" s="11">
        <v>10680</v>
      </c>
      <c r="H2762" s="12" t="s">
        <v>140</v>
      </c>
      <c r="I2762" s="12" t="s">
        <v>27</v>
      </c>
      <c r="J2762" s="12" t="s">
        <v>42</v>
      </c>
      <c r="K2762" s="12" t="s">
        <v>43</v>
      </c>
      <c r="L2762" s="13">
        <v>43.78</v>
      </c>
      <c r="M2762" s="13">
        <v>25</v>
      </c>
      <c r="N2762" s="13">
        <f t="shared" si="2748"/>
        <v>1.7512000000000001</v>
      </c>
      <c r="O2762" s="13">
        <v>35</v>
      </c>
      <c r="P2762" s="13"/>
      <c r="Q2762" s="13">
        <v>0</v>
      </c>
      <c r="R2762" s="69">
        <f>+L2762*O2762</f>
        <v>1532.3</v>
      </c>
      <c r="S2762" s="69">
        <v>0</v>
      </c>
      <c r="T2762" s="69">
        <f>+L2762*S2762</f>
        <v>0</v>
      </c>
      <c r="U2762" s="69">
        <f>+R2762-T2762</f>
        <v>1532.3</v>
      </c>
      <c r="V2762" s="69">
        <f t="shared" si="2783"/>
        <v>0</v>
      </c>
      <c r="W2762" s="69">
        <f>+U2762-V2762</f>
        <v>1532.3</v>
      </c>
      <c r="X2762" s="69">
        <v>0</v>
      </c>
      <c r="Y2762" s="14">
        <f t="shared" si="2778"/>
        <v>0</v>
      </c>
      <c r="Z2762" s="11" t="s">
        <v>26</v>
      </c>
      <c r="AA2762" s="12" t="s">
        <v>31</v>
      </c>
    </row>
    <row r="2763" spans="1:27" x14ac:dyDescent="0.25">
      <c r="A2763" s="10">
        <v>45698</v>
      </c>
      <c r="B2763" s="68">
        <v>2.2673611111111103E-2</v>
      </c>
      <c r="C2763" s="11" t="s">
        <v>5137</v>
      </c>
      <c r="D2763" s="11">
        <v>17299</v>
      </c>
      <c r="E2763" s="11" t="s">
        <v>46</v>
      </c>
      <c r="F2763" s="11" t="s">
        <v>26</v>
      </c>
      <c r="G2763" s="11">
        <v>112762</v>
      </c>
      <c r="H2763" s="12" t="s">
        <v>4445</v>
      </c>
      <c r="I2763" s="12" t="s">
        <v>27</v>
      </c>
      <c r="J2763" s="12" t="s">
        <v>33</v>
      </c>
      <c r="K2763" s="12" t="s">
        <v>34</v>
      </c>
      <c r="L2763" s="13">
        <v>36.14</v>
      </c>
      <c r="M2763" s="13">
        <v>25</v>
      </c>
      <c r="N2763" s="13">
        <f t="shared" si="2748"/>
        <v>1.4456</v>
      </c>
      <c r="O2763" s="13">
        <v>44</v>
      </c>
      <c r="P2763" s="13" t="s">
        <v>30</v>
      </c>
      <c r="Q2763" s="13">
        <v>0</v>
      </c>
      <c r="R2763" s="69">
        <f t="shared" ref="R2763" si="2785">+L2763*O2763</f>
        <v>1590.16</v>
      </c>
      <c r="S2763" s="69">
        <v>0</v>
      </c>
      <c r="T2763" s="69">
        <f>+L2763*S2763</f>
        <v>0</v>
      </c>
      <c r="U2763" s="69">
        <f>+R2763-T2763</f>
        <v>1590.16</v>
      </c>
      <c r="V2763" s="69">
        <f>+U2763*1</f>
        <v>1590.16</v>
      </c>
      <c r="W2763" s="69">
        <f>+U2763-V2763</f>
        <v>0</v>
      </c>
      <c r="X2763" s="69">
        <v>0</v>
      </c>
      <c r="Y2763" s="14">
        <f t="shared" si="2778"/>
        <v>0</v>
      </c>
      <c r="Z2763" s="11" t="s">
        <v>26</v>
      </c>
      <c r="AA2763" s="12" t="s">
        <v>31</v>
      </c>
    </row>
    <row r="2764" spans="1:27" x14ac:dyDescent="0.25">
      <c r="A2764" s="10">
        <v>45698</v>
      </c>
      <c r="B2764" s="68">
        <v>0.12392361111111111</v>
      </c>
      <c r="C2764" s="11" t="s">
        <v>5138</v>
      </c>
      <c r="D2764" s="11">
        <v>17300</v>
      </c>
      <c r="E2764" s="11" t="s">
        <v>235</v>
      </c>
      <c r="F2764" s="11" t="s">
        <v>26</v>
      </c>
      <c r="G2764" s="11">
        <v>1605</v>
      </c>
      <c r="H2764" s="12" t="s">
        <v>45</v>
      </c>
      <c r="I2764" s="12" t="s">
        <v>27</v>
      </c>
      <c r="J2764" s="12" t="s">
        <v>47</v>
      </c>
      <c r="K2764" s="12" t="s">
        <v>48</v>
      </c>
      <c r="L2764" s="13">
        <v>38.46</v>
      </c>
      <c r="M2764" s="13">
        <v>25</v>
      </c>
      <c r="N2764" s="13">
        <f t="shared" si="2748"/>
        <v>1.5384</v>
      </c>
      <c r="O2764" s="13" t="s">
        <v>30</v>
      </c>
      <c r="P2764" s="13">
        <v>58</v>
      </c>
      <c r="Q2764" s="13">
        <v>0</v>
      </c>
      <c r="R2764" s="69">
        <f>M2764*P2764</f>
        <v>1450</v>
      </c>
      <c r="S2764" s="69">
        <v>0</v>
      </c>
      <c r="T2764" s="69">
        <f>M2764*S2764</f>
        <v>0</v>
      </c>
      <c r="U2764" s="69">
        <f>R2764-T2764</f>
        <v>1450</v>
      </c>
      <c r="V2764" s="69">
        <f>U2764*0</f>
        <v>0</v>
      </c>
      <c r="W2764" s="69">
        <f>U2764-V2764</f>
        <v>1450</v>
      </c>
      <c r="X2764" s="69">
        <v>0</v>
      </c>
      <c r="Y2764" s="14">
        <f t="shared" si="2778"/>
        <v>0</v>
      </c>
      <c r="Z2764" s="11" t="s">
        <v>26</v>
      </c>
      <c r="AA2764" s="12" t="s">
        <v>31</v>
      </c>
    </row>
    <row r="2765" spans="1:27" x14ac:dyDescent="0.25">
      <c r="A2765" s="10">
        <v>45698</v>
      </c>
      <c r="B2765" s="68">
        <v>4.2592592592592515E-2</v>
      </c>
      <c r="C2765" s="11" t="s">
        <v>5139</v>
      </c>
      <c r="D2765" s="11">
        <v>17301</v>
      </c>
      <c r="E2765" s="11" t="s">
        <v>69</v>
      </c>
      <c r="F2765" s="11" t="s">
        <v>26</v>
      </c>
      <c r="G2765" s="11" t="s">
        <v>26</v>
      </c>
      <c r="H2765" s="12" t="s">
        <v>145</v>
      </c>
      <c r="I2765" s="12" t="s">
        <v>27</v>
      </c>
      <c r="J2765" s="12" t="s">
        <v>33</v>
      </c>
      <c r="K2765" s="12" t="s">
        <v>34</v>
      </c>
      <c r="L2765" s="13">
        <v>43.56</v>
      </c>
      <c r="M2765" s="13">
        <v>30</v>
      </c>
      <c r="N2765" s="13">
        <f t="shared" si="2748"/>
        <v>1.4520000000000002</v>
      </c>
      <c r="O2765" s="13">
        <v>91</v>
      </c>
      <c r="P2765" s="13" t="s">
        <v>30</v>
      </c>
      <c r="Q2765" s="13">
        <v>0</v>
      </c>
      <c r="R2765" s="69">
        <f>+L2765*O2765</f>
        <v>3963.96</v>
      </c>
      <c r="S2765" s="69">
        <v>40</v>
      </c>
      <c r="T2765" s="69">
        <f>L2765*S2765</f>
        <v>1742.4</v>
      </c>
      <c r="U2765" s="69">
        <f t="shared" ref="U2765" si="2786">R2765-T2765</f>
        <v>2221.56</v>
      </c>
      <c r="V2765" s="69">
        <f>U2765*1</f>
        <v>2221.56</v>
      </c>
      <c r="W2765" s="69">
        <f t="shared" ref="W2765" si="2787">U2765-V2765</f>
        <v>0</v>
      </c>
      <c r="X2765" s="69">
        <f>L2765*36</f>
        <v>1568.16</v>
      </c>
      <c r="Y2765" s="70">
        <f>+T2765-X2765</f>
        <v>174.24</v>
      </c>
      <c r="Z2765" s="12" t="s">
        <v>70</v>
      </c>
      <c r="AA2765" s="12" t="s">
        <v>79</v>
      </c>
    </row>
    <row r="2766" spans="1:27" x14ac:dyDescent="0.25">
      <c r="A2766" s="10">
        <v>45698</v>
      </c>
      <c r="B2766" s="68">
        <v>1.2708333333333321E-2</v>
      </c>
      <c r="C2766" s="11" t="s">
        <v>5140</v>
      </c>
      <c r="D2766" s="11">
        <v>17302</v>
      </c>
      <c r="E2766" s="11" t="s">
        <v>3937</v>
      </c>
      <c r="F2766" s="11" t="s">
        <v>26</v>
      </c>
      <c r="G2766" s="11" t="s">
        <v>35</v>
      </c>
      <c r="H2766" s="12" t="s">
        <v>36</v>
      </c>
      <c r="I2766" s="12" t="s">
        <v>55</v>
      </c>
      <c r="J2766" s="12" t="s">
        <v>55</v>
      </c>
      <c r="K2766" s="12" t="s">
        <v>56</v>
      </c>
      <c r="L2766" s="13">
        <v>9.58</v>
      </c>
      <c r="M2766" s="13">
        <v>6</v>
      </c>
      <c r="N2766" s="13">
        <f t="shared" si="2748"/>
        <v>1.5966666666666667</v>
      </c>
      <c r="O2766" s="13">
        <v>20</v>
      </c>
      <c r="P2766" s="13" t="s">
        <v>30</v>
      </c>
      <c r="Q2766" s="13">
        <v>0</v>
      </c>
      <c r="R2766" s="69">
        <f>(L2766*O2766)-Q2766</f>
        <v>191.6</v>
      </c>
      <c r="S2766" s="69">
        <v>0</v>
      </c>
      <c r="T2766" s="69">
        <f t="shared" ref="T2766" si="2788">+L2766*S2766</f>
        <v>0</v>
      </c>
      <c r="U2766" s="69">
        <f t="shared" ref="U2766" si="2789">+R2766-T2766</f>
        <v>191.6</v>
      </c>
      <c r="V2766" s="69">
        <f t="shared" ref="V2766" si="2790">+U2766*0</f>
        <v>0</v>
      </c>
      <c r="W2766" s="69">
        <f t="shared" ref="W2766" si="2791">+U2766-V2766</f>
        <v>191.6</v>
      </c>
      <c r="X2766" s="69">
        <v>0</v>
      </c>
      <c r="Y2766" s="14">
        <f t="shared" ref="Y2766:Y2767" si="2792">T2766-X2766</f>
        <v>0</v>
      </c>
      <c r="Z2766" s="11" t="s">
        <v>26</v>
      </c>
      <c r="AA2766" s="12" t="s">
        <v>31</v>
      </c>
    </row>
    <row r="2767" spans="1:27" x14ac:dyDescent="0.25">
      <c r="A2767" s="10">
        <v>45698</v>
      </c>
      <c r="B2767" s="68">
        <v>1.2210648148148096E-2</v>
      </c>
      <c r="C2767" s="11" t="s">
        <v>5141</v>
      </c>
      <c r="D2767" s="11">
        <v>17303</v>
      </c>
      <c r="E2767" s="11" t="s">
        <v>75</v>
      </c>
      <c r="F2767" s="11" t="s">
        <v>26</v>
      </c>
      <c r="G2767" s="11">
        <v>42048</v>
      </c>
      <c r="H2767" s="12" t="s">
        <v>564</v>
      </c>
      <c r="I2767" s="12" t="s">
        <v>55</v>
      </c>
      <c r="J2767" s="12" t="s">
        <v>565</v>
      </c>
      <c r="K2767" s="12" t="s">
        <v>549</v>
      </c>
      <c r="L2767" s="13">
        <v>43.4</v>
      </c>
      <c r="M2767" s="13">
        <v>25</v>
      </c>
      <c r="N2767" s="13">
        <f t="shared" si="2748"/>
        <v>1.736</v>
      </c>
      <c r="O2767" s="13">
        <v>25</v>
      </c>
      <c r="P2767" s="13" t="s">
        <v>30</v>
      </c>
      <c r="Q2767" s="13">
        <v>0</v>
      </c>
      <c r="R2767" s="69">
        <f t="shared" ref="R2767" si="2793">L2767*O2767</f>
        <v>1085</v>
      </c>
      <c r="S2767" s="69">
        <v>0</v>
      </c>
      <c r="T2767" s="69">
        <f t="shared" ref="T2767" si="2794">L2767*S2767</f>
        <v>0</v>
      </c>
      <c r="U2767" s="69">
        <f t="shared" ref="U2767" si="2795">R2767-T2767</f>
        <v>1085</v>
      </c>
      <c r="V2767" s="69">
        <f>U2767*0</f>
        <v>0</v>
      </c>
      <c r="W2767" s="69">
        <f t="shared" ref="W2767" si="2796">U2767-V2767</f>
        <v>1085</v>
      </c>
      <c r="X2767" s="69">
        <v>0</v>
      </c>
      <c r="Y2767" s="14">
        <f t="shared" si="2792"/>
        <v>0</v>
      </c>
      <c r="Z2767" s="11" t="s">
        <v>26</v>
      </c>
      <c r="AA2767" s="12" t="s">
        <v>31</v>
      </c>
    </row>
    <row r="2768" spans="1:27" x14ac:dyDescent="0.25">
      <c r="A2768" s="10">
        <v>45698</v>
      </c>
      <c r="B2768" s="68">
        <v>1.3101851851851865E-2</v>
      </c>
      <c r="C2768" s="11" t="s">
        <v>5142</v>
      </c>
      <c r="D2768" s="11">
        <v>17304</v>
      </c>
      <c r="E2768" s="11" t="s">
        <v>1199</v>
      </c>
      <c r="F2768" s="11" t="s">
        <v>26</v>
      </c>
      <c r="G2768" s="11">
        <v>2960</v>
      </c>
      <c r="H2768" s="12" t="s">
        <v>162</v>
      </c>
      <c r="I2768" s="12" t="s">
        <v>55</v>
      </c>
      <c r="J2768" s="12" t="s">
        <v>565</v>
      </c>
      <c r="K2768" s="12" t="s">
        <v>549</v>
      </c>
      <c r="L2768" s="13">
        <v>43.32</v>
      </c>
      <c r="M2768" s="13">
        <v>25</v>
      </c>
      <c r="N2768" s="13">
        <f t="shared" si="2748"/>
        <v>1.7328000000000001</v>
      </c>
      <c r="O2768" s="13">
        <v>25</v>
      </c>
      <c r="P2768" s="13"/>
      <c r="Q2768" s="13">
        <v>0</v>
      </c>
      <c r="R2768" s="69">
        <f>L2768*O2768</f>
        <v>1083</v>
      </c>
      <c r="S2768" s="69">
        <v>0</v>
      </c>
      <c r="T2768" s="69">
        <f>L2768*S2768</f>
        <v>0</v>
      </c>
      <c r="U2768" s="69">
        <f>R2768-T2768</f>
        <v>1083</v>
      </c>
      <c r="V2768" s="69">
        <f>U2768*0</f>
        <v>0</v>
      </c>
      <c r="W2768" s="69">
        <f>U2768-V2768</f>
        <v>1083</v>
      </c>
      <c r="X2768" s="69">
        <f>L2768*0</f>
        <v>0</v>
      </c>
      <c r="Y2768" s="14">
        <f>T2768-X2768</f>
        <v>0</v>
      </c>
      <c r="Z2768" s="11" t="s">
        <v>26</v>
      </c>
      <c r="AA2768" s="12" t="s">
        <v>31</v>
      </c>
    </row>
    <row r="2769" spans="1:27" x14ac:dyDescent="0.25">
      <c r="A2769" s="10">
        <v>45698</v>
      </c>
      <c r="B2769" s="68">
        <v>1.7083333333333339E-2</v>
      </c>
      <c r="C2769" s="11" t="s">
        <v>5143</v>
      </c>
      <c r="D2769" s="11">
        <v>17305</v>
      </c>
      <c r="E2769" s="11" t="s">
        <v>538</v>
      </c>
      <c r="F2769" s="11" t="s">
        <v>26</v>
      </c>
      <c r="G2769" s="11">
        <v>3363</v>
      </c>
      <c r="H2769" s="12" t="s">
        <v>41</v>
      </c>
      <c r="I2769" s="12" t="s">
        <v>27</v>
      </c>
      <c r="J2769" s="12" t="s">
        <v>28</v>
      </c>
      <c r="K2769" s="12" t="s">
        <v>29</v>
      </c>
      <c r="L2769" s="13">
        <v>37.880000000000003</v>
      </c>
      <c r="M2769" s="13">
        <v>25</v>
      </c>
      <c r="N2769" s="13">
        <f t="shared" si="2748"/>
        <v>1.5152000000000001</v>
      </c>
      <c r="O2769" s="13" t="s">
        <v>30</v>
      </c>
      <c r="P2769" s="13">
        <v>40.5</v>
      </c>
      <c r="Q2769" s="13">
        <v>0</v>
      </c>
      <c r="R2769" s="69">
        <f>M2769*P2769</f>
        <v>1012.5</v>
      </c>
      <c r="S2769" s="69">
        <v>0</v>
      </c>
      <c r="T2769" s="69">
        <f>M2769*S2769</f>
        <v>0</v>
      </c>
      <c r="U2769" s="69">
        <f>+R2769-T2769</f>
        <v>1012.5</v>
      </c>
      <c r="V2769" s="69">
        <f t="shared" ref="V2769:V2770" si="2797">+U2769*0</f>
        <v>0</v>
      </c>
      <c r="W2769" s="69">
        <f>+U2769-V2769</f>
        <v>1012.5</v>
      </c>
      <c r="X2769" s="69">
        <v>0</v>
      </c>
      <c r="Y2769" s="14">
        <f t="shared" ref="Y2769:Y2770" si="2798">T2769-X2769</f>
        <v>0</v>
      </c>
      <c r="Z2769" s="11" t="s">
        <v>26</v>
      </c>
      <c r="AA2769" s="12" t="s">
        <v>31</v>
      </c>
    </row>
    <row r="2770" spans="1:27" x14ac:dyDescent="0.25">
      <c r="A2770" s="10">
        <v>45698</v>
      </c>
      <c r="B2770" s="68">
        <v>4.3715277777777728E-2</v>
      </c>
      <c r="C2770" s="11" t="s">
        <v>5144</v>
      </c>
      <c r="D2770" s="11">
        <v>17306</v>
      </c>
      <c r="E2770" s="11" t="s">
        <v>98</v>
      </c>
      <c r="F2770" s="11" t="s">
        <v>26</v>
      </c>
      <c r="G2770" s="11">
        <v>10721</v>
      </c>
      <c r="H2770" s="12" t="s">
        <v>140</v>
      </c>
      <c r="I2770" s="12" t="s">
        <v>27</v>
      </c>
      <c r="J2770" s="12" t="s">
        <v>42</v>
      </c>
      <c r="K2770" s="12" t="s">
        <v>43</v>
      </c>
      <c r="L2770" s="13">
        <v>43.16</v>
      </c>
      <c r="M2770" s="13">
        <v>25</v>
      </c>
      <c r="N2770" s="13">
        <f t="shared" si="2748"/>
        <v>1.7263999999999999</v>
      </c>
      <c r="O2770" s="13">
        <v>35</v>
      </c>
      <c r="P2770" s="13"/>
      <c r="Q2770" s="13">
        <v>0</v>
      </c>
      <c r="R2770" s="69">
        <f>+L2770*O2770</f>
        <v>1510.6</v>
      </c>
      <c r="S2770" s="69">
        <v>0</v>
      </c>
      <c r="T2770" s="69">
        <f>+L2770*S2770</f>
        <v>0</v>
      </c>
      <c r="U2770" s="69">
        <f>+R2770-T2770</f>
        <v>1510.6</v>
      </c>
      <c r="V2770" s="69">
        <f t="shared" si="2797"/>
        <v>0</v>
      </c>
      <c r="W2770" s="69">
        <f>+U2770-V2770</f>
        <v>1510.6</v>
      </c>
      <c r="X2770" s="69">
        <v>0</v>
      </c>
      <c r="Y2770" s="14">
        <f t="shared" si="2798"/>
        <v>0</v>
      </c>
      <c r="Z2770" s="11" t="s">
        <v>26</v>
      </c>
      <c r="AA2770" s="12" t="s">
        <v>31</v>
      </c>
    </row>
    <row r="2771" spans="1:27" x14ac:dyDescent="0.25">
      <c r="A2771" s="10">
        <v>45698</v>
      </c>
      <c r="B2771" s="68">
        <v>6.7083333333333384E-2</v>
      </c>
      <c r="C2771" s="11" t="s">
        <v>5145</v>
      </c>
      <c r="D2771" s="11">
        <v>17307</v>
      </c>
      <c r="E2771" s="11" t="s">
        <v>50</v>
      </c>
      <c r="F2771" s="11" t="s">
        <v>26</v>
      </c>
      <c r="G2771" s="11">
        <v>942</v>
      </c>
      <c r="H2771" s="12" t="s">
        <v>162</v>
      </c>
      <c r="I2771" s="12" t="s">
        <v>55</v>
      </c>
      <c r="J2771" s="12" t="s">
        <v>565</v>
      </c>
      <c r="K2771" s="12" t="s">
        <v>549</v>
      </c>
      <c r="L2771" s="13">
        <v>40.56</v>
      </c>
      <c r="M2771" s="13">
        <v>25</v>
      </c>
      <c r="N2771" s="13">
        <f t="shared" si="2748"/>
        <v>1.6224000000000001</v>
      </c>
      <c r="O2771" s="13">
        <v>25</v>
      </c>
      <c r="P2771" s="13"/>
      <c r="Q2771" s="13">
        <v>0</v>
      </c>
      <c r="R2771" s="69">
        <f>L2771*O2771</f>
        <v>1014</v>
      </c>
      <c r="S2771" s="69">
        <v>0</v>
      </c>
      <c r="T2771" s="69">
        <f>L2771*S2771</f>
        <v>0</v>
      </c>
      <c r="U2771" s="69">
        <f>R2771-T2771</f>
        <v>1014</v>
      </c>
      <c r="V2771" s="69">
        <f>U2771*0</f>
        <v>0</v>
      </c>
      <c r="W2771" s="69">
        <f>U2771-V2771</f>
        <v>1014</v>
      </c>
      <c r="X2771" s="69">
        <f>L2771*0</f>
        <v>0</v>
      </c>
      <c r="Y2771" s="14">
        <f>T2771-X2771</f>
        <v>0</v>
      </c>
      <c r="Z2771" s="11" t="s">
        <v>26</v>
      </c>
      <c r="AA2771" s="12" t="s">
        <v>31</v>
      </c>
    </row>
    <row r="2772" spans="1:27" x14ac:dyDescent="0.25">
      <c r="A2772" s="10">
        <v>45698</v>
      </c>
      <c r="B2772" s="68">
        <v>7.3495370370371127E-3</v>
      </c>
      <c r="C2772" s="11" t="s">
        <v>5146</v>
      </c>
      <c r="D2772" s="11">
        <v>17308</v>
      </c>
      <c r="E2772" s="11" t="s">
        <v>3937</v>
      </c>
      <c r="F2772" s="11" t="s">
        <v>26</v>
      </c>
      <c r="G2772" s="11" t="s">
        <v>35</v>
      </c>
      <c r="H2772" s="12" t="s">
        <v>36</v>
      </c>
      <c r="I2772" s="12" t="s">
        <v>55</v>
      </c>
      <c r="J2772" s="12" t="s">
        <v>55</v>
      </c>
      <c r="K2772" s="12" t="s">
        <v>56</v>
      </c>
      <c r="L2772" s="13">
        <v>10.039999999999999</v>
      </c>
      <c r="M2772" s="13">
        <v>7</v>
      </c>
      <c r="N2772" s="13">
        <f t="shared" si="2748"/>
        <v>1.4342857142857142</v>
      </c>
      <c r="O2772" s="13">
        <v>20</v>
      </c>
      <c r="P2772" s="13" t="s">
        <v>30</v>
      </c>
      <c r="Q2772" s="13">
        <v>0</v>
      </c>
      <c r="R2772" s="69">
        <f>(L2772*O2772)-Q2772</f>
        <v>200.79999999999998</v>
      </c>
      <c r="S2772" s="69">
        <v>0</v>
      </c>
      <c r="T2772" s="69">
        <f t="shared" ref="T2772" si="2799">+L2772*S2772</f>
        <v>0</v>
      </c>
      <c r="U2772" s="69">
        <f t="shared" ref="U2772" si="2800">+R2772-T2772</f>
        <v>200.79999999999998</v>
      </c>
      <c r="V2772" s="69">
        <f t="shared" ref="V2772:V2773" si="2801">+U2772*0</f>
        <v>0</v>
      </c>
      <c r="W2772" s="69">
        <f t="shared" ref="W2772" si="2802">+U2772-V2772</f>
        <v>200.79999999999998</v>
      </c>
      <c r="X2772" s="69">
        <v>0</v>
      </c>
      <c r="Y2772" s="14">
        <f t="shared" ref="Y2772:Y2774" si="2803">T2772-X2772</f>
        <v>0</v>
      </c>
      <c r="Z2772" s="11" t="s">
        <v>26</v>
      </c>
      <c r="AA2772" s="12" t="s">
        <v>31</v>
      </c>
    </row>
    <row r="2773" spans="1:27" x14ac:dyDescent="0.25">
      <c r="A2773" s="10">
        <v>45698</v>
      </c>
      <c r="B2773" s="68">
        <v>9.3252314814814774E-2</v>
      </c>
      <c r="C2773" s="11" t="s">
        <v>5147</v>
      </c>
      <c r="D2773" s="11">
        <v>17309</v>
      </c>
      <c r="E2773" s="11" t="s">
        <v>2108</v>
      </c>
      <c r="F2773" s="11" t="s">
        <v>26</v>
      </c>
      <c r="G2773" s="11">
        <v>10622</v>
      </c>
      <c r="H2773" s="12" t="s">
        <v>140</v>
      </c>
      <c r="I2773" s="12" t="s">
        <v>27</v>
      </c>
      <c r="J2773" s="12" t="s">
        <v>33</v>
      </c>
      <c r="K2773" s="12" t="s">
        <v>34</v>
      </c>
      <c r="L2773" s="13">
        <v>41.96</v>
      </c>
      <c r="M2773" s="13">
        <v>29</v>
      </c>
      <c r="N2773" s="13">
        <f t="shared" si="2748"/>
        <v>1.4468965517241379</v>
      </c>
      <c r="O2773" s="13">
        <v>40</v>
      </c>
      <c r="P2773" s="13"/>
      <c r="Q2773" s="13">
        <v>0</v>
      </c>
      <c r="R2773" s="69">
        <f>+L2773*O2773</f>
        <v>1678.4</v>
      </c>
      <c r="S2773" s="69">
        <v>0</v>
      </c>
      <c r="T2773" s="69">
        <f>+L2773*S2773</f>
        <v>0</v>
      </c>
      <c r="U2773" s="69">
        <f>+R2773-T2773</f>
        <v>1678.4</v>
      </c>
      <c r="V2773" s="69">
        <f t="shared" si="2801"/>
        <v>0</v>
      </c>
      <c r="W2773" s="69">
        <f>+U2773-V2773</f>
        <v>1678.4</v>
      </c>
      <c r="X2773" s="69">
        <v>0</v>
      </c>
      <c r="Y2773" s="14">
        <f t="shared" si="2803"/>
        <v>0</v>
      </c>
      <c r="Z2773" s="11" t="s">
        <v>26</v>
      </c>
      <c r="AA2773" s="12" t="s">
        <v>31</v>
      </c>
    </row>
    <row r="2774" spans="1:27" x14ac:dyDescent="0.25">
      <c r="A2774" s="10">
        <v>45698</v>
      </c>
      <c r="B2774" s="68">
        <v>1.547453703703694E-2</v>
      </c>
      <c r="C2774" s="11" t="s">
        <v>5148</v>
      </c>
      <c r="D2774" s="11">
        <v>17310</v>
      </c>
      <c r="E2774" s="11" t="s">
        <v>67</v>
      </c>
      <c r="F2774" s="11" t="s">
        <v>26</v>
      </c>
      <c r="G2774" s="11">
        <v>1638</v>
      </c>
      <c r="H2774" s="12" t="s">
        <v>66</v>
      </c>
      <c r="I2774" s="12" t="s">
        <v>37</v>
      </c>
      <c r="J2774" s="12" t="s">
        <v>1908</v>
      </c>
      <c r="K2774" s="12" t="s">
        <v>82</v>
      </c>
      <c r="L2774" s="13">
        <v>41.58</v>
      </c>
      <c r="M2774" s="13">
        <v>25</v>
      </c>
      <c r="N2774" s="13">
        <f t="shared" si="2748"/>
        <v>1.6632</v>
      </c>
      <c r="O2774" s="13" t="s">
        <v>30</v>
      </c>
      <c r="P2774" s="13">
        <v>54</v>
      </c>
      <c r="Q2774" s="13">
        <v>0</v>
      </c>
      <c r="R2774" s="69">
        <f>M2774*P2774</f>
        <v>1350</v>
      </c>
      <c r="S2774" s="69">
        <v>0</v>
      </c>
      <c r="T2774" s="69">
        <f>M2774*S2774</f>
        <v>0</v>
      </c>
      <c r="U2774" s="69">
        <f t="shared" ref="U2774:U2775" si="2804">R2774-T2774</f>
        <v>1350</v>
      </c>
      <c r="V2774" s="69">
        <f>U2774*1</f>
        <v>1350</v>
      </c>
      <c r="W2774" s="69">
        <f>U2774-V2774</f>
        <v>0</v>
      </c>
      <c r="X2774" s="69">
        <v>0</v>
      </c>
      <c r="Y2774" s="14">
        <f t="shared" si="2803"/>
        <v>0</v>
      </c>
      <c r="Z2774" s="11" t="s">
        <v>26</v>
      </c>
      <c r="AA2774" s="12" t="s">
        <v>31</v>
      </c>
    </row>
    <row r="2775" spans="1:27" x14ac:dyDescent="0.25">
      <c r="A2775" s="10">
        <v>45698</v>
      </c>
      <c r="B2775" s="68">
        <v>9.3564814814814712E-2</v>
      </c>
      <c r="C2775" s="11" t="s">
        <v>5149</v>
      </c>
      <c r="D2775" s="11">
        <v>17311</v>
      </c>
      <c r="E2775" s="11" t="s">
        <v>113</v>
      </c>
      <c r="F2775" s="11" t="s">
        <v>26</v>
      </c>
      <c r="G2775" s="11" t="s">
        <v>26</v>
      </c>
      <c r="H2775" s="12" t="s">
        <v>4423</v>
      </c>
      <c r="I2775" s="12" t="s">
        <v>27</v>
      </c>
      <c r="J2775" s="12" t="s">
        <v>47</v>
      </c>
      <c r="K2775" s="12" t="s">
        <v>48</v>
      </c>
      <c r="L2775" s="13">
        <v>28.36</v>
      </c>
      <c r="M2775" s="13">
        <v>20</v>
      </c>
      <c r="N2775" s="13">
        <f t="shared" si="2748"/>
        <v>1.4179999999999999</v>
      </c>
      <c r="O2775" s="13">
        <v>90</v>
      </c>
      <c r="P2775" s="13" t="s">
        <v>30</v>
      </c>
      <c r="Q2775" s="13">
        <v>0</v>
      </c>
      <c r="R2775" s="69">
        <f>L2775*O2775</f>
        <v>2552.4</v>
      </c>
      <c r="S2775" s="69">
        <v>41</v>
      </c>
      <c r="T2775" s="69">
        <f>+L2775*S2775</f>
        <v>1162.76</v>
      </c>
      <c r="U2775" s="69">
        <f t="shared" si="2804"/>
        <v>1389.64</v>
      </c>
      <c r="V2775" s="69">
        <f>U2775*1</f>
        <v>1389.64</v>
      </c>
      <c r="W2775" s="69">
        <f t="shared" ref="W2775" si="2805">U2775-V2775</f>
        <v>0</v>
      </c>
      <c r="X2775" s="15">
        <f>L2775*40</f>
        <v>1134.4000000000001</v>
      </c>
      <c r="Y2775" s="70">
        <f t="shared" ref="Y2775" si="2806">+T2775-X2775</f>
        <v>28.3599999999999</v>
      </c>
      <c r="Z2775" s="12" t="s">
        <v>6326</v>
      </c>
      <c r="AA2775" s="12" t="s">
        <v>745</v>
      </c>
    </row>
    <row r="2776" spans="1:27" x14ac:dyDescent="0.25">
      <c r="A2776" s="10">
        <v>45698</v>
      </c>
      <c r="B2776" s="68">
        <v>0.14287037037037031</v>
      </c>
      <c r="C2776" s="11" t="s">
        <v>5150</v>
      </c>
      <c r="D2776" s="11">
        <v>17312</v>
      </c>
      <c r="E2776" s="11" t="s">
        <v>97</v>
      </c>
      <c r="F2776" s="11" t="s">
        <v>26</v>
      </c>
      <c r="G2776" s="11">
        <v>9856</v>
      </c>
      <c r="H2776" s="12" t="s">
        <v>4446</v>
      </c>
      <c r="I2776" s="12" t="s">
        <v>27</v>
      </c>
      <c r="J2776" s="12" t="s">
        <v>47</v>
      </c>
      <c r="K2776" s="12" t="s">
        <v>48</v>
      </c>
      <c r="L2776" s="13">
        <v>18.559999999999999</v>
      </c>
      <c r="M2776" s="13">
        <v>12</v>
      </c>
      <c r="N2776" s="13">
        <f t="shared" si="2748"/>
        <v>1.5466666666666666</v>
      </c>
      <c r="O2776" s="13" t="s">
        <v>30</v>
      </c>
      <c r="P2776" s="13">
        <v>63</v>
      </c>
      <c r="Q2776" s="13">
        <v>0</v>
      </c>
      <c r="R2776" s="69">
        <f>+M2776*P2776</f>
        <v>756</v>
      </c>
      <c r="S2776" s="69">
        <v>0</v>
      </c>
      <c r="T2776" s="69">
        <f>+M2776*S2776</f>
        <v>0</v>
      </c>
      <c r="U2776" s="69">
        <f t="shared" ref="U2776" si="2807">+R2776-T2776</f>
        <v>756</v>
      </c>
      <c r="V2776" s="69">
        <f>+U2776*1</f>
        <v>756</v>
      </c>
      <c r="W2776" s="69">
        <f t="shared" ref="W2776" si="2808">+U2776-V2776</f>
        <v>0</v>
      </c>
      <c r="X2776" s="69">
        <v>0</v>
      </c>
      <c r="Y2776" s="14">
        <f t="shared" ref="Y2776:Y2798" si="2809">T2776-X2776</f>
        <v>0</v>
      </c>
      <c r="Z2776" s="11" t="s">
        <v>26</v>
      </c>
      <c r="AA2776" s="12" t="s">
        <v>31</v>
      </c>
    </row>
    <row r="2777" spans="1:27" x14ac:dyDescent="0.25">
      <c r="A2777" s="10">
        <v>45698</v>
      </c>
      <c r="B2777" s="68">
        <v>8.0787037037035603E-3</v>
      </c>
      <c r="C2777" s="11" t="s">
        <v>5151</v>
      </c>
      <c r="D2777" s="11">
        <v>17313</v>
      </c>
      <c r="E2777" s="11" t="s">
        <v>229</v>
      </c>
      <c r="F2777" s="11" t="s">
        <v>26</v>
      </c>
      <c r="G2777" s="11">
        <v>26204</v>
      </c>
      <c r="H2777" s="12" t="s">
        <v>564</v>
      </c>
      <c r="I2777" s="12" t="s">
        <v>55</v>
      </c>
      <c r="J2777" s="12" t="s">
        <v>565</v>
      </c>
      <c r="K2777" s="12" t="s">
        <v>549</v>
      </c>
      <c r="L2777" s="13">
        <v>42.24</v>
      </c>
      <c r="M2777" s="13">
        <v>25</v>
      </c>
      <c r="N2777" s="13">
        <f t="shared" si="2748"/>
        <v>1.6896</v>
      </c>
      <c r="O2777" s="13">
        <v>25</v>
      </c>
      <c r="P2777" s="13" t="s">
        <v>30</v>
      </c>
      <c r="Q2777" s="13">
        <v>0</v>
      </c>
      <c r="R2777" s="69">
        <f t="shared" ref="R2777" si="2810">L2777*O2777</f>
        <v>1056</v>
      </c>
      <c r="S2777" s="69">
        <v>0</v>
      </c>
      <c r="T2777" s="69">
        <f t="shared" ref="T2777" si="2811">L2777*S2777</f>
        <v>0</v>
      </c>
      <c r="U2777" s="69">
        <f t="shared" ref="U2777" si="2812">R2777-T2777</f>
        <v>1056</v>
      </c>
      <c r="V2777" s="69">
        <f>U2777*0</f>
        <v>0</v>
      </c>
      <c r="W2777" s="69">
        <f t="shared" ref="W2777" si="2813">U2777-V2777</f>
        <v>1056</v>
      </c>
      <c r="X2777" s="69">
        <v>0</v>
      </c>
      <c r="Y2777" s="14">
        <f t="shared" si="2809"/>
        <v>0</v>
      </c>
      <c r="Z2777" s="11" t="s">
        <v>26</v>
      </c>
      <c r="AA2777" s="12" t="s">
        <v>31</v>
      </c>
    </row>
    <row r="2778" spans="1:27" x14ac:dyDescent="0.25">
      <c r="A2778" s="10">
        <v>45698</v>
      </c>
      <c r="B2778" s="68">
        <v>0.1262847222222222</v>
      </c>
      <c r="C2778" s="11" t="s">
        <v>5152</v>
      </c>
      <c r="D2778" s="11">
        <v>17314</v>
      </c>
      <c r="E2778" s="11" t="s">
        <v>223</v>
      </c>
      <c r="F2778" s="11" t="s">
        <v>26</v>
      </c>
      <c r="G2778" s="11">
        <v>3210</v>
      </c>
      <c r="H2778" s="12" t="s">
        <v>4422</v>
      </c>
      <c r="I2778" s="12" t="s">
        <v>27</v>
      </c>
      <c r="J2778" s="12" t="s">
        <v>33</v>
      </c>
      <c r="K2778" s="12" t="s">
        <v>34</v>
      </c>
      <c r="L2778" s="13">
        <v>35.96</v>
      </c>
      <c r="M2778" s="13">
        <v>25</v>
      </c>
      <c r="N2778" s="13">
        <f t="shared" si="2748"/>
        <v>1.4384000000000001</v>
      </c>
      <c r="O2778" s="13">
        <v>45</v>
      </c>
      <c r="P2778" s="13" t="s">
        <v>30</v>
      </c>
      <c r="Q2778" s="13">
        <v>0</v>
      </c>
      <c r="R2778" s="69">
        <f>+L2778*O2778</f>
        <v>1618.2</v>
      </c>
      <c r="S2778" s="69">
        <v>0</v>
      </c>
      <c r="T2778" s="69">
        <f>+L2778*S2778</f>
        <v>0</v>
      </c>
      <c r="U2778" s="69">
        <f t="shared" ref="U2778:U2779" si="2814">+R2778-T2778</f>
        <v>1618.2</v>
      </c>
      <c r="V2778" s="69">
        <f>+U2778*1</f>
        <v>1618.2</v>
      </c>
      <c r="W2778" s="69">
        <f t="shared" ref="W2778:W2779" si="2815">+U2778-V2778</f>
        <v>0</v>
      </c>
      <c r="X2778" s="69">
        <v>0</v>
      </c>
      <c r="Y2778" s="14">
        <f t="shared" si="2809"/>
        <v>0</v>
      </c>
      <c r="Z2778" s="11" t="s">
        <v>26</v>
      </c>
      <c r="AA2778" s="12" t="s">
        <v>31</v>
      </c>
    </row>
    <row r="2779" spans="1:27" x14ac:dyDescent="0.25">
      <c r="A2779" s="10">
        <v>45698</v>
      </c>
      <c r="B2779" s="68">
        <v>7.2685185185183965E-3</v>
      </c>
      <c r="C2779" s="11" t="s">
        <v>5153</v>
      </c>
      <c r="D2779" s="11">
        <v>17315</v>
      </c>
      <c r="E2779" s="11" t="s">
        <v>74</v>
      </c>
      <c r="F2779" s="11" t="s">
        <v>26</v>
      </c>
      <c r="G2779" s="11">
        <v>1328</v>
      </c>
      <c r="H2779" s="12" t="s">
        <v>70</v>
      </c>
      <c r="I2779" s="12" t="s">
        <v>27</v>
      </c>
      <c r="J2779" s="12" t="s">
        <v>42</v>
      </c>
      <c r="K2779" s="12" t="s">
        <v>43</v>
      </c>
      <c r="L2779" s="13">
        <v>42.96</v>
      </c>
      <c r="M2779" s="13">
        <v>25</v>
      </c>
      <c r="N2779" s="13">
        <f t="shared" si="2748"/>
        <v>1.7183999999999999</v>
      </c>
      <c r="O2779" s="13" t="s">
        <v>30</v>
      </c>
      <c r="P2779" s="13">
        <v>64</v>
      </c>
      <c r="Q2779" s="13">
        <v>0</v>
      </c>
      <c r="R2779" s="69">
        <f>+M2779*P2779</f>
        <v>1600</v>
      </c>
      <c r="S2779" s="69">
        <v>0</v>
      </c>
      <c r="T2779" s="69">
        <f>+M2779*S2779</f>
        <v>0</v>
      </c>
      <c r="U2779" s="69">
        <f t="shared" si="2814"/>
        <v>1600</v>
      </c>
      <c r="V2779" s="69">
        <f t="shared" ref="V2779" si="2816">+U2779*0</f>
        <v>0</v>
      </c>
      <c r="W2779" s="69">
        <f t="shared" si="2815"/>
        <v>1600</v>
      </c>
      <c r="X2779" s="69">
        <v>0</v>
      </c>
      <c r="Y2779" s="14">
        <f t="shared" si="2809"/>
        <v>0</v>
      </c>
      <c r="Z2779" s="11" t="s">
        <v>26</v>
      </c>
      <c r="AA2779" s="12" t="s">
        <v>31</v>
      </c>
    </row>
    <row r="2780" spans="1:27" x14ac:dyDescent="0.25">
      <c r="A2780" s="10">
        <v>45698</v>
      </c>
      <c r="B2780" s="68">
        <v>0.12678240740740732</v>
      </c>
      <c r="C2780" s="11" t="s">
        <v>5154</v>
      </c>
      <c r="D2780" s="11">
        <v>17316</v>
      </c>
      <c r="E2780" s="11" t="s">
        <v>321</v>
      </c>
      <c r="F2780" s="11" t="s">
        <v>26</v>
      </c>
      <c r="G2780" s="11">
        <v>112767</v>
      </c>
      <c r="H2780" s="12" t="s">
        <v>4445</v>
      </c>
      <c r="I2780" s="12" t="s">
        <v>27</v>
      </c>
      <c r="J2780" s="12" t="s">
        <v>33</v>
      </c>
      <c r="K2780" s="12" t="s">
        <v>34</v>
      </c>
      <c r="L2780" s="13">
        <v>36.380000000000003</v>
      </c>
      <c r="M2780" s="13">
        <v>25</v>
      </c>
      <c r="N2780" s="13">
        <f t="shared" si="2748"/>
        <v>1.4552</v>
      </c>
      <c r="O2780" s="13">
        <v>44</v>
      </c>
      <c r="P2780" s="13" t="s">
        <v>30</v>
      </c>
      <c r="Q2780" s="13">
        <v>0</v>
      </c>
      <c r="R2780" s="69">
        <f t="shared" ref="R2780" si="2817">+L2780*O2780</f>
        <v>1600.72</v>
      </c>
      <c r="S2780" s="69">
        <v>0</v>
      </c>
      <c r="T2780" s="69">
        <f>+L2780*S2780</f>
        <v>0</v>
      </c>
      <c r="U2780" s="69">
        <f>+R2780-T2780</f>
        <v>1600.72</v>
      </c>
      <c r="V2780" s="69">
        <f>+U2780*1</f>
        <v>1600.72</v>
      </c>
      <c r="W2780" s="69">
        <f>+U2780-V2780</f>
        <v>0</v>
      </c>
      <c r="X2780" s="69">
        <v>0</v>
      </c>
      <c r="Y2780" s="14">
        <f t="shared" si="2809"/>
        <v>0</v>
      </c>
      <c r="Z2780" s="11" t="s">
        <v>26</v>
      </c>
      <c r="AA2780" s="12" t="s">
        <v>31</v>
      </c>
    </row>
    <row r="2781" spans="1:27" x14ac:dyDescent="0.25">
      <c r="A2781" s="10">
        <v>45698</v>
      </c>
      <c r="B2781" s="68">
        <v>6.5949074074074021E-2</v>
      </c>
      <c r="C2781" s="11" t="s">
        <v>5155</v>
      </c>
      <c r="D2781" s="11">
        <v>17317</v>
      </c>
      <c r="E2781" s="11" t="s">
        <v>434</v>
      </c>
      <c r="F2781" s="11" t="s">
        <v>26</v>
      </c>
      <c r="G2781" s="11">
        <v>2776</v>
      </c>
      <c r="H2781" s="12" t="s">
        <v>41</v>
      </c>
      <c r="I2781" s="12" t="s">
        <v>55</v>
      </c>
      <c r="J2781" s="12" t="s">
        <v>565</v>
      </c>
      <c r="K2781" s="12" t="s">
        <v>549</v>
      </c>
      <c r="L2781" s="13">
        <v>43.24</v>
      </c>
      <c r="M2781" s="13">
        <v>25</v>
      </c>
      <c r="N2781" s="13">
        <f t="shared" si="2748"/>
        <v>1.7296</v>
      </c>
      <c r="O2781" s="13">
        <v>25</v>
      </c>
      <c r="P2781" s="13"/>
      <c r="Q2781" s="13">
        <v>0</v>
      </c>
      <c r="R2781" s="69">
        <f>L2781*O2781</f>
        <v>1081</v>
      </c>
      <c r="S2781" s="69">
        <v>0</v>
      </c>
      <c r="T2781" s="69">
        <f>L2781*S2781</f>
        <v>0</v>
      </c>
      <c r="U2781" s="69">
        <f>R2781-T2781</f>
        <v>1081</v>
      </c>
      <c r="V2781" s="69">
        <f>U2781*0</f>
        <v>0</v>
      </c>
      <c r="W2781" s="69">
        <f>U2781-V2781</f>
        <v>1081</v>
      </c>
      <c r="X2781" s="69">
        <v>0</v>
      </c>
      <c r="Y2781" s="14">
        <f t="shared" si="2809"/>
        <v>0</v>
      </c>
      <c r="Z2781" s="11" t="s">
        <v>26</v>
      </c>
      <c r="AA2781" s="12" t="s">
        <v>31</v>
      </c>
    </row>
    <row r="2782" spans="1:27" x14ac:dyDescent="0.25">
      <c r="A2782" s="10">
        <v>45698</v>
      </c>
      <c r="B2782" s="68">
        <v>1.3622685185185168E-2</v>
      </c>
      <c r="C2782" s="11" t="s">
        <v>5156</v>
      </c>
      <c r="D2782" s="11">
        <v>17318</v>
      </c>
      <c r="E2782" s="11" t="s">
        <v>75</v>
      </c>
      <c r="F2782" s="11" t="s">
        <v>26</v>
      </c>
      <c r="G2782" s="11">
        <v>42049</v>
      </c>
      <c r="H2782" s="12" t="s">
        <v>564</v>
      </c>
      <c r="I2782" s="12" t="s">
        <v>55</v>
      </c>
      <c r="J2782" s="12" t="s">
        <v>565</v>
      </c>
      <c r="K2782" s="12" t="s">
        <v>549</v>
      </c>
      <c r="L2782" s="13">
        <v>43.3</v>
      </c>
      <c r="M2782" s="13">
        <v>25</v>
      </c>
      <c r="N2782" s="13">
        <f t="shared" si="2748"/>
        <v>1.732</v>
      </c>
      <c r="O2782" s="13">
        <v>25</v>
      </c>
      <c r="P2782" s="13" t="s">
        <v>30</v>
      </c>
      <c r="Q2782" s="13">
        <v>0</v>
      </c>
      <c r="R2782" s="69">
        <f t="shared" ref="R2782" si="2818">L2782*O2782</f>
        <v>1082.5</v>
      </c>
      <c r="S2782" s="69">
        <v>0</v>
      </c>
      <c r="T2782" s="69">
        <f t="shared" ref="T2782" si="2819">L2782*S2782</f>
        <v>0</v>
      </c>
      <c r="U2782" s="69">
        <f t="shared" ref="U2782" si="2820">R2782-T2782</f>
        <v>1082.5</v>
      </c>
      <c r="V2782" s="69">
        <f>U2782*0</f>
        <v>0</v>
      </c>
      <c r="W2782" s="69">
        <f t="shared" ref="W2782" si="2821">U2782-V2782</f>
        <v>1082.5</v>
      </c>
      <c r="X2782" s="69">
        <v>0</v>
      </c>
      <c r="Y2782" s="14">
        <f t="shared" si="2809"/>
        <v>0</v>
      </c>
      <c r="Z2782" s="11" t="s">
        <v>26</v>
      </c>
      <c r="AA2782" s="12" t="s">
        <v>31</v>
      </c>
    </row>
    <row r="2783" spans="1:27" x14ac:dyDescent="0.25">
      <c r="A2783" s="10">
        <v>45698</v>
      </c>
      <c r="B2783" s="68">
        <v>5.8530092592592564E-2</v>
      </c>
      <c r="C2783" s="11" t="s">
        <v>5157</v>
      </c>
      <c r="D2783" s="11">
        <v>17319</v>
      </c>
      <c r="E2783" s="11" t="s">
        <v>482</v>
      </c>
      <c r="F2783" s="11" t="s">
        <v>26</v>
      </c>
      <c r="G2783" s="11">
        <v>3594</v>
      </c>
      <c r="H2783" s="12" t="s">
        <v>41</v>
      </c>
      <c r="I2783" s="12" t="s">
        <v>55</v>
      </c>
      <c r="J2783" s="12" t="s">
        <v>565</v>
      </c>
      <c r="K2783" s="12" t="s">
        <v>549</v>
      </c>
      <c r="L2783" s="13">
        <v>41.82</v>
      </c>
      <c r="M2783" s="13">
        <v>25</v>
      </c>
      <c r="N2783" s="13">
        <f t="shared" si="2748"/>
        <v>1.6728000000000001</v>
      </c>
      <c r="O2783" s="13">
        <v>25</v>
      </c>
      <c r="P2783" s="13"/>
      <c r="Q2783" s="13">
        <v>0</v>
      </c>
      <c r="R2783" s="69">
        <f>L2783*O2783</f>
        <v>1045.5</v>
      </c>
      <c r="S2783" s="69">
        <v>0</v>
      </c>
      <c r="T2783" s="69">
        <f>L2783*S2783</f>
        <v>0</v>
      </c>
      <c r="U2783" s="69">
        <f>R2783-T2783</f>
        <v>1045.5</v>
      </c>
      <c r="V2783" s="69">
        <f>U2783*0</f>
        <v>0</v>
      </c>
      <c r="W2783" s="69">
        <f>U2783-V2783</f>
        <v>1045.5</v>
      </c>
      <c r="X2783" s="69">
        <v>0</v>
      </c>
      <c r="Y2783" s="14">
        <f t="shared" si="2809"/>
        <v>0</v>
      </c>
      <c r="Z2783" s="11" t="s">
        <v>26</v>
      </c>
      <c r="AA2783" s="12" t="s">
        <v>31</v>
      </c>
    </row>
    <row r="2784" spans="1:27" x14ac:dyDescent="0.25">
      <c r="A2784" s="10">
        <v>45698</v>
      </c>
      <c r="B2784" s="68">
        <v>1.0034722222222348E-2</v>
      </c>
      <c r="C2784" s="11" t="s">
        <v>5158</v>
      </c>
      <c r="D2784" s="11">
        <v>17320</v>
      </c>
      <c r="E2784" s="11" t="s">
        <v>650</v>
      </c>
      <c r="F2784" s="11" t="s">
        <v>26</v>
      </c>
      <c r="G2784" s="11" t="s">
        <v>35</v>
      </c>
      <c r="H2784" s="12" t="s">
        <v>36</v>
      </c>
      <c r="I2784" s="12" t="s">
        <v>55</v>
      </c>
      <c r="J2784" s="12" t="s">
        <v>55</v>
      </c>
      <c r="K2784" s="12" t="s">
        <v>56</v>
      </c>
      <c r="L2784" s="13">
        <v>36.1</v>
      </c>
      <c r="M2784" s="13">
        <v>22</v>
      </c>
      <c r="N2784" s="13">
        <f t="shared" si="2748"/>
        <v>1.6409090909090909</v>
      </c>
      <c r="O2784" s="13">
        <v>20</v>
      </c>
      <c r="P2784" s="13" t="s">
        <v>30</v>
      </c>
      <c r="Q2784" s="13">
        <v>0</v>
      </c>
      <c r="R2784" s="69">
        <f>(L2784*O2784)-Q2784</f>
        <v>722</v>
      </c>
      <c r="S2784" s="69">
        <v>0</v>
      </c>
      <c r="T2784" s="69">
        <f t="shared" ref="T2784" si="2822">+L2784*S2784</f>
        <v>0</v>
      </c>
      <c r="U2784" s="69">
        <f t="shared" ref="U2784" si="2823">+R2784-T2784</f>
        <v>722</v>
      </c>
      <c r="V2784" s="69">
        <f t="shared" ref="V2784" si="2824">+U2784*0</f>
        <v>0</v>
      </c>
      <c r="W2784" s="69">
        <f t="shared" ref="W2784" si="2825">+U2784-V2784</f>
        <v>722</v>
      </c>
      <c r="X2784" s="69">
        <v>0</v>
      </c>
      <c r="Y2784" s="14">
        <f t="shared" si="2809"/>
        <v>0</v>
      </c>
      <c r="Z2784" s="11" t="s">
        <v>26</v>
      </c>
      <c r="AA2784" s="12" t="s">
        <v>31</v>
      </c>
    </row>
    <row r="2785" spans="1:27" x14ac:dyDescent="0.25">
      <c r="A2785" s="10">
        <v>45698</v>
      </c>
      <c r="B2785" s="68">
        <v>0.25008101851851838</v>
      </c>
      <c r="C2785" s="11" t="s">
        <v>5159</v>
      </c>
      <c r="D2785" s="11">
        <v>17321</v>
      </c>
      <c r="E2785" s="11" t="s">
        <v>505</v>
      </c>
      <c r="F2785" s="11" t="s">
        <v>26</v>
      </c>
      <c r="G2785" s="11">
        <v>1608</v>
      </c>
      <c r="H2785" s="12" t="s">
        <v>45</v>
      </c>
      <c r="I2785" s="12" t="s">
        <v>27</v>
      </c>
      <c r="J2785" s="12" t="s">
        <v>33</v>
      </c>
      <c r="K2785" s="12" t="s">
        <v>34</v>
      </c>
      <c r="L2785" s="13">
        <v>37.200000000000003</v>
      </c>
      <c r="M2785" s="13">
        <v>25</v>
      </c>
      <c r="N2785" s="13">
        <f t="shared" si="2748"/>
        <v>1.4880000000000002</v>
      </c>
      <c r="O2785" s="13" t="s">
        <v>30</v>
      </c>
      <c r="P2785" s="13">
        <v>58</v>
      </c>
      <c r="Q2785" s="13">
        <v>0</v>
      </c>
      <c r="R2785" s="69">
        <f>M2785*P2785</f>
        <v>1450</v>
      </c>
      <c r="S2785" s="69">
        <v>0</v>
      </c>
      <c r="T2785" s="69">
        <f>M2785*S2785</f>
        <v>0</v>
      </c>
      <c r="U2785" s="69">
        <f>R2785-T2785</f>
        <v>1450</v>
      </c>
      <c r="V2785" s="69">
        <f>U2785*0</f>
        <v>0</v>
      </c>
      <c r="W2785" s="69">
        <f>U2785-V2785</f>
        <v>1450</v>
      </c>
      <c r="X2785" s="69">
        <v>0</v>
      </c>
      <c r="Y2785" s="14">
        <f t="shared" si="2809"/>
        <v>0</v>
      </c>
      <c r="Z2785" s="11" t="s">
        <v>26</v>
      </c>
      <c r="AA2785" s="12" t="s">
        <v>31</v>
      </c>
    </row>
    <row r="2786" spans="1:27" x14ac:dyDescent="0.25">
      <c r="A2786" s="10">
        <v>45698</v>
      </c>
      <c r="B2786" s="68">
        <v>4.8599537037037122E-2</v>
      </c>
      <c r="C2786" s="11" t="s">
        <v>5160</v>
      </c>
      <c r="D2786" s="11">
        <v>17322</v>
      </c>
      <c r="E2786" s="11" t="s">
        <v>560</v>
      </c>
      <c r="F2786" s="11" t="s">
        <v>26</v>
      </c>
      <c r="G2786" s="11">
        <v>112771</v>
      </c>
      <c r="H2786" s="12" t="s">
        <v>4445</v>
      </c>
      <c r="I2786" s="12" t="s">
        <v>27</v>
      </c>
      <c r="J2786" s="12" t="s">
        <v>47</v>
      </c>
      <c r="K2786" s="12" t="s">
        <v>48</v>
      </c>
      <c r="L2786" s="13">
        <v>34.24</v>
      </c>
      <c r="M2786" s="13">
        <v>24</v>
      </c>
      <c r="N2786" s="13">
        <f t="shared" si="2748"/>
        <v>1.4266666666666667</v>
      </c>
      <c r="O2786" s="13">
        <v>44</v>
      </c>
      <c r="P2786" s="13" t="s">
        <v>30</v>
      </c>
      <c r="Q2786" s="13">
        <v>0</v>
      </c>
      <c r="R2786" s="69">
        <f t="shared" ref="R2786" si="2826">+L2786*O2786</f>
        <v>1506.5600000000002</v>
      </c>
      <c r="S2786" s="69">
        <v>0</v>
      </c>
      <c r="T2786" s="69">
        <f>+L2786*S2786</f>
        <v>0</v>
      </c>
      <c r="U2786" s="69">
        <f>+R2786-T2786</f>
        <v>1506.5600000000002</v>
      </c>
      <c r="V2786" s="69">
        <f>+U2786*1</f>
        <v>1506.5600000000002</v>
      </c>
      <c r="W2786" s="69">
        <f>+U2786-V2786</f>
        <v>0</v>
      </c>
      <c r="X2786" s="69">
        <v>0</v>
      </c>
      <c r="Y2786" s="14">
        <f t="shared" si="2809"/>
        <v>0</v>
      </c>
      <c r="Z2786" s="11" t="s">
        <v>26</v>
      </c>
      <c r="AA2786" s="12" t="s">
        <v>31</v>
      </c>
    </row>
    <row r="2787" spans="1:27" x14ac:dyDescent="0.25">
      <c r="A2787" s="10">
        <v>45698</v>
      </c>
      <c r="B2787" s="68">
        <v>3.6203703703703738E-2</v>
      </c>
      <c r="C2787" s="11" t="s">
        <v>5161</v>
      </c>
      <c r="D2787" s="11">
        <v>17323</v>
      </c>
      <c r="E2787" s="11" t="s">
        <v>69</v>
      </c>
      <c r="F2787" s="11" t="s">
        <v>26</v>
      </c>
      <c r="G2787" s="11">
        <v>2115</v>
      </c>
      <c r="H2787" s="12" t="s">
        <v>70</v>
      </c>
      <c r="I2787" s="12" t="s">
        <v>27</v>
      </c>
      <c r="J2787" s="12" t="s">
        <v>33</v>
      </c>
      <c r="K2787" s="12" t="s">
        <v>34</v>
      </c>
      <c r="L2787" s="13">
        <v>38.340000000000003</v>
      </c>
      <c r="M2787" s="13">
        <v>25</v>
      </c>
      <c r="N2787" s="13">
        <f t="shared" si="2748"/>
        <v>1.5336000000000001</v>
      </c>
      <c r="O2787" s="13" t="s">
        <v>30</v>
      </c>
      <c r="P2787" s="13">
        <v>60</v>
      </c>
      <c r="Q2787" s="13">
        <v>0</v>
      </c>
      <c r="R2787" s="69">
        <f>+M2787*P2787</f>
        <v>1500</v>
      </c>
      <c r="S2787" s="69">
        <v>0</v>
      </c>
      <c r="T2787" s="69">
        <f>+M2787*S2787</f>
        <v>0</v>
      </c>
      <c r="U2787" s="69">
        <f t="shared" ref="U2787:U2789" si="2827">+R2787-T2787</f>
        <v>1500</v>
      </c>
      <c r="V2787" s="69">
        <f>+U2787*0</f>
        <v>0</v>
      </c>
      <c r="W2787" s="69">
        <f t="shared" ref="W2787:W2789" si="2828">+U2787-V2787</f>
        <v>1500</v>
      </c>
      <c r="X2787" s="69">
        <v>0</v>
      </c>
      <c r="Y2787" s="14">
        <f t="shared" si="2809"/>
        <v>0</v>
      </c>
      <c r="Z2787" s="11" t="s">
        <v>26</v>
      </c>
      <c r="AA2787" s="12" t="s">
        <v>31</v>
      </c>
    </row>
    <row r="2788" spans="1:27" x14ac:dyDescent="0.25">
      <c r="A2788" s="10">
        <v>45698</v>
      </c>
      <c r="B2788" s="68">
        <v>2.9456018518518534E-2</v>
      </c>
      <c r="C2788" s="11" t="s">
        <v>5162</v>
      </c>
      <c r="D2788" s="11">
        <v>17324</v>
      </c>
      <c r="E2788" s="11" t="s">
        <v>60</v>
      </c>
      <c r="F2788" s="11" t="s">
        <v>26</v>
      </c>
      <c r="G2788" s="11" t="s">
        <v>35</v>
      </c>
      <c r="H2788" s="12" t="s">
        <v>36</v>
      </c>
      <c r="I2788" s="12" t="s">
        <v>27</v>
      </c>
      <c r="J2788" s="12" t="s">
        <v>33</v>
      </c>
      <c r="K2788" s="12" t="s">
        <v>34</v>
      </c>
      <c r="L2788" s="13">
        <v>8.24</v>
      </c>
      <c r="M2788" s="13">
        <v>6</v>
      </c>
      <c r="N2788" s="13">
        <f t="shared" si="2748"/>
        <v>1.3733333333333333</v>
      </c>
      <c r="O2788" s="13">
        <v>50</v>
      </c>
      <c r="P2788" s="13" t="s">
        <v>30</v>
      </c>
      <c r="Q2788" s="13">
        <v>0</v>
      </c>
      <c r="R2788" s="69">
        <f>(L2788*O2788)-Q2788</f>
        <v>412</v>
      </c>
      <c r="S2788" s="69">
        <v>0</v>
      </c>
      <c r="T2788" s="69">
        <f t="shared" ref="T2788" si="2829">+L2788*S2788</f>
        <v>0</v>
      </c>
      <c r="U2788" s="69">
        <f t="shared" si="2827"/>
        <v>412</v>
      </c>
      <c r="V2788" s="69">
        <f t="shared" ref="V2788" si="2830">+U2788*0</f>
        <v>0</v>
      </c>
      <c r="W2788" s="69">
        <f t="shared" si="2828"/>
        <v>412</v>
      </c>
      <c r="X2788" s="69">
        <v>0</v>
      </c>
      <c r="Y2788" s="14">
        <f t="shared" si="2809"/>
        <v>0</v>
      </c>
      <c r="Z2788" s="11" t="s">
        <v>26</v>
      </c>
      <c r="AA2788" s="12" t="s">
        <v>31</v>
      </c>
    </row>
    <row r="2789" spans="1:27" x14ac:dyDescent="0.25">
      <c r="A2789" s="10">
        <v>45699</v>
      </c>
      <c r="B2789" s="68">
        <v>9.0624999999999734E-3</v>
      </c>
      <c r="C2789" s="11" t="s">
        <v>5163</v>
      </c>
      <c r="D2789" s="11">
        <v>17325</v>
      </c>
      <c r="E2789" s="11" t="s">
        <v>551</v>
      </c>
      <c r="F2789" s="11" t="s">
        <v>26</v>
      </c>
      <c r="G2789" s="11">
        <v>44162</v>
      </c>
      <c r="H2789" s="12" t="s">
        <v>4422</v>
      </c>
      <c r="I2789" s="12" t="s">
        <v>27</v>
      </c>
      <c r="J2789" s="12" t="s">
        <v>33</v>
      </c>
      <c r="K2789" s="12" t="s">
        <v>34</v>
      </c>
      <c r="L2789" s="13">
        <v>33.74</v>
      </c>
      <c r="M2789" s="13">
        <v>25</v>
      </c>
      <c r="N2789" s="13">
        <f>L2789/M2789</f>
        <v>1.3496000000000001</v>
      </c>
      <c r="O2789" s="13">
        <v>45</v>
      </c>
      <c r="P2789" s="13" t="s">
        <v>30</v>
      </c>
      <c r="Q2789" s="13">
        <v>0</v>
      </c>
      <c r="R2789" s="69">
        <f>+L2789*O2789</f>
        <v>1518.3000000000002</v>
      </c>
      <c r="S2789" s="69">
        <v>0</v>
      </c>
      <c r="T2789" s="69">
        <f>+L2789*S2789</f>
        <v>0</v>
      </c>
      <c r="U2789" s="69">
        <f t="shared" si="2827"/>
        <v>1518.3000000000002</v>
      </c>
      <c r="V2789" s="69">
        <f>+U2789*1</f>
        <v>1518.3000000000002</v>
      </c>
      <c r="W2789" s="69">
        <f t="shared" si="2828"/>
        <v>0</v>
      </c>
      <c r="X2789" s="69">
        <v>0</v>
      </c>
      <c r="Y2789" s="14">
        <f t="shared" si="2809"/>
        <v>0</v>
      </c>
      <c r="Z2789" s="11" t="s">
        <v>26</v>
      </c>
      <c r="AA2789" s="12" t="s">
        <v>31</v>
      </c>
    </row>
    <row r="2790" spans="1:27" x14ac:dyDescent="0.25">
      <c r="A2790" s="10">
        <v>45699</v>
      </c>
      <c r="B2790" s="68">
        <v>1.3032407407407409E-2</v>
      </c>
      <c r="C2790" s="11" t="s">
        <v>5164</v>
      </c>
      <c r="D2790" s="11">
        <v>17326</v>
      </c>
      <c r="E2790" s="11" t="s">
        <v>68</v>
      </c>
      <c r="F2790" s="11" t="s">
        <v>26</v>
      </c>
      <c r="G2790" s="11">
        <v>78953</v>
      </c>
      <c r="H2790" s="12" t="s">
        <v>4447</v>
      </c>
      <c r="I2790" s="12" t="s">
        <v>27</v>
      </c>
      <c r="J2790" s="12" t="s">
        <v>47</v>
      </c>
      <c r="K2790" s="12" t="s">
        <v>48</v>
      </c>
      <c r="L2790" s="13">
        <v>37.119999999999997</v>
      </c>
      <c r="M2790" s="13">
        <v>25</v>
      </c>
      <c r="N2790" s="13">
        <f t="shared" ref="N2790:N2853" si="2831">L2790/M2790</f>
        <v>1.4847999999999999</v>
      </c>
      <c r="O2790" s="13">
        <v>46.66</v>
      </c>
      <c r="P2790" s="13" t="s">
        <v>30</v>
      </c>
      <c r="Q2790" s="13">
        <v>0</v>
      </c>
      <c r="R2790" s="69">
        <f>+L2790*O2790</f>
        <v>1732.0191999999997</v>
      </c>
      <c r="S2790" s="69">
        <v>0</v>
      </c>
      <c r="T2790" s="69">
        <f>+L2790*S2790</f>
        <v>0</v>
      </c>
      <c r="U2790" s="69">
        <f>+R2790-T2790</f>
        <v>1732.0191999999997</v>
      </c>
      <c r="V2790" s="69">
        <f>+U2790*0.75</f>
        <v>1299.0143999999998</v>
      </c>
      <c r="W2790" s="69">
        <f>+U2790-V2790</f>
        <v>433.00479999999993</v>
      </c>
      <c r="X2790" s="69">
        <v>0</v>
      </c>
      <c r="Y2790" s="14">
        <f t="shared" si="2809"/>
        <v>0</v>
      </c>
      <c r="Z2790" s="11" t="s">
        <v>26</v>
      </c>
      <c r="AA2790" s="12" t="s">
        <v>31</v>
      </c>
    </row>
    <row r="2791" spans="1:27" x14ac:dyDescent="0.25">
      <c r="A2791" s="10">
        <v>45699</v>
      </c>
      <c r="B2791" s="68">
        <v>1.4062499999999978E-2</v>
      </c>
      <c r="C2791" s="11" t="s">
        <v>5165</v>
      </c>
      <c r="D2791" s="11">
        <v>17327</v>
      </c>
      <c r="E2791" s="11" t="s">
        <v>430</v>
      </c>
      <c r="F2791" s="11" t="s">
        <v>26</v>
      </c>
      <c r="G2791" s="11">
        <v>146</v>
      </c>
      <c r="H2791" s="12" t="s">
        <v>6326</v>
      </c>
      <c r="I2791" s="12" t="s">
        <v>27</v>
      </c>
      <c r="J2791" s="12" t="s">
        <v>42</v>
      </c>
      <c r="K2791" s="12" t="s">
        <v>43</v>
      </c>
      <c r="L2791" s="13">
        <v>39.200000000000003</v>
      </c>
      <c r="M2791" s="13">
        <v>25</v>
      </c>
      <c r="N2791" s="13">
        <f t="shared" si="2831"/>
        <v>1.5680000000000001</v>
      </c>
      <c r="O2791" s="13">
        <v>42.5</v>
      </c>
      <c r="P2791" s="13"/>
      <c r="Q2791" s="13">
        <v>0</v>
      </c>
      <c r="R2791" s="69">
        <f>L2791*O2791</f>
        <v>1666.0000000000002</v>
      </c>
      <c r="S2791" s="69">
        <v>0</v>
      </c>
      <c r="T2791" s="69">
        <f>+L2791*S2791</f>
        <v>0</v>
      </c>
      <c r="U2791" s="69">
        <f>R2791-T2791</f>
        <v>1666.0000000000002</v>
      </c>
      <c r="V2791" s="69">
        <f>U2791*0</f>
        <v>0</v>
      </c>
      <c r="W2791" s="69">
        <f>U2791-V2791</f>
        <v>1666.0000000000002</v>
      </c>
      <c r="X2791" s="69"/>
      <c r="Y2791" s="14">
        <f t="shared" si="2809"/>
        <v>0</v>
      </c>
      <c r="Z2791" s="11" t="s">
        <v>26</v>
      </c>
      <c r="AA2791" s="12" t="s">
        <v>31</v>
      </c>
    </row>
    <row r="2792" spans="1:27" x14ac:dyDescent="0.25">
      <c r="A2792" s="10">
        <v>45699</v>
      </c>
      <c r="B2792" s="68">
        <v>1.4594907407407431E-2</v>
      </c>
      <c r="C2792" s="11" t="s">
        <v>5166</v>
      </c>
      <c r="D2792" s="11">
        <v>17328</v>
      </c>
      <c r="E2792" s="11" t="s">
        <v>567</v>
      </c>
      <c r="F2792" s="11" t="s">
        <v>26</v>
      </c>
      <c r="G2792" s="11">
        <v>112772</v>
      </c>
      <c r="H2792" s="12" t="s">
        <v>4445</v>
      </c>
      <c r="I2792" s="12" t="s">
        <v>27</v>
      </c>
      <c r="J2792" s="12" t="s">
        <v>33</v>
      </c>
      <c r="K2792" s="12" t="s">
        <v>34</v>
      </c>
      <c r="L2792" s="13">
        <v>36.380000000000003</v>
      </c>
      <c r="M2792" s="13">
        <v>25</v>
      </c>
      <c r="N2792" s="13">
        <f t="shared" si="2831"/>
        <v>1.4552</v>
      </c>
      <c r="O2792" s="13">
        <v>44</v>
      </c>
      <c r="P2792" s="13" t="s">
        <v>30</v>
      </c>
      <c r="Q2792" s="13">
        <v>0</v>
      </c>
      <c r="R2792" s="69">
        <f t="shared" ref="R2792" si="2832">+L2792*O2792</f>
        <v>1600.72</v>
      </c>
      <c r="S2792" s="69">
        <v>0</v>
      </c>
      <c r="T2792" s="69">
        <f>+L2792*S2792</f>
        <v>0</v>
      </c>
      <c r="U2792" s="69">
        <f>+R2792-T2792</f>
        <v>1600.72</v>
      </c>
      <c r="V2792" s="69">
        <f>+U2792*1</f>
        <v>1600.72</v>
      </c>
      <c r="W2792" s="69">
        <f>+U2792-V2792</f>
        <v>0</v>
      </c>
      <c r="X2792" s="69">
        <v>0</v>
      </c>
      <c r="Y2792" s="14">
        <f t="shared" si="2809"/>
        <v>0</v>
      </c>
      <c r="Z2792" s="11" t="s">
        <v>26</v>
      </c>
      <c r="AA2792" s="12" t="s">
        <v>31</v>
      </c>
    </row>
    <row r="2793" spans="1:27" x14ac:dyDescent="0.25">
      <c r="A2793" s="10">
        <v>45699</v>
      </c>
      <c r="B2793" s="68">
        <v>1.4016203703703711E-2</v>
      </c>
      <c r="C2793" s="11" t="s">
        <v>5167</v>
      </c>
      <c r="D2793" s="11">
        <v>17329</v>
      </c>
      <c r="E2793" s="11" t="s">
        <v>505</v>
      </c>
      <c r="F2793" s="11" t="s">
        <v>26</v>
      </c>
      <c r="G2793" s="11">
        <v>1610</v>
      </c>
      <c r="H2793" s="12" t="s">
        <v>45</v>
      </c>
      <c r="I2793" s="12" t="s">
        <v>27</v>
      </c>
      <c r="J2793" s="12" t="s">
        <v>42</v>
      </c>
      <c r="K2793" s="12" t="s">
        <v>43</v>
      </c>
      <c r="L2793" s="13">
        <v>41.08</v>
      </c>
      <c r="M2793" s="13">
        <v>25</v>
      </c>
      <c r="N2793" s="13">
        <f t="shared" si="2831"/>
        <v>1.6432</v>
      </c>
      <c r="O2793" s="13" t="s">
        <v>30</v>
      </c>
      <c r="P2793" s="13">
        <v>62</v>
      </c>
      <c r="Q2793" s="13">
        <v>0</v>
      </c>
      <c r="R2793" s="69">
        <f>M2793*P2793</f>
        <v>1550</v>
      </c>
      <c r="S2793" s="69">
        <v>0</v>
      </c>
      <c r="T2793" s="69">
        <f>M2793*S2793</f>
        <v>0</v>
      </c>
      <c r="U2793" s="69">
        <f>R2793-T2793</f>
        <v>1550</v>
      </c>
      <c r="V2793" s="69">
        <f>U2793*0</f>
        <v>0</v>
      </c>
      <c r="W2793" s="69">
        <f>U2793-V2793</f>
        <v>1550</v>
      </c>
      <c r="X2793" s="69">
        <v>0</v>
      </c>
      <c r="Y2793" s="14">
        <f t="shared" si="2809"/>
        <v>0</v>
      </c>
      <c r="Z2793" s="11" t="s">
        <v>26</v>
      </c>
      <c r="AA2793" s="12" t="s">
        <v>31</v>
      </c>
    </row>
    <row r="2794" spans="1:27" x14ac:dyDescent="0.25">
      <c r="A2794" s="10">
        <v>45699</v>
      </c>
      <c r="B2794" s="68">
        <v>1.8379629629629635E-2</v>
      </c>
      <c r="C2794" s="11" t="s">
        <v>5168</v>
      </c>
      <c r="D2794" s="11">
        <v>17330</v>
      </c>
      <c r="E2794" s="11" t="s">
        <v>223</v>
      </c>
      <c r="F2794" s="11" t="s">
        <v>26</v>
      </c>
      <c r="G2794" s="11">
        <v>3211</v>
      </c>
      <c r="H2794" s="12" t="s">
        <v>4422</v>
      </c>
      <c r="I2794" s="12" t="s">
        <v>27</v>
      </c>
      <c r="J2794" s="12" t="s">
        <v>33</v>
      </c>
      <c r="K2794" s="12" t="s">
        <v>34</v>
      </c>
      <c r="L2794" s="13">
        <v>36.68</v>
      </c>
      <c r="M2794" s="13">
        <v>25</v>
      </c>
      <c r="N2794" s="13">
        <f t="shared" si="2831"/>
        <v>1.4672000000000001</v>
      </c>
      <c r="O2794" s="13">
        <v>45</v>
      </c>
      <c r="P2794" s="13" t="s">
        <v>30</v>
      </c>
      <c r="Q2794" s="13">
        <v>0</v>
      </c>
      <c r="R2794" s="69">
        <f>+L2794*O2794</f>
        <v>1650.6</v>
      </c>
      <c r="S2794" s="69">
        <v>0</v>
      </c>
      <c r="T2794" s="69">
        <f>+L2794*S2794</f>
        <v>0</v>
      </c>
      <c r="U2794" s="69">
        <f t="shared" ref="U2794" si="2833">+R2794-T2794</f>
        <v>1650.6</v>
      </c>
      <c r="V2794" s="69">
        <f>+U2794*1</f>
        <v>1650.6</v>
      </c>
      <c r="W2794" s="69">
        <f t="shared" ref="W2794" si="2834">+U2794-V2794</f>
        <v>0</v>
      </c>
      <c r="X2794" s="69">
        <v>0</v>
      </c>
      <c r="Y2794" s="14">
        <f t="shared" si="2809"/>
        <v>0</v>
      </c>
      <c r="Z2794" s="11" t="s">
        <v>26</v>
      </c>
      <c r="AA2794" s="12" t="s">
        <v>31</v>
      </c>
    </row>
    <row r="2795" spans="1:27" x14ac:dyDescent="0.25">
      <c r="A2795" s="10">
        <v>45699</v>
      </c>
      <c r="B2795" s="68">
        <v>1.7164351851851833E-2</v>
      </c>
      <c r="C2795" s="11" t="s">
        <v>5169</v>
      </c>
      <c r="D2795" s="11">
        <v>17331</v>
      </c>
      <c r="E2795" s="11" t="s">
        <v>2108</v>
      </c>
      <c r="F2795" s="11" t="s">
        <v>26</v>
      </c>
      <c r="G2795" s="11" t="s">
        <v>26</v>
      </c>
      <c r="H2795" s="12" t="s">
        <v>4421</v>
      </c>
      <c r="I2795" s="12" t="s">
        <v>27</v>
      </c>
      <c r="J2795" s="12" t="s">
        <v>42</v>
      </c>
      <c r="K2795" s="12" t="s">
        <v>43</v>
      </c>
      <c r="L2795" s="13">
        <v>45.12</v>
      </c>
      <c r="M2795" s="13">
        <v>28</v>
      </c>
      <c r="N2795" s="13">
        <f t="shared" si="2831"/>
        <v>1.6114285714285714</v>
      </c>
      <c r="O2795" s="13">
        <v>83</v>
      </c>
      <c r="P2795" s="13" t="s">
        <v>30</v>
      </c>
      <c r="Q2795" s="13">
        <v>0</v>
      </c>
      <c r="R2795" s="69">
        <f>L2795*O2795</f>
        <v>3744.9599999999996</v>
      </c>
      <c r="S2795" s="69">
        <v>38</v>
      </c>
      <c r="T2795" s="69">
        <f>L2795*S2795</f>
        <v>1714.56</v>
      </c>
      <c r="U2795" s="69">
        <f>R2795-T2795</f>
        <v>2030.3999999999996</v>
      </c>
      <c r="V2795" s="69">
        <f>U2795*1</f>
        <v>2030.3999999999996</v>
      </c>
      <c r="W2795" s="69">
        <f>U2795-V2795</f>
        <v>0</v>
      </c>
      <c r="X2795" s="69">
        <f>L2795*36</f>
        <v>1624.32</v>
      </c>
      <c r="Y2795" s="70">
        <f>+T2795-X2795</f>
        <v>90.240000000000009</v>
      </c>
      <c r="Z2795" s="12" t="s">
        <v>140</v>
      </c>
      <c r="AA2795" s="12" t="s">
        <v>78</v>
      </c>
    </row>
    <row r="2796" spans="1:27" x14ac:dyDescent="0.25">
      <c r="A2796" s="10">
        <v>45699</v>
      </c>
      <c r="B2796" s="68">
        <v>1.7199074074074061E-2</v>
      </c>
      <c r="C2796" s="11" t="s">
        <v>5170</v>
      </c>
      <c r="D2796" s="11">
        <v>17332</v>
      </c>
      <c r="E2796" s="11" t="s">
        <v>5171</v>
      </c>
      <c r="F2796" s="11" t="s">
        <v>26</v>
      </c>
      <c r="G2796" s="11" t="s">
        <v>35</v>
      </c>
      <c r="H2796" s="12" t="s">
        <v>36</v>
      </c>
      <c r="I2796" s="12" t="s">
        <v>55</v>
      </c>
      <c r="J2796" s="12" t="s">
        <v>55</v>
      </c>
      <c r="K2796" s="12" t="s">
        <v>56</v>
      </c>
      <c r="L2796" s="13">
        <v>33.880000000000003</v>
      </c>
      <c r="M2796" s="13">
        <v>20</v>
      </c>
      <c r="N2796" s="13">
        <f t="shared" si="2831"/>
        <v>1.6940000000000002</v>
      </c>
      <c r="O2796" s="13">
        <v>20</v>
      </c>
      <c r="P2796" s="13" t="s">
        <v>30</v>
      </c>
      <c r="Q2796" s="13">
        <v>0</v>
      </c>
      <c r="R2796" s="69">
        <f>(L2796*O2796)-Q2796</f>
        <v>677.6</v>
      </c>
      <c r="S2796" s="69">
        <v>0</v>
      </c>
      <c r="T2796" s="69">
        <f t="shared" ref="T2796" si="2835">+L2796*S2796</f>
        <v>0</v>
      </c>
      <c r="U2796" s="69">
        <f t="shared" ref="U2796" si="2836">+R2796-T2796</f>
        <v>677.6</v>
      </c>
      <c r="V2796" s="69">
        <f t="shared" ref="V2796" si="2837">+U2796*0</f>
        <v>0</v>
      </c>
      <c r="W2796" s="69">
        <f t="shared" ref="W2796" si="2838">+U2796-V2796</f>
        <v>677.6</v>
      </c>
      <c r="X2796" s="69">
        <v>0</v>
      </c>
      <c r="Y2796" s="14">
        <f t="shared" si="2809"/>
        <v>0</v>
      </c>
      <c r="Z2796" s="11" t="s">
        <v>26</v>
      </c>
      <c r="AA2796" s="12" t="s">
        <v>31</v>
      </c>
    </row>
    <row r="2797" spans="1:27" x14ac:dyDescent="0.25">
      <c r="A2797" s="10">
        <v>45699</v>
      </c>
      <c r="B2797" s="68">
        <v>2.0127314814814834E-2</v>
      </c>
      <c r="C2797" s="11" t="s">
        <v>5172</v>
      </c>
      <c r="D2797" s="11">
        <v>17333</v>
      </c>
      <c r="E2797" s="11" t="s">
        <v>245</v>
      </c>
      <c r="F2797" s="11" t="s">
        <v>26</v>
      </c>
      <c r="G2797" s="11" t="s">
        <v>26</v>
      </c>
      <c r="H2797" s="12" t="s">
        <v>4421</v>
      </c>
      <c r="I2797" s="12" t="s">
        <v>27</v>
      </c>
      <c r="J2797" s="12" t="s">
        <v>42</v>
      </c>
      <c r="K2797" s="12" t="s">
        <v>43</v>
      </c>
      <c r="L2797" s="13">
        <v>43.8</v>
      </c>
      <c r="M2797" s="13">
        <v>25</v>
      </c>
      <c r="N2797" s="13">
        <f t="shared" si="2831"/>
        <v>1.7519999999999998</v>
      </c>
      <c r="O2797" s="13">
        <v>83</v>
      </c>
      <c r="P2797" s="13" t="s">
        <v>30</v>
      </c>
      <c r="Q2797" s="13">
        <v>0</v>
      </c>
      <c r="R2797" s="69">
        <f>L2797*O2797</f>
        <v>3635.3999999999996</v>
      </c>
      <c r="S2797" s="69">
        <v>38</v>
      </c>
      <c r="T2797" s="69">
        <f>L2797*S2797</f>
        <v>1664.3999999999999</v>
      </c>
      <c r="U2797" s="69">
        <f>R2797-T2797</f>
        <v>1970.9999999999998</v>
      </c>
      <c r="V2797" s="69">
        <f>U2797*1</f>
        <v>1970.9999999999998</v>
      </c>
      <c r="W2797" s="69">
        <f>U2797-V2797</f>
        <v>0</v>
      </c>
      <c r="X2797" s="69">
        <f>L2797*37</f>
        <v>1620.6</v>
      </c>
      <c r="Y2797" s="70">
        <f>+T2797-X2797</f>
        <v>43.799999999999955</v>
      </c>
      <c r="Z2797" s="12" t="s">
        <v>41</v>
      </c>
      <c r="AA2797" s="12" t="s">
        <v>78</v>
      </c>
    </row>
    <row r="2798" spans="1:27" x14ac:dyDescent="0.25">
      <c r="A2798" s="10">
        <v>45699</v>
      </c>
      <c r="B2798" s="68">
        <v>1.1296296296296304E-2</v>
      </c>
      <c r="C2798" s="11" t="s">
        <v>5173</v>
      </c>
      <c r="D2798" s="11">
        <v>17334</v>
      </c>
      <c r="E2798" s="11" t="s">
        <v>44</v>
      </c>
      <c r="F2798" s="11" t="s">
        <v>26</v>
      </c>
      <c r="G2798" s="11">
        <v>1653</v>
      </c>
      <c r="H2798" s="12" t="s">
        <v>45</v>
      </c>
      <c r="I2798" s="12" t="s">
        <v>27</v>
      </c>
      <c r="J2798" s="12" t="s">
        <v>42</v>
      </c>
      <c r="K2798" s="12" t="s">
        <v>43</v>
      </c>
      <c r="L2798" s="13">
        <v>43.04</v>
      </c>
      <c r="M2798" s="13">
        <v>25</v>
      </c>
      <c r="N2798" s="13">
        <f t="shared" si="2831"/>
        <v>1.7216</v>
      </c>
      <c r="O2798" s="13" t="s">
        <v>30</v>
      </c>
      <c r="P2798" s="13">
        <v>62</v>
      </c>
      <c r="Q2798" s="13">
        <v>0</v>
      </c>
      <c r="R2798" s="69">
        <f>M2798*P2798</f>
        <v>1550</v>
      </c>
      <c r="S2798" s="69">
        <v>0</v>
      </c>
      <c r="T2798" s="69">
        <f>M2798*S2798</f>
        <v>0</v>
      </c>
      <c r="U2798" s="69">
        <f>R2798-T2798</f>
        <v>1550</v>
      </c>
      <c r="V2798" s="69">
        <f>U2798*0</f>
        <v>0</v>
      </c>
      <c r="W2798" s="69">
        <f>U2798-V2798</f>
        <v>1550</v>
      </c>
      <c r="X2798" s="69">
        <v>0</v>
      </c>
      <c r="Y2798" s="14">
        <f t="shared" si="2809"/>
        <v>0</v>
      </c>
      <c r="Z2798" s="11" t="s">
        <v>26</v>
      </c>
      <c r="AA2798" s="12" t="s">
        <v>31</v>
      </c>
    </row>
    <row r="2799" spans="1:27" x14ac:dyDescent="0.25">
      <c r="A2799" s="10">
        <v>45699</v>
      </c>
      <c r="B2799" s="68">
        <v>3.4189814814814756E-2</v>
      </c>
      <c r="C2799" s="11" t="s">
        <v>5174</v>
      </c>
      <c r="D2799" s="11">
        <v>17335</v>
      </c>
      <c r="E2799" s="11" t="s">
        <v>81</v>
      </c>
      <c r="F2799" s="11" t="s">
        <v>26</v>
      </c>
      <c r="G2799" s="11" t="s">
        <v>26</v>
      </c>
      <c r="H2799" s="12" t="s">
        <v>4421</v>
      </c>
      <c r="I2799" s="12" t="s">
        <v>27</v>
      </c>
      <c r="J2799" s="12" t="s">
        <v>47</v>
      </c>
      <c r="K2799" s="12" t="s">
        <v>48</v>
      </c>
      <c r="L2799" s="13">
        <v>41.92</v>
      </c>
      <c r="M2799" s="13">
        <v>28</v>
      </c>
      <c r="N2799" s="13">
        <f t="shared" si="2831"/>
        <v>1.4971428571428571</v>
      </c>
      <c r="O2799" s="13">
        <v>87</v>
      </c>
      <c r="P2799" s="13" t="s">
        <v>30</v>
      </c>
      <c r="Q2799" s="13">
        <v>0</v>
      </c>
      <c r="R2799" s="69">
        <f>L2799*O2799</f>
        <v>3647.04</v>
      </c>
      <c r="S2799" s="69">
        <v>38</v>
      </c>
      <c r="T2799" s="69">
        <f>L2799*S2799</f>
        <v>1592.96</v>
      </c>
      <c r="U2799" s="69">
        <f>R2799-T2799</f>
        <v>2054.08</v>
      </c>
      <c r="V2799" s="69">
        <f>U2799*1</f>
        <v>2054.08</v>
      </c>
      <c r="W2799" s="69">
        <f>U2799-V2799</f>
        <v>0</v>
      </c>
      <c r="X2799" s="69">
        <f>L2799*36</f>
        <v>1509.1200000000001</v>
      </c>
      <c r="Y2799" s="70">
        <f>+T2799-X2799</f>
        <v>83.839999999999918</v>
      </c>
      <c r="Z2799" s="12" t="s">
        <v>141</v>
      </c>
      <c r="AA2799" s="12" t="s">
        <v>78</v>
      </c>
    </row>
    <row r="2800" spans="1:27" x14ac:dyDescent="0.25">
      <c r="A2800" s="10">
        <v>45699</v>
      </c>
      <c r="B2800" s="68">
        <v>1.2534722222222239E-2</v>
      </c>
      <c r="C2800" s="11" t="s">
        <v>5175</v>
      </c>
      <c r="D2800" s="11">
        <v>17336</v>
      </c>
      <c r="E2800" s="11" t="s">
        <v>239</v>
      </c>
      <c r="F2800" s="11" t="s">
        <v>26</v>
      </c>
      <c r="G2800" s="11" t="s">
        <v>26</v>
      </c>
      <c r="H2800" s="12" t="s">
        <v>145</v>
      </c>
      <c r="I2800" s="12" t="s">
        <v>27</v>
      </c>
      <c r="J2800" s="12" t="s">
        <v>42</v>
      </c>
      <c r="K2800" s="12" t="s">
        <v>43</v>
      </c>
      <c r="L2800" s="13">
        <v>42.22</v>
      </c>
      <c r="M2800" s="13">
        <v>25</v>
      </c>
      <c r="N2800" s="13">
        <f t="shared" si="2831"/>
        <v>1.6887999999999999</v>
      </c>
      <c r="O2800" s="13">
        <v>91</v>
      </c>
      <c r="P2800" s="13" t="s">
        <v>30</v>
      </c>
      <c r="Q2800" s="13">
        <v>0</v>
      </c>
      <c r="R2800" s="69">
        <f>+L2800*O2800</f>
        <v>3842.02</v>
      </c>
      <c r="S2800" s="69">
        <v>40</v>
      </c>
      <c r="T2800" s="69">
        <f>L2800*S2800</f>
        <v>1688.8</v>
      </c>
      <c r="U2800" s="69">
        <f t="shared" ref="U2800:U2801" si="2839">R2800-T2800</f>
        <v>2153.2200000000003</v>
      </c>
      <c r="V2800" s="69">
        <f>U2800*1</f>
        <v>2153.2200000000003</v>
      </c>
      <c r="W2800" s="69">
        <f t="shared" ref="W2800" si="2840">U2800-V2800</f>
        <v>0</v>
      </c>
      <c r="X2800" s="69">
        <f>L2800*37</f>
        <v>1562.1399999999999</v>
      </c>
      <c r="Y2800" s="70">
        <f>+T2800-X2800</f>
        <v>126.66000000000008</v>
      </c>
      <c r="Z2800" s="12" t="s">
        <v>41</v>
      </c>
      <c r="AA2800" s="12" t="s">
        <v>79</v>
      </c>
    </row>
    <row r="2801" spans="1:27" x14ac:dyDescent="0.25">
      <c r="A2801" s="10">
        <v>45699</v>
      </c>
      <c r="B2801" s="68">
        <v>4.1770833333333313E-2</v>
      </c>
      <c r="C2801" s="11" t="s">
        <v>5176</v>
      </c>
      <c r="D2801" s="11">
        <v>17337</v>
      </c>
      <c r="E2801" s="11" t="s">
        <v>500</v>
      </c>
      <c r="F2801" s="11" t="s">
        <v>26</v>
      </c>
      <c r="G2801" s="11" t="s">
        <v>26</v>
      </c>
      <c r="H2801" s="12" t="s">
        <v>4421</v>
      </c>
      <c r="I2801" s="12" t="s">
        <v>27</v>
      </c>
      <c r="J2801" s="12" t="s">
        <v>33</v>
      </c>
      <c r="K2801" s="12" t="s">
        <v>34</v>
      </c>
      <c r="L2801" s="13">
        <v>44.52</v>
      </c>
      <c r="M2801" s="13">
        <v>30</v>
      </c>
      <c r="N2801" s="13">
        <f t="shared" si="2831"/>
        <v>1.4840000000000002</v>
      </c>
      <c r="O2801" s="13">
        <v>85</v>
      </c>
      <c r="P2801" s="13" t="s">
        <v>30</v>
      </c>
      <c r="Q2801" s="13">
        <v>0</v>
      </c>
      <c r="R2801" s="69">
        <f>L2801*O2801</f>
        <v>3784.2000000000003</v>
      </c>
      <c r="S2801" s="69">
        <v>38</v>
      </c>
      <c r="T2801" s="69">
        <f>L2801*S2801</f>
        <v>1691.7600000000002</v>
      </c>
      <c r="U2801" s="69">
        <f t="shared" si="2839"/>
        <v>2092.44</v>
      </c>
      <c r="V2801" s="69">
        <f>U2801*1</f>
        <v>2092.44</v>
      </c>
      <c r="W2801" s="69">
        <f>U2801-V2801</f>
        <v>0</v>
      </c>
      <c r="X2801" s="69">
        <f>L2801*36</f>
        <v>1602.72</v>
      </c>
      <c r="Y2801" s="70">
        <f>+T2801-X2801</f>
        <v>89.040000000000191</v>
      </c>
      <c r="Z2801" s="12" t="s">
        <v>141</v>
      </c>
      <c r="AA2801" s="12" t="s">
        <v>78</v>
      </c>
    </row>
    <row r="2802" spans="1:27" x14ac:dyDescent="0.25">
      <c r="A2802" s="10">
        <v>45699</v>
      </c>
      <c r="B2802" s="68">
        <v>1.6736111111111063E-2</v>
      </c>
      <c r="C2802" s="11" t="s">
        <v>5177</v>
      </c>
      <c r="D2802" s="11">
        <v>17338</v>
      </c>
      <c r="E2802" s="11" t="s">
        <v>49</v>
      </c>
      <c r="F2802" s="11" t="s">
        <v>26</v>
      </c>
      <c r="G2802" s="11">
        <v>1598</v>
      </c>
      <c r="H2802" s="12" t="s">
        <v>45</v>
      </c>
      <c r="I2802" s="12" t="s">
        <v>27</v>
      </c>
      <c r="J2802" s="12" t="s">
        <v>28</v>
      </c>
      <c r="K2802" s="12" t="s">
        <v>29</v>
      </c>
      <c r="L2802" s="13">
        <v>37.04</v>
      </c>
      <c r="M2802" s="13">
        <v>25</v>
      </c>
      <c r="N2802" s="13">
        <f t="shared" si="2831"/>
        <v>1.4816</v>
      </c>
      <c r="O2802" s="13" t="s">
        <v>30</v>
      </c>
      <c r="P2802" s="13">
        <v>40</v>
      </c>
      <c r="Q2802" s="13">
        <v>0</v>
      </c>
      <c r="R2802" s="69">
        <f>M2802*P2802</f>
        <v>1000</v>
      </c>
      <c r="S2802" s="69">
        <v>0</v>
      </c>
      <c r="T2802" s="69">
        <f>M2802*S2802</f>
        <v>0</v>
      </c>
      <c r="U2802" s="69">
        <f>R2802-T2802</f>
        <v>1000</v>
      </c>
      <c r="V2802" s="69">
        <f>U2802*0</f>
        <v>0</v>
      </c>
      <c r="W2802" s="69">
        <f>U2802-V2802</f>
        <v>1000</v>
      </c>
      <c r="X2802" s="69">
        <v>0</v>
      </c>
      <c r="Y2802" s="14">
        <f t="shared" ref="Y2802" si="2841">T2802-X2802</f>
        <v>0</v>
      </c>
      <c r="Z2802" s="11" t="s">
        <v>26</v>
      </c>
      <c r="AA2802" s="12" t="s">
        <v>31</v>
      </c>
    </row>
    <row r="2803" spans="1:27" x14ac:dyDescent="0.25">
      <c r="A2803" s="10">
        <v>45699</v>
      </c>
      <c r="B2803" s="68">
        <v>2.7905092592592551E-2</v>
      </c>
      <c r="C2803" s="11" t="s">
        <v>5178</v>
      </c>
      <c r="D2803" s="11">
        <v>17339</v>
      </c>
      <c r="E2803" s="11" t="s">
        <v>538</v>
      </c>
      <c r="F2803" s="11" t="s">
        <v>26</v>
      </c>
      <c r="G2803" s="11" t="s">
        <v>26</v>
      </c>
      <c r="H2803" s="12" t="s">
        <v>145</v>
      </c>
      <c r="I2803" s="12" t="s">
        <v>27</v>
      </c>
      <c r="J2803" s="12" t="s">
        <v>33</v>
      </c>
      <c r="K2803" s="12" t="s">
        <v>34</v>
      </c>
      <c r="L2803" s="13">
        <v>43.94</v>
      </c>
      <c r="M2803" s="13">
        <v>30</v>
      </c>
      <c r="N2803" s="13">
        <f t="shared" si="2831"/>
        <v>1.4646666666666666</v>
      </c>
      <c r="O2803" s="13">
        <v>91</v>
      </c>
      <c r="P2803" s="13" t="s">
        <v>30</v>
      </c>
      <c r="Q2803" s="13">
        <v>0</v>
      </c>
      <c r="R2803" s="69">
        <f>+L2803*O2803</f>
        <v>3998.54</v>
      </c>
      <c r="S2803" s="69">
        <v>40</v>
      </c>
      <c r="T2803" s="69">
        <f>L2803*S2803</f>
        <v>1757.6</v>
      </c>
      <c r="U2803" s="69">
        <f t="shared" ref="U2803" si="2842">R2803-T2803</f>
        <v>2240.94</v>
      </c>
      <c r="V2803" s="69">
        <f>U2803*1</f>
        <v>2240.94</v>
      </c>
      <c r="W2803" s="69">
        <f t="shared" ref="W2803" si="2843">U2803-V2803</f>
        <v>0</v>
      </c>
      <c r="X2803" s="69">
        <f>L2803*37</f>
        <v>1625.78</v>
      </c>
      <c r="Y2803" s="70">
        <f>+T2803-X2803</f>
        <v>131.81999999999994</v>
      </c>
      <c r="Z2803" s="12" t="s">
        <v>41</v>
      </c>
      <c r="AA2803" s="12" t="s">
        <v>79</v>
      </c>
    </row>
    <row r="2804" spans="1:27" x14ac:dyDescent="0.25">
      <c r="A2804" s="10">
        <v>45699</v>
      </c>
      <c r="B2804" s="68">
        <v>1.2187500000000018E-2</v>
      </c>
      <c r="C2804" s="11" t="s">
        <v>5179</v>
      </c>
      <c r="D2804" s="11">
        <v>17340</v>
      </c>
      <c r="E2804" s="11" t="s">
        <v>63</v>
      </c>
      <c r="F2804" s="11" t="s">
        <v>26</v>
      </c>
      <c r="G2804" s="11" t="s">
        <v>26</v>
      </c>
      <c r="H2804" s="12" t="s">
        <v>4421</v>
      </c>
      <c r="I2804" s="12" t="s">
        <v>27</v>
      </c>
      <c r="J2804" s="12" t="s">
        <v>42</v>
      </c>
      <c r="K2804" s="12" t="s">
        <v>43</v>
      </c>
      <c r="L2804" s="13">
        <v>45.36</v>
      </c>
      <c r="M2804" s="13">
        <v>28</v>
      </c>
      <c r="N2804" s="13">
        <f t="shared" si="2831"/>
        <v>1.6199999999999999</v>
      </c>
      <c r="O2804" s="13">
        <v>83</v>
      </c>
      <c r="P2804" s="13" t="s">
        <v>30</v>
      </c>
      <c r="Q2804" s="13">
        <v>0</v>
      </c>
      <c r="R2804" s="69">
        <f>L2804*O2804</f>
        <v>3764.88</v>
      </c>
      <c r="S2804" s="69">
        <v>38</v>
      </c>
      <c r="T2804" s="69">
        <f>L2804*S2804</f>
        <v>1723.68</v>
      </c>
      <c r="U2804" s="69">
        <f>R2804-T2804</f>
        <v>2041.2</v>
      </c>
      <c r="V2804" s="69">
        <f>U2804*1</f>
        <v>2041.2</v>
      </c>
      <c r="W2804" s="69">
        <f>U2804-V2804</f>
        <v>0</v>
      </c>
      <c r="X2804" s="69">
        <f>L2804*36</f>
        <v>1632.96</v>
      </c>
      <c r="Y2804" s="70">
        <f>+T2804-X2804</f>
        <v>90.720000000000027</v>
      </c>
      <c r="Z2804" s="12" t="s">
        <v>140</v>
      </c>
      <c r="AA2804" s="12" t="s">
        <v>78</v>
      </c>
    </row>
    <row r="2805" spans="1:27" x14ac:dyDescent="0.25">
      <c r="A2805" s="10">
        <v>45699</v>
      </c>
      <c r="B2805" s="68">
        <v>1.4456018518518465E-2</v>
      </c>
      <c r="C2805" s="11" t="s">
        <v>5180</v>
      </c>
      <c r="D2805" s="11">
        <v>17341</v>
      </c>
      <c r="E2805" s="11" t="s">
        <v>98</v>
      </c>
      <c r="F2805" s="11" t="s">
        <v>26</v>
      </c>
      <c r="G2805" s="11">
        <v>10722</v>
      </c>
      <c r="H2805" s="12" t="s">
        <v>140</v>
      </c>
      <c r="I2805" s="12" t="s">
        <v>27</v>
      </c>
      <c r="J2805" s="12" t="s">
        <v>42</v>
      </c>
      <c r="K2805" s="12" t="s">
        <v>43</v>
      </c>
      <c r="L2805" s="13">
        <v>44.34</v>
      </c>
      <c r="M2805" s="13">
        <v>25</v>
      </c>
      <c r="N2805" s="13">
        <f t="shared" si="2831"/>
        <v>1.7736000000000001</v>
      </c>
      <c r="O2805" s="13">
        <v>35</v>
      </c>
      <c r="P2805" s="13"/>
      <c r="Q2805" s="13">
        <v>0</v>
      </c>
      <c r="R2805" s="69">
        <f>+L2805*O2805</f>
        <v>1551.9</v>
      </c>
      <c r="S2805" s="69">
        <v>0</v>
      </c>
      <c r="T2805" s="69">
        <f>+L2805*S2805</f>
        <v>0</v>
      </c>
      <c r="U2805" s="69">
        <f>+R2805-T2805</f>
        <v>1551.9</v>
      </c>
      <c r="V2805" s="69">
        <f t="shared" ref="V2805" si="2844">+U2805*0</f>
        <v>0</v>
      </c>
      <c r="W2805" s="69">
        <f>+U2805-V2805</f>
        <v>1551.9</v>
      </c>
      <c r="X2805" s="69">
        <v>0</v>
      </c>
      <c r="Y2805" s="14">
        <f t="shared" ref="Y2805" si="2845">T2805-X2805</f>
        <v>0</v>
      </c>
      <c r="Z2805" s="11" t="s">
        <v>26</v>
      </c>
      <c r="AA2805" s="12" t="s">
        <v>31</v>
      </c>
    </row>
    <row r="2806" spans="1:27" x14ac:dyDescent="0.25">
      <c r="A2806" s="10">
        <v>45699</v>
      </c>
      <c r="B2806" s="68">
        <v>2.96643518518519E-2</v>
      </c>
      <c r="C2806" s="11" t="s">
        <v>5181</v>
      </c>
      <c r="D2806" s="11">
        <v>17342</v>
      </c>
      <c r="E2806" s="11" t="s">
        <v>57</v>
      </c>
      <c r="F2806" s="11" t="s">
        <v>26</v>
      </c>
      <c r="G2806" s="11" t="s">
        <v>26</v>
      </c>
      <c r="H2806" s="12" t="s">
        <v>4421</v>
      </c>
      <c r="I2806" s="12" t="s">
        <v>27</v>
      </c>
      <c r="J2806" s="12" t="s">
        <v>33</v>
      </c>
      <c r="K2806" s="12" t="s">
        <v>34</v>
      </c>
      <c r="L2806" s="13">
        <v>45.54</v>
      </c>
      <c r="M2806" s="13">
        <v>31</v>
      </c>
      <c r="N2806" s="13">
        <f t="shared" si="2831"/>
        <v>1.4690322580645161</v>
      </c>
      <c r="O2806" s="13">
        <v>85</v>
      </c>
      <c r="P2806" s="13" t="s">
        <v>30</v>
      </c>
      <c r="Q2806" s="13">
        <v>0</v>
      </c>
      <c r="R2806" s="69">
        <f>L2806*O2806</f>
        <v>3870.9</v>
      </c>
      <c r="S2806" s="69">
        <v>38</v>
      </c>
      <c r="T2806" s="69">
        <f>L2806*S2806</f>
        <v>1730.52</v>
      </c>
      <c r="U2806" s="69">
        <f t="shared" ref="U2806" si="2846">R2806-T2806</f>
        <v>2140.38</v>
      </c>
      <c r="V2806" s="69">
        <f>U2806*1</f>
        <v>2140.38</v>
      </c>
      <c r="W2806" s="69">
        <f>U2806-V2806</f>
        <v>0</v>
      </c>
      <c r="X2806" s="69">
        <f>L2806*37</f>
        <v>1684.98</v>
      </c>
      <c r="Y2806" s="70">
        <f>+T2806-X2806</f>
        <v>45.539999999999964</v>
      </c>
      <c r="Z2806" s="12" t="s">
        <v>41</v>
      </c>
      <c r="AA2806" s="12" t="s">
        <v>78</v>
      </c>
    </row>
    <row r="2807" spans="1:27" x14ac:dyDescent="0.25">
      <c r="A2807" s="10">
        <v>45699</v>
      </c>
      <c r="B2807" s="68">
        <v>6.8877314814814794E-2</v>
      </c>
      <c r="C2807" s="11" t="s">
        <v>5182</v>
      </c>
      <c r="D2807" s="11">
        <v>17343</v>
      </c>
      <c r="E2807" s="11" t="s">
        <v>321</v>
      </c>
      <c r="F2807" s="11" t="s">
        <v>26</v>
      </c>
      <c r="G2807" s="11">
        <v>112775</v>
      </c>
      <c r="H2807" s="12" t="s">
        <v>4445</v>
      </c>
      <c r="I2807" s="12" t="s">
        <v>27</v>
      </c>
      <c r="J2807" s="12" t="s">
        <v>33</v>
      </c>
      <c r="K2807" s="12" t="s">
        <v>34</v>
      </c>
      <c r="L2807" s="13">
        <v>35.380000000000003</v>
      </c>
      <c r="M2807" s="13">
        <v>25</v>
      </c>
      <c r="N2807" s="13">
        <f t="shared" si="2831"/>
        <v>1.4152</v>
      </c>
      <c r="O2807" s="13">
        <v>44</v>
      </c>
      <c r="P2807" s="13" t="s">
        <v>30</v>
      </c>
      <c r="Q2807" s="13">
        <v>0</v>
      </c>
      <c r="R2807" s="69">
        <f t="shared" ref="R2807" si="2847">+L2807*O2807</f>
        <v>1556.72</v>
      </c>
      <c r="S2807" s="69">
        <v>0</v>
      </c>
      <c r="T2807" s="69">
        <f>+L2807*S2807</f>
        <v>0</v>
      </c>
      <c r="U2807" s="69">
        <f>+R2807-T2807</f>
        <v>1556.72</v>
      </c>
      <c r="V2807" s="69">
        <f>+U2807*1</f>
        <v>1556.72</v>
      </c>
      <c r="W2807" s="69">
        <f>+U2807-V2807</f>
        <v>0</v>
      </c>
      <c r="X2807" s="69">
        <v>0</v>
      </c>
      <c r="Y2807" s="14">
        <f t="shared" ref="Y2807:Y2825" si="2848">T2807-X2807</f>
        <v>0</v>
      </c>
      <c r="Z2807" s="11" t="s">
        <v>26</v>
      </c>
      <c r="AA2807" s="12" t="s">
        <v>31</v>
      </c>
    </row>
    <row r="2808" spans="1:27" x14ac:dyDescent="0.25">
      <c r="A2808" s="10">
        <v>45699</v>
      </c>
      <c r="B2808" s="68">
        <v>6.6087962962962932E-3</v>
      </c>
      <c r="C2808" s="11" t="s">
        <v>5183</v>
      </c>
      <c r="D2808" s="11">
        <v>17344</v>
      </c>
      <c r="E2808" s="11" t="s">
        <v>179</v>
      </c>
      <c r="F2808" s="11" t="s">
        <v>26</v>
      </c>
      <c r="G2808" s="11" t="s">
        <v>35</v>
      </c>
      <c r="H2808" s="12" t="s">
        <v>36</v>
      </c>
      <c r="I2808" s="12" t="s">
        <v>55</v>
      </c>
      <c r="J2808" s="12" t="s">
        <v>55</v>
      </c>
      <c r="K2808" s="12" t="s">
        <v>56</v>
      </c>
      <c r="L2808" s="13">
        <v>14.5</v>
      </c>
      <c r="M2808" s="13">
        <v>9</v>
      </c>
      <c r="N2808" s="13">
        <f t="shared" si="2831"/>
        <v>1.6111111111111112</v>
      </c>
      <c r="O2808" s="13">
        <v>20</v>
      </c>
      <c r="P2808" s="13" t="s">
        <v>30</v>
      </c>
      <c r="Q2808" s="13">
        <v>0</v>
      </c>
      <c r="R2808" s="69">
        <f>(L2808*O2808)-Q2808</f>
        <v>290</v>
      </c>
      <c r="S2808" s="69">
        <v>0</v>
      </c>
      <c r="T2808" s="69">
        <f t="shared" ref="T2808" si="2849">+L2808*S2808</f>
        <v>0</v>
      </c>
      <c r="U2808" s="69">
        <f t="shared" ref="U2808" si="2850">+R2808-T2808</f>
        <v>290</v>
      </c>
      <c r="V2808" s="69">
        <f t="shared" ref="V2808:V2811" si="2851">+U2808*0</f>
        <v>0</v>
      </c>
      <c r="W2808" s="69">
        <f t="shared" ref="W2808" si="2852">+U2808-V2808</f>
        <v>290</v>
      </c>
      <c r="X2808" s="69">
        <v>0</v>
      </c>
      <c r="Y2808" s="14">
        <f t="shared" si="2848"/>
        <v>0</v>
      </c>
      <c r="Z2808" s="11" t="s">
        <v>26</v>
      </c>
      <c r="AA2808" s="12" t="s">
        <v>31</v>
      </c>
    </row>
    <row r="2809" spans="1:27" x14ac:dyDescent="0.25">
      <c r="A2809" s="10">
        <v>45699</v>
      </c>
      <c r="B2809" s="68">
        <v>3.7696759259259249E-2</v>
      </c>
      <c r="C2809" s="11" t="s">
        <v>5184</v>
      </c>
      <c r="D2809" s="11">
        <v>17345</v>
      </c>
      <c r="E2809" s="11" t="s">
        <v>53</v>
      </c>
      <c r="F2809" s="11" t="s">
        <v>26</v>
      </c>
      <c r="G2809" s="11">
        <v>3955</v>
      </c>
      <c r="H2809" s="12" t="s">
        <v>41</v>
      </c>
      <c r="I2809" s="12" t="s">
        <v>27</v>
      </c>
      <c r="J2809" s="12" t="s">
        <v>42</v>
      </c>
      <c r="K2809" s="12" t="s">
        <v>43</v>
      </c>
      <c r="L2809" s="13">
        <v>44.68</v>
      </c>
      <c r="M2809" s="13">
        <v>25</v>
      </c>
      <c r="N2809" s="13">
        <f t="shared" si="2831"/>
        <v>1.7871999999999999</v>
      </c>
      <c r="O2809" s="13" t="s">
        <v>30</v>
      </c>
      <c r="P2809" s="13">
        <v>64</v>
      </c>
      <c r="Q2809" s="13">
        <v>0</v>
      </c>
      <c r="R2809" s="69">
        <f>M2809*P2809</f>
        <v>1600</v>
      </c>
      <c r="S2809" s="69">
        <v>0</v>
      </c>
      <c r="T2809" s="69">
        <f>M2809*S2809</f>
        <v>0</v>
      </c>
      <c r="U2809" s="69">
        <f>+R2809-T2809</f>
        <v>1600</v>
      </c>
      <c r="V2809" s="69">
        <f t="shared" si="2851"/>
        <v>0</v>
      </c>
      <c r="W2809" s="69">
        <f>+U2809-V2809</f>
        <v>1600</v>
      </c>
      <c r="X2809" s="69">
        <v>0</v>
      </c>
      <c r="Y2809" s="14">
        <f t="shared" si="2848"/>
        <v>0</v>
      </c>
      <c r="Z2809" s="11" t="s">
        <v>26</v>
      </c>
      <c r="AA2809" s="12" t="s">
        <v>31</v>
      </c>
    </row>
    <row r="2810" spans="1:27" x14ac:dyDescent="0.25">
      <c r="A2810" s="10">
        <v>45699</v>
      </c>
      <c r="B2810" s="68">
        <v>7.4768518518519289E-3</v>
      </c>
      <c r="C2810" s="11" t="s">
        <v>5185</v>
      </c>
      <c r="D2810" s="11">
        <v>17346</v>
      </c>
      <c r="E2810" s="11" t="s">
        <v>650</v>
      </c>
      <c r="F2810" s="11" t="s">
        <v>26</v>
      </c>
      <c r="G2810" s="11" t="s">
        <v>35</v>
      </c>
      <c r="H2810" s="12" t="s">
        <v>36</v>
      </c>
      <c r="I2810" s="12" t="s">
        <v>55</v>
      </c>
      <c r="J2810" s="12" t="s">
        <v>55</v>
      </c>
      <c r="K2810" s="12" t="s">
        <v>56</v>
      </c>
      <c r="L2810" s="13">
        <v>34.520000000000003</v>
      </c>
      <c r="M2810" s="13">
        <v>23</v>
      </c>
      <c r="N2810" s="13">
        <f t="shared" si="2831"/>
        <v>1.5008695652173913</v>
      </c>
      <c r="O2810" s="13">
        <v>20</v>
      </c>
      <c r="P2810" s="13" t="s">
        <v>30</v>
      </c>
      <c r="Q2810" s="13">
        <v>0</v>
      </c>
      <c r="R2810" s="69">
        <f>(L2810*O2810)-Q2810</f>
        <v>690.40000000000009</v>
      </c>
      <c r="S2810" s="69">
        <v>0</v>
      </c>
      <c r="T2810" s="69">
        <f t="shared" ref="T2810" si="2853">+L2810*S2810</f>
        <v>0</v>
      </c>
      <c r="U2810" s="69">
        <f t="shared" ref="U2810" si="2854">+R2810-T2810</f>
        <v>690.40000000000009</v>
      </c>
      <c r="V2810" s="69">
        <f t="shared" si="2851"/>
        <v>0</v>
      </c>
      <c r="W2810" s="69">
        <f t="shared" ref="W2810" si="2855">+U2810-V2810</f>
        <v>690.40000000000009</v>
      </c>
      <c r="X2810" s="69">
        <v>0</v>
      </c>
      <c r="Y2810" s="14">
        <f t="shared" si="2848"/>
        <v>0</v>
      </c>
      <c r="Z2810" s="11" t="s">
        <v>26</v>
      </c>
      <c r="AA2810" s="12" t="s">
        <v>31</v>
      </c>
    </row>
    <row r="2811" spans="1:27" x14ac:dyDescent="0.25">
      <c r="A2811" s="10">
        <v>45699</v>
      </c>
      <c r="B2811" s="68">
        <v>9.5717592592592604E-2</v>
      </c>
      <c r="C2811" s="11" t="s">
        <v>5186</v>
      </c>
      <c r="D2811" s="11">
        <v>17347</v>
      </c>
      <c r="E2811" s="11" t="s">
        <v>569</v>
      </c>
      <c r="F2811" s="11" t="s">
        <v>26</v>
      </c>
      <c r="G2811" s="11">
        <v>10751</v>
      </c>
      <c r="H2811" s="12" t="s">
        <v>140</v>
      </c>
      <c r="I2811" s="12" t="s">
        <v>27</v>
      </c>
      <c r="J2811" s="12" t="s">
        <v>33</v>
      </c>
      <c r="K2811" s="12" t="s">
        <v>34</v>
      </c>
      <c r="L2811" s="13">
        <v>41.82</v>
      </c>
      <c r="M2811" s="13">
        <v>28</v>
      </c>
      <c r="N2811" s="13">
        <f t="shared" si="2831"/>
        <v>1.4935714285714285</v>
      </c>
      <c r="O2811" s="13">
        <v>40</v>
      </c>
      <c r="P2811" s="13"/>
      <c r="Q2811" s="13">
        <v>0</v>
      </c>
      <c r="R2811" s="69">
        <f>+L2811*O2811</f>
        <v>1672.8</v>
      </c>
      <c r="S2811" s="69">
        <v>0</v>
      </c>
      <c r="T2811" s="69">
        <f>+L2811*S2811</f>
        <v>0</v>
      </c>
      <c r="U2811" s="69">
        <f>+R2811-T2811</f>
        <v>1672.8</v>
      </c>
      <c r="V2811" s="69">
        <f t="shared" si="2851"/>
        <v>0</v>
      </c>
      <c r="W2811" s="69">
        <f>+U2811-V2811</f>
        <v>1672.8</v>
      </c>
      <c r="X2811" s="69">
        <v>0</v>
      </c>
      <c r="Y2811" s="14">
        <f t="shared" si="2848"/>
        <v>0</v>
      </c>
      <c r="Z2811" s="11" t="s">
        <v>26</v>
      </c>
      <c r="AA2811" s="12" t="s">
        <v>31</v>
      </c>
    </row>
    <row r="2812" spans="1:27" x14ac:dyDescent="0.25">
      <c r="A2812" s="10">
        <v>45699</v>
      </c>
      <c r="B2812" s="68">
        <v>0.11379629629629628</v>
      </c>
      <c r="C2812" s="11" t="s">
        <v>5187</v>
      </c>
      <c r="D2812" s="11">
        <v>17348</v>
      </c>
      <c r="E2812" s="11" t="s">
        <v>50</v>
      </c>
      <c r="F2812" s="11" t="s">
        <v>26</v>
      </c>
      <c r="G2812" s="11">
        <v>945</v>
      </c>
      <c r="H2812" s="12" t="s">
        <v>162</v>
      </c>
      <c r="I2812" s="12" t="s">
        <v>27</v>
      </c>
      <c r="J2812" s="12" t="s">
        <v>47</v>
      </c>
      <c r="K2812" s="12" t="s">
        <v>48</v>
      </c>
      <c r="L2812" s="13">
        <v>38.74</v>
      </c>
      <c r="M2812" s="13">
        <v>25</v>
      </c>
      <c r="N2812" s="13">
        <f t="shared" si="2831"/>
        <v>1.5496000000000001</v>
      </c>
      <c r="O2812" s="13" t="s">
        <v>30</v>
      </c>
      <c r="P2812" s="13">
        <v>58</v>
      </c>
      <c r="Q2812" s="13">
        <v>0</v>
      </c>
      <c r="R2812" s="69">
        <f>M2812*P2812</f>
        <v>1450</v>
      </c>
      <c r="S2812" s="69">
        <v>0</v>
      </c>
      <c r="T2812" s="69">
        <f>M2812*S2812</f>
        <v>0</v>
      </c>
      <c r="U2812" s="69">
        <f>R2812-T2812</f>
        <v>1450</v>
      </c>
      <c r="V2812" s="69">
        <f>U2812*0</f>
        <v>0</v>
      </c>
      <c r="W2812" s="69">
        <f>U2812-V2812</f>
        <v>1450</v>
      </c>
      <c r="X2812" s="69">
        <v>0</v>
      </c>
      <c r="Y2812" s="14">
        <f t="shared" si="2848"/>
        <v>0</v>
      </c>
      <c r="Z2812" s="11" t="s">
        <v>26</v>
      </c>
      <c r="AA2812" s="12" t="s">
        <v>31</v>
      </c>
    </row>
    <row r="2813" spans="1:27" x14ac:dyDescent="0.25">
      <c r="A2813" s="10">
        <v>45699</v>
      </c>
      <c r="B2813" s="68">
        <v>6.921296296296342E-3</v>
      </c>
      <c r="C2813" s="11" t="s">
        <v>5188</v>
      </c>
      <c r="D2813" s="11">
        <v>17349</v>
      </c>
      <c r="E2813" s="11" t="s">
        <v>485</v>
      </c>
      <c r="F2813" s="11" t="s">
        <v>26</v>
      </c>
      <c r="G2813" s="11">
        <v>78003</v>
      </c>
      <c r="H2813" s="12" t="s">
        <v>4447</v>
      </c>
      <c r="I2813" s="12" t="s">
        <v>27</v>
      </c>
      <c r="J2813" s="12" t="s">
        <v>42</v>
      </c>
      <c r="K2813" s="12" t="s">
        <v>43</v>
      </c>
      <c r="L2813" s="13">
        <v>45.98</v>
      </c>
      <c r="M2813" s="13">
        <v>28</v>
      </c>
      <c r="N2813" s="13">
        <f t="shared" si="2831"/>
        <v>1.6421428571428571</v>
      </c>
      <c r="O2813" s="13">
        <v>42.5</v>
      </c>
      <c r="P2813" s="13"/>
      <c r="Q2813" s="13">
        <v>0</v>
      </c>
      <c r="R2813" s="69">
        <f>+L2813*O2813</f>
        <v>1954.1499999999999</v>
      </c>
      <c r="S2813" s="69">
        <v>0</v>
      </c>
      <c r="T2813" s="69">
        <f>+L2813*S2813</f>
        <v>0</v>
      </c>
      <c r="U2813" s="69">
        <f>+R2813-T2813</f>
        <v>1954.1499999999999</v>
      </c>
      <c r="V2813" s="69">
        <f>+U2813*0.75</f>
        <v>1465.6125</v>
      </c>
      <c r="W2813" s="69">
        <f>+U2813-V2813</f>
        <v>488.53749999999991</v>
      </c>
      <c r="X2813" s="69">
        <v>0</v>
      </c>
      <c r="Y2813" s="14">
        <f t="shared" si="2848"/>
        <v>0</v>
      </c>
      <c r="Z2813" s="11" t="s">
        <v>26</v>
      </c>
      <c r="AA2813" s="12" t="s">
        <v>31</v>
      </c>
    </row>
    <row r="2814" spans="1:27" x14ac:dyDescent="0.25">
      <c r="A2814" s="10">
        <v>45699</v>
      </c>
      <c r="B2814" s="68">
        <v>8.3784722222222219E-2</v>
      </c>
      <c r="C2814" s="11" t="s">
        <v>5189</v>
      </c>
      <c r="D2814" s="11">
        <v>17350</v>
      </c>
      <c r="E2814" s="11" t="s">
        <v>1199</v>
      </c>
      <c r="F2814" s="11" t="s">
        <v>26</v>
      </c>
      <c r="G2814" s="11">
        <v>2961</v>
      </c>
      <c r="H2814" s="12" t="s">
        <v>162</v>
      </c>
      <c r="I2814" s="12" t="s">
        <v>55</v>
      </c>
      <c r="J2814" s="12" t="s">
        <v>565</v>
      </c>
      <c r="K2814" s="12" t="s">
        <v>549</v>
      </c>
      <c r="L2814" s="13">
        <v>42.94</v>
      </c>
      <c r="M2814" s="13">
        <v>25</v>
      </c>
      <c r="N2814" s="13">
        <f t="shared" si="2831"/>
        <v>1.7176</v>
      </c>
      <c r="O2814" s="13">
        <v>25</v>
      </c>
      <c r="P2814" s="13"/>
      <c r="Q2814" s="13">
        <v>0</v>
      </c>
      <c r="R2814" s="69">
        <f>L2814*O2814</f>
        <v>1073.5</v>
      </c>
      <c r="S2814" s="69">
        <v>0</v>
      </c>
      <c r="T2814" s="69">
        <f>L2814*S2814</f>
        <v>0</v>
      </c>
      <c r="U2814" s="69">
        <f>R2814-T2814</f>
        <v>1073.5</v>
      </c>
      <c r="V2814" s="69">
        <f>U2814*0</f>
        <v>0</v>
      </c>
      <c r="W2814" s="69">
        <f>U2814-V2814</f>
        <v>1073.5</v>
      </c>
      <c r="X2814" s="69">
        <v>0</v>
      </c>
      <c r="Y2814" s="14">
        <f t="shared" si="2848"/>
        <v>0</v>
      </c>
      <c r="Z2814" s="11" t="s">
        <v>26</v>
      </c>
      <c r="AA2814" s="12" t="s">
        <v>31</v>
      </c>
    </row>
    <row r="2815" spans="1:27" x14ac:dyDescent="0.25">
      <c r="A2815" s="10">
        <v>45699</v>
      </c>
      <c r="B2815" s="68">
        <v>1.7476851851851827E-2</v>
      </c>
      <c r="C2815" s="11" t="s">
        <v>5190</v>
      </c>
      <c r="D2815" s="11">
        <v>17351</v>
      </c>
      <c r="E2815" s="11" t="s">
        <v>229</v>
      </c>
      <c r="F2815" s="11" t="s">
        <v>26</v>
      </c>
      <c r="G2815" s="11">
        <v>26205</v>
      </c>
      <c r="H2815" s="12" t="s">
        <v>564</v>
      </c>
      <c r="I2815" s="12" t="s">
        <v>55</v>
      </c>
      <c r="J2815" s="12" t="s">
        <v>565</v>
      </c>
      <c r="K2815" s="12" t="s">
        <v>549</v>
      </c>
      <c r="L2815" s="13">
        <v>44.44</v>
      </c>
      <c r="M2815" s="13">
        <v>25</v>
      </c>
      <c r="N2815" s="13">
        <f t="shared" si="2831"/>
        <v>1.7775999999999998</v>
      </c>
      <c r="O2815" s="13">
        <v>25</v>
      </c>
      <c r="P2815" s="13" t="s">
        <v>30</v>
      </c>
      <c r="Q2815" s="13">
        <v>0</v>
      </c>
      <c r="R2815" s="69">
        <f t="shared" ref="R2815" si="2856">L2815*O2815</f>
        <v>1111</v>
      </c>
      <c r="S2815" s="69">
        <v>0</v>
      </c>
      <c r="T2815" s="69">
        <f t="shared" ref="T2815" si="2857">L2815*S2815</f>
        <v>0</v>
      </c>
      <c r="U2815" s="69">
        <f t="shared" ref="U2815" si="2858">R2815-T2815</f>
        <v>1111</v>
      </c>
      <c r="V2815" s="69">
        <f>U2815*0</f>
        <v>0</v>
      </c>
      <c r="W2815" s="69">
        <f t="shared" ref="W2815" si="2859">U2815-V2815</f>
        <v>1111</v>
      </c>
      <c r="X2815" s="69">
        <v>0</v>
      </c>
      <c r="Y2815" s="14">
        <f t="shared" si="2848"/>
        <v>0</v>
      </c>
      <c r="Z2815" s="11" t="s">
        <v>26</v>
      </c>
      <c r="AA2815" s="12" t="s">
        <v>31</v>
      </c>
    </row>
    <row r="2816" spans="1:27" x14ac:dyDescent="0.25">
      <c r="A2816" s="10">
        <v>45699</v>
      </c>
      <c r="B2816" s="68">
        <v>2.2986111111111096E-2</v>
      </c>
      <c r="C2816" s="11" t="s">
        <v>5191</v>
      </c>
      <c r="D2816" s="11">
        <v>17352</v>
      </c>
      <c r="E2816" s="11" t="s">
        <v>5192</v>
      </c>
      <c r="F2816" s="11" t="s">
        <v>26</v>
      </c>
      <c r="G2816" s="11">
        <v>78001</v>
      </c>
      <c r="H2816" s="12" t="s">
        <v>4447</v>
      </c>
      <c r="I2816" s="12" t="s">
        <v>27</v>
      </c>
      <c r="J2816" s="12" t="s">
        <v>42</v>
      </c>
      <c r="K2816" s="12" t="s">
        <v>43</v>
      </c>
      <c r="L2816" s="13">
        <v>45.46</v>
      </c>
      <c r="M2816" s="13">
        <v>28</v>
      </c>
      <c r="N2816" s="13">
        <f t="shared" si="2831"/>
        <v>1.6235714285714287</v>
      </c>
      <c r="O2816" s="13">
        <v>42.5</v>
      </c>
      <c r="P2816" s="13"/>
      <c r="Q2816" s="13">
        <v>0</v>
      </c>
      <c r="R2816" s="69">
        <f>+L2816*O2816</f>
        <v>1932.05</v>
      </c>
      <c r="S2816" s="69">
        <v>0</v>
      </c>
      <c r="T2816" s="69">
        <f>+L2816*S2816</f>
        <v>0</v>
      </c>
      <c r="U2816" s="69">
        <f>+R2816-T2816</f>
        <v>1932.05</v>
      </c>
      <c r="V2816" s="69">
        <f>+U2816*0.75</f>
        <v>1449.0374999999999</v>
      </c>
      <c r="W2816" s="69">
        <f>+U2816-V2816</f>
        <v>483.01250000000005</v>
      </c>
      <c r="X2816" s="69">
        <v>0</v>
      </c>
      <c r="Y2816" s="14">
        <f t="shared" si="2848"/>
        <v>0</v>
      </c>
      <c r="Z2816" s="11" t="s">
        <v>26</v>
      </c>
      <c r="AA2816" s="12" t="s">
        <v>31</v>
      </c>
    </row>
    <row r="2817" spans="1:27" x14ac:dyDescent="0.25">
      <c r="A2817" s="10">
        <v>45699</v>
      </c>
      <c r="B2817" s="68">
        <v>8.113425925925899E-3</v>
      </c>
      <c r="C2817" s="11" t="s">
        <v>5193</v>
      </c>
      <c r="D2817" s="11">
        <v>17353</v>
      </c>
      <c r="E2817" s="11" t="s">
        <v>113</v>
      </c>
      <c r="F2817" s="11" t="s">
        <v>26</v>
      </c>
      <c r="G2817" s="11">
        <v>693</v>
      </c>
      <c r="H2817" s="12" t="s">
        <v>6326</v>
      </c>
      <c r="I2817" s="12" t="s">
        <v>27</v>
      </c>
      <c r="J2817" s="12" t="s">
        <v>42</v>
      </c>
      <c r="K2817" s="12" t="s">
        <v>43</v>
      </c>
      <c r="L2817" s="13">
        <v>31.72</v>
      </c>
      <c r="M2817" s="13">
        <v>20</v>
      </c>
      <c r="N2817" s="13">
        <f t="shared" si="2831"/>
        <v>1.5859999999999999</v>
      </c>
      <c r="O2817" s="13">
        <v>42.5</v>
      </c>
      <c r="P2817" s="13"/>
      <c r="Q2817" s="13">
        <v>0</v>
      </c>
      <c r="R2817" s="69">
        <f>L2817*O2817</f>
        <v>1348.1</v>
      </c>
      <c r="S2817" s="69">
        <v>0</v>
      </c>
      <c r="T2817" s="69">
        <f>+L2817*S2817</f>
        <v>0</v>
      </c>
      <c r="U2817" s="69">
        <f>R2817-T2817</f>
        <v>1348.1</v>
      </c>
      <c r="V2817" s="69">
        <f>U2817*0</f>
        <v>0</v>
      </c>
      <c r="W2817" s="69">
        <f>U2817-V2817</f>
        <v>1348.1</v>
      </c>
      <c r="X2817" s="69"/>
      <c r="Y2817" s="14">
        <f t="shared" si="2848"/>
        <v>0</v>
      </c>
      <c r="Z2817" s="11" t="s">
        <v>26</v>
      </c>
      <c r="AA2817" s="12" t="s">
        <v>31</v>
      </c>
    </row>
    <row r="2818" spans="1:27" x14ac:dyDescent="0.25">
      <c r="A2818" s="10">
        <v>45699</v>
      </c>
      <c r="B2818" s="68">
        <v>0.11731481481481482</v>
      </c>
      <c r="C2818" s="11" t="s">
        <v>5194</v>
      </c>
      <c r="D2818" s="11">
        <v>17354</v>
      </c>
      <c r="E2818" s="11" t="s">
        <v>495</v>
      </c>
      <c r="F2818" s="11" t="s">
        <v>26</v>
      </c>
      <c r="G2818" s="11">
        <v>78954</v>
      </c>
      <c r="H2818" s="12" t="s">
        <v>4447</v>
      </c>
      <c r="I2818" s="12" t="s">
        <v>27</v>
      </c>
      <c r="J2818" s="12" t="s">
        <v>33</v>
      </c>
      <c r="K2818" s="12" t="s">
        <v>34</v>
      </c>
      <c r="L2818" s="13">
        <v>38.18</v>
      </c>
      <c r="M2818" s="13">
        <v>25</v>
      </c>
      <c r="N2818" s="13">
        <f t="shared" si="2831"/>
        <v>1.5271999999999999</v>
      </c>
      <c r="O2818" s="13">
        <v>45.33</v>
      </c>
      <c r="P2818" s="13" t="s">
        <v>30</v>
      </c>
      <c r="Q2818" s="13">
        <v>0</v>
      </c>
      <c r="R2818" s="69">
        <f>+L2818*O2818</f>
        <v>1730.6994</v>
      </c>
      <c r="S2818" s="69">
        <v>0</v>
      </c>
      <c r="T2818" s="69">
        <f>+L2818*S2818</f>
        <v>0</v>
      </c>
      <c r="U2818" s="69">
        <f>+R2818-T2818</f>
        <v>1730.6994</v>
      </c>
      <c r="V2818" s="69">
        <f>+U2818*0.75</f>
        <v>1298.0245500000001</v>
      </c>
      <c r="W2818" s="69">
        <f>+U2818-V2818</f>
        <v>432.67484999999988</v>
      </c>
      <c r="X2818" s="69">
        <v>0</v>
      </c>
      <c r="Y2818" s="14">
        <f t="shared" si="2848"/>
        <v>0</v>
      </c>
      <c r="Z2818" s="11" t="s">
        <v>26</v>
      </c>
      <c r="AA2818" s="12" t="s">
        <v>31</v>
      </c>
    </row>
    <row r="2819" spans="1:27" x14ac:dyDescent="0.25">
      <c r="A2819" s="10">
        <v>45699</v>
      </c>
      <c r="B2819" s="68">
        <v>2.7881944444444473E-2</v>
      </c>
      <c r="C2819" s="11" t="s">
        <v>5195</v>
      </c>
      <c r="D2819" s="11">
        <v>17355</v>
      </c>
      <c r="E2819" s="11" t="s">
        <v>60</v>
      </c>
      <c r="F2819" s="11" t="s">
        <v>26</v>
      </c>
      <c r="G2819" s="11" t="s">
        <v>35</v>
      </c>
      <c r="H2819" s="12" t="s">
        <v>36</v>
      </c>
      <c r="I2819" s="12" t="s">
        <v>27</v>
      </c>
      <c r="J2819" s="12" t="s">
        <v>33</v>
      </c>
      <c r="K2819" s="12" t="s">
        <v>34</v>
      </c>
      <c r="L2819" s="13">
        <v>8.24</v>
      </c>
      <c r="M2819" s="13">
        <v>5</v>
      </c>
      <c r="N2819" s="13">
        <f t="shared" si="2831"/>
        <v>1.6480000000000001</v>
      </c>
      <c r="O2819" s="13">
        <v>50</v>
      </c>
      <c r="P2819" s="13" t="s">
        <v>30</v>
      </c>
      <c r="Q2819" s="13">
        <v>0</v>
      </c>
      <c r="R2819" s="69">
        <f>(L2819*O2819)-Q2819</f>
        <v>412</v>
      </c>
      <c r="S2819" s="69">
        <v>0</v>
      </c>
      <c r="T2819" s="69">
        <f t="shared" ref="T2819:T2820" si="2860">+L2819*S2819</f>
        <v>0</v>
      </c>
      <c r="U2819" s="69">
        <f t="shared" ref="U2819:U2820" si="2861">+R2819-T2819</f>
        <v>412</v>
      </c>
      <c r="V2819" s="69">
        <f t="shared" ref="V2819:V2820" si="2862">+U2819*0</f>
        <v>0</v>
      </c>
      <c r="W2819" s="69">
        <f t="shared" ref="W2819:W2820" si="2863">+U2819-V2819</f>
        <v>412</v>
      </c>
      <c r="X2819" s="69">
        <v>0</v>
      </c>
      <c r="Y2819" s="14">
        <f t="shared" si="2848"/>
        <v>0</v>
      </c>
      <c r="Z2819" s="11" t="s">
        <v>26</v>
      </c>
      <c r="AA2819" s="12" t="s">
        <v>31</v>
      </c>
    </row>
    <row r="2820" spans="1:27" x14ac:dyDescent="0.25">
      <c r="A2820" s="10">
        <v>45699</v>
      </c>
      <c r="B2820" s="68">
        <v>8.9236111111110628E-3</v>
      </c>
      <c r="C2820" s="11" t="s">
        <v>5196</v>
      </c>
      <c r="D2820" s="11">
        <v>17356</v>
      </c>
      <c r="E2820" s="11" t="s">
        <v>5171</v>
      </c>
      <c r="F2820" s="11" t="s">
        <v>26</v>
      </c>
      <c r="G2820" s="11" t="s">
        <v>35</v>
      </c>
      <c r="H2820" s="12" t="s">
        <v>36</v>
      </c>
      <c r="I2820" s="12" t="s">
        <v>55</v>
      </c>
      <c r="J2820" s="12" t="s">
        <v>55</v>
      </c>
      <c r="K2820" s="12" t="s">
        <v>56</v>
      </c>
      <c r="L2820" s="13">
        <v>30.92</v>
      </c>
      <c r="M2820" s="13">
        <v>20</v>
      </c>
      <c r="N2820" s="13">
        <f t="shared" si="2831"/>
        <v>1.546</v>
      </c>
      <c r="O2820" s="13">
        <v>20</v>
      </c>
      <c r="P2820" s="13" t="s">
        <v>30</v>
      </c>
      <c r="Q2820" s="13">
        <v>0</v>
      </c>
      <c r="R2820" s="69">
        <f>(L2820*O2820)-Q2820</f>
        <v>618.40000000000009</v>
      </c>
      <c r="S2820" s="69">
        <v>0</v>
      </c>
      <c r="T2820" s="69">
        <f t="shared" si="2860"/>
        <v>0</v>
      </c>
      <c r="U2820" s="69">
        <f t="shared" si="2861"/>
        <v>618.40000000000009</v>
      </c>
      <c r="V2820" s="69">
        <f t="shared" si="2862"/>
        <v>0</v>
      </c>
      <c r="W2820" s="69">
        <f t="shared" si="2863"/>
        <v>618.40000000000009</v>
      </c>
      <c r="X2820" s="69">
        <v>0</v>
      </c>
      <c r="Y2820" s="14">
        <f t="shared" si="2848"/>
        <v>0</v>
      </c>
      <c r="Z2820" s="11" t="s">
        <v>26</v>
      </c>
      <c r="AA2820" s="12" t="s">
        <v>31</v>
      </c>
    </row>
    <row r="2821" spans="1:27" x14ac:dyDescent="0.25">
      <c r="A2821" s="10">
        <v>45699</v>
      </c>
      <c r="B2821" s="68">
        <v>0.11822916666666672</v>
      </c>
      <c r="C2821" s="11" t="s">
        <v>5197</v>
      </c>
      <c r="D2821" s="11">
        <v>17357</v>
      </c>
      <c r="E2821" s="11" t="s">
        <v>566</v>
      </c>
      <c r="F2821" s="11" t="s">
        <v>26</v>
      </c>
      <c r="G2821" s="11">
        <v>112773</v>
      </c>
      <c r="H2821" s="12" t="s">
        <v>4445</v>
      </c>
      <c r="I2821" s="12" t="s">
        <v>27</v>
      </c>
      <c r="J2821" s="12" t="s">
        <v>33</v>
      </c>
      <c r="K2821" s="12" t="s">
        <v>34</v>
      </c>
      <c r="L2821" s="13">
        <v>34.659999999999997</v>
      </c>
      <c r="M2821" s="13">
        <v>25</v>
      </c>
      <c r="N2821" s="13">
        <f t="shared" si="2831"/>
        <v>1.3863999999999999</v>
      </c>
      <c r="O2821" s="13">
        <v>44</v>
      </c>
      <c r="P2821" s="13" t="s">
        <v>30</v>
      </c>
      <c r="Q2821" s="13">
        <v>0</v>
      </c>
      <c r="R2821" s="69">
        <f t="shared" ref="R2821" si="2864">+L2821*O2821</f>
        <v>1525.04</v>
      </c>
      <c r="S2821" s="69">
        <v>0</v>
      </c>
      <c r="T2821" s="69">
        <f>+L2821*S2821</f>
        <v>0</v>
      </c>
      <c r="U2821" s="69">
        <f>+R2821-T2821</f>
        <v>1525.04</v>
      </c>
      <c r="V2821" s="69">
        <f>+U2821*1</f>
        <v>1525.04</v>
      </c>
      <c r="W2821" s="69">
        <f>+U2821-V2821</f>
        <v>0</v>
      </c>
      <c r="X2821" s="69">
        <v>0</v>
      </c>
      <c r="Y2821" s="14">
        <f t="shared" si="2848"/>
        <v>0</v>
      </c>
      <c r="Z2821" s="11" t="s">
        <v>26</v>
      </c>
      <c r="AA2821" s="12" t="s">
        <v>31</v>
      </c>
    </row>
    <row r="2822" spans="1:27" x14ac:dyDescent="0.25">
      <c r="A2822" s="10">
        <v>45699</v>
      </c>
      <c r="B2822" s="68">
        <v>9.5254629629629717E-3</v>
      </c>
      <c r="C2822" s="11" t="s">
        <v>5198</v>
      </c>
      <c r="D2822" s="11">
        <v>17358</v>
      </c>
      <c r="E2822" s="11" t="s">
        <v>81</v>
      </c>
      <c r="F2822" s="11" t="s">
        <v>26</v>
      </c>
      <c r="G2822" s="11">
        <v>1212</v>
      </c>
      <c r="H2822" s="12" t="s">
        <v>141</v>
      </c>
      <c r="I2822" s="12" t="s">
        <v>37</v>
      </c>
      <c r="J2822" s="12" t="s">
        <v>85</v>
      </c>
      <c r="K2822" s="12" t="s">
        <v>86</v>
      </c>
      <c r="L2822" s="13">
        <v>37.159999999999997</v>
      </c>
      <c r="M2822" s="13">
        <v>22</v>
      </c>
      <c r="N2822" s="13">
        <f t="shared" si="2831"/>
        <v>1.689090909090909</v>
      </c>
      <c r="O2822" s="13">
        <v>29</v>
      </c>
      <c r="P2822" s="13" t="s">
        <v>30</v>
      </c>
      <c r="Q2822" s="13">
        <v>0</v>
      </c>
      <c r="R2822" s="69">
        <f>L2822*O2822</f>
        <v>1077.6399999999999</v>
      </c>
      <c r="S2822" s="69">
        <v>0</v>
      </c>
      <c r="T2822" s="69">
        <f>L2822*S2822</f>
        <v>0</v>
      </c>
      <c r="U2822" s="69">
        <f>R2822-T2822</f>
        <v>1077.6399999999999</v>
      </c>
      <c r="V2822" s="69">
        <f>U2822*0</f>
        <v>0</v>
      </c>
      <c r="W2822" s="69">
        <f>U2822-V2822</f>
        <v>1077.6399999999999</v>
      </c>
      <c r="X2822" s="69">
        <v>0</v>
      </c>
      <c r="Y2822" s="14">
        <f t="shared" si="2848"/>
        <v>0</v>
      </c>
      <c r="Z2822" s="11" t="s">
        <v>26</v>
      </c>
      <c r="AA2822" s="12" t="s">
        <v>31</v>
      </c>
    </row>
    <row r="2823" spans="1:27" x14ac:dyDescent="0.25">
      <c r="A2823" s="10">
        <v>45699</v>
      </c>
      <c r="B2823" s="68">
        <v>8.553240740740764E-3</v>
      </c>
      <c r="C2823" s="11" t="s">
        <v>5199</v>
      </c>
      <c r="D2823" s="11">
        <v>17359</v>
      </c>
      <c r="E2823" s="11" t="s">
        <v>657</v>
      </c>
      <c r="F2823" s="11" t="s">
        <v>26</v>
      </c>
      <c r="G2823" s="11">
        <v>867</v>
      </c>
      <c r="H2823" s="12" t="s">
        <v>141</v>
      </c>
      <c r="I2823" s="12" t="s">
        <v>37</v>
      </c>
      <c r="J2823" s="12" t="s">
        <v>85</v>
      </c>
      <c r="K2823" s="12" t="s">
        <v>86</v>
      </c>
      <c r="L2823" s="13">
        <v>37.9</v>
      </c>
      <c r="M2823" s="13">
        <v>22</v>
      </c>
      <c r="N2823" s="13">
        <f t="shared" si="2831"/>
        <v>1.7227272727272727</v>
      </c>
      <c r="O2823" s="13">
        <v>29</v>
      </c>
      <c r="P2823" s="13" t="s">
        <v>30</v>
      </c>
      <c r="Q2823" s="13">
        <v>0</v>
      </c>
      <c r="R2823" s="69">
        <f>L2823*O2823</f>
        <v>1099.0999999999999</v>
      </c>
      <c r="S2823" s="69">
        <v>0</v>
      </c>
      <c r="T2823" s="69">
        <f>L2823*S2823</f>
        <v>0</v>
      </c>
      <c r="U2823" s="69">
        <f>R2823-T2823</f>
        <v>1099.0999999999999</v>
      </c>
      <c r="V2823" s="69">
        <f>U2823*0</f>
        <v>0</v>
      </c>
      <c r="W2823" s="69">
        <f>U2823-V2823</f>
        <v>1099.0999999999999</v>
      </c>
      <c r="X2823" s="69">
        <v>0</v>
      </c>
      <c r="Y2823" s="14">
        <f t="shared" si="2848"/>
        <v>0</v>
      </c>
      <c r="Z2823" s="11" t="s">
        <v>26</v>
      </c>
      <c r="AA2823" s="12" t="s">
        <v>31</v>
      </c>
    </row>
    <row r="2824" spans="1:27" x14ac:dyDescent="0.25">
      <c r="A2824" s="10">
        <v>45699</v>
      </c>
      <c r="B2824" s="68">
        <v>1.9618055555555514E-2</v>
      </c>
      <c r="C2824" s="11" t="s">
        <v>5200</v>
      </c>
      <c r="D2824" s="11">
        <v>17360</v>
      </c>
      <c r="E2824" s="11" t="s">
        <v>500</v>
      </c>
      <c r="F2824" s="11" t="s">
        <v>26</v>
      </c>
      <c r="G2824" s="11">
        <v>820</v>
      </c>
      <c r="H2824" s="12" t="s">
        <v>141</v>
      </c>
      <c r="I2824" s="12" t="s">
        <v>37</v>
      </c>
      <c r="J2824" s="12" t="s">
        <v>85</v>
      </c>
      <c r="K2824" s="12" t="s">
        <v>86</v>
      </c>
      <c r="L2824" s="13">
        <v>38.9</v>
      </c>
      <c r="M2824" s="13">
        <v>25</v>
      </c>
      <c r="N2824" s="13">
        <f t="shared" si="2831"/>
        <v>1.556</v>
      </c>
      <c r="O2824" s="13">
        <v>29</v>
      </c>
      <c r="P2824" s="13" t="s">
        <v>30</v>
      </c>
      <c r="Q2824" s="13">
        <v>0</v>
      </c>
      <c r="R2824" s="69">
        <f>L2824*O2824</f>
        <v>1128.0999999999999</v>
      </c>
      <c r="S2824" s="69">
        <v>0</v>
      </c>
      <c r="T2824" s="69">
        <f>L2824*S2824</f>
        <v>0</v>
      </c>
      <c r="U2824" s="69">
        <f>R2824-T2824</f>
        <v>1128.0999999999999</v>
      </c>
      <c r="V2824" s="69">
        <f>U2824*0</f>
        <v>0</v>
      </c>
      <c r="W2824" s="69">
        <f>U2824-V2824</f>
        <v>1128.0999999999999</v>
      </c>
      <c r="X2824" s="69">
        <v>0</v>
      </c>
      <c r="Y2824" s="14">
        <f t="shared" si="2848"/>
        <v>0</v>
      </c>
      <c r="Z2824" s="11" t="s">
        <v>26</v>
      </c>
      <c r="AA2824" s="12" t="s">
        <v>31</v>
      </c>
    </row>
    <row r="2825" spans="1:27" x14ac:dyDescent="0.25">
      <c r="A2825" s="10">
        <v>45699</v>
      </c>
      <c r="B2825" s="68">
        <v>8.2893518518518505E-2</v>
      </c>
      <c r="C2825" s="11" t="s">
        <v>5201</v>
      </c>
      <c r="D2825" s="11">
        <v>17362</v>
      </c>
      <c r="E2825" s="11" t="s">
        <v>80</v>
      </c>
      <c r="F2825" s="11" t="s">
        <v>26</v>
      </c>
      <c r="G2825" s="11">
        <v>10681</v>
      </c>
      <c r="H2825" s="12" t="s">
        <v>140</v>
      </c>
      <c r="I2825" s="12" t="s">
        <v>27</v>
      </c>
      <c r="J2825" s="12" t="s">
        <v>47</v>
      </c>
      <c r="K2825" s="12" t="s">
        <v>48</v>
      </c>
      <c r="L2825" s="13">
        <v>42.56</v>
      </c>
      <c r="M2825" s="13">
        <v>29</v>
      </c>
      <c r="N2825" s="13">
        <f t="shared" si="2831"/>
        <v>1.4675862068965517</v>
      </c>
      <c r="O2825" s="13">
        <v>40</v>
      </c>
      <c r="P2825" s="13"/>
      <c r="Q2825" s="13">
        <v>0</v>
      </c>
      <c r="R2825" s="69">
        <f>+L2825*O2825</f>
        <v>1702.4</v>
      </c>
      <c r="S2825" s="69">
        <v>0</v>
      </c>
      <c r="T2825" s="69">
        <f>+L2825*S2825</f>
        <v>0</v>
      </c>
      <c r="U2825" s="69">
        <f>+R2825-T2825</f>
        <v>1702.4</v>
      </c>
      <c r="V2825" s="69">
        <f t="shared" ref="V2825" si="2865">+U2825*0</f>
        <v>0</v>
      </c>
      <c r="W2825" s="69">
        <f>+U2825-V2825</f>
        <v>1702.4</v>
      </c>
      <c r="X2825" s="69">
        <v>0</v>
      </c>
      <c r="Y2825" s="14">
        <f t="shared" si="2848"/>
        <v>0</v>
      </c>
      <c r="Z2825" s="11" t="s">
        <v>26</v>
      </c>
      <c r="AA2825" s="12" t="s">
        <v>31</v>
      </c>
    </row>
    <row r="2826" spans="1:27" x14ac:dyDescent="0.25">
      <c r="A2826" s="10">
        <v>45699</v>
      </c>
      <c r="B2826" s="68">
        <v>1.5069444444444469E-2</v>
      </c>
      <c r="C2826" s="11" t="s">
        <v>5202</v>
      </c>
      <c r="D2826" s="11">
        <v>17363</v>
      </c>
      <c r="E2826" s="11" t="s">
        <v>430</v>
      </c>
      <c r="F2826" s="11" t="s">
        <v>26</v>
      </c>
      <c r="G2826" s="11" t="s">
        <v>26</v>
      </c>
      <c r="H2826" s="12" t="s">
        <v>4421</v>
      </c>
      <c r="I2826" s="12" t="s">
        <v>27</v>
      </c>
      <c r="J2826" s="12" t="s">
        <v>42</v>
      </c>
      <c r="K2826" s="12" t="s">
        <v>43</v>
      </c>
      <c r="L2826" s="13">
        <v>41.88</v>
      </c>
      <c r="M2826" s="13">
        <v>25</v>
      </c>
      <c r="N2826" s="13">
        <f t="shared" si="2831"/>
        <v>1.6752</v>
      </c>
      <c r="O2826" s="13">
        <v>83</v>
      </c>
      <c r="P2826" s="13" t="s">
        <v>30</v>
      </c>
      <c r="Q2826" s="13">
        <v>0</v>
      </c>
      <c r="R2826" s="69">
        <f>L2826*O2826</f>
        <v>3476.0400000000004</v>
      </c>
      <c r="S2826" s="69">
        <v>38</v>
      </c>
      <c r="T2826" s="69">
        <f>L2826*S2826</f>
        <v>1591.44</v>
      </c>
      <c r="U2826" s="69">
        <f>R2826-T2826</f>
        <v>1884.6000000000004</v>
      </c>
      <c r="V2826" s="69">
        <f>U2826*1</f>
        <v>1884.6000000000004</v>
      </c>
      <c r="W2826" s="69">
        <f>U2826-V2826</f>
        <v>0</v>
      </c>
      <c r="X2826" s="69">
        <f>L2826*36</f>
        <v>1507.68</v>
      </c>
      <c r="Y2826" s="70">
        <f t="shared" ref="Y2826:Y2827" si="2866">+T2826-X2826</f>
        <v>83.759999999999991</v>
      </c>
      <c r="Z2826" s="12" t="s">
        <v>6326</v>
      </c>
      <c r="AA2826" s="12" t="s">
        <v>78</v>
      </c>
    </row>
    <row r="2827" spans="1:27" x14ac:dyDescent="0.25">
      <c r="A2827" s="10">
        <v>45699</v>
      </c>
      <c r="B2827" s="68">
        <v>7.5532407407407465E-2</v>
      </c>
      <c r="C2827" s="11" t="s">
        <v>5203</v>
      </c>
      <c r="D2827" s="11">
        <v>17364</v>
      </c>
      <c r="E2827" s="11" t="s">
        <v>239</v>
      </c>
      <c r="F2827" s="11" t="s">
        <v>26</v>
      </c>
      <c r="G2827" s="11" t="s">
        <v>26</v>
      </c>
      <c r="H2827" s="12" t="s">
        <v>4421</v>
      </c>
      <c r="I2827" s="12" t="s">
        <v>27</v>
      </c>
      <c r="J2827" s="12" t="s">
        <v>33</v>
      </c>
      <c r="K2827" s="12" t="s">
        <v>34</v>
      </c>
      <c r="L2827" s="13">
        <v>42.12</v>
      </c>
      <c r="M2827" s="13">
        <v>29</v>
      </c>
      <c r="N2827" s="13">
        <f t="shared" si="2831"/>
        <v>1.4524137931034482</v>
      </c>
      <c r="O2827" s="13">
        <v>85</v>
      </c>
      <c r="P2827" s="13" t="s">
        <v>30</v>
      </c>
      <c r="Q2827" s="13">
        <v>0</v>
      </c>
      <c r="R2827" s="69">
        <f>L2827*O2827</f>
        <v>3580.2</v>
      </c>
      <c r="S2827" s="69">
        <v>38</v>
      </c>
      <c r="T2827" s="69">
        <f>L2827*S2827</f>
        <v>1600.56</v>
      </c>
      <c r="U2827" s="69">
        <f t="shared" ref="U2827" si="2867">R2827-T2827</f>
        <v>1979.6399999999999</v>
      </c>
      <c r="V2827" s="69">
        <f>U2827*1</f>
        <v>1979.6399999999999</v>
      </c>
      <c r="W2827" s="69">
        <f>U2827-V2827</f>
        <v>0</v>
      </c>
      <c r="X2827" s="69">
        <f>L2827*37</f>
        <v>1558.4399999999998</v>
      </c>
      <c r="Y2827" s="70">
        <f t="shared" si="2866"/>
        <v>42.120000000000118</v>
      </c>
      <c r="Z2827" s="12" t="s">
        <v>41</v>
      </c>
      <c r="AA2827" s="12" t="s">
        <v>78</v>
      </c>
    </row>
    <row r="2828" spans="1:27" x14ac:dyDescent="0.25">
      <c r="A2828" s="10">
        <v>45699</v>
      </c>
      <c r="B2828" s="68">
        <v>1.6076388888888904E-2</v>
      </c>
      <c r="C2828" s="11" t="s">
        <v>5204</v>
      </c>
      <c r="D2828" s="11">
        <v>17365</v>
      </c>
      <c r="E2828" s="11" t="s">
        <v>482</v>
      </c>
      <c r="F2828" s="11" t="s">
        <v>26</v>
      </c>
      <c r="G2828" s="11">
        <v>3597</v>
      </c>
      <c r="H2828" s="12" t="s">
        <v>41</v>
      </c>
      <c r="I2828" s="12" t="s">
        <v>55</v>
      </c>
      <c r="J2828" s="12" t="s">
        <v>55</v>
      </c>
      <c r="K2828" s="12" t="s">
        <v>56</v>
      </c>
      <c r="L2828" s="13">
        <v>37.479999999999997</v>
      </c>
      <c r="M2828" s="13">
        <v>22</v>
      </c>
      <c r="N2828" s="13">
        <f t="shared" si="2831"/>
        <v>1.7036363636363634</v>
      </c>
      <c r="O2828" s="13" t="s">
        <v>30</v>
      </c>
      <c r="P2828" s="13">
        <v>24</v>
      </c>
      <c r="Q2828" s="13">
        <v>0</v>
      </c>
      <c r="R2828" s="69">
        <f>+M2828*P2828</f>
        <v>528</v>
      </c>
      <c r="S2828" s="69">
        <v>0</v>
      </c>
      <c r="T2828" s="69">
        <f>+M2828*S2828</f>
        <v>0</v>
      </c>
      <c r="U2828" s="69">
        <f t="shared" ref="U2828:U2830" si="2868">+R2828-T2828</f>
        <v>528</v>
      </c>
      <c r="V2828" s="69">
        <f>+U2828*0</f>
        <v>0</v>
      </c>
      <c r="W2828" s="69">
        <f t="shared" ref="W2828:W2830" si="2869">+U2828-V2828</f>
        <v>528</v>
      </c>
      <c r="X2828" s="69">
        <v>0</v>
      </c>
      <c r="Y2828" s="14">
        <f t="shared" ref="Y2828" si="2870">T2828-X2828</f>
        <v>0</v>
      </c>
      <c r="Z2828" s="11" t="s">
        <v>26</v>
      </c>
      <c r="AA2828" s="12" t="s">
        <v>31</v>
      </c>
    </row>
    <row r="2829" spans="1:27" x14ac:dyDescent="0.25">
      <c r="A2829" s="10">
        <v>45699</v>
      </c>
      <c r="B2829" s="68">
        <v>7.8356481481481888E-3</v>
      </c>
      <c r="C2829" s="11" t="s">
        <v>5205</v>
      </c>
      <c r="D2829" s="11">
        <v>17366</v>
      </c>
      <c r="E2829" s="11" t="s">
        <v>60</v>
      </c>
      <c r="F2829" s="11" t="s">
        <v>26</v>
      </c>
      <c r="G2829" s="11" t="s">
        <v>35</v>
      </c>
      <c r="H2829" s="12" t="s">
        <v>36</v>
      </c>
      <c r="I2829" s="12" t="s">
        <v>27</v>
      </c>
      <c r="J2829" s="12" t="s">
        <v>42</v>
      </c>
      <c r="K2829" s="12" t="s">
        <v>43</v>
      </c>
      <c r="L2829" s="13">
        <v>8.32</v>
      </c>
      <c r="M2829" s="13">
        <v>5</v>
      </c>
      <c r="N2829" s="13">
        <f t="shared" si="2831"/>
        <v>1.6640000000000001</v>
      </c>
      <c r="O2829" s="13">
        <v>45</v>
      </c>
      <c r="P2829" s="13" t="s">
        <v>30</v>
      </c>
      <c r="Q2829" s="13">
        <v>0</v>
      </c>
      <c r="R2829" s="69">
        <f>(L2829*O2829)-Q2829</f>
        <v>374.40000000000003</v>
      </c>
      <c r="S2829" s="69">
        <v>0</v>
      </c>
      <c r="T2829" s="69">
        <f t="shared" ref="T2829:T2830" si="2871">+L2829*S2829</f>
        <v>0</v>
      </c>
      <c r="U2829" s="69">
        <f t="shared" si="2868"/>
        <v>374.40000000000003</v>
      </c>
      <c r="V2829" s="69">
        <f>+U2829*0</f>
        <v>0</v>
      </c>
      <c r="W2829" s="69">
        <f t="shared" si="2869"/>
        <v>374.40000000000003</v>
      </c>
      <c r="X2829" s="69">
        <v>0</v>
      </c>
      <c r="Y2829" s="14">
        <f>T2829-X2829</f>
        <v>0</v>
      </c>
      <c r="Z2829" s="11" t="s">
        <v>26</v>
      </c>
      <c r="AA2829" s="12" t="s">
        <v>31</v>
      </c>
    </row>
    <row r="2830" spans="1:27" x14ac:dyDescent="0.25">
      <c r="A2830" s="10">
        <v>45699</v>
      </c>
      <c r="B2830" s="68">
        <v>8.0787037037036713E-3</v>
      </c>
      <c r="C2830" s="11" t="s">
        <v>5206</v>
      </c>
      <c r="D2830" s="11">
        <v>17367</v>
      </c>
      <c r="E2830" s="11" t="s">
        <v>5207</v>
      </c>
      <c r="F2830" s="11" t="s">
        <v>26</v>
      </c>
      <c r="G2830" s="11" t="s">
        <v>35</v>
      </c>
      <c r="H2830" s="12" t="s">
        <v>36</v>
      </c>
      <c r="I2830" s="12" t="s">
        <v>37</v>
      </c>
      <c r="J2830" s="12" t="s">
        <v>85</v>
      </c>
      <c r="K2830" s="12" t="s">
        <v>86</v>
      </c>
      <c r="L2830" s="13">
        <v>15.5</v>
      </c>
      <c r="M2830" s="13">
        <v>9</v>
      </c>
      <c r="N2830" s="13">
        <f t="shared" si="2831"/>
        <v>1.7222222222222223</v>
      </c>
      <c r="O2830" s="13">
        <v>37</v>
      </c>
      <c r="P2830" s="13" t="s">
        <v>30</v>
      </c>
      <c r="Q2830" s="13">
        <v>0</v>
      </c>
      <c r="R2830" s="69">
        <f>(L2830*O2830)-Q2830</f>
        <v>573.5</v>
      </c>
      <c r="S2830" s="69">
        <v>0</v>
      </c>
      <c r="T2830" s="69">
        <f t="shared" si="2871"/>
        <v>0</v>
      </c>
      <c r="U2830" s="69">
        <f t="shared" si="2868"/>
        <v>573.5</v>
      </c>
      <c r="V2830" s="69">
        <f>+U2830*0</f>
        <v>0</v>
      </c>
      <c r="W2830" s="69">
        <f t="shared" si="2869"/>
        <v>573.5</v>
      </c>
      <c r="X2830" s="69">
        <v>0</v>
      </c>
      <c r="Y2830" s="14">
        <f t="shared" ref="Y2830:Y2855" si="2872">T2830-X2830</f>
        <v>0</v>
      </c>
      <c r="Z2830" s="11" t="s">
        <v>26</v>
      </c>
      <c r="AA2830" s="12" t="s">
        <v>31</v>
      </c>
    </row>
    <row r="2831" spans="1:27" x14ac:dyDescent="0.25">
      <c r="A2831" s="10">
        <v>45699</v>
      </c>
      <c r="B2831" s="68">
        <v>1.2986111111111143E-2</v>
      </c>
      <c r="C2831" s="11" t="s">
        <v>5208</v>
      </c>
      <c r="D2831" s="11">
        <v>17368</v>
      </c>
      <c r="E2831" s="11" t="s">
        <v>229</v>
      </c>
      <c r="F2831" s="11" t="s">
        <v>26</v>
      </c>
      <c r="G2831" s="11">
        <v>26206</v>
      </c>
      <c r="H2831" s="12" t="s">
        <v>564</v>
      </c>
      <c r="I2831" s="12" t="s">
        <v>55</v>
      </c>
      <c r="J2831" s="12" t="s">
        <v>565</v>
      </c>
      <c r="K2831" s="12" t="s">
        <v>549</v>
      </c>
      <c r="L2831" s="13">
        <v>43.3</v>
      </c>
      <c r="M2831" s="13">
        <v>25</v>
      </c>
      <c r="N2831" s="13">
        <f t="shared" si="2831"/>
        <v>1.732</v>
      </c>
      <c r="O2831" s="13">
        <v>25</v>
      </c>
      <c r="P2831" s="13" t="s">
        <v>30</v>
      </c>
      <c r="Q2831" s="13">
        <v>0</v>
      </c>
      <c r="R2831" s="69">
        <f t="shared" ref="R2831" si="2873">L2831*O2831</f>
        <v>1082.5</v>
      </c>
      <c r="S2831" s="69">
        <v>0</v>
      </c>
      <c r="T2831" s="69">
        <f t="shared" ref="T2831" si="2874">L2831*S2831</f>
        <v>0</v>
      </c>
      <c r="U2831" s="69">
        <f t="shared" ref="U2831" si="2875">R2831-T2831</f>
        <v>1082.5</v>
      </c>
      <c r="V2831" s="69">
        <f>U2831*0</f>
        <v>0</v>
      </c>
      <c r="W2831" s="69">
        <f t="shared" ref="W2831" si="2876">U2831-V2831</f>
        <v>1082.5</v>
      </c>
      <c r="X2831" s="69">
        <v>0</v>
      </c>
      <c r="Y2831" s="14">
        <f t="shared" si="2872"/>
        <v>0</v>
      </c>
      <c r="Z2831" s="11" t="s">
        <v>26</v>
      </c>
      <c r="AA2831" s="12" t="s">
        <v>31</v>
      </c>
    </row>
    <row r="2832" spans="1:27" x14ac:dyDescent="0.25">
      <c r="A2832" s="10">
        <v>45699</v>
      </c>
      <c r="B2832" s="68">
        <v>0.10111111111111121</v>
      </c>
      <c r="C2832" s="11" t="s">
        <v>5209</v>
      </c>
      <c r="D2832" s="11">
        <v>17369</v>
      </c>
      <c r="E2832" s="11" t="s">
        <v>63</v>
      </c>
      <c r="F2832" s="11" t="s">
        <v>26</v>
      </c>
      <c r="G2832" s="11">
        <v>10188</v>
      </c>
      <c r="H2832" s="12" t="s">
        <v>140</v>
      </c>
      <c r="I2832" s="12" t="s">
        <v>27</v>
      </c>
      <c r="J2832" s="12" t="s">
        <v>33</v>
      </c>
      <c r="K2832" s="12" t="s">
        <v>34</v>
      </c>
      <c r="L2832" s="13">
        <v>41.48</v>
      </c>
      <c r="M2832" s="13">
        <v>28</v>
      </c>
      <c r="N2832" s="13">
        <f t="shared" si="2831"/>
        <v>1.4814285714285713</v>
      </c>
      <c r="O2832" s="13">
        <v>40</v>
      </c>
      <c r="P2832" s="13"/>
      <c r="Q2832" s="13">
        <v>0</v>
      </c>
      <c r="R2832" s="69">
        <f>+L2832*O2832</f>
        <v>1659.1999999999998</v>
      </c>
      <c r="S2832" s="69">
        <v>0</v>
      </c>
      <c r="T2832" s="69">
        <f>+L2832*S2832</f>
        <v>0</v>
      </c>
      <c r="U2832" s="69">
        <f>+R2832-T2832</f>
        <v>1659.1999999999998</v>
      </c>
      <c r="V2832" s="69">
        <f t="shared" ref="V2832" si="2877">+U2832*0</f>
        <v>0</v>
      </c>
      <c r="W2832" s="69">
        <f>+U2832-V2832</f>
        <v>1659.1999999999998</v>
      </c>
      <c r="X2832" s="69">
        <v>0</v>
      </c>
      <c r="Y2832" s="14">
        <f t="shared" si="2872"/>
        <v>0</v>
      </c>
      <c r="Z2832" s="11" t="s">
        <v>26</v>
      </c>
      <c r="AA2832" s="12" t="s">
        <v>31</v>
      </c>
    </row>
    <row r="2833" spans="1:27" x14ac:dyDescent="0.25">
      <c r="A2833" s="10">
        <v>45699</v>
      </c>
      <c r="B2833" s="68">
        <v>1.1180555555555527E-2</v>
      </c>
      <c r="C2833" s="11" t="s">
        <v>5210</v>
      </c>
      <c r="D2833" s="11">
        <v>17370</v>
      </c>
      <c r="E2833" s="11" t="s">
        <v>67</v>
      </c>
      <c r="F2833" s="11" t="s">
        <v>26</v>
      </c>
      <c r="G2833" s="11">
        <v>1639</v>
      </c>
      <c r="H2833" s="12" t="s">
        <v>66</v>
      </c>
      <c r="I2833" s="12" t="s">
        <v>37</v>
      </c>
      <c r="J2833" s="12" t="s">
        <v>1908</v>
      </c>
      <c r="K2833" s="12" t="s">
        <v>82</v>
      </c>
      <c r="L2833" s="13">
        <v>38.76</v>
      </c>
      <c r="M2833" s="13">
        <v>25</v>
      </c>
      <c r="N2833" s="13">
        <f t="shared" si="2831"/>
        <v>1.5504</v>
      </c>
      <c r="O2833" s="13" t="s">
        <v>30</v>
      </c>
      <c r="P2833" s="13">
        <v>54</v>
      </c>
      <c r="Q2833" s="13">
        <v>0</v>
      </c>
      <c r="R2833" s="69">
        <f>M2833*P2833</f>
        <v>1350</v>
      </c>
      <c r="S2833" s="69">
        <v>0</v>
      </c>
      <c r="T2833" s="69">
        <f>M2833*S2833</f>
        <v>0</v>
      </c>
      <c r="U2833" s="69">
        <f t="shared" ref="U2833" si="2878">R2833-T2833</f>
        <v>1350</v>
      </c>
      <c r="V2833" s="69">
        <f>U2833*1</f>
        <v>1350</v>
      </c>
      <c r="W2833" s="69">
        <f>U2833-V2833</f>
        <v>0</v>
      </c>
      <c r="X2833" s="69">
        <v>0</v>
      </c>
      <c r="Y2833" s="14">
        <f t="shared" si="2872"/>
        <v>0</v>
      </c>
      <c r="Z2833" s="11" t="s">
        <v>26</v>
      </c>
      <c r="AA2833" s="12" t="s">
        <v>31</v>
      </c>
    </row>
    <row r="2834" spans="1:27" x14ac:dyDescent="0.25">
      <c r="A2834" s="10">
        <v>45699</v>
      </c>
      <c r="B2834" s="68">
        <v>1.4652777777777737E-2</v>
      </c>
      <c r="C2834" s="11" t="s">
        <v>5211</v>
      </c>
      <c r="D2834" s="11">
        <v>17372</v>
      </c>
      <c r="E2834" s="11" t="s">
        <v>69</v>
      </c>
      <c r="F2834" s="11" t="s">
        <v>26</v>
      </c>
      <c r="G2834" s="11">
        <v>2116</v>
      </c>
      <c r="H2834" s="12" t="s">
        <v>70</v>
      </c>
      <c r="I2834" s="12" t="s">
        <v>27</v>
      </c>
      <c r="J2834" s="12" t="s">
        <v>42</v>
      </c>
      <c r="K2834" s="12" t="s">
        <v>43</v>
      </c>
      <c r="L2834" s="13">
        <v>44.04</v>
      </c>
      <c r="M2834" s="13">
        <v>25</v>
      </c>
      <c r="N2834" s="13">
        <f t="shared" si="2831"/>
        <v>1.7616000000000001</v>
      </c>
      <c r="O2834" s="13" t="s">
        <v>30</v>
      </c>
      <c r="P2834" s="13">
        <v>64</v>
      </c>
      <c r="Q2834" s="13">
        <v>0</v>
      </c>
      <c r="R2834" s="69">
        <f>+M2834*P2834</f>
        <v>1600</v>
      </c>
      <c r="S2834" s="69">
        <v>0</v>
      </c>
      <c r="T2834" s="69">
        <f>+M2834*S2834</f>
        <v>0</v>
      </c>
      <c r="U2834" s="69">
        <f t="shared" ref="U2834" si="2879">+R2834-T2834</f>
        <v>1600</v>
      </c>
      <c r="V2834" s="69">
        <f t="shared" ref="V2834" si="2880">+U2834*0</f>
        <v>0</v>
      </c>
      <c r="W2834" s="69">
        <f t="shared" ref="W2834" si="2881">+U2834-V2834</f>
        <v>1600</v>
      </c>
      <c r="X2834" s="69">
        <v>0</v>
      </c>
      <c r="Y2834" s="14">
        <f t="shared" si="2872"/>
        <v>0</v>
      </c>
      <c r="Z2834" s="11" t="s">
        <v>26</v>
      </c>
      <c r="AA2834" s="12" t="s">
        <v>31</v>
      </c>
    </row>
    <row r="2835" spans="1:27" x14ac:dyDescent="0.25">
      <c r="A2835" s="10">
        <v>45699</v>
      </c>
      <c r="B2835" s="68">
        <v>1.997685185185194E-2</v>
      </c>
      <c r="C2835" s="11" t="s">
        <v>5212</v>
      </c>
      <c r="D2835" s="11">
        <v>17373</v>
      </c>
      <c r="E2835" s="11" t="s">
        <v>50</v>
      </c>
      <c r="F2835" s="11" t="s">
        <v>26</v>
      </c>
      <c r="G2835" s="11">
        <v>946</v>
      </c>
      <c r="H2835" s="12" t="s">
        <v>162</v>
      </c>
      <c r="I2835" s="12" t="s">
        <v>55</v>
      </c>
      <c r="J2835" s="12" t="s">
        <v>565</v>
      </c>
      <c r="K2835" s="12" t="s">
        <v>549</v>
      </c>
      <c r="L2835" s="13">
        <v>41.94</v>
      </c>
      <c r="M2835" s="13">
        <v>25</v>
      </c>
      <c r="N2835" s="13">
        <f t="shared" si="2831"/>
        <v>1.6776</v>
      </c>
      <c r="O2835" s="13">
        <v>25</v>
      </c>
      <c r="P2835" s="13"/>
      <c r="Q2835" s="13">
        <v>0</v>
      </c>
      <c r="R2835" s="69">
        <f>L2835*O2835</f>
        <v>1048.5</v>
      </c>
      <c r="S2835" s="69">
        <v>0</v>
      </c>
      <c r="T2835" s="69">
        <f>L2835*S2835</f>
        <v>0</v>
      </c>
      <c r="U2835" s="69">
        <f>R2835-T2835</f>
        <v>1048.5</v>
      </c>
      <c r="V2835" s="69">
        <f>U2835*0</f>
        <v>0</v>
      </c>
      <c r="W2835" s="69">
        <f>U2835-V2835</f>
        <v>1048.5</v>
      </c>
      <c r="X2835" s="69">
        <v>0</v>
      </c>
      <c r="Y2835" s="14">
        <f t="shared" si="2872"/>
        <v>0</v>
      </c>
      <c r="Z2835" s="11" t="s">
        <v>26</v>
      </c>
      <c r="AA2835" s="12" t="s">
        <v>31</v>
      </c>
    </row>
    <row r="2836" spans="1:27" x14ac:dyDescent="0.25">
      <c r="A2836" s="10">
        <v>45699</v>
      </c>
      <c r="B2836" s="68">
        <v>4.4097222222221344E-3</v>
      </c>
      <c r="C2836" s="11" t="s">
        <v>5213</v>
      </c>
      <c r="D2836" s="11">
        <v>17374</v>
      </c>
      <c r="E2836" s="11" t="s">
        <v>60</v>
      </c>
      <c r="F2836" s="11" t="s">
        <v>26</v>
      </c>
      <c r="G2836" s="11" t="s">
        <v>35</v>
      </c>
      <c r="H2836" s="12" t="s">
        <v>36</v>
      </c>
      <c r="I2836" s="12" t="s">
        <v>27</v>
      </c>
      <c r="J2836" s="12" t="s">
        <v>42</v>
      </c>
      <c r="K2836" s="12" t="s">
        <v>43</v>
      </c>
      <c r="L2836" s="13">
        <v>8.86</v>
      </c>
      <c r="M2836" s="13">
        <v>5</v>
      </c>
      <c r="N2836" s="13">
        <f t="shared" si="2831"/>
        <v>1.7719999999999998</v>
      </c>
      <c r="O2836" s="13">
        <v>45</v>
      </c>
      <c r="P2836" s="13" t="s">
        <v>30</v>
      </c>
      <c r="Q2836" s="13">
        <v>0</v>
      </c>
      <c r="R2836" s="69">
        <f>(L2836*O2836)-Q2836</f>
        <v>398.7</v>
      </c>
      <c r="S2836" s="69">
        <v>0</v>
      </c>
      <c r="T2836" s="69">
        <f t="shared" ref="T2836" si="2882">+L2836*S2836</f>
        <v>0</v>
      </c>
      <c r="U2836" s="69">
        <f t="shared" ref="U2836" si="2883">+R2836-T2836</f>
        <v>398.7</v>
      </c>
      <c r="V2836" s="69">
        <f>+U2836*0</f>
        <v>0</v>
      </c>
      <c r="W2836" s="69">
        <f t="shared" ref="W2836" si="2884">+U2836-V2836</f>
        <v>398.7</v>
      </c>
      <c r="X2836" s="69">
        <v>0</v>
      </c>
      <c r="Y2836" s="14">
        <f t="shared" si="2872"/>
        <v>0</v>
      </c>
      <c r="Z2836" s="11" t="s">
        <v>26</v>
      </c>
      <c r="AA2836" s="12" t="s">
        <v>31</v>
      </c>
    </row>
    <row r="2837" spans="1:27" x14ac:dyDescent="0.25">
      <c r="A2837" s="10">
        <v>45699</v>
      </c>
      <c r="B2837" s="68">
        <v>8.506944444444553E-3</v>
      </c>
      <c r="C2837" s="11" t="s">
        <v>5214</v>
      </c>
      <c r="D2837" s="11">
        <v>17375</v>
      </c>
      <c r="E2837" s="11" t="s">
        <v>604</v>
      </c>
      <c r="F2837" s="11" t="s">
        <v>26</v>
      </c>
      <c r="G2837" s="11">
        <v>1065</v>
      </c>
      <c r="H2837" s="12" t="s">
        <v>141</v>
      </c>
      <c r="I2837" s="12" t="s">
        <v>27</v>
      </c>
      <c r="J2837" s="12" t="s">
        <v>42</v>
      </c>
      <c r="K2837" s="12" t="s">
        <v>43</v>
      </c>
      <c r="L2837" s="13">
        <v>45.48</v>
      </c>
      <c r="M2837" s="13">
        <v>28</v>
      </c>
      <c r="N2837" s="13">
        <f t="shared" si="2831"/>
        <v>1.6242857142857141</v>
      </c>
      <c r="O2837" s="13">
        <v>40</v>
      </c>
      <c r="P2837" s="13" t="s">
        <v>30</v>
      </c>
      <c r="Q2837" s="13">
        <v>0</v>
      </c>
      <c r="R2837" s="69">
        <f>L2837*O2837</f>
        <v>1819.1999999999998</v>
      </c>
      <c r="S2837" s="69">
        <v>0</v>
      </c>
      <c r="T2837" s="69">
        <f>L2837*S2837</f>
        <v>0</v>
      </c>
      <c r="U2837" s="69">
        <f>R2837-T2837</f>
        <v>1819.1999999999998</v>
      </c>
      <c r="V2837" s="69">
        <f>U2837*0</f>
        <v>0</v>
      </c>
      <c r="W2837" s="69">
        <f>U2837-V2837</f>
        <v>1819.1999999999998</v>
      </c>
      <c r="X2837" s="69">
        <v>0</v>
      </c>
      <c r="Y2837" s="14">
        <f t="shared" si="2872"/>
        <v>0</v>
      </c>
      <c r="Z2837" s="11" t="s">
        <v>26</v>
      </c>
      <c r="AA2837" s="12" t="s">
        <v>31</v>
      </c>
    </row>
    <row r="2838" spans="1:27" x14ac:dyDescent="0.25">
      <c r="A2838" s="10">
        <v>45699</v>
      </c>
      <c r="B2838" s="68">
        <v>0.12079861111111118</v>
      </c>
      <c r="C2838" s="11" t="s">
        <v>5215</v>
      </c>
      <c r="D2838" s="11">
        <v>17376</v>
      </c>
      <c r="E2838" s="11" t="s">
        <v>434</v>
      </c>
      <c r="F2838" s="11" t="s">
        <v>26</v>
      </c>
      <c r="G2838" s="11" t="s">
        <v>26</v>
      </c>
      <c r="H2838" s="12" t="s">
        <v>4421</v>
      </c>
      <c r="I2838" s="12" t="s">
        <v>27</v>
      </c>
      <c r="J2838" s="12" t="s">
        <v>47</v>
      </c>
      <c r="K2838" s="12" t="s">
        <v>48</v>
      </c>
      <c r="L2838" s="13">
        <v>40.58</v>
      </c>
      <c r="M2838" s="13">
        <v>28</v>
      </c>
      <c r="N2838" s="13">
        <f t="shared" si="2831"/>
        <v>1.4492857142857143</v>
      </c>
      <c r="O2838" s="13">
        <v>87</v>
      </c>
      <c r="P2838" s="13" t="s">
        <v>30</v>
      </c>
      <c r="Q2838" s="13">
        <v>0</v>
      </c>
      <c r="R2838" s="69">
        <f>L2838*O2838</f>
        <v>3530.46</v>
      </c>
      <c r="S2838" s="69">
        <v>38</v>
      </c>
      <c r="T2838" s="69">
        <f>L2838*S2838</f>
        <v>1542.04</v>
      </c>
      <c r="U2838" s="69">
        <f>R2838-T2838</f>
        <v>1988.42</v>
      </c>
      <c r="V2838" s="69">
        <f>U2838*1</f>
        <v>1988.42</v>
      </c>
      <c r="W2838" s="69">
        <f>U2838-V2838</f>
        <v>0</v>
      </c>
      <c r="X2838" s="69">
        <f>L2838*37</f>
        <v>1501.46</v>
      </c>
      <c r="Y2838" s="70">
        <f>+T2838-X2838</f>
        <v>40.579999999999927</v>
      </c>
      <c r="Z2838" s="12" t="s">
        <v>41</v>
      </c>
      <c r="AA2838" s="12" t="s">
        <v>78</v>
      </c>
    </row>
    <row r="2839" spans="1:27" x14ac:dyDescent="0.25">
      <c r="A2839" s="10">
        <v>45699</v>
      </c>
      <c r="B2839" s="68">
        <v>0.28217592592592594</v>
      </c>
      <c r="C2839" s="11" t="s">
        <v>5216</v>
      </c>
      <c r="D2839" s="11">
        <v>17379</v>
      </c>
      <c r="E2839" s="11" t="s">
        <v>5217</v>
      </c>
      <c r="F2839" s="11" t="s">
        <v>26</v>
      </c>
      <c r="G2839" s="11">
        <v>56916</v>
      </c>
      <c r="H2839" s="12" t="s">
        <v>4422</v>
      </c>
      <c r="I2839" s="12" t="s">
        <v>27</v>
      </c>
      <c r="J2839" s="12" t="s">
        <v>33</v>
      </c>
      <c r="K2839" s="12" t="s">
        <v>34</v>
      </c>
      <c r="L2839" s="13">
        <v>34.68</v>
      </c>
      <c r="M2839" s="13">
        <v>25</v>
      </c>
      <c r="N2839" s="13">
        <f t="shared" si="2831"/>
        <v>1.3872</v>
      </c>
      <c r="O2839" s="13">
        <v>45</v>
      </c>
      <c r="P2839" s="13" t="s">
        <v>30</v>
      </c>
      <c r="Q2839" s="13">
        <v>0</v>
      </c>
      <c r="R2839" s="69">
        <f>+L2839*O2839</f>
        <v>1560.6</v>
      </c>
      <c r="S2839" s="69">
        <v>0</v>
      </c>
      <c r="T2839" s="69">
        <f>+L2839*S2839</f>
        <v>0</v>
      </c>
      <c r="U2839" s="69">
        <f t="shared" ref="U2839" si="2885">+R2839-T2839</f>
        <v>1560.6</v>
      </c>
      <c r="V2839" s="69">
        <f>+U2839*1</f>
        <v>1560.6</v>
      </c>
      <c r="W2839" s="69">
        <f t="shared" ref="W2839" si="2886">+U2839-V2839</f>
        <v>0</v>
      </c>
      <c r="X2839" s="69">
        <v>0</v>
      </c>
      <c r="Y2839" s="14">
        <f t="shared" si="2872"/>
        <v>0</v>
      </c>
      <c r="Z2839" s="11" t="s">
        <v>26</v>
      </c>
      <c r="AA2839" s="12" t="s">
        <v>31</v>
      </c>
    </row>
    <row r="2840" spans="1:27" x14ac:dyDescent="0.25">
      <c r="A2840" s="10">
        <v>45699</v>
      </c>
      <c r="B2840" s="68">
        <v>8.6458333333332416E-3</v>
      </c>
      <c r="C2840" s="11" t="s">
        <v>5218</v>
      </c>
      <c r="D2840" s="11">
        <v>17378</v>
      </c>
      <c r="E2840" s="11" t="s">
        <v>75</v>
      </c>
      <c r="F2840" s="11" t="s">
        <v>26</v>
      </c>
      <c r="G2840" s="11">
        <v>42050</v>
      </c>
      <c r="H2840" s="12" t="s">
        <v>564</v>
      </c>
      <c r="I2840" s="12" t="s">
        <v>55</v>
      </c>
      <c r="J2840" s="12" t="s">
        <v>565</v>
      </c>
      <c r="K2840" s="12" t="s">
        <v>549</v>
      </c>
      <c r="L2840" s="13">
        <v>43.08</v>
      </c>
      <c r="M2840" s="13">
        <v>25</v>
      </c>
      <c r="N2840" s="13">
        <f t="shared" si="2831"/>
        <v>1.7231999999999998</v>
      </c>
      <c r="O2840" s="13">
        <v>25</v>
      </c>
      <c r="P2840" s="13" t="s">
        <v>30</v>
      </c>
      <c r="Q2840" s="13">
        <v>0</v>
      </c>
      <c r="R2840" s="69">
        <f t="shared" ref="R2840" si="2887">L2840*O2840</f>
        <v>1077</v>
      </c>
      <c r="S2840" s="69">
        <v>0</v>
      </c>
      <c r="T2840" s="69">
        <f t="shared" ref="T2840" si="2888">L2840*S2840</f>
        <v>0</v>
      </c>
      <c r="U2840" s="69">
        <f t="shared" ref="U2840" si="2889">R2840-T2840</f>
        <v>1077</v>
      </c>
      <c r="V2840" s="69">
        <f>U2840*0</f>
        <v>0</v>
      </c>
      <c r="W2840" s="69">
        <f t="shared" ref="W2840" si="2890">U2840-V2840</f>
        <v>1077</v>
      </c>
      <c r="X2840" s="69">
        <v>0</v>
      </c>
      <c r="Y2840" s="14">
        <f t="shared" si="2872"/>
        <v>0</v>
      </c>
      <c r="Z2840" s="11" t="s">
        <v>26</v>
      </c>
      <c r="AA2840" s="12" t="s">
        <v>31</v>
      </c>
    </row>
    <row r="2841" spans="1:27" x14ac:dyDescent="0.25">
      <c r="A2841" s="10">
        <v>45699</v>
      </c>
      <c r="B2841" s="68">
        <v>8.1712962962963154E-3</v>
      </c>
      <c r="C2841" s="11" t="s">
        <v>5219</v>
      </c>
      <c r="D2841" s="11">
        <v>17380</v>
      </c>
      <c r="E2841" s="11" t="s">
        <v>1199</v>
      </c>
      <c r="F2841" s="11" t="s">
        <v>26</v>
      </c>
      <c r="G2841" s="11">
        <v>2962</v>
      </c>
      <c r="H2841" s="12" t="s">
        <v>162</v>
      </c>
      <c r="I2841" s="12" t="s">
        <v>55</v>
      </c>
      <c r="J2841" s="12" t="s">
        <v>565</v>
      </c>
      <c r="K2841" s="12" t="s">
        <v>549</v>
      </c>
      <c r="L2841" s="13">
        <v>40.98</v>
      </c>
      <c r="M2841" s="13">
        <v>25</v>
      </c>
      <c r="N2841" s="13">
        <f t="shared" si="2831"/>
        <v>1.6391999999999998</v>
      </c>
      <c r="O2841" s="13">
        <v>25</v>
      </c>
      <c r="P2841" s="13"/>
      <c r="Q2841" s="13">
        <v>0</v>
      </c>
      <c r="R2841" s="69">
        <f>L2841*O2841</f>
        <v>1024.5</v>
      </c>
      <c r="S2841" s="69">
        <v>0</v>
      </c>
      <c r="T2841" s="69">
        <f>L2841*S2841</f>
        <v>0</v>
      </c>
      <c r="U2841" s="69">
        <f>R2841-T2841</f>
        <v>1024.5</v>
      </c>
      <c r="V2841" s="69">
        <f>U2841*0</f>
        <v>0</v>
      </c>
      <c r="W2841" s="69">
        <f>U2841-V2841</f>
        <v>1024.5</v>
      </c>
      <c r="X2841" s="69">
        <v>0</v>
      </c>
      <c r="Y2841" s="14">
        <f t="shared" si="2872"/>
        <v>0</v>
      </c>
      <c r="Z2841" s="11" t="s">
        <v>26</v>
      </c>
      <c r="AA2841" s="12" t="s">
        <v>31</v>
      </c>
    </row>
    <row r="2842" spans="1:27" x14ac:dyDescent="0.25">
      <c r="A2842" s="10">
        <v>45699</v>
      </c>
      <c r="B2842" s="68">
        <v>1.5879629629629632E-2</v>
      </c>
      <c r="C2842" s="11" t="s">
        <v>5220</v>
      </c>
      <c r="D2842" s="11">
        <v>17381</v>
      </c>
      <c r="E2842" s="11" t="s">
        <v>113</v>
      </c>
      <c r="F2842" s="11" t="s">
        <v>26</v>
      </c>
      <c r="G2842" s="11">
        <v>690</v>
      </c>
      <c r="H2842" s="12" t="s">
        <v>6326</v>
      </c>
      <c r="I2842" s="12" t="s">
        <v>27</v>
      </c>
      <c r="J2842" s="12" t="s">
        <v>42</v>
      </c>
      <c r="K2842" s="12" t="s">
        <v>43</v>
      </c>
      <c r="L2842" s="13">
        <v>31.66</v>
      </c>
      <c r="M2842" s="13">
        <v>20</v>
      </c>
      <c r="N2842" s="13">
        <f t="shared" si="2831"/>
        <v>1.583</v>
      </c>
      <c r="O2842" s="13">
        <v>42.5</v>
      </c>
      <c r="P2842" s="13"/>
      <c r="Q2842" s="13">
        <v>0</v>
      </c>
      <c r="R2842" s="69">
        <f>L2842*O2842</f>
        <v>1345.55</v>
      </c>
      <c r="S2842" s="69">
        <v>0</v>
      </c>
      <c r="T2842" s="69">
        <f>+L2842*S2842</f>
        <v>0</v>
      </c>
      <c r="U2842" s="69">
        <f>R2842-T2842</f>
        <v>1345.55</v>
      </c>
      <c r="V2842" s="69">
        <f>U2842*0</f>
        <v>0</v>
      </c>
      <c r="W2842" s="69">
        <f>U2842-V2842</f>
        <v>1345.55</v>
      </c>
      <c r="X2842" s="69"/>
      <c r="Y2842" s="14">
        <f t="shared" si="2872"/>
        <v>0</v>
      </c>
      <c r="Z2842" s="11" t="s">
        <v>26</v>
      </c>
      <c r="AA2842" s="12" t="s">
        <v>31</v>
      </c>
    </row>
    <row r="2843" spans="1:27" x14ac:dyDescent="0.25">
      <c r="A2843" s="10">
        <v>45699</v>
      </c>
      <c r="B2843" s="68">
        <v>4.7870370370370341E-2</v>
      </c>
      <c r="C2843" s="11" t="s">
        <v>5221</v>
      </c>
      <c r="D2843" s="11">
        <v>17382</v>
      </c>
      <c r="E2843" s="11" t="s">
        <v>551</v>
      </c>
      <c r="F2843" s="11" t="s">
        <v>26</v>
      </c>
      <c r="G2843" s="11">
        <v>44164</v>
      </c>
      <c r="H2843" s="12" t="s">
        <v>4422</v>
      </c>
      <c r="I2843" s="12" t="s">
        <v>27</v>
      </c>
      <c r="J2843" s="12" t="s">
        <v>42</v>
      </c>
      <c r="K2843" s="12" t="s">
        <v>43</v>
      </c>
      <c r="L2843" s="13">
        <v>37.020000000000003</v>
      </c>
      <c r="M2843" s="13">
        <v>25</v>
      </c>
      <c r="N2843" s="13">
        <f t="shared" si="2831"/>
        <v>1.4808000000000001</v>
      </c>
      <c r="O2843" s="13">
        <v>42</v>
      </c>
      <c r="P2843" s="13" t="s">
        <v>30</v>
      </c>
      <c r="Q2843" s="13">
        <v>0</v>
      </c>
      <c r="R2843" s="69">
        <f t="shared" ref="R2843" si="2891">+L2843*O2843</f>
        <v>1554.8400000000001</v>
      </c>
      <c r="S2843" s="69">
        <v>0</v>
      </c>
      <c r="T2843" s="69">
        <f t="shared" ref="T2843:T2845" si="2892">+L2843*S2843</f>
        <v>0</v>
      </c>
      <c r="U2843" s="69">
        <f t="shared" ref="U2843:U2845" si="2893">+R2843-T2843</f>
        <v>1554.8400000000001</v>
      </c>
      <c r="V2843" s="69">
        <f>+U2843*1</f>
        <v>1554.8400000000001</v>
      </c>
      <c r="W2843" s="69">
        <f t="shared" ref="W2843:W2845" si="2894">+U2843-V2843</f>
        <v>0</v>
      </c>
      <c r="X2843" s="69">
        <v>0</v>
      </c>
      <c r="Y2843" s="14">
        <f t="shared" si="2872"/>
        <v>0</v>
      </c>
      <c r="Z2843" s="11" t="s">
        <v>26</v>
      </c>
      <c r="AA2843" s="12" t="s">
        <v>31</v>
      </c>
    </row>
    <row r="2844" spans="1:27" x14ac:dyDescent="0.25">
      <c r="A2844" s="10">
        <v>45699</v>
      </c>
      <c r="B2844" s="68">
        <v>7.9745370370369884E-3</v>
      </c>
      <c r="C2844" s="11" t="s">
        <v>5222</v>
      </c>
      <c r="D2844" s="11">
        <v>17383</v>
      </c>
      <c r="E2844" s="11" t="s">
        <v>5171</v>
      </c>
      <c r="F2844" s="11" t="s">
        <v>26</v>
      </c>
      <c r="G2844" s="11" t="s">
        <v>35</v>
      </c>
      <c r="H2844" s="12" t="s">
        <v>36</v>
      </c>
      <c r="I2844" s="12" t="s">
        <v>55</v>
      </c>
      <c r="J2844" s="12" t="s">
        <v>55</v>
      </c>
      <c r="K2844" s="12" t="s">
        <v>56</v>
      </c>
      <c r="L2844" s="13">
        <v>26.88</v>
      </c>
      <c r="M2844" s="13">
        <v>20</v>
      </c>
      <c r="N2844" s="13">
        <f t="shared" si="2831"/>
        <v>1.3439999999999999</v>
      </c>
      <c r="O2844" s="13">
        <v>20</v>
      </c>
      <c r="P2844" s="13" t="s">
        <v>30</v>
      </c>
      <c r="Q2844" s="13">
        <v>0</v>
      </c>
      <c r="R2844" s="69">
        <f>(L2844*O2844)-Q2844</f>
        <v>537.6</v>
      </c>
      <c r="S2844" s="69">
        <v>0</v>
      </c>
      <c r="T2844" s="69">
        <f t="shared" si="2892"/>
        <v>0</v>
      </c>
      <c r="U2844" s="69">
        <f t="shared" si="2893"/>
        <v>537.6</v>
      </c>
      <c r="V2844" s="69">
        <f t="shared" ref="V2844:V2845" si="2895">+U2844*0</f>
        <v>0</v>
      </c>
      <c r="W2844" s="69">
        <f t="shared" si="2894"/>
        <v>537.6</v>
      </c>
      <c r="X2844" s="69">
        <v>0</v>
      </c>
      <c r="Y2844" s="14">
        <f t="shared" si="2872"/>
        <v>0</v>
      </c>
      <c r="Z2844" s="11" t="s">
        <v>26</v>
      </c>
      <c r="AA2844" s="12" t="s">
        <v>31</v>
      </c>
    </row>
    <row r="2845" spans="1:27" x14ac:dyDescent="0.25">
      <c r="A2845" s="10">
        <v>45699</v>
      </c>
      <c r="B2845" s="68">
        <v>4.2245370370369573E-3</v>
      </c>
      <c r="C2845" s="11" t="s">
        <v>5223</v>
      </c>
      <c r="D2845" s="11">
        <v>17384</v>
      </c>
      <c r="E2845" s="11" t="s">
        <v>202</v>
      </c>
      <c r="F2845" s="11" t="s">
        <v>26</v>
      </c>
      <c r="G2845" s="11" t="s">
        <v>35</v>
      </c>
      <c r="H2845" s="12" t="s">
        <v>36</v>
      </c>
      <c r="I2845" s="12" t="s">
        <v>55</v>
      </c>
      <c r="J2845" s="12" t="s">
        <v>55</v>
      </c>
      <c r="K2845" s="12" t="s">
        <v>56</v>
      </c>
      <c r="L2845" s="13">
        <v>12.8</v>
      </c>
      <c r="M2845" s="13">
        <v>8</v>
      </c>
      <c r="N2845" s="13">
        <f t="shared" si="2831"/>
        <v>1.6</v>
      </c>
      <c r="O2845" s="13">
        <v>20</v>
      </c>
      <c r="P2845" s="13" t="s">
        <v>30</v>
      </c>
      <c r="Q2845" s="13">
        <v>0</v>
      </c>
      <c r="R2845" s="69">
        <f>(L2845*O2845)-Q2845</f>
        <v>256</v>
      </c>
      <c r="S2845" s="69">
        <v>0</v>
      </c>
      <c r="T2845" s="69">
        <f t="shared" si="2892"/>
        <v>0</v>
      </c>
      <c r="U2845" s="69">
        <f t="shared" si="2893"/>
        <v>256</v>
      </c>
      <c r="V2845" s="69">
        <f t="shared" si="2895"/>
        <v>0</v>
      </c>
      <c r="W2845" s="69">
        <f t="shared" si="2894"/>
        <v>256</v>
      </c>
      <c r="X2845" s="69">
        <v>0</v>
      </c>
      <c r="Y2845" s="14">
        <f t="shared" si="2872"/>
        <v>0</v>
      </c>
      <c r="Z2845" s="11" t="s">
        <v>26</v>
      </c>
      <c r="AA2845" s="12" t="s">
        <v>31</v>
      </c>
    </row>
    <row r="2846" spans="1:27" x14ac:dyDescent="0.25">
      <c r="A2846" s="10">
        <v>45699</v>
      </c>
      <c r="B2846" s="68">
        <v>8.6921296296296191E-3</v>
      </c>
      <c r="C2846" s="11" t="s">
        <v>5224</v>
      </c>
      <c r="D2846" s="11">
        <v>17385</v>
      </c>
      <c r="E2846" s="11" t="s">
        <v>430</v>
      </c>
      <c r="F2846" s="11" t="s">
        <v>26</v>
      </c>
      <c r="G2846" s="11">
        <v>148</v>
      </c>
      <c r="H2846" s="12" t="s">
        <v>6326</v>
      </c>
      <c r="I2846" s="12" t="s">
        <v>27</v>
      </c>
      <c r="J2846" s="12" t="s">
        <v>42</v>
      </c>
      <c r="K2846" s="12" t="s">
        <v>43</v>
      </c>
      <c r="L2846" s="13">
        <v>39.159999999999997</v>
      </c>
      <c r="M2846" s="13">
        <v>25</v>
      </c>
      <c r="N2846" s="13">
        <f t="shared" si="2831"/>
        <v>1.5663999999999998</v>
      </c>
      <c r="O2846" s="13">
        <v>42.5</v>
      </c>
      <c r="P2846" s="13"/>
      <c r="Q2846" s="13">
        <v>0</v>
      </c>
      <c r="R2846" s="69">
        <f>L2846*O2846</f>
        <v>1664.3</v>
      </c>
      <c r="S2846" s="69">
        <v>0</v>
      </c>
      <c r="T2846" s="69">
        <f>+L2846*S2846</f>
        <v>0</v>
      </c>
      <c r="U2846" s="69">
        <f>R2846-T2846</f>
        <v>1664.3</v>
      </c>
      <c r="V2846" s="69">
        <f>U2846*0</f>
        <v>0</v>
      </c>
      <c r="W2846" s="69">
        <f>U2846-V2846</f>
        <v>1664.3</v>
      </c>
      <c r="X2846" s="69"/>
      <c r="Y2846" s="14">
        <f t="shared" si="2872"/>
        <v>0</v>
      </c>
      <c r="Z2846" s="11" t="s">
        <v>26</v>
      </c>
      <c r="AA2846" s="12" t="s">
        <v>31</v>
      </c>
    </row>
    <row r="2847" spans="1:27" x14ac:dyDescent="0.25">
      <c r="A2847" s="10">
        <v>45699</v>
      </c>
      <c r="B2847" s="68">
        <v>1.0555555555555651E-2</v>
      </c>
      <c r="C2847" s="11" t="s">
        <v>5225</v>
      </c>
      <c r="D2847" s="11">
        <v>17386</v>
      </c>
      <c r="E2847" s="11" t="s">
        <v>5207</v>
      </c>
      <c r="F2847" s="11" t="s">
        <v>26</v>
      </c>
      <c r="G2847" s="11" t="s">
        <v>35</v>
      </c>
      <c r="H2847" s="12" t="s">
        <v>36</v>
      </c>
      <c r="I2847" s="12" t="s">
        <v>37</v>
      </c>
      <c r="J2847" s="12" t="s">
        <v>85</v>
      </c>
      <c r="K2847" s="12" t="s">
        <v>86</v>
      </c>
      <c r="L2847" s="13">
        <v>18.04</v>
      </c>
      <c r="M2847" s="13">
        <v>11</v>
      </c>
      <c r="N2847" s="13">
        <f t="shared" si="2831"/>
        <v>1.64</v>
      </c>
      <c r="O2847" s="13">
        <v>37</v>
      </c>
      <c r="P2847" s="13" t="s">
        <v>30</v>
      </c>
      <c r="Q2847" s="13">
        <v>0</v>
      </c>
      <c r="R2847" s="69">
        <f>(L2847*O2847)-Q2847</f>
        <v>667.48</v>
      </c>
      <c r="S2847" s="69">
        <v>0</v>
      </c>
      <c r="T2847" s="69">
        <f t="shared" ref="T2847" si="2896">+L2847*S2847</f>
        <v>0</v>
      </c>
      <c r="U2847" s="69">
        <f t="shared" ref="U2847" si="2897">+R2847-T2847</f>
        <v>667.48</v>
      </c>
      <c r="V2847" s="69">
        <f>+U2847*0</f>
        <v>0</v>
      </c>
      <c r="W2847" s="69">
        <f t="shared" ref="W2847" si="2898">+U2847-V2847</f>
        <v>667.48</v>
      </c>
      <c r="X2847" s="69">
        <v>0</v>
      </c>
      <c r="Y2847" s="14">
        <f t="shared" si="2872"/>
        <v>0</v>
      </c>
      <c r="Z2847" s="11" t="s">
        <v>26</v>
      </c>
      <c r="AA2847" s="12" t="s">
        <v>31</v>
      </c>
    </row>
    <row r="2848" spans="1:27" x14ac:dyDescent="0.25">
      <c r="A2848" s="10">
        <v>45699</v>
      </c>
      <c r="B2848" s="68">
        <v>0.11660879629629628</v>
      </c>
      <c r="C2848" s="11" t="s">
        <v>5226</v>
      </c>
      <c r="D2848" s="11">
        <v>17387</v>
      </c>
      <c r="E2848" s="11" t="s">
        <v>508</v>
      </c>
      <c r="F2848" s="11" t="s">
        <v>26</v>
      </c>
      <c r="G2848" s="11">
        <v>1314</v>
      </c>
      <c r="H2848" s="12" t="s">
        <v>141</v>
      </c>
      <c r="I2848" s="12" t="s">
        <v>27</v>
      </c>
      <c r="J2848" s="12" t="s">
        <v>33</v>
      </c>
      <c r="K2848" s="12" t="s">
        <v>34</v>
      </c>
      <c r="L2848" s="13">
        <v>43.72</v>
      </c>
      <c r="M2848" s="13">
        <v>30</v>
      </c>
      <c r="N2848" s="13">
        <f t="shared" si="2831"/>
        <v>1.4573333333333334</v>
      </c>
      <c r="O2848" s="13">
        <v>40</v>
      </c>
      <c r="P2848" s="13" t="s">
        <v>30</v>
      </c>
      <c r="Q2848" s="13">
        <v>0</v>
      </c>
      <c r="R2848" s="69">
        <f>L2848*O2848</f>
        <v>1748.8</v>
      </c>
      <c r="S2848" s="69">
        <v>0</v>
      </c>
      <c r="T2848" s="69">
        <f>L2848*S2848</f>
        <v>0</v>
      </c>
      <c r="U2848" s="69">
        <f>R2848-T2848</f>
        <v>1748.8</v>
      </c>
      <c r="V2848" s="69">
        <f>U2848*0</f>
        <v>0</v>
      </c>
      <c r="W2848" s="69">
        <f>U2848-V2848</f>
        <v>1748.8</v>
      </c>
      <c r="X2848" s="69">
        <v>0</v>
      </c>
      <c r="Y2848" s="14">
        <f t="shared" si="2872"/>
        <v>0</v>
      </c>
      <c r="Z2848" s="11" t="s">
        <v>26</v>
      </c>
      <c r="AA2848" s="12" t="s">
        <v>31</v>
      </c>
    </row>
    <row r="2849" spans="1:27" x14ac:dyDescent="0.25">
      <c r="A2849" s="10">
        <v>45699</v>
      </c>
      <c r="B2849" s="68">
        <v>7.5462962962963287E-3</v>
      </c>
      <c r="C2849" s="11" t="s">
        <v>5227</v>
      </c>
      <c r="D2849" s="11">
        <v>17388</v>
      </c>
      <c r="E2849" s="11" t="s">
        <v>229</v>
      </c>
      <c r="F2849" s="11" t="s">
        <v>26</v>
      </c>
      <c r="G2849" s="11">
        <v>26207</v>
      </c>
      <c r="H2849" s="12" t="s">
        <v>564</v>
      </c>
      <c r="I2849" s="12" t="s">
        <v>55</v>
      </c>
      <c r="J2849" s="12" t="s">
        <v>565</v>
      </c>
      <c r="K2849" s="12" t="s">
        <v>549</v>
      </c>
      <c r="L2849" s="13">
        <v>42.62</v>
      </c>
      <c r="M2849" s="13">
        <v>25</v>
      </c>
      <c r="N2849" s="13">
        <f t="shared" si="2831"/>
        <v>1.7047999999999999</v>
      </c>
      <c r="O2849" s="13">
        <v>25</v>
      </c>
      <c r="P2849" s="13" t="s">
        <v>30</v>
      </c>
      <c r="Q2849" s="13">
        <v>0</v>
      </c>
      <c r="R2849" s="69">
        <f t="shared" ref="R2849" si="2899">L2849*O2849</f>
        <v>1065.5</v>
      </c>
      <c r="S2849" s="69">
        <v>0</v>
      </c>
      <c r="T2849" s="69">
        <f t="shared" ref="T2849" si="2900">L2849*S2849</f>
        <v>0</v>
      </c>
      <c r="U2849" s="69">
        <f t="shared" ref="U2849" si="2901">R2849-T2849</f>
        <v>1065.5</v>
      </c>
      <c r="V2849" s="69">
        <f>U2849*0</f>
        <v>0</v>
      </c>
      <c r="W2849" s="69">
        <f t="shared" ref="W2849" si="2902">U2849-V2849</f>
        <v>1065.5</v>
      </c>
      <c r="X2849" s="69">
        <v>0</v>
      </c>
      <c r="Y2849" s="14">
        <f t="shared" si="2872"/>
        <v>0</v>
      </c>
      <c r="Z2849" s="11" t="s">
        <v>26</v>
      </c>
      <c r="AA2849" s="12" t="s">
        <v>31</v>
      </c>
    </row>
    <row r="2850" spans="1:27" x14ac:dyDescent="0.25">
      <c r="A2850" s="10">
        <v>45699</v>
      </c>
      <c r="B2850" s="68">
        <v>1.3125000000000053E-2</v>
      </c>
      <c r="C2850" s="11" t="s">
        <v>5228</v>
      </c>
      <c r="D2850" s="11">
        <v>17389</v>
      </c>
      <c r="E2850" s="11" t="s">
        <v>57</v>
      </c>
      <c r="F2850" s="11" t="s">
        <v>26</v>
      </c>
      <c r="G2850" s="11">
        <v>3301</v>
      </c>
      <c r="H2850" s="12" t="s">
        <v>41</v>
      </c>
      <c r="I2850" s="12" t="s">
        <v>55</v>
      </c>
      <c r="J2850" s="12" t="s">
        <v>565</v>
      </c>
      <c r="K2850" s="12" t="s">
        <v>549</v>
      </c>
      <c r="L2850" s="13">
        <v>40.36</v>
      </c>
      <c r="M2850" s="13">
        <v>25</v>
      </c>
      <c r="N2850" s="13">
        <f t="shared" si="2831"/>
        <v>1.6144000000000001</v>
      </c>
      <c r="O2850" s="13">
        <v>25</v>
      </c>
      <c r="P2850" s="13"/>
      <c r="Q2850" s="13">
        <v>0</v>
      </c>
      <c r="R2850" s="69">
        <f>L2850*O2850</f>
        <v>1009</v>
      </c>
      <c r="S2850" s="69">
        <v>0</v>
      </c>
      <c r="T2850" s="69">
        <f>L2850*S2850</f>
        <v>0</v>
      </c>
      <c r="U2850" s="69">
        <f>R2850-T2850</f>
        <v>1009</v>
      </c>
      <c r="V2850" s="69">
        <f>U2850*0</f>
        <v>0</v>
      </c>
      <c r="W2850" s="69">
        <f>U2850-V2850</f>
        <v>1009</v>
      </c>
      <c r="X2850" s="69">
        <v>0</v>
      </c>
      <c r="Y2850" s="14">
        <f t="shared" si="2872"/>
        <v>0</v>
      </c>
      <c r="Z2850" s="11" t="s">
        <v>26</v>
      </c>
      <c r="AA2850" s="12" t="s">
        <v>31</v>
      </c>
    </row>
    <row r="2851" spans="1:27" x14ac:dyDescent="0.25">
      <c r="A2851" s="10">
        <v>45699</v>
      </c>
      <c r="B2851" s="68">
        <v>1.3993055555555522E-2</v>
      </c>
      <c r="C2851" s="11" t="s">
        <v>5229</v>
      </c>
      <c r="D2851" s="11">
        <v>17390</v>
      </c>
      <c r="E2851" s="11" t="s">
        <v>53</v>
      </c>
      <c r="F2851" s="11" t="s">
        <v>26</v>
      </c>
      <c r="G2851" s="11">
        <v>3956</v>
      </c>
      <c r="H2851" s="12" t="s">
        <v>41</v>
      </c>
      <c r="I2851" s="12" t="s">
        <v>27</v>
      </c>
      <c r="J2851" s="12" t="s">
        <v>42</v>
      </c>
      <c r="K2851" s="12" t="s">
        <v>43</v>
      </c>
      <c r="L2851" s="13">
        <v>42.02</v>
      </c>
      <c r="M2851" s="13">
        <v>25</v>
      </c>
      <c r="N2851" s="13">
        <f t="shared" si="2831"/>
        <v>1.6808000000000001</v>
      </c>
      <c r="O2851" s="13" t="s">
        <v>30</v>
      </c>
      <c r="P2851" s="13">
        <v>64</v>
      </c>
      <c r="Q2851" s="13">
        <v>0</v>
      </c>
      <c r="R2851" s="69">
        <f>M2851*P2851</f>
        <v>1600</v>
      </c>
      <c r="S2851" s="69">
        <v>0</v>
      </c>
      <c r="T2851" s="69">
        <f>M2851*S2851</f>
        <v>0</v>
      </c>
      <c r="U2851" s="69">
        <f>+R2851-T2851</f>
        <v>1600</v>
      </c>
      <c r="V2851" s="69">
        <f t="shared" ref="V2851:V2855" si="2903">+U2851*0</f>
        <v>0</v>
      </c>
      <c r="W2851" s="69">
        <f>+U2851-V2851</f>
        <v>1600</v>
      </c>
      <c r="X2851" s="69">
        <v>0</v>
      </c>
      <c r="Y2851" s="14">
        <f t="shared" si="2872"/>
        <v>0</v>
      </c>
      <c r="Z2851" s="11" t="s">
        <v>26</v>
      </c>
      <c r="AA2851" s="12" t="s">
        <v>31</v>
      </c>
    </row>
    <row r="2852" spans="1:27" x14ac:dyDescent="0.25">
      <c r="A2852" s="10">
        <v>45699</v>
      </c>
      <c r="B2852" s="68">
        <v>1.3819444444444495E-2</v>
      </c>
      <c r="C2852" s="11" t="s">
        <v>5230</v>
      </c>
      <c r="D2852" s="11">
        <v>17391</v>
      </c>
      <c r="E2852" s="11" t="s">
        <v>179</v>
      </c>
      <c r="F2852" s="11" t="s">
        <v>26</v>
      </c>
      <c r="G2852" s="11" t="s">
        <v>35</v>
      </c>
      <c r="H2852" s="12" t="s">
        <v>36</v>
      </c>
      <c r="I2852" s="12" t="s">
        <v>55</v>
      </c>
      <c r="J2852" s="12" t="s">
        <v>55</v>
      </c>
      <c r="K2852" s="12" t="s">
        <v>56</v>
      </c>
      <c r="L2852" s="13">
        <v>14.3</v>
      </c>
      <c r="M2852" s="13">
        <v>9</v>
      </c>
      <c r="N2852" s="13">
        <f t="shared" si="2831"/>
        <v>1.588888888888889</v>
      </c>
      <c r="O2852" s="13">
        <v>20</v>
      </c>
      <c r="P2852" s="13" t="s">
        <v>30</v>
      </c>
      <c r="Q2852" s="13">
        <v>0</v>
      </c>
      <c r="R2852" s="69">
        <f>(L2852*O2852)-Q2852</f>
        <v>286</v>
      </c>
      <c r="S2852" s="69">
        <v>0</v>
      </c>
      <c r="T2852" s="69">
        <f t="shared" ref="T2852:T2853" si="2904">+L2852*S2852</f>
        <v>0</v>
      </c>
      <c r="U2852" s="69">
        <f t="shared" ref="U2852:U2853" si="2905">+R2852-T2852</f>
        <v>286</v>
      </c>
      <c r="V2852" s="69">
        <f t="shared" si="2903"/>
        <v>0</v>
      </c>
      <c r="W2852" s="69">
        <f t="shared" ref="W2852:W2853" si="2906">+U2852-V2852</f>
        <v>286</v>
      </c>
      <c r="X2852" s="69">
        <v>0</v>
      </c>
      <c r="Y2852" s="14">
        <f t="shared" si="2872"/>
        <v>0</v>
      </c>
      <c r="Z2852" s="11" t="s">
        <v>26</v>
      </c>
      <c r="AA2852" s="12" t="s">
        <v>31</v>
      </c>
    </row>
    <row r="2853" spans="1:27" x14ac:dyDescent="0.25">
      <c r="A2853" s="10">
        <v>45699</v>
      </c>
      <c r="B2853" s="68">
        <v>7.9282407407408328E-3</v>
      </c>
      <c r="C2853" s="11" t="s">
        <v>5231</v>
      </c>
      <c r="D2853" s="11">
        <v>17392</v>
      </c>
      <c r="E2853" s="11" t="s">
        <v>202</v>
      </c>
      <c r="F2853" s="11" t="s">
        <v>26</v>
      </c>
      <c r="G2853" s="11" t="s">
        <v>35</v>
      </c>
      <c r="H2853" s="12" t="s">
        <v>36</v>
      </c>
      <c r="I2853" s="12" t="s">
        <v>55</v>
      </c>
      <c r="J2853" s="12" t="s">
        <v>55</v>
      </c>
      <c r="K2853" s="12" t="s">
        <v>56</v>
      </c>
      <c r="L2853" s="13">
        <v>12.08</v>
      </c>
      <c r="M2853" s="13">
        <v>7</v>
      </c>
      <c r="N2853" s="13">
        <f t="shared" si="2831"/>
        <v>1.7257142857142858</v>
      </c>
      <c r="O2853" s="13">
        <v>20</v>
      </c>
      <c r="P2853" s="13" t="s">
        <v>30</v>
      </c>
      <c r="Q2853" s="13">
        <v>0</v>
      </c>
      <c r="R2853" s="69">
        <f>(L2853*O2853)-Q2853</f>
        <v>241.6</v>
      </c>
      <c r="S2853" s="69">
        <v>0</v>
      </c>
      <c r="T2853" s="69">
        <f t="shared" si="2904"/>
        <v>0</v>
      </c>
      <c r="U2853" s="69">
        <f t="shared" si="2905"/>
        <v>241.6</v>
      </c>
      <c r="V2853" s="69">
        <f t="shared" si="2903"/>
        <v>0</v>
      </c>
      <c r="W2853" s="69">
        <f t="shared" si="2906"/>
        <v>241.6</v>
      </c>
      <c r="X2853" s="69">
        <v>0</v>
      </c>
      <c r="Y2853" s="14">
        <f t="shared" si="2872"/>
        <v>0</v>
      </c>
      <c r="Z2853" s="11" t="s">
        <v>26</v>
      </c>
      <c r="AA2853" s="12" t="s">
        <v>31</v>
      </c>
    </row>
    <row r="2854" spans="1:27" x14ac:dyDescent="0.25">
      <c r="A2854" s="10">
        <v>45699</v>
      </c>
      <c r="B2854" s="68">
        <v>1.0671296296296262E-2</v>
      </c>
      <c r="C2854" s="11" t="s">
        <v>5232</v>
      </c>
      <c r="D2854" s="11">
        <v>17393</v>
      </c>
      <c r="E2854" s="11" t="s">
        <v>63</v>
      </c>
      <c r="F2854" s="11" t="s">
        <v>26</v>
      </c>
      <c r="G2854" s="11">
        <v>10189</v>
      </c>
      <c r="H2854" s="12" t="s">
        <v>140</v>
      </c>
      <c r="I2854" s="12" t="s">
        <v>27</v>
      </c>
      <c r="J2854" s="12" t="s">
        <v>42</v>
      </c>
      <c r="K2854" s="12" t="s">
        <v>43</v>
      </c>
      <c r="L2854" s="13">
        <v>44.46</v>
      </c>
      <c r="M2854" s="13">
        <v>25</v>
      </c>
      <c r="N2854" s="13">
        <f t="shared" ref="N2854:N2865" si="2907">L2854/M2854</f>
        <v>1.7784</v>
      </c>
      <c r="O2854" s="13">
        <v>35</v>
      </c>
      <c r="P2854" s="13"/>
      <c r="Q2854" s="13">
        <v>0</v>
      </c>
      <c r="R2854" s="69">
        <f>+L2854*O2854</f>
        <v>1556.1000000000001</v>
      </c>
      <c r="S2854" s="69">
        <v>0</v>
      </c>
      <c r="T2854" s="69">
        <f>+L2854*S2854</f>
        <v>0</v>
      </c>
      <c r="U2854" s="69">
        <f>+R2854-T2854</f>
        <v>1556.1000000000001</v>
      </c>
      <c r="V2854" s="69">
        <f t="shared" si="2903"/>
        <v>0</v>
      </c>
      <c r="W2854" s="69">
        <f>+U2854-V2854</f>
        <v>1556.1000000000001</v>
      </c>
      <c r="X2854" s="69">
        <v>0</v>
      </c>
      <c r="Y2854" s="14">
        <f t="shared" si="2872"/>
        <v>0</v>
      </c>
      <c r="Z2854" s="11" t="s">
        <v>26</v>
      </c>
      <c r="AA2854" s="12" t="s">
        <v>31</v>
      </c>
    </row>
    <row r="2855" spans="1:27" x14ac:dyDescent="0.25">
      <c r="A2855" s="10">
        <v>45699</v>
      </c>
      <c r="B2855" s="68">
        <v>0.13450231481481478</v>
      </c>
      <c r="C2855" s="11" t="s">
        <v>5233</v>
      </c>
      <c r="D2855" s="11">
        <v>17394</v>
      </c>
      <c r="E2855" s="11" t="s">
        <v>569</v>
      </c>
      <c r="F2855" s="11" t="s">
        <v>26</v>
      </c>
      <c r="G2855" s="11">
        <v>10752</v>
      </c>
      <c r="H2855" s="12" t="s">
        <v>140</v>
      </c>
      <c r="I2855" s="12" t="s">
        <v>27</v>
      </c>
      <c r="J2855" s="12" t="s">
        <v>33</v>
      </c>
      <c r="K2855" s="12" t="s">
        <v>34</v>
      </c>
      <c r="L2855" s="13">
        <v>41.48</v>
      </c>
      <c r="M2855" s="13">
        <v>28</v>
      </c>
      <c r="N2855" s="13">
        <f t="shared" si="2907"/>
        <v>1.4814285714285713</v>
      </c>
      <c r="O2855" s="13">
        <v>40</v>
      </c>
      <c r="P2855" s="13"/>
      <c r="Q2855" s="13">
        <v>0</v>
      </c>
      <c r="R2855" s="69">
        <f>+L2855*O2855</f>
        <v>1659.1999999999998</v>
      </c>
      <c r="S2855" s="69">
        <v>0</v>
      </c>
      <c r="T2855" s="69">
        <f>+L2855*S2855</f>
        <v>0</v>
      </c>
      <c r="U2855" s="69">
        <f>+R2855-T2855</f>
        <v>1659.1999999999998</v>
      </c>
      <c r="V2855" s="69">
        <f t="shared" si="2903"/>
        <v>0</v>
      </c>
      <c r="W2855" s="69">
        <f>+U2855-V2855</f>
        <v>1659.1999999999998</v>
      </c>
      <c r="X2855" s="69">
        <v>0</v>
      </c>
      <c r="Y2855" s="14">
        <f t="shared" si="2872"/>
        <v>0</v>
      </c>
      <c r="Z2855" s="11" t="s">
        <v>26</v>
      </c>
      <c r="AA2855" s="12" t="s">
        <v>31</v>
      </c>
    </row>
    <row r="2856" spans="1:27" x14ac:dyDescent="0.25">
      <c r="A2856" s="10">
        <v>45699</v>
      </c>
      <c r="B2856" s="68">
        <v>6.523148148148139E-2</v>
      </c>
      <c r="C2856" s="11" t="s">
        <v>5234</v>
      </c>
      <c r="D2856" s="11">
        <v>17395</v>
      </c>
      <c r="E2856" s="11" t="s">
        <v>239</v>
      </c>
      <c r="F2856" s="11" t="s">
        <v>26</v>
      </c>
      <c r="G2856" s="11" t="s">
        <v>26</v>
      </c>
      <c r="H2856" s="12" t="s">
        <v>145</v>
      </c>
      <c r="I2856" s="12" t="s">
        <v>27</v>
      </c>
      <c r="J2856" s="12" t="s">
        <v>47</v>
      </c>
      <c r="K2856" s="12" t="s">
        <v>48</v>
      </c>
      <c r="L2856" s="13">
        <v>41.76</v>
      </c>
      <c r="M2856" s="13">
        <v>28</v>
      </c>
      <c r="N2856" s="13">
        <f t="shared" si="2907"/>
        <v>1.4914285714285713</v>
      </c>
      <c r="O2856" s="13">
        <v>91</v>
      </c>
      <c r="P2856" s="13" t="s">
        <v>30</v>
      </c>
      <c r="Q2856" s="13">
        <v>0</v>
      </c>
      <c r="R2856" s="69">
        <f>+L2856*O2856</f>
        <v>3800.16</v>
      </c>
      <c r="S2856" s="69">
        <v>40</v>
      </c>
      <c r="T2856" s="69">
        <f>L2856*S2856</f>
        <v>1670.3999999999999</v>
      </c>
      <c r="U2856" s="69">
        <f t="shared" ref="U2856" si="2908">R2856-T2856</f>
        <v>2129.7600000000002</v>
      </c>
      <c r="V2856" s="69">
        <f>U2856*1</f>
        <v>2129.7600000000002</v>
      </c>
      <c r="W2856" s="69">
        <f t="shared" ref="W2856" si="2909">U2856-V2856</f>
        <v>0</v>
      </c>
      <c r="X2856" s="69">
        <f>L2856*37</f>
        <v>1545.12</v>
      </c>
      <c r="Y2856" s="70">
        <f>+T2856-X2856</f>
        <v>125.27999999999997</v>
      </c>
      <c r="Z2856" s="12" t="s">
        <v>41</v>
      </c>
      <c r="AA2856" s="12" t="s">
        <v>79</v>
      </c>
    </row>
    <row r="2857" spans="1:27" x14ac:dyDescent="0.25">
      <c r="A2857" s="10">
        <v>45699</v>
      </c>
      <c r="B2857" s="68">
        <v>0.11466435185185186</v>
      </c>
      <c r="C2857" s="11" t="s">
        <v>5235</v>
      </c>
      <c r="D2857" s="11">
        <v>17396</v>
      </c>
      <c r="E2857" s="11" t="s">
        <v>505</v>
      </c>
      <c r="F2857" s="11" t="s">
        <v>26</v>
      </c>
      <c r="G2857" s="11">
        <v>1612</v>
      </c>
      <c r="H2857" s="12" t="s">
        <v>45</v>
      </c>
      <c r="I2857" s="12" t="s">
        <v>27</v>
      </c>
      <c r="J2857" s="12" t="s">
        <v>33</v>
      </c>
      <c r="K2857" s="12" t="s">
        <v>34</v>
      </c>
      <c r="L2857" s="13">
        <v>38.68</v>
      </c>
      <c r="M2857" s="13">
        <v>25</v>
      </c>
      <c r="N2857" s="13">
        <f t="shared" si="2907"/>
        <v>1.5471999999999999</v>
      </c>
      <c r="O2857" s="13" t="s">
        <v>30</v>
      </c>
      <c r="P2857" s="13">
        <v>58</v>
      </c>
      <c r="Q2857" s="13">
        <v>0</v>
      </c>
      <c r="R2857" s="69">
        <f>M2857*P2857</f>
        <v>1450</v>
      </c>
      <c r="S2857" s="69">
        <v>0</v>
      </c>
      <c r="T2857" s="69">
        <f>M2857*S2857</f>
        <v>0</v>
      </c>
      <c r="U2857" s="69">
        <f>R2857-T2857</f>
        <v>1450</v>
      </c>
      <c r="V2857" s="69">
        <f>U2857*0</f>
        <v>0</v>
      </c>
      <c r="W2857" s="69">
        <f>U2857-V2857</f>
        <v>1450</v>
      </c>
      <c r="X2857" s="69">
        <v>0</v>
      </c>
      <c r="Y2857" s="14">
        <f t="shared" ref="Y2857:Y2868" si="2910">T2857-X2857</f>
        <v>0</v>
      </c>
      <c r="Z2857" s="11" t="s">
        <v>26</v>
      </c>
      <c r="AA2857" s="12" t="s">
        <v>31</v>
      </c>
    </row>
    <row r="2858" spans="1:27" x14ac:dyDescent="0.25">
      <c r="A2858" s="10">
        <v>45699</v>
      </c>
      <c r="B2858" s="68">
        <v>0.1049189814814816</v>
      </c>
      <c r="C2858" s="11" t="s">
        <v>5236</v>
      </c>
      <c r="D2858" s="11">
        <v>17397</v>
      </c>
      <c r="E2858" s="11" t="s">
        <v>81</v>
      </c>
      <c r="F2858" s="11" t="s">
        <v>26</v>
      </c>
      <c r="G2858" s="11">
        <v>1213</v>
      </c>
      <c r="H2858" s="12" t="s">
        <v>141</v>
      </c>
      <c r="I2858" s="12" t="s">
        <v>27</v>
      </c>
      <c r="J2858" s="12" t="s">
        <v>42</v>
      </c>
      <c r="K2858" s="12" t="s">
        <v>43</v>
      </c>
      <c r="L2858" s="13">
        <v>43.54</v>
      </c>
      <c r="M2858" s="13">
        <v>25</v>
      </c>
      <c r="N2858" s="13">
        <f t="shared" si="2907"/>
        <v>1.7416</v>
      </c>
      <c r="O2858" s="13">
        <v>40</v>
      </c>
      <c r="P2858" s="13" t="s">
        <v>30</v>
      </c>
      <c r="Q2858" s="13">
        <v>0</v>
      </c>
      <c r="R2858" s="69">
        <f>L2858*O2858</f>
        <v>1741.6</v>
      </c>
      <c r="S2858" s="69">
        <v>0</v>
      </c>
      <c r="T2858" s="69">
        <f>L2858*S2858</f>
        <v>0</v>
      </c>
      <c r="U2858" s="69">
        <f>R2858-T2858</f>
        <v>1741.6</v>
      </c>
      <c r="V2858" s="69">
        <f>U2858*0</f>
        <v>0</v>
      </c>
      <c r="W2858" s="69">
        <f>U2858-V2858</f>
        <v>1741.6</v>
      </c>
      <c r="X2858" s="69">
        <v>0</v>
      </c>
      <c r="Y2858" s="14">
        <f t="shared" si="2910"/>
        <v>0</v>
      </c>
      <c r="Z2858" s="11" t="s">
        <v>26</v>
      </c>
      <c r="AA2858" s="12" t="s">
        <v>31</v>
      </c>
    </row>
    <row r="2859" spans="1:27" x14ac:dyDescent="0.25">
      <c r="A2859" s="10">
        <v>45699</v>
      </c>
      <c r="B2859" s="68">
        <v>6.4525462962963021E-2</v>
      </c>
      <c r="C2859" s="11" t="s">
        <v>5237</v>
      </c>
      <c r="D2859" s="11">
        <v>17398</v>
      </c>
      <c r="E2859" s="11" t="s">
        <v>5238</v>
      </c>
      <c r="F2859" s="11" t="s">
        <v>26</v>
      </c>
      <c r="G2859" s="11">
        <v>112785</v>
      </c>
      <c r="H2859" s="12" t="s">
        <v>4445</v>
      </c>
      <c r="I2859" s="12" t="s">
        <v>27</v>
      </c>
      <c r="J2859" s="12" t="s">
        <v>42</v>
      </c>
      <c r="K2859" s="12" t="s">
        <v>43</v>
      </c>
      <c r="L2859" s="13">
        <v>39.94</v>
      </c>
      <c r="M2859" s="13">
        <v>25</v>
      </c>
      <c r="N2859" s="13">
        <f t="shared" si="2907"/>
        <v>1.5975999999999999</v>
      </c>
      <c r="O2859" s="13">
        <v>42</v>
      </c>
      <c r="P2859" s="13" t="s">
        <v>30</v>
      </c>
      <c r="Q2859" s="13">
        <v>0</v>
      </c>
      <c r="R2859" s="69">
        <f t="shared" ref="R2859" si="2911">+L2859*O2859</f>
        <v>1677.48</v>
      </c>
      <c r="S2859" s="69">
        <v>0</v>
      </c>
      <c r="T2859" s="69">
        <f>+L2859*S2859</f>
        <v>0</v>
      </c>
      <c r="U2859" s="69">
        <f t="shared" ref="U2859:U2860" si="2912">+R2859-T2859</f>
        <v>1677.48</v>
      </c>
      <c r="V2859" s="69">
        <f>+U2859*1</f>
        <v>1677.48</v>
      </c>
      <c r="W2859" s="69">
        <f t="shared" ref="W2859:W2860" si="2913">+U2859-V2859</f>
        <v>0</v>
      </c>
      <c r="X2859" s="69">
        <v>0</v>
      </c>
      <c r="Y2859" s="14">
        <f t="shared" si="2910"/>
        <v>0</v>
      </c>
      <c r="Z2859" s="11" t="s">
        <v>26</v>
      </c>
      <c r="AA2859" s="12" t="s">
        <v>31</v>
      </c>
    </row>
    <row r="2860" spans="1:27" x14ac:dyDescent="0.25">
      <c r="A2860" s="10">
        <v>45699</v>
      </c>
      <c r="B2860" s="68">
        <v>0.11546296296296299</v>
      </c>
      <c r="C2860" s="11" t="s">
        <v>5239</v>
      </c>
      <c r="D2860" s="11">
        <v>17399</v>
      </c>
      <c r="E2860" s="11" t="s">
        <v>5240</v>
      </c>
      <c r="F2860" s="11" t="s">
        <v>26</v>
      </c>
      <c r="G2860" s="11">
        <v>2117</v>
      </c>
      <c r="H2860" s="12" t="s">
        <v>70</v>
      </c>
      <c r="I2860" s="12" t="s">
        <v>27</v>
      </c>
      <c r="J2860" s="12" t="s">
        <v>47</v>
      </c>
      <c r="K2860" s="12" t="s">
        <v>48</v>
      </c>
      <c r="L2860" s="13">
        <v>38.4</v>
      </c>
      <c r="M2860" s="13">
        <v>25</v>
      </c>
      <c r="N2860" s="13">
        <f t="shared" si="2907"/>
        <v>1.536</v>
      </c>
      <c r="O2860" s="13" t="s">
        <v>30</v>
      </c>
      <c r="P2860" s="13">
        <v>60</v>
      </c>
      <c r="Q2860" s="13">
        <v>0</v>
      </c>
      <c r="R2860" s="69">
        <f>+M2860*P2860</f>
        <v>1500</v>
      </c>
      <c r="S2860" s="69">
        <v>0</v>
      </c>
      <c r="T2860" s="69">
        <f>+M2860*S2860</f>
        <v>0</v>
      </c>
      <c r="U2860" s="69">
        <f t="shared" si="2912"/>
        <v>1500</v>
      </c>
      <c r="V2860" s="69">
        <f>+U2860*0</f>
        <v>0</v>
      </c>
      <c r="W2860" s="69">
        <f t="shared" si="2913"/>
        <v>1500</v>
      </c>
      <c r="X2860" s="69">
        <v>0</v>
      </c>
      <c r="Y2860" s="14">
        <f t="shared" si="2910"/>
        <v>0</v>
      </c>
      <c r="Z2860" s="11" t="s">
        <v>26</v>
      </c>
      <c r="AA2860" s="12" t="s">
        <v>31</v>
      </c>
    </row>
    <row r="2861" spans="1:27" x14ac:dyDescent="0.25">
      <c r="A2861" s="10">
        <v>45699</v>
      </c>
      <c r="B2861" s="68">
        <v>7.2094907407407538E-2</v>
      </c>
      <c r="C2861" s="11" t="s">
        <v>5241</v>
      </c>
      <c r="D2861" s="11">
        <v>17400</v>
      </c>
      <c r="E2861" s="11" t="s">
        <v>5242</v>
      </c>
      <c r="F2861" s="11" t="s">
        <v>26</v>
      </c>
      <c r="G2861" s="11">
        <v>3266</v>
      </c>
      <c r="H2861" s="12" t="s">
        <v>41</v>
      </c>
      <c r="I2861" s="12" t="s">
        <v>27</v>
      </c>
      <c r="J2861" s="12" t="s">
        <v>42</v>
      </c>
      <c r="K2861" s="12" t="s">
        <v>43</v>
      </c>
      <c r="L2861" s="13">
        <v>41.54</v>
      </c>
      <c r="M2861" s="13">
        <v>25</v>
      </c>
      <c r="N2861" s="13">
        <f t="shared" si="2907"/>
        <v>1.6616</v>
      </c>
      <c r="O2861" s="13" t="s">
        <v>30</v>
      </c>
      <c r="P2861" s="13">
        <v>64</v>
      </c>
      <c r="Q2861" s="13">
        <v>0</v>
      </c>
      <c r="R2861" s="69">
        <f>M2861*P2861</f>
        <v>1600</v>
      </c>
      <c r="S2861" s="69">
        <v>0</v>
      </c>
      <c r="T2861" s="69">
        <f>M2861*S2861</f>
        <v>0</v>
      </c>
      <c r="U2861" s="69">
        <f>+R2861-T2861</f>
        <v>1600</v>
      </c>
      <c r="V2861" s="69">
        <f t="shared" ref="V2861:V2862" si="2914">+U2861*0</f>
        <v>0</v>
      </c>
      <c r="W2861" s="69">
        <f>+U2861-V2861</f>
        <v>1600</v>
      </c>
      <c r="X2861" s="69">
        <v>0</v>
      </c>
      <c r="Y2861" s="14">
        <f t="shared" si="2910"/>
        <v>0</v>
      </c>
      <c r="Z2861" s="11" t="s">
        <v>26</v>
      </c>
      <c r="AA2861" s="12" t="s">
        <v>31</v>
      </c>
    </row>
    <row r="2862" spans="1:27" x14ac:dyDescent="0.25">
      <c r="A2862" s="10">
        <v>45699</v>
      </c>
      <c r="B2862" s="68">
        <v>0.13675925925925925</v>
      </c>
      <c r="C2862" s="11" t="s">
        <v>5243</v>
      </c>
      <c r="D2862" s="11">
        <v>17401</v>
      </c>
      <c r="E2862" s="11" t="s">
        <v>555</v>
      </c>
      <c r="F2862" s="11" t="s">
        <v>26</v>
      </c>
      <c r="G2862" s="11">
        <v>10682</v>
      </c>
      <c r="H2862" s="12" t="s">
        <v>140</v>
      </c>
      <c r="I2862" s="12" t="s">
        <v>27</v>
      </c>
      <c r="J2862" s="12" t="s">
        <v>33</v>
      </c>
      <c r="K2862" s="12" t="s">
        <v>34</v>
      </c>
      <c r="L2862" s="13">
        <v>39.76</v>
      </c>
      <c r="M2862" s="13">
        <v>25</v>
      </c>
      <c r="N2862" s="13">
        <f t="shared" si="2907"/>
        <v>1.5903999999999998</v>
      </c>
      <c r="O2862" s="13">
        <v>40</v>
      </c>
      <c r="P2862" s="13"/>
      <c r="Q2862" s="13">
        <v>0</v>
      </c>
      <c r="R2862" s="69">
        <f>+L2862*O2862</f>
        <v>1590.3999999999999</v>
      </c>
      <c r="S2862" s="69">
        <v>0</v>
      </c>
      <c r="T2862" s="69">
        <f>+L2862*S2862</f>
        <v>0</v>
      </c>
      <c r="U2862" s="69">
        <f>+R2862-T2862</f>
        <v>1590.3999999999999</v>
      </c>
      <c r="V2862" s="69">
        <f t="shared" si="2914"/>
        <v>0</v>
      </c>
      <c r="W2862" s="69">
        <f>+U2862-V2862</f>
        <v>1590.3999999999999</v>
      </c>
      <c r="X2862" s="69">
        <v>0</v>
      </c>
      <c r="Y2862" s="14">
        <f t="shared" si="2910"/>
        <v>0</v>
      </c>
      <c r="Z2862" s="11" t="s">
        <v>26</v>
      </c>
      <c r="AA2862" s="12" t="s">
        <v>31</v>
      </c>
    </row>
    <row r="2863" spans="1:27" x14ac:dyDescent="0.25">
      <c r="A2863" s="10">
        <v>45699</v>
      </c>
      <c r="B2863" s="68">
        <v>8.3564814814814703E-2</v>
      </c>
      <c r="C2863" s="11" t="s">
        <v>5244</v>
      </c>
      <c r="D2863" s="11">
        <v>17402</v>
      </c>
      <c r="E2863" s="11" t="s">
        <v>2063</v>
      </c>
      <c r="F2863" s="11" t="s">
        <v>26</v>
      </c>
      <c r="G2863" s="11">
        <v>40651</v>
      </c>
      <c r="H2863" s="12" t="s">
        <v>564</v>
      </c>
      <c r="I2863" s="12" t="s">
        <v>55</v>
      </c>
      <c r="J2863" s="12" t="s">
        <v>565</v>
      </c>
      <c r="K2863" s="12" t="s">
        <v>549</v>
      </c>
      <c r="L2863" s="13">
        <v>43.5</v>
      </c>
      <c r="M2863" s="13">
        <v>25</v>
      </c>
      <c r="N2863" s="13">
        <f t="shared" si="2907"/>
        <v>1.74</v>
      </c>
      <c r="O2863" s="13">
        <v>25</v>
      </c>
      <c r="P2863" s="13" t="s">
        <v>30</v>
      </c>
      <c r="Q2863" s="13">
        <v>0</v>
      </c>
      <c r="R2863" s="69">
        <f t="shared" ref="R2863" si="2915">L2863*O2863</f>
        <v>1087.5</v>
      </c>
      <c r="S2863" s="69">
        <v>0</v>
      </c>
      <c r="T2863" s="69">
        <f t="shared" ref="T2863" si="2916">L2863*S2863</f>
        <v>0</v>
      </c>
      <c r="U2863" s="69">
        <f t="shared" ref="U2863" si="2917">R2863-T2863</f>
        <v>1087.5</v>
      </c>
      <c r="V2863" s="69">
        <f t="shared" ref="V2863:V2868" si="2918">U2863*0</f>
        <v>0</v>
      </c>
      <c r="W2863" s="69">
        <f t="shared" ref="W2863:W2870" si="2919">U2863-V2863</f>
        <v>1087.5</v>
      </c>
      <c r="X2863" s="69">
        <v>0</v>
      </c>
      <c r="Y2863" s="14">
        <f t="shared" si="2910"/>
        <v>0</v>
      </c>
      <c r="Z2863" s="11" t="s">
        <v>26</v>
      </c>
      <c r="AA2863" s="12" t="s">
        <v>31</v>
      </c>
    </row>
    <row r="2864" spans="1:27" x14ac:dyDescent="0.25">
      <c r="A2864" s="10">
        <v>45699</v>
      </c>
      <c r="B2864" s="68">
        <v>7.2453703703703853E-2</v>
      </c>
      <c r="C2864" s="11" t="s">
        <v>5245</v>
      </c>
      <c r="D2864" s="11">
        <v>17403</v>
      </c>
      <c r="E2864" s="11" t="s">
        <v>561</v>
      </c>
      <c r="F2864" s="11" t="s">
        <v>26</v>
      </c>
      <c r="G2864" s="11">
        <v>947</v>
      </c>
      <c r="H2864" s="12" t="s">
        <v>162</v>
      </c>
      <c r="I2864" s="12" t="s">
        <v>27</v>
      </c>
      <c r="J2864" s="12" t="s">
        <v>42</v>
      </c>
      <c r="K2864" s="12" t="s">
        <v>43</v>
      </c>
      <c r="L2864" s="13">
        <v>43.08</v>
      </c>
      <c r="M2864" s="13">
        <v>25</v>
      </c>
      <c r="N2864" s="13">
        <f t="shared" si="2907"/>
        <v>1.7231999999999998</v>
      </c>
      <c r="O2864" s="13" t="s">
        <v>30</v>
      </c>
      <c r="P2864" s="13">
        <v>62</v>
      </c>
      <c r="Q2864" s="13">
        <v>0</v>
      </c>
      <c r="R2864" s="69">
        <f>M2864*P2864</f>
        <v>1550</v>
      </c>
      <c r="S2864" s="69">
        <v>0</v>
      </c>
      <c r="T2864" s="69">
        <f>M2864*S2864</f>
        <v>0</v>
      </c>
      <c r="U2864" s="69">
        <f>R2864-T2864</f>
        <v>1550</v>
      </c>
      <c r="V2864" s="69">
        <f t="shared" si="2918"/>
        <v>0</v>
      </c>
      <c r="W2864" s="69">
        <f t="shared" si="2919"/>
        <v>1550</v>
      </c>
      <c r="X2864" s="69">
        <v>0</v>
      </c>
      <c r="Y2864" s="14">
        <f t="shared" si="2910"/>
        <v>0</v>
      </c>
      <c r="Z2864" s="11" t="s">
        <v>26</v>
      </c>
      <c r="AA2864" s="12" t="s">
        <v>31</v>
      </c>
    </row>
    <row r="2865" spans="1:27" x14ac:dyDescent="0.25">
      <c r="A2865" s="10">
        <v>45699</v>
      </c>
      <c r="B2865" s="68">
        <v>7.7881944444444517E-2</v>
      </c>
      <c r="C2865" s="11" t="s">
        <v>5246</v>
      </c>
      <c r="D2865" s="11">
        <v>17404</v>
      </c>
      <c r="E2865" s="11" t="s">
        <v>2065</v>
      </c>
      <c r="F2865" s="11" t="s">
        <v>26</v>
      </c>
      <c r="G2865" s="11">
        <v>2963</v>
      </c>
      <c r="H2865" s="12" t="s">
        <v>162</v>
      </c>
      <c r="I2865" s="12" t="s">
        <v>27</v>
      </c>
      <c r="J2865" s="12" t="s">
        <v>33</v>
      </c>
      <c r="K2865" s="12" t="s">
        <v>34</v>
      </c>
      <c r="L2865" s="13">
        <v>37.44</v>
      </c>
      <c r="M2865" s="13">
        <v>25</v>
      </c>
      <c r="N2865" s="13">
        <f t="shared" si="2907"/>
        <v>1.4975999999999998</v>
      </c>
      <c r="O2865" s="13" t="s">
        <v>30</v>
      </c>
      <c r="P2865" s="13">
        <v>58</v>
      </c>
      <c r="Q2865" s="13">
        <v>0</v>
      </c>
      <c r="R2865" s="69">
        <f>M2865*P2865</f>
        <v>1450</v>
      </c>
      <c r="S2865" s="69">
        <v>0</v>
      </c>
      <c r="T2865" s="69">
        <f>M2865*S2865</f>
        <v>0</v>
      </c>
      <c r="U2865" s="69">
        <f>R2865-T2865</f>
        <v>1450</v>
      </c>
      <c r="V2865" s="69">
        <f t="shared" si="2918"/>
        <v>0</v>
      </c>
      <c r="W2865" s="69">
        <f t="shared" si="2919"/>
        <v>1450</v>
      </c>
      <c r="X2865" s="69">
        <v>0</v>
      </c>
      <c r="Y2865" s="14">
        <f t="shared" si="2910"/>
        <v>0</v>
      </c>
      <c r="Z2865" s="11" t="s">
        <v>26</v>
      </c>
      <c r="AA2865" s="12" t="s">
        <v>31</v>
      </c>
    </row>
    <row r="2866" spans="1:27" x14ac:dyDescent="0.25">
      <c r="A2866" s="10">
        <v>45700</v>
      </c>
      <c r="B2866" s="11" t="s">
        <v>387</v>
      </c>
      <c r="C2866" s="11" t="s">
        <v>5247</v>
      </c>
      <c r="D2866" s="11">
        <v>17405</v>
      </c>
      <c r="E2866" s="11" t="s">
        <v>32</v>
      </c>
      <c r="F2866" s="11" t="s">
        <v>26</v>
      </c>
      <c r="G2866" s="11">
        <v>1601</v>
      </c>
      <c r="H2866" s="12" t="s">
        <v>45</v>
      </c>
      <c r="I2866" s="12" t="s">
        <v>27</v>
      </c>
      <c r="J2866" s="12" t="s">
        <v>33</v>
      </c>
      <c r="K2866" s="12" t="s">
        <v>34</v>
      </c>
      <c r="L2866" s="13">
        <v>38.979999999999997</v>
      </c>
      <c r="M2866" s="13">
        <v>25</v>
      </c>
      <c r="N2866" s="13">
        <f>L2866/M2866</f>
        <v>1.5591999999999999</v>
      </c>
      <c r="O2866" s="13" t="s">
        <v>30</v>
      </c>
      <c r="P2866" s="13">
        <v>58</v>
      </c>
      <c r="Q2866" s="13">
        <v>0</v>
      </c>
      <c r="R2866" s="69">
        <f>M2866*P2866</f>
        <v>1450</v>
      </c>
      <c r="S2866" s="69">
        <v>0</v>
      </c>
      <c r="T2866" s="69">
        <f>M2866*S2866</f>
        <v>0</v>
      </c>
      <c r="U2866" s="69">
        <f>R2866-T2866</f>
        <v>1450</v>
      </c>
      <c r="V2866" s="69">
        <f t="shared" si="2918"/>
        <v>0</v>
      </c>
      <c r="W2866" s="69">
        <f t="shared" si="2919"/>
        <v>1450</v>
      </c>
      <c r="X2866" s="69">
        <v>0</v>
      </c>
      <c r="Y2866" s="14">
        <f t="shared" si="2910"/>
        <v>0</v>
      </c>
      <c r="Z2866" s="11" t="s">
        <v>26</v>
      </c>
      <c r="AA2866" s="12" t="s">
        <v>31</v>
      </c>
    </row>
    <row r="2867" spans="1:27" x14ac:dyDescent="0.25">
      <c r="A2867" s="10">
        <v>45700</v>
      </c>
      <c r="B2867" s="11" t="s">
        <v>5248</v>
      </c>
      <c r="C2867" s="11" t="s">
        <v>5249</v>
      </c>
      <c r="D2867" s="11">
        <v>17406</v>
      </c>
      <c r="E2867" s="11" t="s">
        <v>183</v>
      </c>
      <c r="F2867" s="11" t="s">
        <v>26</v>
      </c>
      <c r="G2867" s="11">
        <v>1011</v>
      </c>
      <c r="H2867" s="12" t="s">
        <v>141</v>
      </c>
      <c r="I2867" s="12" t="s">
        <v>27</v>
      </c>
      <c r="J2867" s="12" t="s">
        <v>42</v>
      </c>
      <c r="K2867" s="12" t="s">
        <v>43</v>
      </c>
      <c r="L2867" s="13">
        <v>43.14</v>
      </c>
      <c r="M2867" s="13">
        <v>25</v>
      </c>
      <c r="N2867" s="13">
        <f t="shared" ref="N2867:N2930" si="2920">L2867/M2867</f>
        <v>1.7256</v>
      </c>
      <c r="O2867" s="13">
        <v>40</v>
      </c>
      <c r="P2867" s="13" t="s">
        <v>30</v>
      </c>
      <c r="Q2867" s="13">
        <v>0</v>
      </c>
      <c r="R2867" s="69">
        <f>L2867*O2867</f>
        <v>1725.6</v>
      </c>
      <c r="S2867" s="69">
        <v>0</v>
      </c>
      <c r="T2867" s="69">
        <f t="shared" ref="T2867:T2872" si="2921">L2867*S2867</f>
        <v>0</v>
      </c>
      <c r="U2867" s="69">
        <f>R2867-T2867</f>
        <v>1725.6</v>
      </c>
      <c r="V2867" s="69">
        <f t="shared" si="2918"/>
        <v>0</v>
      </c>
      <c r="W2867" s="69">
        <f t="shared" si="2919"/>
        <v>1725.6</v>
      </c>
      <c r="X2867" s="69">
        <v>0</v>
      </c>
      <c r="Y2867" s="14">
        <f t="shared" si="2910"/>
        <v>0</v>
      </c>
      <c r="Z2867" s="11" t="s">
        <v>26</v>
      </c>
      <c r="AA2867" s="12" t="s">
        <v>31</v>
      </c>
    </row>
    <row r="2868" spans="1:27" x14ac:dyDescent="0.25">
      <c r="A2868" s="10">
        <v>45700</v>
      </c>
      <c r="B2868" s="11" t="s">
        <v>3989</v>
      </c>
      <c r="C2868" s="11" t="s">
        <v>5250</v>
      </c>
      <c r="D2868" s="11">
        <v>17407</v>
      </c>
      <c r="E2868" s="11" t="s">
        <v>573</v>
      </c>
      <c r="F2868" s="11" t="s">
        <v>26</v>
      </c>
      <c r="G2868" s="11">
        <v>1159</v>
      </c>
      <c r="H2868" s="12" t="s">
        <v>141</v>
      </c>
      <c r="I2868" s="12" t="s">
        <v>27</v>
      </c>
      <c r="J2868" s="12" t="s">
        <v>33</v>
      </c>
      <c r="K2868" s="12" t="s">
        <v>34</v>
      </c>
      <c r="L2868" s="13">
        <v>41.52</v>
      </c>
      <c r="M2868" s="13">
        <v>28</v>
      </c>
      <c r="N2868" s="13">
        <f t="shared" si="2920"/>
        <v>1.4828571428571429</v>
      </c>
      <c r="O2868" s="13">
        <v>40</v>
      </c>
      <c r="P2868" s="13" t="s">
        <v>30</v>
      </c>
      <c r="Q2868" s="13">
        <v>0</v>
      </c>
      <c r="R2868" s="69">
        <f>L2868*O2868</f>
        <v>1660.8000000000002</v>
      </c>
      <c r="S2868" s="69">
        <v>0</v>
      </c>
      <c r="T2868" s="69">
        <f t="shared" si="2921"/>
        <v>0</v>
      </c>
      <c r="U2868" s="69">
        <f>R2868-T2868</f>
        <v>1660.8000000000002</v>
      </c>
      <c r="V2868" s="69">
        <f t="shared" si="2918"/>
        <v>0</v>
      </c>
      <c r="W2868" s="69">
        <f t="shared" si="2919"/>
        <v>1660.8000000000002</v>
      </c>
      <c r="X2868" s="69">
        <v>0</v>
      </c>
      <c r="Y2868" s="14">
        <f t="shared" si="2910"/>
        <v>0</v>
      </c>
      <c r="Z2868" s="11" t="s">
        <v>26</v>
      </c>
      <c r="AA2868" s="12" t="s">
        <v>31</v>
      </c>
    </row>
    <row r="2869" spans="1:27" x14ac:dyDescent="0.25">
      <c r="A2869" s="10">
        <v>45700</v>
      </c>
      <c r="B2869" s="11" t="s">
        <v>5251</v>
      </c>
      <c r="C2869" s="11" t="s">
        <v>5252</v>
      </c>
      <c r="D2869" s="11">
        <v>17408</v>
      </c>
      <c r="E2869" s="11" t="s">
        <v>482</v>
      </c>
      <c r="F2869" s="11" t="s">
        <v>26</v>
      </c>
      <c r="G2869" s="11" t="s">
        <v>26</v>
      </c>
      <c r="H2869" s="12" t="s">
        <v>4421</v>
      </c>
      <c r="I2869" s="12" t="s">
        <v>27</v>
      </c>
      <c r="J2869" s="12" t="s">
        <v>33</v>
      </c>
      <c r="K2869" s="12" t="s">
        <v>34</v>
      </c>
      <c r="L2869" s="13">
        <v>44.12</v>
      </c>
      <c r="M2869" s="13">
        <v>30</v>
      </c>
      <c r="N2869" s="13">
        <f t="shared" si="2920"/>
        <v>1.4706666666666666</v>
      </c>
      <c r="O2869" s="13">
        <v>85</v>
      </c>
      <c r="P2869" s="13" t="s">
        <v>30</v>
      </c>
      <c r="Q2869" s="13">
        <v>0</v>
      </c>
      <c r="R2869" s="69">
        <f>L2869*O2869</f>
        <v>3750.2</v>
      </c>
      <c r="S2869" s="69">
        <v>38</v>
      </c>
      <c r="T2869" s="69">
        <f t="shared" si="2921"/>
        <v>1676.56</v>
      </c>
      <c r="U2869" s="69">
        <f t="shared" ref="U2869:U2870" si="2922">R2869-T2869</f>
        <v>2073.64</v>
      </c>
      <c r="V2869" s="69">
        <f>U2869*1</f>
        <v>2073.64</v>
      </c>
      <c r="W2869" s="69">
        <f t="shared" si="2919"/>
        <v>0</v>
      </c>
      <c r="X2869" s="69">
        <f>L2869*37</f>
        <v>1632.4399999999998</v>
      </c>
      <c r="Y2869" s="70">
        <f>+T2869-X2869</f>
        <v>44.120000000000118</v>
      </c>
      <c r="Z2869" s="12" t="s">
        <v>41</v>
      </c>
      <c r="AA2869" s="12" t="s">
        <v>78</v>
      </c>
    </row>
    <row r="2870" spans="1:27" x14ac:dyDescent="0.25">
      <c r="A2870" s="10">
        <v>45700</v>
      </c>
      <c r="B2870" s="11" t="s">
        <v>634</v>
      </c>
      <c r="C2870" s="11" t="s">
        <v>5253</v>
      </c>
      <c r="D2870" s="11">
        <v>17409</v>
      </c>
      <c r="E2870" s="11" t="s">
        <v>538</v>
      </c>
      <c r="F2870" s="11" t="s">
        <v>26</v>
      </c>
      <c r="G2870" s="11" t="s">
        <v>26</v>
      </c>
      <c r="H2870" s="12" t="s">
        <v>145</v>
      </c>
      <c r="I2870" s="12" t="s">
        <v>27</v>
      </c>
      <c r="J2870" s="12" t="s">
        <v>47</v>
      </c>
      <c r="K2870" s="12" t="s">
        <v>48</v>
      </c>
      <c r="L2870" s="13">
        <v>44.16</v>
      </c>
      <c r="M2870" s="13">
        <v>30</v>
      </c>
      <c r="N2870" s="13">
        <f t="shared" si="2920"/>
        <v>1.472</v>
      </c>
      <c r="O2870" s="13">
        <v>91</v>
      </c>
      <c r="P2870" s="13" t="s">
        <v>30</v>
      </c>
      <c r="Q2870" s="13">
        <v>0</v>
      </c>
      <c r="R2870" s="69">
        <f>+L2870*O2870</f>
        <v>4018.5599999999995</v>
      </c>
      <c r="S2870" s="69">
        <v>40</v>
      </c>
      <c r="T2870" s="69">
        <f t="shared" si="2921"/>
        <v>1766.3999999999999</v>
      </c>
      <c r="U2870" s="69">
        <f t="shared" si="2922"/>
        <v>2252.16</v>
      </c>
      <c r="V2870" s="69">
        <f>U2870*1</f>
        <v>2252.16</v>
      </c>
      <c r="W2870" s="69">
        <f t="shared" si="2919"/>
        <v>0</v>
      </c>
      <c r="X2870" s="69">
        <f>L2870*37</f>
        <v>1633.9199999999998</v>
      </c>
      <c r="Y2870" s="70">
        <f>+T2870-X2870</f>
        <v>132.48000000000002</v>
      </c>
      <c r="Z2870" s="12" t="s">
        <v>41</v>
      </c>
      <c r="AA2870" s="12" t="s">
        <v>79</v>
      </c>
    </row>
    <row r="2871" spans="1:27" x14ac:dyDescent="0.25">
      <c r="A2871" s="10">
        <v>45700</v>
      </c>
      <c r="B2871" s="11" t="s">
        <v>5254</v>
      </c>
      <c r="C2871" s="11" t="s">
        <v>5255</v>
      </c>
      <c r="D2871" s="11">
        <v>17410</v>
      </c>
      <c r="E2871" s="11" t="s">
        <v>57</v>
      </c>
      <c r="F2871" s="11" t="s">
        <v>26</v>
      </c>
      <c r="G2871" s="11">
        <v>3302</v>
      </c>
      <c r="H2871" s="12" t="s">
        <v>41</v>
      </c>
      <c r="I2871" s="12" t="s">
        <v>55</v>
      </c>
      <c r="J2871" s="12" t="s">
        <v>565</v>
      </c>
      <c r="K2871" s="12" t="s">
        <v>549</v>
      </c>
      <c r="L2871" s="13">
        <v>40.700000000000003</v>
      </c>
      <c r="M2871" s="13">
        <v>25</v>
      </c>
      <c r="N2871" s="13">
        <f t="shared" si="2920"/>
        <v>1.6280000000000001</v>
      </c>
      <c r="O2871" s="13">
        <v>25</v>
      </c>
      <c r="P2871" s="13"/>
      <c r="Q2871" s="13">
        <v>0</v>
      </c>
      <c r="R2871" s="69">
        <f>L2871*O2871</f>
        <v>1017.5000000000001</v>
      </c>
      <c r="S2871" s="69">
        <v>0</v>
      </c>
      <c r="T2871" s="69">
        <f t="shared" si="2921"/>
        <v>0</v>
      </c>
      <c r="U2871" s="69">
        <f>R2871-T2871</f>
        <v>1017.5000000000001</v>
      </c>
      <c r="V2871" s="69">
        <f>U2871*0</f>
        <v>0</v>
      </c>
      <c r="W2871" s="69">
        <f>U2871-V2871</f>
        <v>1017.5000000000001</v>
      </c>
      <c r="X2871" s="69">
        <v>0</v>
      </c>
      <c r="Y2871" s="14">
        <f t="shared" ref="Y2871" si="2923">T2871-X2871</f>
        <v>0</v>
      </c>
      <c r="Z2871" s="11" t="s">
        <v>26</v>
      </c>
      <c r="AA2871" s="12" t="s">
        <v>31</v>
      </c>
    </row>
    <row r="2872" spans="1:27" x14ac:dyDescent="0.25">
      <c r="A2872" s="10">
        <v>45700</v>
      </c>
      <c r="B2872" s="11" t="s">
        <v>5256</v>
      </c>
      <c r="C2872" s="11" t="s">
        <v>5257</v>
      </c>
      <c r="D2872" s="11">
        <v>17411</v>
      </c>
      <c r="E2872" s="11" t="s">
        <v>245</v>
      </c>
      <c r="F2872" s="11" t="s">
        <v>26</v>
      </c>
      <c r="G2872" s="11" t="s">
        <v>26</v>
      </c>
      <c r="H2872" s="12" t="s">
        <v>4421</v>
      </c>
      <c r="I2872" s="12" t="s">
        <v>27</v>
      </c>
      <c r="J2872" s="12" t="s">
        <v>42</v>
      </c>
      <c r="K2872" s="12" t="s">
        <v>43</v>
      </c>
      <c r="L2872" s="13">
        <v>46.44</v>
      </c>
      <c r="M2872" s="13">
        <v>29</v>
      </c>
      <c r="N2872" s="13">
        <f t="shared" si="2920"/>
        <v>1.6013793103448275</v>
      </c>
      <c r="O2872" s="13">
        <v>83</v>
      </c>
      <c r="P2872" s="13" t="s">
        <v>30</v>
      </c>
      <c r="Q2872" s="13">
        <v>0</v>
      </c>
      <c r="R2872" s="69">
        <f>L2872*O2872</f>
        <v>3854.52</v>
      </c>
      <c r="S2872" s="69">
        <v>38</v>
      </c>
      <c r="T2872" s="69">
        <f t="shared" si="2921"/>
        <v>1764.7199999999998</v>
      </c>
      <c r="U2872" s="69">
        <f>R2872-T2872</f>
        <v>2089.8000000000002</v>
      </c>
      <c r="V2872" s="69">
        <f>U2872*1</f>
        <v>2089.8000000000002</v>
      </c>
      <c r="W2872" s="69">
        <f>U2872-V2872</f>
        <v>0</v>
      </c>
      <c r="X2872" s="69">
        <f>L2872*37</f>
        <v>1718.28</v>
      </c>
      <c r="Y2872" s="70">
        <f>+T2872-X2872</f>
        <v>46.439999999999827</v>
      </c>
      <c r="Z2872" s="12" t="s">
        <v>41</v>
      </c>
      <c r="AA2872" s="12" t="s">
        <v>78</v>
      </c>
    </row>
    <row r="2873" spans="1:27" x14ac:dyDescent="0.25">
      <c r="A2873" s="10">
        <v>45700</v>
      </c>
      <c r="B2873" s="11" t="s">
        <v>5258</v>
      </c>
      <c r="C2873" s="11" t="s">
        <v>5259</v>
      </c>
      <c r="D2873" s="11">
        <v>17412</v>
      </c>
      <c r="E2873" s="11" t="s">
        <v>567</v>
      </c>
      <c r="F2873" s="11" t="s">
        <v>26</v>
      </c>
      <c r="G2873" s="11">
        <v>112779</v>
      </c>
      <c r="H2873" s="12" t="s">
        <v>4445</v>
      </c>
      <c r="I2873" s="12" t="s">
        <v>27</v>
      </c>
      <c r="J2873" s="12" t="s">
        <v>33</v>
      </c>
      <c r="K2873" s="12" t="s">
        <v>34</v>
      </c>
      <c r="L2873" s="13">
        <v>35.64</v>
      </c>
      <c r="M2873" s="13">
        <v>25</v>
      </c>
      <c r="N2873" s="13">
        <f t="shared" si="2920"/>
        <v>1.4256</v>
      </c>
      <c r="O2873" s="13">
        <v>44</v>
      </c>
      <c r="P2873" s="13" t="s">
        <v>30</v>
      </c>
      <c r="Q2873" s="13">
        <v>0</v>
      </c>
      <c r="R2873" s="69">
        <f t="shared" ref="R2873" si="2924">+L2873*O2873</f>
        <v>1568.16</v>
      </c>
      <c r="S2873" s="69">
        <v>0</v>
      </c>
      <c r="T2873" s="69">
        <f>+L2873*S2873</f>
        <v>0</v>
      </c>
      <c r="U2873" s="69">
        <f>+R2873-T2873</f>
        <v>1568.16</v>
      </c>
      <c r="V2873" s="69">
        <f>+U2873*1</f>
        <v>1568.16</v>
      </c>
      <c r="W2873" s="69">
        <f>+U2873-V2873</f>
        <v>0</v>
      </c>
      <c r="X2873" s="69">
        <v>0</v>
      </c>
      <c r="Y2873" s="14">
        <f t="shared" ref="Y2873" si="2925">T2873-X2873</f>
        <v>0</v>
      </c>
      <c r="Z2873" s="11" t="s">
        <v>26</v>
      </c>
      <c r="AA2873" s="12" t="s">
        <v>31</v>
      </c>
    </row>
    <row r="2874" spans="1:27" x14ac:dyDescent="0.25">
      <c r="A2874" s="10">
        <v>45700</v>
      </c>
      <c r="B2874" s="11" t="s">
        <v>5260</v>
      </c>
      <c r="C2874" s="11" t="s">
        <v>5261</v>
      </c>
      <c r="D2874" s="11">
        <v>17413</v>
      </c>
      <c r="E2874" s="11" t="s">
        <v>434</v>
      </c>
      <c r="F2874" s="11" t="s">
        <v>26</v>
      </c>
      <c r="G2874" s="11" t="s">
        <v>26</v>
      </c>
      <c r="H2874" s="12" t="s">
        <v>4421</v>
      </c>
      <c r="I2874" s="12" t="s">
        <v>27</v>
      </c>
      <c r="J2874" s="12" t="s">
        <v>42</v>
      </c>
      <c r="K2874" s="12" t="s">
        <v>43</v>
      </c>
      <c r="L2874" s="13">
        <v>43.78</v>
      </c>
      <c r="M2874" s="13">
        <v>25</v>
      </c>
      <c r="N2874" s="13">
        <f t="shared" si="2920"/>
        <v>1.7512000000000001</v>
      </c>
      <c r="O2874" s="13">
        <v>83</v>
      </c>
      <c r="P2874" s="13" t="s">
        <v>30</v>
      </c>
      <c r="Q2874" s="13">
        <v>0</v>
      </c>
      <c r="R2874" s="69">
        <f>L2874*O2874</f>
        <v>3633.7400000000002</v>
      </c>
      <c r="S2874" s="69">
        <v>38</v>
      </c>
      <c r="T2874" s="69">
        <f>L2874*S2874</f>
        <v>1663.64</v>
      </c>
      <c r="U2874" s="69">
        <f>R2874-T2874</f>
        <v>1970.1000000000001</v>
      </c>
      <c r="V2874" s="69">
        <f>U2874*1</f>
        <v>1970.1000000000001</v>
      </c>
      <c r="W2874" s="69">
        <f>U2874-V2874</f>
        <v>0</v>
      </c>
      <c r="X2874" s="69">
        <f>L2874*37</f>
        <v>1619.8600000000001</v>
      </c>
      <c r="Y2874" s="70">
        <f>+T2874-X2874</f>
        <v>43.779999999999973</v>
      </c>
      <c r="Z2874" s="12" t="s">
        <v>41</v>
      </c>
      <c r="AA2874" s="12" t="s">
        <v>78</v>
      </c>
    </row>
    <row r="2875" spans="1:27" x14ac:dyDescent="0.25">
      <c r="A2875" s="10">
        <v>45700</v>
      </c>
      <c r="B2875" s="11" t="s">
        <v>194</v>
      </c>
      <c r="C2875" s="11" t="s">
        <v>5262</v>
      </c>
      <c r="D2875" s="11">
        <v>17414</v>
      </c>
      <c r="E2875" s="11" t="s">
        <v>2108</v>
      </c>
      <c r="F2875" s="11" t="s">
        <v>26</v>
      </c>
      <c r="G2875" s="11">
        <v>10623</v>
      </c>
      <c r="H2875" s="12" t="s">
        <v>140</v>
      </c>
      <c r="I2875" s="12" t="s">
        <v>27</v>
      </c>
      <c r="J2875" s="12" t="s">
        <v>42</v>
      </c>
      <c r="K2875" s="12" t="s">
        <v>43</v>
      </c>
      <c r="L2875" s="13">
        <v>43.72</v>
      </c>
      <c r="M2875" s="13">
        <v>25</v>
      </c>
      <c r="N2875" s="13">
        <f t="shared" si="2920"/>
        <v>1.7487999999999999</v>
      </c>
      <c r="O2875" s="13">
        <v>35</v>
      </c>
      <c r="P2875" s="13"/>
      <c r="Q2875" s="13">
        <v>0</v>
      </c>
      <c r="R2875" s="69">
        <f>+L2875*O2875</f>
        <v>1530.2</v>
      </c>
      <c r="S2875" s="69">
        <v>0</v>
      </c>
      <c r="T2875" s="69">
        <f>+L2875*S2875</f>
        <v>0</v>
      </c>
      <c r="U2875" s="69">
        <f>+R2875-T2875</f>
        <v>1530.2</v>
      </c>
      <c r="V2875" s="69">
        <f t="shared" ref="V2875" si="2926">+U2875*0</f>
        <v>0</v>
      </c>
      <c r="W2875" s="69">
        <f>+U2875-V2875</f>
        <v>1530.2</v>
      </c>
      <c r="X2875" s="69">
        <v>0</v>
      </c>
      <c r="Y2875" s="14">
        <f t="shared" ref="Y2875" si="2927">T2875-X2875</f>
        <v>0</v>
      </c>
      <c r="Z2875" s="11" t="s">
        <v>26</v>
      </c>
      <c r="AA2875" s="12" t="s">
        <v>31</v>
      </c>
    </row>
    <row r="2876" spans="1:27" x14ac:dyDescent="0.25">
      <c r="A2876" s="10">
        <v>45700</v>
      </c>
      <c r="B2876" s="11" t="s">
        <v>379</v>
      </c>
      <c r="C2876" s="11" t="s">
        <v>5263</v>
      </c>
      <c r="D2876" s="11">
        <v>17415</v>
      </c>
      <c r="E2876" s="11" t="s">
        <v>61</v>
      </c>
      <c r="F2876" s="11" t="s">
        <v>26</v>
      </c>
      <c r="G2876" s="11" t="s">
        <v>35</v>
      </c>
      <c r="H2876" s="12" t="s">
        <v>36</v>
      </c>
      <c r="I2876" s="12" t="s">
        <v>27</v>
      </c>
      <c r="J2876" s="12" t="s">
        <v>42</v>
      </c>
      <c r="K2876" s="12" t="s">
        <v>43</v>
      </c>
      <c r="L2876" s="13">
        <v>10.220000000000001</v>
      </c>
      <c r="M2876" s="13">
        <v>6</v>
      </c>
      <c r="N2876" s="13">
        <f t="shared" si="2920"/>
        <v>1.7033333333333334</v>
      </c>
      <c r="O2876" s="13">
        <v>45</v>
      </c>
      <c r="P2876" s="13" t="s">
        <v>30</v>
      </c>
      <c r="Q2876" s="13">
        <v>0</v>
      </c>
      <c r="R2876" s="69">
        <f>(L2876*O2876)-Q2876</f>
        <v>459.90000000000003</v>
      </c>
      <c r="S2876" s="69">
        <v>0</v>
      </c>
      <c r="T2876" s="69">
        <f t="shared" ref="T2876:T2877" si="2928">+L2876*S2876</f>
        <v>0</v>
      </c>
      <c r="U2876" s="69">
        <f t="shared" ref="U2876:U2877" si="2929">+R2876-T2876</f>
        <v>459.90000000000003</v>
      </c>
      <c r="V2876" s="69">
        <f>+U2876*0</f>
        <v>0</v>
      </c>
      <c r="W2876" s="69">
        <f t="shared" ref="W2876:W2877" si="2930">+U2876-V2876</f>
        <v>459.90000000000003</v>
      </c>
      <c r="X2876" s="69">
        <v>0</v>
      </c>
      <c r="Y2876" s="14">
        <f>T2876-X2876</f>
        <v>0</v>
      </c>
      <c r="Z2876" s="11" t="s">
        <v>26</v>
      </c>
      <c r="AA2876" s="12" t="s">
        <v>31</v>
      </c>
    </row>
    <row r="2877" spans="1:27" x14ac:dyDescent="0.25">
      <c r="A2877" s="10">
        <v>45700</v>
      </c>
      <c r="B2877" s="11" t="s">
        <v>4185</v>
      </c>
      <c r="C2877" s="11" t="s">
        <v>5264</v>
      </c>
      <c r="D2877" s="11">
        <v>17416</v>
      </c>
      <c r="E2877" s="11" t="s">
        <v>439</v>
      </c>
      <c r="F2877" s="11" t="s">
        <v>26</v>
      </c>
      <c r="G2877" s="11" t="s">
        <v>35</v>
      </c>
      <c r="H2877" s="12" t="s">
        <v>36</v>
      </c>
      <c r="I2877" s="12" t="s">
        <v>55</v>
      </c>
      <c r="J2877" s="12" t="s">
        <v>55</v>
      </c>
      <c r="K2877" s="12" t="s">
        <v>56</v>
      </c>
      <c r="L2877" s="13">
        <v>35.92</v>
      </c>
      <c r="M2877" s="13">
        <v>25</v>
      </c>
      <c r="N2877" s="13">
        <f t="shared" si="2920"/>
        <v>1.4368000000000001</v>
      </c>
      <c r="O2877" s="13">
        <v>20</v>
      </c>
      <c r="P2877" s="13" t="s">
        <v>30</v>
      </c>
      <c r="Q2877" s="13">
        <v>0</v>
      </c>
      <c r="R2877" s="69">
        <f>(L2877*O2877)-Q2877</f>
        <v>718.40000000000009</v>
      </c>
      <c r="S2877" s="69">
        <v>0</v>
      </c>
      <c r="T2877" s="69">
        <f t="shared" si="2928"/>
        <v>0</v>
      </c>
      <c r="U2877" s="69">
        <f t="shared" si="2929"/>
        <v>718.40000000000009</v>
      </c>
      <c r="V2877" s="69">
        <f t="shared" ref="V2877" si="2931">+U2877*0</f>
        <v>0</v>
      </c>
      <c r="W2877" s="69">
        <f t="shared" si="2930"/>
        <v>718.40000000000009</v>
      </c>
      <c r="X2877" s="69">
        <v>0</v>
      </c>
      <c r="Y2877" s="14">
        <f t="shared" ref="Y2877:Y2916" si="2932">T2877-X2877</f>
        <v>0</v>
      </c>
      <c r="Z2877" s="11" t="s">
        <v>26</v>
      </c>
      <c r="AA2877" s="12" t="s">
        <v>31</v>
      </c>
    </row>
    <row r="2878" spans="1:27" x14ac:dyDescent="0.25">
      <c r="A2878" s="10">
        <v>45700</v>
      </c>
      <c r="B2878" s="11" t="s">
        <v>5265</v>
      </c>
      <c r="C2878" s="11" t="s">
        <v>5266</v>
      </c>
      <c r="D2878" s="11">
        <v>17417</v>
      </c>
      <c r="E2878" s="11" t="s">
        <v>81</v>
      </c>
      <c r="F2878" s="11" t="s">
        <v>26</v>
      </c>
      <c r="G2878" s="11">
        <v>1214</v>
      </c>
      <c r="H2878" s="12" t="s">
        <v>141</v>
      </c>
      <c r="I2878" s="12" t="s">
        <v>27</v>
      </c>
      <c r="J2878" s="12" t="s">
        <v>33</v>
      </c>
      <c r="K2878" s="12" t="s">
        <v>34</v>
      </c>
      <c r="L2878" s="13">
        <v>40.5</v>
      </c>
      <c r="M2878" s="13">
        <v>28</v>
      </c>
      <c r="N2878" s="13">
        <f t="shared" si="2920"/>
        <v>1.4464285714285714</v>
      </c>
      <c r="O2878" s="13">
        <v>40</v>
      </c>
      <c r="P2878" s="13" t="s">
        <v>30</v>
      </c>
      <c r="Q2878" s="13">
        <v>0</v>
      </c>
      <c r="R2878" s="69">
        <f>L2878*O2878</f>
        <v>1620</v>
      </c>
      <c r="S2878" s="69">
        <v>0</v>
      </c>
      <c r="T2878" s="69">
        <f>L2878*S2878</f>
        <v>0</v>
      </c>
      <c r="U2878" s="69">
        <f>R2878-T2878</f>
        <v>1620</v>
      </c>
      <c r="V2878" s="69">
        <f>U2878*0</f>
        <v>0</v>
      </c>
      <c r="W2878" s="69">
        <f>U2878-V2878</f>
        <v>1620</v>
      </c>
      <c r="X2878" s="69">
        <v>0</v>
      </c>
      <c r="Y2878" s="14">
        <f t="shared" si="2932"/>
        <v>0</v>
      </c>
      <c r="Z2878" s="11" t="s">
        <v>26</v>
      </c>
      <c r="AA2878" s="12" t="s">
        <v>31</v>
      </c>
    </row>
    <row r="2879" spans="1:27" x14ac:dyDescent="0.25">
      <c r="A2879" s="10">
        <v>45700</v>
      </c>
      <c r="B2879" s="11" t="s">
        <v>5267</v>
      </c>
      <c r="C2879" s="11" t="s">
        <v>5268</v>
      </c>
      <c r="D2879" s="11">
        <v>17418</v>
      </c>
      <c r="E2879" s="11" t="s">
        <v>40</v>
      </c>
      <c r="F2879" s="11" t="s">
        <v>26</v>
      </c>
      <c r="G2879" s="11">
        <v>3267</v>
      </c>
      <c r="H2879" s="12" t="s">
        <v>41</v>
      </c>
      <c r="I2879" s="12" t="s">
        <v>55</v>
      </c>
      <c r="J2879" s="12" t="s">
        <v>55</v>
      </c>
      <c r="K2879" s="12" t="s">
        <v>56</v>
      </c>
      <c r="L2879" s="13">
        <v>38.18</v>
      </c>
      <c r="M2879" s="13">
        <v>22</v>
      </c>
      <c r="N2879" s="13">
        <f t="shared" si="2920"/>
        <v>1.7354545454545454</v>
      </c>
      <c r="O2879" s="13" t="s">
        <v>30</v>
      </c>
      <c r="P2879" s="13">
        <v>24</v>
      </c>
      <c r="Q2879" s="13">
        <v>0</v>
      </c>
      <c r="R2879" s="69">
        <f>+M2879*P2879</f>
        <v>528</v>
      </c>
      <c r="S2879" s="69">
        <v>0</v>
      </c>
      <c r="T2879" s="69">
        <f>+M2879*S2879</f>
        <v>0</v>
      </c>
      <c r="U2879" s="69">
        <f t="shared" ref="U2879" si="2933">+R2879-T2879</f>
        <v>528</v>
      </c>
      <c r="V2879" s="69">
        <f>+U2879*0</f>
        <v>0</v>
      </c>
      <c r="W2879" s="69">
        <f t="shared" ref="W2879" si="2934">+U2879-V2879</f>
        <v>528</v>
      </c>
      <c r="X2879" s="69">
        <v>0</v>
      </c>
      <c r="Y2879" s="14">
        <f t="shared" si="2932"/>
        <v>0</v>
      </c>
      <c r="Z2879" s="11" t="s">
        <v>26</v>
      </c>
      <c r="AA2879" s="12" t="s">
        <v>31</v>
      </c>
    </row>
    <row r="2880" spans="1:27" x14ac:dyDescent="0.25">
      <c r="A2880" s="10">
        <v>45700</v>
      </c>
      <c r="B2880" s="11" t="s">
        <v>5269</v>
      </c>
      <c r="C2880" s="11" t="s">
        <v>5270</v>
      </c>
      <c r="D2880" s="11">
        <v>17419</v>
      </c>
      <c r="E2880" s="11" t="s">
        <v>495</v>
      </c>
      <c r="F2880" s="11" t="s">
        <v>26</v>
      </c>
      <c r="G2880" s="11">
        <v>78955</v>
      </c>
      <c r="H2880" s="12" t="s">
        <v>4447</v>
      </c>
      <c r="I2880" s="12" t="s">
        <v>27</v>
      </c>
      <c r="J2880" s="12" t="s">
        <v>47</v>
      </c>
      <c r="K2880" s="12" t="s">
        <v>48</v>
      </c>
      <c r="L2880" s="13">
        <v>38.700000000000003</v>
      </c>
      <c r="M2880" s="13">
        <v>25</v>
      </c>
      <c r="N2880" s="13">
        <f t="shared" si="2920"/>
        <v>1.548</v>
      </c>
      <c r="O2880" s="13">
        <v>46.66</v>
      </c>
      <c r="P2880" s="13" t="s">
        <v>30</v>
      </c>
      <c r="Q2880" s="13">
        <v>0</v>
      </c>
      <c r="R2880" s="69">
        <f>+L2880*O2880</f>
        <v>1805.742</v>
      </c>
      <c r="S2880" s="69">
        <v>0</v>
      </c>
      <c r="T2880" s="69">
        <f>+L2880*S2880</f>
        <v>0</v>
      </c>
      <c r="U2880" s="69">
        <f>+R2880-T2880</f>
        <v>1805.742</v>
      </c>
      <c r="V2880" s="69">
        <f>+U2880*0.75</f>
        <v>1354.3064999999999</v>
      </c>
      <c r="W2880" s="69">
        <f>+U2880-V2880</f>
        <v>451.43550000000005</v>
      </c>
      <c r="X2880" s="69">
        <v>0</v>
      </c>
      <c r="Y2880" s="14">
        <f t="shared" si="2932"/>
        <v>0</v>
      </c>
      <c r="Z2880" s="11" t="s">
        <v>26</v>
      </c>
      <c r="AA2880" s="12" t="s">
        <v>31</v>
      </c>
    </row>
    <row r="2881" spans="1:27" x14ac:dyDescent="0.25">
      <c r="A2881" s="10">
        <v>45700</v>
      </c>
      <c r="B2881" s="11" t="s">
        <v>5271</v>
      </c>
      <c r="C2881" s="11" t="s">
        <v>5272</v>
      </c>
      <c r="D2881" s="11">
        <v>17420</v>
      </c>
      <c r="E2881" s="11" t="s">
        <v>229</v>
      </c>
      <c r="F2881" s="11" t="s">
        <v>26</v>
      </c>
      <c r="G2881" s="11">
        <v>26208</v>
      </c>
      <c r="H2881" s="12" t="s">
        <v>564</v>
      </c>
      <c r="I2881" s="12" t="s">
        <v>55</v>
      </c>
      <c r="J2881" s="12" t="s">
        <v>565</v>
      </c>
      <c r="K2881" s="12" t="s">
        <v>549</v>
      </c>
      <c r="L2881" s="13">
        <v>41.5</v>
      </c>
      <c r="M2881" s="13">
        <v>25</v>
      </c>
      <c r="N2881" s="13">
        <f t="shared" si="2920"/>
        <v>1.66</v>
      </c>
      <c r="O2881" s="13">
        <v>25</v>
      </c>
      <c r="P2881" s="13" t="s">
        <v>30</v>
      </c>
      <c r="Q2881" s="13">
        <v>0</v>
      </c>
      <c r="R2881" s="69">
        <f t="shared" ref="R2881" si="2935">L2881*O2881</f>
        <v>1037.5</v>
      </c>
      <c r="S2881" s="69">
        <v>0</v>
      </c>
      <c r="T2881" s="69">
        <f t="shared" ref="T2881" si="2936">L2881*S2881</f>
        <v>0</v>
      </c>
      <c r="U2881" s="69">
        <f t="shared" ref="U2881" si="2937">R2881-T2881</f>
        <v>1037.5</v>
      </c>
      <c r="V2881" s="69">
        <f>U2881*0</f>
        <v>0</v>
      </c>
      <c r="W2881" s="69">
        <f t="shared" ref="W2881" si="2938">U2881-V2881</f>
        <v>1037.5</v>
      </c>
      <c r="X2881" s="69">
        <v>0</v>
      </c>
      <c r="Y2881" s="14">
        <f t="shared" si="2932"/>
        <v>0</v>
      </c>
      <c r="Z2881" s="11" t="s">
        <v>26</v>
      </c>
      <c r="AA2881" s="12" t="s">
        <v>31</v>
      </c>
    </row>
    <row r="2882" spans="1:27" x14ac:dyDescent="0.25">
      <c r="A2882" s="10">
        <v>45700</v>
      </c>
      <c r="B2882" s="11" t="s">
        <v>5273</v>
      </c>
      <c r="C2882" s="11" t="s">
        <v>5274</v>
      </c>
      <c r="D2882" s="11">
        <v>17421</v>
      </c>
      <c r="E2882" s="11" t="s">
        <v>1199</v>
      </c>
      <c r="F2882" s="11" t="s">
        <v>26</v>
      </c>
      <c r="G2882" s="11">
        <v>2964</v>
      </c>
      <c r="H2882" s="12" t="s">
        <v>162</v>
      </c>
      <c r="I2882" s="12" t="s">
        <v>55</v>
      </c>
      <c r="J2882" s="12" t="s">
        <v>565</v>
      </c>
      <c r="K2882" s="12" t="s">
        <v>549</v>
      </c>
      <c r="L2882" s="13">
        <v>42.36</v>
      </c>
      <c r="M2882" s="13">
        <v>25</v>
      </c>
      <c r="N2882" s="13">
        <f t="shared" si="2920"/>
        <v>1.6943999999999999</v>
      </c>
      <c r="O2882" s="13">
        <v>25</v>
      </c>
      <c r="P2882" s="13"/>
      <c r="Q2882" s="13">
        <v>0</v>
      </c>
      <c r="R2882" s="69">
        <f>L2882*O2882</f>
        <v>1059</v>
      </c>
      <c r="S2882" s="69">
        <v>0</v>
      </c>
      <c r="T2882" s="69">
        <f>L2882*S2882</f>
        <v>0</v>
      </c>
      <c r="U2882" s="69">
        <f>R2882-T2882</f>
        <v>1059</v>
      </c>
      <c r="V2882" s="69">
        <f>U2882*0</f>
        <v>0</v>
      </c>
      <c r="W2882" s="69">
        <f>U2882-V2882</f>
        <v>1059</v>
      </c>
      <c r="X2882" s="69">
        <v>0</v>
      </c>
      <c r="Y2882" s="14">
        <f t="shared" si="2932"/>
        <v>0</v>
      </c>
      <c r="Z2882" s="11" t="s">
        <v>26</v>
      </c>
      <c r="AA2882" s="12" t="s">
        <v>31</v>
      </c>
    </row>
    <row r="2883" spans="1:27" x14ac:dyDescent="0.25">
      <c r="A2883" s="10">
        <v>45700</v>
      </c>
      <c r="B2883" s="11" t="s">
        <v>5275</v>
      </c>
      <c r="C2883" s="11" t="s">
        <v>5276</v>
      </c>
      <c r="D2883" s="11">
        <v>17422</v>
      </c>
      <c r="E2883" s="11" t="s">
        <v>63</v>
      </c>
      <c r="F2883" s="11" t="s">
        <v>26</v>
      </c>
      <c r="G2883" s="11">
        <v>10190</v>
      </c>
      <c r="H2883" s="12" t="s">
        <v>140</v>
      </c>
      <c r="I2883" s="12" t="s">
        <v>27</v>
      </c>
      <c r="J2883" s="12" t="s">
        <v>42</v>
      </c>
      <c r="K2883" s="12" t="s">
        <v>43</v>
      </c>
      <c r="L2883" s="13">
        <v>41.46</v>
      </c>
      <c r="M2883" s="13">
        <v>25</v>
      </c>
      <c r="N2883" s="13">
        <f t="shared" si="2920"/>
        <v>1.6584000000000001</v>
      </c>
      <c r="O2883" s="13">
        <v>35</v>
      </c>
      <c r="P2883" s="13"/>
      <c r="Q2883" s="13">
        <v>0</v>
      </c>
      <c r="R2883" s="69">
        <f>+L2883*O2883</f>
        <v>1451.1000000000001</v>
      </c>
      <c r="S2883" s="69">
        <v>0</v>
      </c>
      <c r="T2883" s="69">
        <f>+L2883*S2883</f>
        <v>0</v>
      </c>
      <c r="U2883" s="69">
        <f>+R2883-T2883</f>
        <v>1451.1000000000001</v>
      </c>
      <c r="V2883" s="69">
        <f t="shared" ref="V2883" si="2939">+U2883*0</f>
        <v>0</v>
      </c>
      <c r="W2883" s="69">
        <f>+U2883-V2883</f>
        <v>1451.1000000000001</v>
      </c>
      <c r="X2883" s="69">
        <v>0</v>
      </c>
      <c r="Y2883" s="14">
        <f t="shared" si="2932"/>
        <v>0</v>
      </c>
      <c r="Z2883" s="11" t="s">
        <v>26</v>
      </c>
      <c r="AA2883" s="12" t="s">
        <v>31</v>
      </c>
    </row>
    <row r="2884" spans="1:27" x14ac:dyDescent="0.25">
      <c r="A2884" s="10">
        <v>45700</v>
      </c>
      <c r="B2884" s="11" t="s">
        <v>5277</v>
      </c>
      <c r="C2884" s="11" t="s">
        <v>5278</v>
      </c>
      <c r="D2884" s="11">
        <v>17423</v>
      </c>
      <c r="E2884" s="11" t="s">
        <v>239</v>
      </c>
      <c r="F2884" s="11" t="s">
        <v>26</v>
      </c>
      <c r="G2884" s="11">
        <v>3001</v>
      </c>
      <c r="H2884" s="12" t="s">
        <v>41</v>
      </c>
      <c r="I2884" s="12" t="s">
        <v>55</v>
      </c>
      <c r="J2884" s="12" t="s">
        <v>55</v>
      </c>
      <c r="K2884" s="12" t="s">
        <v>56</v>
      </c>
      <c r="L2884" s="13">
        <v>37.6</v>
      </c>
      <c r="M2884" s="13">
        <v>22</v>
      </c>
      <c r="N2884" s="13">
        <f t="shared" si="2920"/>
        <v>1.7090909090909092</v>
      </c>
      <c r="O2884" s="13" t="s">
        <v>30</v>
      </c>
      <c r="P2884" s="13">
        <v>24</v>
      </c>
      <c r="Q2884" s="13">
        <v>0</v>
      </c>
      <c r="R2884" s="69">
        <f>+M2884*P2884</f>
        <v>528</v>
      </c>
      <c r="S2884" s="69">
        <v>0</v>
      </c>
      <c r="T2884" s="69">
        <f>+M2884*S2884</f>
        <v>0</v>
      </c>
      <c r="U2884" s="69">
        <f t="shared" ref="U2884:U2885" si="2940">+R2884-T2884</f>
        <v>528</v>
      </c>
      <c r="V2884" s="69">
        <f>+U2884*0</f>
        <v>0</v>
      </c>
      <c r="W2884" s="69">
        <f t="shared" ref="W2884:W2885" si="2941">+U2884-V2884</f>
        <v>528</v>
      </c>
      <c r="X2884" s="69">
        <v>0</v>
      </c>
      <c r="Y2884" s="14">
        <f t="shared" si="2932"/>
        <v>0</v>
      </c>
      <c r="Z2884" s="11" t="s">
        <v>26</v>
      </c>
      <c r="AA2884" s="12" t="s">
        <v>31</v>
      </c>
    </row>
    <row r="2885" spans="1:27" x14ac:dyDescent="0.25">
      <c r="A2885" s="10">
        <v>45700</v>
      </c>
      <c r="B2885" s="11" t="s">
        <v>5279</v>
      </c>
      <c r="C2885" s="11" t="s">
        <v>5280</v>
      </c>
      <c r="D2885" s="11">
        <v>17424</v>
      </c>
      <c r="E2885" s="11" t="s">
        <v>482</v>
      </c>
      <c r="F2885" s="11" t="s">
        <v>26</v>
      </c>
      <c r="G2885" s="11">
        <v>3598</v>
      </c>
      <c r="H2885" s="12" t="s">
        <v>41</v>
      </c>
      <c r="I2885" s="12" t="s">
        <v>55</v>
      </c>
      <c r="J2885" s="12" t="s">
        <v>55</v>
      </c>
      <c r="K2885" s="12" t="s">
        <v>56</v>
      </c>
      <c r="L2885" s="13">
        <v>38.72</v>
      </c>
      <c r="M2885" s="13">
        <v>22</v>
      </c>
      <c r="N2885" s="13">
        <f t="shared" si="2920"/>
        <v>1.76</v>
      </c>
      <c r="O2885" s="13" t="s">
        <v>30</v>
      </c>
      <c r="P2885" s="13">
        <v>24</v>
      </c>
      <c r="Q2885" s="13">
        <v>0</v>
      </c>
      <c r="R2885" s="69">
        <f>+M2885*P2885</f>
        <v>528</v>
      </c>
      <c r="S2885" s="69">
        <v>0</v>
      </c>
      <c r="T2885" s="69">
        <f>+M2885*S2885</f>
        <v>0</v>
      </c>
      <c r="U2885" s="69">
        <f t="shared" si="2940"/>
        <v>528</v>
      </c>
      <c r="V2885" s="69">
        <f>+U2885*0</f>
        <v>0</v>
      </c>
      <c r="W2885" s="69">
        <f t="shared" si="2941"/>
        <v>528</v>
      </c>
      <c r="X2885" s="69">
        <v>0</v>
      </c>
      <c r="Y2885" s="14">
        <f t="shared" si="2932"/>
        <v>0</v>
      </c>
      <c r="Z2885" s="11" t="s">
        <v>26</v>
      </c>
      <c r="AA2885" s="12" t="s">
        <v>31</v>
      </c>
    </row>
    <row r="2886" spans="1:27" x14ac:dyDescent="0.25">
      <c r="A2886" s="10">
        <v>45700</v>
      </c>
      <c r="B2886" s="11" t="s">
        <v>1100</v>
      </c>
      <c r="C2886" s="11" t="s">
        <v>5281</v>
      </c>
      <c r="D2886" s="11">
        <v>17425</v>
      </c>
      <c r="E2886" s="11" t="s">
        <v>460</v>
      </c>
      <c r="F2886" s="11" t="s">
        <v>26</v>
      </c>
      <c r="G2886" s="11">
        <v>130</v>
      </c>
      <c r="H2886" s="12" t="s">
        <v>4443</v>
      </c>
      <c r="I2886" s="12" t="s">
        <v>37</v>
      </c>
      <c r="J2886" s="12" t="s">
        <v>85</v>
      </c>
      <c r="K2886" s="12" t="s">
        <v>86</v>
      </c>
      <c r="L2886" s="13">
        <v>31.76</v>
      </c>
      <c r="M2886" s="13">
        <v>20</v>
      </c>
      <c r="N2886" s="13">
        <f t="shared" si="2920"/>
        <v>1.5880000000000001</v>
      </c>
      <c r="O2886" s="13">
        <v>30</v>
      </c>
      <c r="P2886" s="13" t="s">
        <v>30</v>
      </c>
      <c r="Q2886" s="13">
        <v>0</v>
      </c>
      <c r="R2886" s="69">
        <f>L2886*O2886</f>
        <v>952.80000000000007</v>
      </c>
      <c r="S2886" s="69">
        <v>0</v>
      </c>
      <c r="T2886" s="69">
        <f>L2886*S2886</f>
        <v>0</v>
      </c>
      <c r="U2886" s="69">
        <f>R2886-T2886</f>
        <v>952.80000000000007</v>
      </c>
      <c r="V2886" s="69">
        <f>U2886*0</f>
        <v>0</v>
      </c>
      <c r="W2886" s="69">
        <f>U2886-V2886</f>
        <v>952.80000000000007</v>
      </c>
      <c r="X2886" s="69">
        <v>0</v>
      </c>
      <c r="Y2886" s="14">
        <f t="shared" si="2932"/>
        <v>0</v>
      </c>
      <c r="Z2886" s="11" t="s">
        <v>26</v>
      </c>
      <c r="AA2886" s="12" t="s">
        <v>31</v>
      </c>
    </row>
    <row r="2887" spans="1:27" x14ac:dyDescent="0.25">
      <c r="A2887" s="10">
        <v>45700</v>
      </c>
      <c r="B2887" s="11" t="s">
        <v>5282</v>
      </c>
      <c r="C2887" s="11" t="s">
        <v>5283</v>
      </c>
      <c r="D2887" s="11">
        <v>17426</v>
      </c>
      <c r="E2887" s="11" t="s">
        <v>543</v>
      </c>
      <c r="F2887" s="11" t="s">
        <v>26</v>
      </c>
      <c r="G2887" s="11">
        <v>70194</v>
      </c>
      <c r="H2887" s="12" t="s">
        <v>4447</v>
      </c>
      <c r="I2887" s="12" t="s">
        <v>27</v>
      </c>
      <c r="J2887" s="12" t="s">
        <v>42</v>
      </c>
      <c r="K2887" s="12" t="s">
        <v>43</v>
      </c>
      <c r="L2887" s="13">
        <v>44.42</v>
      </c>
      <c r="M2887" s="13">
        <v>25</v>
      </c>
      <c r="N2887" s="13">
        <f t="shared" si="2920"/>
        <v>1.7768000000000002</v>
      </c>
      <c r="O2887" s="13">
        <v>42.5</v>
      </c>
      <c r="P2887" s="13"/>
      <c r="Q2887" s="13">
        <v>0</v>
      </c>
      <c r="R2887" s="69">
        <f>+L2887*O2887</f>
        <v>1887.8500000000001</v>
      </c>
      <c r="S2887" s="69">
        <v>0</v>
      </c>
      <c r="T2887" s="69">
        <f>+L2887*S2887</f>
        <v>0</v>
      </c>
      <c r="U2887" s="69">
        <f>+R2887-T2887</f>
        <v>1887.8500000000001</v>
      </c>
      <c r="V2887" s="69">
        <f>+U2887*0.75</f>
        <v>1415.8875</v>
      </c>
      <c r="W2887" s="69">
        <f>+U2887-V2887</f>
        <v>471.96250000000009</v>
      </c>
      <c r="X2887" s="69">
        <v>0</v>
      </c>
      <c r="Y2887" s="14">
        <f t="shared" si="2932"/>
        <v>0</v>
      </c>
      <c r="Z2887" s="11" t="s">
        <v>26</v>
      </c>
      <c r="AA2887" s="12" t="s">
        <v>31</v>
      </c>
    </row>
    <row r="2888" spans="1:27" x14ac:dyDescent="0.25">
      <c r="A2888" s="10">
        <v>45700</v>
      </c>
      <c r="B2888" s="11" t="s">
        <v>659</v>
      </c>
      <c r="C2888" s="11" t="s">
        <v>5284</v>
      </c>
      <c r="D2888" s="11">
        <v>17427</v>
      </c>
      <c r="E2888" s="11" t="s">
        <v>4593</v>
      </c>
      <c r="F2888" s="11" t="s">
        <v>26</v>
      </c>
      <c r="G2888" s="11">
        <v>78351</v>
      </c>
      <c r="H2888" s="12" t="s">
        <v>4447</v>
      </c>
      <c r="I2888" s="12" t="s">
        <v>27</v>
      </c>
      <c r="J2888" s="12" t="s">
        <v>42</v>
      </c>
      <c r="K2888" s="12" t="s">
        <v>43</v>
      </c>
      <c r="L2888" s="13">
        <v>44.1</v>
      </c>
      <c r="M2888" s="13">
        <v>25</v>
      </c>
      <c r="N2888" s="13">
        <f t="shared" si="2920"/>
        <v>1.764</v>
      </c>
      <c r="O2888" s="13">
        <v>42.5</v>
      </c>
      <c r="P2888" s="13"/>
      <c r="Q2888" s="13">
        <v>0</v>
      </c>
      <c r="R2888" s="69">
        <f>+L2888*O2888</f>
        <v>1874.25</v>
      </c>
      <c r="S2888" s="69">
        <v>0</v>
      </c>
      <c r="T2888" s="69">
        <f>+L2888*S2888</f>
        <v>0</v>
      </c>
      <c r="U2888" s="69">
        <f>+R2888-T2888</f>
        <v>1874.25</v>
      </c>
      <c r="V2888" s="69">
        <f>+U2888*0.75</f>
        <v>1405.6875</v>
      </c>
      <c r="W2888" s="69">
        <f>+U2888-V2888</f>
        <v>468.5625</v>
      </c>
      <c r="X2888" s="69">
        <v>0</v>
      </c>
      <c r="Y2888" s="14">
        <f t="shared" si="2932"/>
        <v>0</v>
      </c>
      <c r="Z2888" s="11" t="s">
        <v>26</v>
      </c>
      <c r="AA2888" s="12" t="s">
        <v>31</v>
      </c>
    </row>
    <row r="2889" spans="1:27" x14ac:dyDescent="0.25">
      <c r="A2889" s="10">
        <v>45700</v>
      </c>
      <c r="B2889" s="11" t="s">
        <v>5285</v>
      </c>
      <c r="C2889" s="11" t="s">
        <v>5286</v>
      </c>
      <c r="D2889" s="11">
        <v>17428</v>
      </c>
      <c r="E2889" s="11" t="s">
        <v>202</v>
      </c>
      <c r="F2889" s="11" t="s">
        <v>26</v>
      </c>
      <c r="G2889" s="11" t="s">
        <v>35</v>
      </c>
      <c r="H2889" s="12" t="s">
        <v>36</v>
      </c>
      <c r="I2889" s="12" t="s">
        <v>55</v>
      </c>
      <c r="J2889" s="12" t="s">
        <v>55</v>
      </c>
      <c r="K2889" s="12" t="s">
        <v>56</v>
      </c>
      <c r="L2889" s="13">
        <v>12.26</v>
      </c>
      <c r="M2889" s="13">
        <v>7</v>
      </c>
      <c r="N2889" s="13">
        <f t="shared" si="2920"/>
        <v>1.7514285714285713</v>
      </c>
      <c r="O2889" s="13">
        <v>20</v>
      </c>
      <c r="P2889" s="13" t="s">
        <v>30</v>
      </c>
      <c r="Q2889" s="13">
        <v>0</v>
      </c>
      <c r="R2889" s="69">
        <f>(L2889*O2889)-Q2889</f>
        <v>245.2</v>
      </c>
      <c r="S2889" s="69">
        <v>0</v>
      </c>
      <c r="T2889" s="69">
        <f t="shared" ref="T2889" si="2942">+L2889*S2889</f>
        <v>0</v>
      </c>
      <c r="U2889" s="69">
        <f t="shared" ref="U2889" si="2943">+R2889-T2889</f>
        <v>245.2</v>
      </c>
      <c r="V2889" s="69">
        <f t="shared" ref="V2889" si="2944">+U2889*0</f>
        <v>0</v>
      </c>
      <c r="W2889" s="69">
        <f t="shared" ref="W2889" si="2945">+U2889-V2889</f>
        <v>245.2</v>
      </c>
      <c r="X2889" s="69">
        <v>0</v>
      </c>
      <c r="Y2889" s="14">
        <f t="shared" si="2932"/>
        <v>0</v>
      </c>
      <c r="Z2889" s="11" t="s">
        <v>26</v>
      </c>
      <c r="AA2889" s="12" t="s">
        <v>31</v>
      </c>
    </row>
    <row r="2890" spans="1:27" x14ac:dyDescent="0.25">
      <c r="A2890" s="10">
        <v>45700</v>
      </c>
      <c r="B2890" s="11" t="s">
        <v>5287</v>
      </c>
      <c r="C2890" s="11" t="s">
        <v>5288</v>
      </c>
      <c r="D2890" s="11">
        <v>17429</v>
      </c>
      <c r="E2890" s="11" t="s">
        <v>500</v>
      </c>
      <c r="F2890" s="11" t="s">
        <v>26</v>
      </c>
      <c r="G2890" s="11">
        <v>821</v>
      </c>
      <c r="H2890" s="12" t="s">
        <v>141</v>
      </c>
      <c r="I2890" s="12" t="s">
        <v>27</v>
      </c>
      <c r="J2890" s="12" t="s">
        <v>33</v>
      </c>
      <c r="K2890" s="12" t="s">
        <v>34</v>
      </c>
      <c r="L2890" s="13">
        <v>43.4</v>
      </c>
      <c r="M2890" s="13">
        <v>30</v>
      </c>
      <c r="N2890" s="13">
        <f t="shared" si="2920"/>
        <v>1.4466666666666665</v>
      </c>
      <c r="O2890" s="13">
        <v>40</v>
      </c>
      <c r="P2890" s="13" t="s">
        <v>30</v>
      </c>
      <c r="Q2890" s="13">
        <v>0</v>
      </c>
      <c r="R2890" s="69">
        <f>L2890*O2890</f>
        <v>1736</v>
      </c>
      <c r="S2890" s="69">
        <v>0</v>
      </c>
      <c r="T2890" s="69">
        <f>L2890*S2890</f>
        <v>0</v>
      </c>
      <c r="U2890" s="69">
        <f>R2890-T2890</f>
        <v>1736</v>
      </c>
      <c r="V2890" s="69">
        <f>U2890*0</f>
        <v>0</v>
      </c>
      <c r="W2890" s="69">
        <f>U2890-V2890</f>
        <v>1736</v>
      </c>
      <c r="X2890" s="69">
        <v>0</v>
      </c>
      <c r="Y2890" s="14">
        <f t="shared" si="2932"/>
        <v>0</v>
      </c>
      <c r="Z2890" s="11" t="s">
        <v>26</v>
      </c>
      <c r="AA2890" s="12" t="s">
        <v>31</v>
      </c>
    </row>
    <row r="2891" spans="1:27" x14ac:dyDescent="0.25">
      <c r="A2891" s="10">
        <v>45700</v>
      </c>
      <c r="B2891" s="11" t="s">
        <v>5289</v>
      </c>
      <c r="C2891" s="11" t="s">
        <v>5290</v>
      </c>
      <c r="D2891" s="11">
        <v>17430</v>
      </c>
      <c r="E2891" s="11" t="s">
        <v>54</v>
      </c>
      <c r="F2891" s="11" t="s">
        <v>26</v>
      </c>
      <c r="G2891" s="11">
        <v>112786</v>
      </c>
      <c r="H2891" s="12" t="s">
        <v>4445</v>
      </c>
      <c r="I2891" s="12" t="s">
        <v>27</v>
      </c>
      <c r="J2891" s="12" t="s">
        <v>42</v>
      </c>
      <c r="K2891" s="12" t="s">
        <v>43</v>
      </c>
      <c r="L2891" s="13">
        <v>37.020000000000003</v>
      </c>
      <c r="M2891" s="13">
        <v>25</v>
      </c>
      <c r="N2891" s="13">
        <f t="shared" si="2920"/>
        <v>1.4808000000000001</v>
      </c>
      <c r="O2891" s="13">
        <v>42</v>
      </c>
      <c r="P2891" s="13" t="s">
        <v>30</v>
      </c>
      <c r="Q2891" s="13">
        <v>0</v>
      </c>
      <c r="R2891" s="69">
        <f t="shared" ref="R2891" si="2946">+L2891*O2891</f>
        <v>1554.8400000000001</v>
      </c>
      <c r="S2891" s="69">
        <v>0</v>
      </c>
      <c r="T2891" s="69">
        <f>+L2891*S2891</f>
        <v>0</v>
      </c>
      <c r="U2891" s="69">
        <f t="shared" ref="U2891" si="2947">+R2891-T2891</f>
        <v>1554.8400000000001</v>
      </c>
      <c r="V2891" s="69">
        <f>+U2891*1</f>
        <v>1554.8400000000001</v>
      </c>
      <c r="W2891" s="69">
        <f t="shared" ref="W2891" si="2948">+U2891-V2891</f>
        <v>0</v>
      </c>
      <c r="X2891" s="69">
        <v>0</v>
      </c>
      <c r="Y2891" s="14">
        <f t="shared" si="2932"/>
        <v>0</v>
      </c>
      <c r="Z2891" s="11" t="s">
        <v>26</v>
      </c>
      <c r="AA2891" s="12" t="s">
        <v>31</v>
      </c>
    </row>
    <row r="2892" spans="1:27" x14ac:dyDescent="0.25">
      <c r="A2892" s="10">
        <v>45700</v>
      </c>
      <c r="B2892" s="11" t="s">
        <v>1135</v>
      </c>
      <c r="C2892" s="11" t="s">
        <v>5291</v>
      </c>
      <c r="D2892" s="11">
        <v>17431</v>
      </c>
      <c r="E2892" s="11" t="s">
        <v>49</v>
      </c>
      <c r="F2892" s="11" t="s">
        <v>26</v>
      </c>
      <c r="G2892" s="11">
        <v>1599</v>
      </c>
      <c r="H2892" s="12" t="s">
        <v>45</v>
      </c>
      <c r="I2892" s="12" t="s">
        <v>27</v>
      </c>
      <c r="J2892" s="12" t="s">
        <v>42</v>
      </c>
      <c r="K2892" s="12" t="s">
        <v>43</v>
      </c>
      <c r="L2892" s="13">
        <v>43.28</v>
      </c>
      <c r="M2892" s="13">
        <v>25</v>
      </c>
      <c r="N2892" s="13">
        <f t="shared" si="2920"/>
        <v>1.7312000000000001</v>
      </c>
      <c r="O2892" s="13" t="s">
        <v>30</v>
      </c>
      <c r="P2892" s="13">
        <v>62</v>
      </c>
      <c r="Q2892" s="13">
        <v>0</v>
      </c>
      <c r="R2892" s="69">
        <f>M2892*P2892</f>
        <v>1550</v>
      </c>
      <c r="S2892" s="69">
        <v>0</v>
      </c>
      <c r="T2892" s="69">
        <f>M2892*S2892</f>
        <v>0</v>
      </c>
      <c r="U2892" s="69">
        <f>R2892-T2892</f>
        <v>1550</v>
      </c>
      <c r="V2892" s="69">
        <f>U2892*0</f>
        <v>0</v>
      </c>
      <c r="W2892" s="69">
        <f>U2892-V2892</f>
        <v>1550</v>
      </c>
      <c r="X2892" s="69">
        <v>0</v>
      </c>
      <c r="Y2892" s="14">
        <f t="shared" si="2932"/>
        <v>0</v>
      </c>
      <c r="Z2892" s="11" t="s">
        <v>26</v>
      </c>
      <c r="AA2892" s="12" t="s">
        <v>31</v>
      </c>
    </row>
    <row r="2893" spans="1:27" x14ac:dyDescent="0.25">
      <c r="A2893" s="10">
        <v>45700</v>
      </c>
      <c r="B2893" s="11" t="s">
        <v>427</v>
      </c>
      <c r="C2893" s="11" t="s">
        <v>5292</v>
      </c>
      <c r="D2893" s="11">
        <v>17432</v>
      </c>
      <c r="E2893" s="11" t="s">
        <v>44</v>
      </c>
      <c r="F2893" s="11" t="s">
        <v>26</v>
      </c>
      <c r="G2893" s="11">
        <v>1657</v>
      </c>
      <c r="H2893" s="12" t="s">
        <v>45</v>
      </c>
      <c r="I2893" s="12" t="s">
        <v>27</v>
      </c>
      <c r="J2893" s="12" t="s">
        <v>42</v>
      </c>
      <c r="K2893" s="12" t="s">
        <v>43</v>
      </c>
      <c r="L2893" s="13">
        <v>42.86</v>
      </c>
      <c r="M2893" s="13">
        <v>25</v>
      </c>
      <c r="N2893" s="13">
        <f t="shared" si="2920"/>
        <v>1.7143999999999999</v>
      </c>
      <c r="O2893" s="13" t="s">
        <v>30</v>
      </c>
      <c r="P2893" s="13">
        <v>62</v>
      </c>
      <c r="Q2893" s="13">
        <v>0</v>
      </c>
      <c r="R2893" s="69">
        <f>M2893*P2893</f>
        <v>1550</v>
      </c>
      <c r="S2893" s="69">
        <v>0</v>
      </c>
      <c r="T2893" s="69">
        <f>M2893*S2893</f>
        <v>0</v>
      </c>
      <c r="U2893" s="69">
        <f>R2893-T2893</f>
        <v>1550</v>
      </c>
      <c r="V2893" s="69">
        <f>U2893*0</f>
        <v>0</v>
      </c>
      <c r="W2893" s="69">
        <f>U2893-V2893</f>
        <v>1550</v>
      </c>
      <c r="X2893" s="69">
        <v>0</v>
      </c>
      <c r="Y2893" s="14">
        <f t="shared" si="2932"/>
        <v>0</v>
      </c>
      <c r="Z2893" s="11" t="s">
        <v>26</v>
      </c>
      <c r="AA2893" s="12" t="s">
        <v>31</v>
      </c>
    </row>
    <row r="2894" spans="1:27" x14ac:dyDescent="0.25">
      <c r="A2894" s="10">
        <v>45700</v>
      </c>
      <c r="B2894" s="11" t="s">
        <v>279</v>
      </c>
      <c r="C2894" s="11" t="s">
        <v>5293</v>
      </c>
      <c r="D2894" s="11">
        <v>17433</v>
      </c>
      <c r="E2894" s="11" t="s">
        <v>657</v>
      </c>
      <c r="F2894" s="11" t="s">
        <v>26</v>
      </c>
      <c r="G2894" s="11">
        <v>868</v>
      </c>
      <c r="H2894" s="12" t="s">
        <v>141</v>
      </c>
      <c r="I2894" s="12" t="s">
        <v>37</v>
      </c>
      <c r="J2894" s="12" t="s">
        <v>85</v>
      </c>
      <c r="K2894" s="12" t="s">
        <v>86</v>
      </c>
      <c r="L2894" s="13">
        <v>37.9</v>
      </c>
      <c r="M2894" s="13">
        <v>25</v>
      </c>
      <c r="N2894" s="13">
        <f t="shared" si="2920"/>
        <v>1.516</v>
      </c>
      <c r="O2894" s="13">
        <v>29</v>
      </c>
      <c r="P2894" s="13" t="s">
        <v>30</v>
      </c>
      <c r="Q2894" s="13">
        <v>0</v>
      </c>
      <c r="R2894" s="69">
        <f>L2894*O2894</f>
        <v>1099.0999999999999</v>
      </c>
      <c r="S2894" s="69">
        <v>0</v>
      </c>
      <c r="T2894" s="69">
        <f>L2894*S2894</f>
        <v>0</v>
      </c>
      <c r="U2894" s="69">
        <f>R2894-T2894</f>
        <v>1099.0999999999999</v>
      </c>
      <c r="V2894" s="69">
        <f>U2894*0</f>
        <v>0</v>
      </c>
      <c r="W2894" s="69">
        <f>U2894-V2894</f>
        <v>1099.0999999999999</v>
      </c>
      <c r="X2894" s="69">
        <v>0</v>
      </c>
      <c r="Y2894" s="14">
        <f t="shared" si="2932"/>
        <v>0</v>
      </c>
      <c r="Z2894" s="11" t="s">
        <v>26</v>
      </c>
      <c r="AA2894" s="12" t="s">
        <v>31</v>
      </c>
    </row>
    <row r="2895" spans="1:27" x14ac:dyDescent="0.25">
      <c r="A2895" s="10">
        <v>45700</v>
      </c>
      <c r="B2895" s="11" t="s">
        <v>5294</v>
      </c>
      <c r="C2895" s="11" t="s">
        <v>5295</v>
      </c>
      <c r="D2895" s="11">
        <v>17434</v>
      </c>
      <c r="E2895" s="11" t="s">
        <v>321</v>
      </c>
      <c r="F2895" s="11" t="s">
        <v>26</v>
      </c>
      <c r="G2895" s="11">
        <v>112781</v>
      </c>
      <c r="H2895" s="12" t="s">
        <v>4445</v>
      </c>
      <c r="I2895" s="12" t="s">
        <v>27</v>
      </c>
      <c r="J2895" s="12" t="s">
        <v>33</v>
      </c>
      <c r="K2895" s="12" t="s">
        <v>34</v>
      </c>
      <c r="L2895" s="13">
        <v>35.979999999999997</v>
      </c>
      <c r="M2895" s="13">
        <v>25</v>
      </c>
      <c r="N2895" s="13">
        <f t="shared" si="2920"/>
        <v>1.4391999999999998</v>
      </c>
      <c r="O2895" s="13">
        <v>44</v>
      </c>
      <c r="P2895" s="13" t="s">
        <v>30</v>
      </c>
      <c r="Q2895" s="13">
        <v>0</v>
      </c>
      <c r="R2895" s="69">
        <f t="shared" ref="R2895" si="2949">+L2895*O2895</f>
        <v>1583.12</v>
      </c>
      <c r="S2895" s="69">
        <v>0</v>
      </c>
      <c r="T2895" s="69">
        <f>+L2895*S2895</f>
        <v>0</v>
      </c>
      <c r="U2895" s="69">
        <f>+R2895-T2895</f>
        <v>1583.12</v>
      </c>
      <c r="V2895" s="69">
        <f>+U2895*1</f>
        <v>1583.12</v>
      </c>
      <c r="W2895" s="69">
        <f>+U2895-V2895</f>
        <v>0</v>
      </c>
      <c r="X2895" s="69">
        <v>0</v>
      </c>
      <c r="Y2895" s="14">
        <f t="shared" si="2932"/>
        <v>0</v>
      </c>
      <c r="Z2895" s="11" t="s">
        <v>26</v>
      </c>
      <c r="AA2895" s="12" t="s">
        <v>31</v>
      </c>
    </row>
    <row r="2896" spans="1:27" x14ac:dyDescent="0.25">
      <c r="A2896" s="10">
        <v>45700</v>
      </c>
      <c r="B2896" s="11" t="s">
        <v>423</v>
      </c>
      <c r="C2896" s="11" t="s">
        <v>5296</v>
      </c>
      <c r="D2896" s="11">
        <v>17435</v>
      </c>
      <c r="E2896" s="11" t="s">
        <v>508</v>
      </c>
      <c r="F2896" s="11" t="s">
        <v>26</v>
      </c>
      <c r="G2896" s="11">
        <v>1315</v>
      </c>
      <c r="H2896" s="12" t="s">
        <v>141</v>
      </c>
      <c r="I2896" s="12" t="s">
        <v>37</v>
      </c>
      <c r="J2896" s="12" t="s">
        <v>85</v>
      </c>
      <c r="K2896" s="12" t="s">
        <v>86</v>
      </c>
      <c r="L2896" s="13">
        <v>38.479999999999997</v>
      </c>
      <c r="M2896" s="13">
        <v>25</v>
      </c>
      <c r="N2896" s="13">
        <f t="shared" si="2920"/>
        <v>1.5391999999999999</v>
      </c>
      <c r="O2896" s="13">
        <v>29</v>
      </c>
      <c r="P2896" s="13" t="s">
        <v>30</v>
      </c>
      <c r="Q2896" s="13">
        <v>0</v>
      </c>
      <c r="R2896" s="69">
        <f>L2896*O2896</f>
        <v>1115.9199999999998</v>
      </c>
      <c r="S2896" s="69">
        <v>0</v>
      </c>
      <c r="T2896" s="69">
        <f>L2896*S2896</f>
        <v>0</v>
      </c>
      <c r="U2896" s="69">
        <f>R2896-T2896</f>
        <v>1115.9199999999998</v>
      </c>
      <c r="V2896" s="69">
        <f>U2896*0</f>
        <v>0</v>
      </c>
      <c r="W2896" s="69">
        <f>U2896-V2896</f>
        <v>1115.9199999999998</v>
      </c>
      <c r="X2896" s="69">
        <v>0</v>
      </c>
      <c r="Y2896" s="14">
        <f t="shared" si="2932"/>
        <v>0</v>
      </c>
      <c r="Z2896" s="11" t="s">
        <v>26</v>
      </c>
      <c r="AA2896" s="12" t="s">
        <v>31</v>
      </c>
    </row>
    <row r="2897" spans="1:27" x14ac:dyDescent="0.25">
      <c r="A2897" s="10">
        <v>45700</v>
      </c>
      <c r="B2897" s="11" t="s">
        <v>5297</v>
      </c>
      <c r="C2897" s="11" t="s">
        <v>5298</v>
      </c>
      <c r="D2897" s="11">
        <v>17436</v>
      </c>
      <c r="E2897" s="11" t="s">
        <v>2108</v>
      </c>
      <c r="F2897" s="11" t="s">
        <v>26</v>
      </c>
      <c r="G2897" s="11">
        <v>10624</v>
      </c>
      <c r="H2897" s="12" t="s">
        <v>140</v>
      </c>
      <c r="I2897" s="12" t="s">
        <v>27</v>
      </c>
      <c r="J2897" s="12" t="s">
        <v>42</v>
      </c>
      <c r="K2897" s="12" t="s">
        <v>43</v>
      </c>
      <c r="L2897" s="13">
        <v>41.8</v>
      </c>
      <c r="M2897" s="13">
        <v>25</v>
      </c>
      <c r="N2897" s="13">
        <f t="shared" si="2920"/>
        <v>1.6719999999999999</v>
      </c>
      <c r="O2897" s="13">
        <v>35</v>
      </c>
      <c r="P2897" s="13"/>
      <c r="Q2897" s="13">
        <v>0</v>
      </c>
      <c r="R2897" s="69">
        <f>+L2897*O2897</f>
        <v>1463</v>
      </c>
      <c r="S2897" s="69">
        <v>0</v>
      </c>
      <c r="T2897" s="69">
        <f>+L2897*S2897</f>
        <v>0</v>
      </c>
      <c r="U2897" s="69">
        <f>+R2897-T2897</f>
        <v>1463</v>
      </c>
      <c r="V2897" s="69">
        <f t="shared" ref="V2897" si="2950">+U2897*0</f>
        <v>0</v>
      </c>
      <c r="W2897" s="69">
        <f>+U2897-V2897</f>
        <v>1463</v>
      </c>
      <c r="X2897" s="69">
        <v>0</v>
      </c>
      <c r="Y2897" s="14">
        <f t="shared" si="2932"/>
        <v>0</v>
      </c>
      <c r="Z2897" s="11" t="s">
        <v>26</v>
      </c>
      <c r="AA2897" s="12" t="s">
        <v>31</v>
      </c>
    </row>
    <row r="2898" spans="1:27" x14ac:dyDescent="0.25">
      <c r="A2898" s="10">
        <v>45700</v>
      </c>
      <c r="B2898" s="11" t="s">
        <v>5299</v>
      </c>
      <c r="C2898" s="11" t="s">
        <v>5300</v>
      </c>
      <c r="D2898" s="11">
        <v>17437</v>
      </c>
      <c r="E2898" s="11" t="s">
        <v>604</v>
      </c>
      <c r="F2898" s="11" t="s">
        <v>26</v>
      </c>
      <c r="G2898" s="11">
        <v>1066</v>
      </c>
      <c r="H2898" s="12" t="s">
        <v>141</v>
      </c>
      <c r="I2898" s="12" t="s">
        <v>27</v>
      </c>
      <c r="J2898" s="12" t="s">
        <v>47</v>
      </c>
      <c r="K2898" s="12" t="s">
        <v>48</v>
      </c>
      <c r="L2898" s="13">
        <v>39.54</v>
      </c>
      <c r="M2898" s="13">
        <v>27</v>
      </c>
      <c r="N2898" s="13">
        <f t="shared" si="2920"/>
        <v>1.4644444444444444</v>
      </c>
      <c r="O2898" s="13">
        <v>40</v>
      </c>
      <c r="P2898" s="13" t="s">
        <v>30</v>
      </c>
      <c r="Q2898" s="13">
        <v>0</v>
      </c>
      <c r="R2898" s="69">
        <f>L2898*O2898</f>
        <v>1581.6</v>
      </c>
      <c r="S2898" s="69">
        <v>0</v>
      </c>
      <c r="T2898" s="69">
        <f>L2898*S2898</f>
        <v>0</v>
      </c>
      <c r="U2898" s="69">
        <f>R2898-T2898</f>
        <v>1581.6</v>
      </c>
      <c r="V2898" s="69">
        <f>U2898*0</f>
        <v>0</v>
      </c>
      <c r="W2898" s="69">
        <f>U2898-V2898</f>
        <v>1581.6</v>
      </c>
      <c r="X2898" s="69">
        <v>0</v>
      </c>
      <c r="Y2898" s="14">
        <f t="shared" si="2932"/>
        <v>0</v>
      </c>
      <c r="Z2898" s="11" t="s">
        <v>26</v>
      </c>
      <c r="AA2898" s="12" t="s">
        <v>31</v>
      </c>
    </row>
    <row r="2899" spans="1:27" x14ac:dyDescent="0.25">
      <c r="A2899" s="10">
        <v>45700</v>
      </c>
      <c r="B2899" s="11" t="s">
        <v>309</v>
      </c>
      <c r="C2899" s="11" t="s">
        <v>5301</v>
      </c>
      <c r="D2899" s="11">
        <v>17438</v>
      </c>
      <c r="E2899" s="11" t="s">
        <v>229</v>
      </c>
      <c r="F2899" s="11" t="s">
        <v>26</v>
      </c>
      <c r="G2899" s="11">
        <v>26209</v>
      </c>
      <c r="H2899" s="12" t="s">
        <v>564</v>
      </c>
      <c r="I2899" s="12" t="s">
        <v>55</v>
      </c>
      <c r="J2899" s="12" t="s">
        <v>565</v>
      </c>
      <c r="K2899" s="12" t="s">
        <v>549</v>
      </c>
      <c r="L2899" s="13">
        <v>40.68</v>
      </c>
      <c r="M2899" s="13">
        <v>25</v>
      </c>
      <c r="N2899" s="13">
        <f t="shared" si="2920"/>
        <v>1.6272</v>
      </c>
      <c r="O2899" s="13">
        <v>25</v>
      </c>
      <c r="P2899" s="13" t="s">
        <v>30</v>
      </c>
      <c r="Q2899" s="13">
        <v>0</v>
      </c>
      <c r="R2899" s="69">
        <f t="shared" ref="R2899" si="2951">L2899*O2899</f>
        <v>1017</v>
      </c>
      <c r="S2899" s="69">
        <v>0</v>
      </c>
      <c r="T2899" s="69">
        <f t="shared" ref="T2899" si="2952">L2899*S2899</f>
        <v>0</v>
      </c>
      <c r="U2899" s="69">
        <f t="shared" ref="U2899" si="2953">R2899-T2899</f>
        <v>1017</v>
      </c>
      <c r="V2899" s="69">
        <f>U2899*0</f>
        <v>0</v>
      </c>
      <c r="W2899" s="69">
        <f t="shared" ref="W2899" si="2954">U2899-V2899</f>
        <v>1017</v>
      </c>
      <c r="X2899" s="69">
        <v>0</v>
      </c>
      <c r="Y2899" s="14">
        <f t="shared" si="2932"/>
        <v>0</v>
      </c>
      <c r="Z2899" s="11" t="s">
        <v>26</v>
      </c>
      <c r="AA2899" s="12" t="s">
        <v>31</v>
      </c>
    </row>
    <row r="2900" spans="1:27" x14ac:dyDescent="0.25">
      <c r="A2900" s="10">
        <v>45700</v>
      </c>
      <c r="B2900" s="11" t="s">
        <v>692</v>
      </c>
      <c r="C2900" s="11" t="s">
        <v>5302</v>
      </c>
      <c r="D2900" s="11">
        <v>17439</v>
      </c>
      <c r="E2900" s="11" t="s">
        <v>460</v>
      </c>
      <c r="F2900" s="11" t="s">
        <v>26</v>
      </c>
      <c r="G2900" s="11">
        <v>41</v>
      </c>
      <c r="H2900" s="12" t="s">
        <v>4443</v>
      </c>
      <c r="I2900" s="12" t="s">
        <v>37</v>
      </c>
      <c r="J2900" s="12" t="s">
        <v>85</v>
      </c>
      <c r="K2900" s="12" t="s">
        <v>86</v>
      </c>
      <c r="L2900" s="13">
        <v>30.98</v>
      </c>
      <c r="M2900" s="13">
        <v>19</v>
      </c>
      <c r="N2900" s="13">
        <f t="shared" si="2920"/>
        <v>1.6305263157894736</v>
      </c>
      <c r="O2900" s="13">
        <v>30</v>
      </c>
      <c r="P2900" s="13" t="s">
        <v>30</v>
      </c>
      <c r="Q2900" s="13">
        <v>0</v>
      </c>
      <c r="R2900" s="69">
        <f>L2900*O2900</f>
        <v>929.4</v>
      </c>
      <c r="S2900" s="69">
        <v>0</v>
      </c>
      <c r="T2900" s="69">
        <f>L2900*S2900</f>
        <v>0</v>
      </c>
      <c r="U2900" s="69">
        <f>R2900-T2900</f>
        <v>929.4</v>
      </c>
      <c r="V2900" s="69">
        <f>U2900*0</f>
        <v>0</v>
      </c>
      <c r="W2900" s="69">
        <f>U2900-V2900</f>
        <v>929.4</v>
      </c>
      <c r="X2900" s="69">
        <v>0</v>
      </c>
      <c r="Y2900" s="14">
        <f t="shared" si="2932"/>
        <v>0</v>
      </c>
      <c r="Z2900" s="11" t="s">
        <v>26</v>
      </c>
      <c r="AA2900" s="12" t="s">
        <v>31</v>
      </c>
    </row>
    <row r="2901" spans="1:27" x14ac:dyDescent="0.25">
      <c r="A2901" s="10">
        <v>45700</v>
      </c>
      <c r="B2901" s="11" t="s">
        <v>5303</v>
      </c>
      <c r="C2901" s="11" t="s">
        <v>5304</v>
      </c>
      <c r="D2901" s="11">
        <v>17440</v>
      </c>
      <c r="E2901" s="11" t="s">
        <v>68</v>
      </c>
      <c r="F2901" s="11" t="s">
        <v>26</v>
      </c>
      <c r="G2901" s="11">
        <v>78952</v>
      </c>
      <c r="H2901" s="12" t="s">
        <v>4447</v>
      </c>
      <c r="I2901" s="12" t="s">
        <v>27</v>
      </c>
      <c r="J2901" s="12" t="s">
        <v>33</v>
      </c>
      <c r="K2901" s="12" t="s">
        <v>34</v>
      </c>
      <c r="L2901" s="13">
        <v>42.38</v>
      </c>
      <c r="M2901" s="13">
        <v>29</v>
      </c>
      <c r="N2901" s="13">
        <f t="shared" si="2920"/>
        <v>1.4613793103448276</v>
      </c>
      <c r="O2901" s="13">
        <v>45.33</v>
      </c>
      <c r="P2901" s="13" t="s">
        <v>30</v>
      </c>
      <c r="Q2901" s="13">
        <v>0</v>
      </c>
      <c r="R2901" s="69">
        <f>+L2901*O2901</f>
        <v>1921.0853999999999</v>
      </c>
      <c r="S2901" s="69">
        <v>0</v>
      </c>
      <c r="T2901" s="69">
        <f>+L2901*S2901</f>
        <v>0</v>
      </c>
      <c r="U2901" s="69">
        <f>+R2901-T2901</f>
        <v>1921.0853999999999</v>
      </c>
      <c r="V2901" s="69">
        <f>+U2901*0.75</f>
        <v>1440.81405</v>
      </c>
      <c r="W2901" s="69">
        <f>+U2901-V2901</f>
        <v>480.27134999999998</v>
      </c>
      <c r="X2901" s="69">
        <v>0</v>
      </c>
      <c r="Y2901" s="14">
        <f t="shared" si="2932"/>
        <v>0</v>
      </c>
      <c r="Z2901" s="11" t="s">
        <v>26</v>
      </c>
      <c r="AA2901" s="12" t="s">
        <v>31</v>
      </c>
    </row>
    <row r="2902" spans="1:27" x14ac:dyDescent="0.25">
      <c r="A2902" s="10">
        <v>45700</v>
      </c>
      <c r="B2902" s="11" t="s">
        <v>2908</v>
      </c>
      <c r="C2902" s="11" t="s">
        <v>5305</v>
      </c>
      <c r="D2902" s="11">
        <v>17441</v>
      </c>
      <c r="E2902" s="11" t="s">
        <v>5030</v>
      </c>
      <c r="F2902" s="11" t="s">
        <v>26</v>
      </c>
      <c r="G2902" s="11">
        <v>10802</v>
      </c>
      <c r="H2902" s="12" t="s">
        <v>140</v>
      </c>
      <c r="I2902" s="12" t="s">
        <v>27</v>
      </c>
      <c r="J2902" s="12" t="s">
        <v>42</v>
      </c>
      <c r="K2902" s="12" t="s">
        <v>43</v>
      </c>
      <c r="L2902" s="13">
        <v>43</v>
      </c>
      <c r="M2902" s="13">
        <v>25</v>
      </c>
      <c r="N2902" s="13">
        <f t="shared" si="2920"/>
        <v>1.72</v>
      </c>
      <c r="O2902" s="13">
        <v>35</v>
      </c>
      <c r="P2902" s="13"/>
      <c r="Q2902" s="13">
        <v>0</v>
      </c>
      <c r="R2902" s="69">
        <f>+L2902*O2902</f>
        <v>1505</v>
      </c>
      <c r="S2902" s="69">
        <v>0</v>
      </c>
      <c r="T2902" s="69">
        <f>+L2902*S2902</f>
        <v>0</v>
      </c>
      <c r="U2902" s="69">
        <f>+R2902-T2902</f>
        <v>1505</v>
      </c>
      <c r="V2902" s="69">
        <f t="shared" ref="V2902" si="2955">+U2902*0</f>
        <v>0</v>
      </c>
      <c r="W2902" s="69">
        <f>+U2902-V2902</f>
        <v>1505</v>
      </c>
      <c r="X2902" s="69">
        <v>0</v>
      </c>
      <c r="Y2902" s="14">
        <f t="shared" si="2932"/>
        <v>0</v>
      </c>
      <c r="Z2902" s="11" t="s">
        <v>26</v>
      </c>
      <c r="AA2902" s="12" t="s">
        <v>31</v>
      </c>
    </row>
    <row r="2903" spans="1:27" x14ac:dyDescent="0.25">
      <c r="A2903" s="10">
        <v>45700</v>
      </c>
      <c r="B2903" s="11" t="s">
        <v>5306</v>
      </c>
      <c r="C2903" s="11" t="s">
        <v>5307</v>
      </c>
      <c r="D2903" s="11">
        <v>17442</v>
      </c>
      <c r="E2903" s="11" t="s">
        <v>67</v>
      </c>
      <c r="F2903" s="11" t="s">
        <v>26</v>
      </c>
      <c r="G2903" s="11">
        <v>1640</v>
      </c>
      <c r="H2903" s="12" t="s">
        <v>66</v>
      </c>
      <c r="I2903" s="12" t="s">
        <v>37</v>
      </c>
      <c r="J2903" s="12" t="s">
        <v>1908</v>
      </c>
      <c r="K2903" s="12" t="s">
        <v>82</v>
      </c>
      <c r="L2903" s="13">
        <v>38</v>
      </c>
      <c r="M2903" s="13">
        <v>25</v>
      </c>
      <c r="N2903" s="13">
        <f t="shared" si="2920"/>
        <v>1.52</v>
      </c>
      <c r="O2903" s="13" t="s">
        <v>30</v>
      </c>
      <c r="P2903" s="13">
        <v>54</v>
      </c>
      <c r="Q2903" s="13">
        <v>0</v>
      </c>
      <c r="R2903" s="69">
        <f>M2903*P2903</f>
        <v>1350</v>
      </c>
      <c r="S2903" s="69">
        <v>0</v>
      </c>
      <c r="T2903" s="69">
        <f>M2903*S2903</f>
        <v>0</v>
      </c>
      <c r="U2903" s="69">
        <f t="shared" ref="U2903" si="2956">R2903-T2903</f>
        <v>1350</v>
      </c>
      <c r="V2903" s="69">
        <f>U2903*1</f>
        <v>1350</v>
      </c>
      <c r="W2903" s="69">
        <f>U2903-V2903</f>
        <v>0</v>
      </c>
      <c r="X2903" s="69">
        <v>0</v>
      </c>
      <c r="Y2903" s="14">
        <f t="shared" si="2932"/>
        <v>0</v>
      </c>
      <c r="Z2903" s="11" t="s">
        <v>26</v>
      </c>
      <c r="AA2903" s="12" t="s">
        <v>31</v>
      </c>
    </row>
    <row r="2904" spans="1:27" x14ac:dyDescent="0.25">
      <c r="A2904" s="10">
        <v>45700</v>
      </c>
      <c r="B2904" s="11" t="s">
        <v>5308</v>
      </c>
      <c r="C2904" s="11" t="s">
        <v>5309</v>
      </c>
      <c r="D2904" s="11">
        <v>17443</v>
      </c>
      <c r="E2904" s="11" t="s">
        <v>202</v>
      </c>
      <c r="F2904" s="11" t="s">
        <v>26</v>
      </c>
      <c r="G2904" s="11" t="s">
        <v>35</v>
      </c>
      <c r="H2904" s="12" t="s">
        <v>36</v>
      </c>
      <c r="I2904" s="12" t="s">
        <v>55</v>
      </c>
      <c r="J2904" s="12" t="s">
        <v>55</v>
      </c>
      <c r="K2904" s="12" t="s">
        <v>56</v>
      </c>
      <c r="L2904" s="13">
        <v>12.4</v>
      </c>
      <c r="M2904" s="13">
        <v>7</v>
      </c>
      <c r="N2904" s="13">
        <f t="shared" si="2920"/>
        <v>1.7714285714285716</v>
      </c>
      <c r="O2904" s="13">
        <v>20</v>
      </c>
      <c r="P2904" s="13" t="s">
        <v>30</v>
      </c>
      <c r="Q2904" s="13">
        <v>0</v>
      </c>
      <c r="R2904" s="69">
        <f>(L2904*O2904)-Q2904</f>
        <v>248</v>
      </c>
      <c r="S2904" s="69">
        <v>0</v>
      </c>
      <c r="T2904" s="69">
        <f t="shared" ref="T2904" si="2957">+L2904*S2904</f>
        <v>0</v>
      </c>
      <c r="U2904" s="69">
        <f t="shared" ref="U2904:U2905" si="2958">+R2904-T2904</f>
        <v>248</v>
      </c>
      <c r="V2904" s="69">
        <f t="shared" ref="V2904:V2905" si="2959">+U2904*0</f>
        <v>0</v>
      </c>
      <c r="W2904" s="69">
        <f t="shared" ref="W2904:W2905" si="2960">+U2904-V2904</f>
        <v>248</v>
      </c>
      <c r="X2904" s="69">
        <v>0</v>
      </c>
      <c r="Y2904" s="14">
        <f t="shared" si="2932"/>
        <v>0</v>
      </c>
      <c r="Z2904" s="11" t="s">
        <v>26</v>
      </c>
      <c r="AA2904" s="12" t="s">
        <v>31</v>
      </c>
    </row>
    <row r="2905" spans="1:27" x14ac:dyDescent="0.25">
      <c r="A2905" s="10">
        <v>45700</v>
      </c>
      <c r="B2905" s="11" t="s">
        <v>732</v>
      </c>
      <c r="C2905" s="11" t="s">
        <v>5310</v>
      </c>
      <c r="D2905" s="11">
        <v>17444</v>
      </c>
      <c r="E2905" s="11" t="s">
        <v>69</v>
      </c>
      <c r="F2905" s="11" t="s">
        <v>26</v>
      </c>
      <c r="G2905" s="11">
        <v>2118</v>
      </c>
      <c r="H2905" s="12" t="s">
        <v>70</v>
      </c>
      <c r="I2905" s="12" t="s">
        <v>27</v>
      </c>
      <c r="J2905" s="12" t="s">
        <v>42</v>
      </c>
      <c r="K2905" s="12" t="s">
        <v>43</v>
      </c>
      <c r="L2905" s="13">
        <v>41.88</v>
      </c>
      <c r="M2905" s="13">
        <v>25</v>
      </c>
      <c r="N2905" s="13">
        <f t="shared" si="2920"/>
        <v>1.6752</v>
      </c>
      <c r="O2905" s="13" t="s">
        <v>30</v>
      </c>
      <c r="P2905" s="13">
        <v>64</v>
      </c>
      <c r="Q2905" s="13">
        <v>0</v>
      </c>
      <c r="R2905" s="69">
        <f>+M2905*P2905</f>
        <v>1600</v>
      </c>
      <c r="S2905" s="69">
        <v>0</v>
      </c>
      <c r="T2905" s="69">
        <f>+M2905*S2905</f>
        <v>0</v>
      </c>
      <c r="U2905" s="69">
        <f t="shared" si="2958"/>
        <v>1600</v>
      </c>
      <c r="V2905" s="69">
        <f t="shared" si="2959"/>
        <v>0</v>
      </c>
      <c r="W2905" s="69">
        <f t="shared" si="2960"/>
        <v>1600</v>
      </c>
      <c r="X2905" s="69">
        <v>0</v>
      </c>
      <c r="Y2905" s="14">
        <f t="shared" si="2932"/>
        <v>0</v>
      </c>
      <c r="Z2905" s="11" t="s">
        <v>26</v>
      </c>
      <c r="AA2905" s="12" t="s">
        <v>31</v>
      </c>
    </row>
    <row r="2906" spans="1:27" x14ac:dyDescent="0.25">
      <c r="A2906" s="10">
        <v>45700</v>
      </c>
      <c r="B2906" s="11" t="s">
        <v>5311</v>
      </c>
      <c r="C2906" s="11" t="s">
        <v>5312</v>
      </c>
      <c r="D2906" s="11">
        <v>17445</v>
      </c>
      <c r="E2906" s="11" t="s">
        <v>50</v>
      </c>
      <c r="F2906" s="11" t="s">
        <v>26</v>
      </c>
      <c r="G2906" s="11">
        <v>948</v>
      </c>
      <c r="H2906" s="12" t="s">
        <v>162</v>
      </c>
      <c r="I2906" s="12" t="s">
        <v>27</v>
      </c>
      <c r="J2906" s="12" t="s">
        <v>33</v>
      </c>
      <c r="K2906" s="12" t="s">
        <v>34</v>
      </c>
      <c r="L2906" s="13">
        <v>35.340000000000003</v>
      </c>
      <c r="M2906" s="13">
        <v>25</v>
      </c>
      <c r="N2906" s="13">
        <f t="shared" si="2920"/>
        <v>1.4136000000000002</v>
      </c>
      <c r="O2906" s="13" t="s">
        <v>30</v>
      </c>
      <c r="P2906" s="13">
        <v>58</v>
      </c>
      <c r="Q2906" s="13">
        <v>0</v>
      </c>
      <c r="R2906" s="69">
        <f>M2906*P2906</f>
        <v>1450</v>
      </c>
      <c r="S2906" s="69">
        <v>0</v>
      </c>
      <c r="T2906" s="69">
        <f>M2906*S2906</f>
        <v>0</v>
      </c>
      <c r="U2906" s="69">
        <f>R2906-T2906</f>
        <v>1450</v>
      </c>
      <c r="V2906" s="69">
        <f>U2906*0</f>
        <v>0</v>
      </c>
      <c r="W2906" s="69">
        <f>U2906-V2906</f>
        <v>1450</v>
      </c>
      <c r="X2906" s="69">
        <v>0</v>
      </c>
      <c r="Y2906" s="14">
        <f t="shared" si="2932"/>
        <v>0</v>
      </c>
      <c r="Z2906" s="11" t="s">
        <v>26</v>
      </c>
      <c r="AA2906" s="12" t="s">
        <v>31</v>
      </c>
    </row>
    <row r="2907" spans="1:27" x14ac:dyDescent="0.25">
      <c r="A2907" s="10">
        <v>45700</v>
      </c>
      <c r="B2907" s="11" t="s">
        <v>5271</v>
      </c>
      <c r="C2907" s="11" t="s">
        <v>5313</v>
      </c>
      <c r="D2907" s="11">
        <v>17446</v>
      </c>
      <c r="E2907" s="11" t="s">
        <v>74</v>
      </c>
      <c r="F2907" s="11" t="s">
        <v>26</v>
      </c>
      <c r="G2907" s="11">
        <v>1329</v>
      </c>
      <c r="H2907" s="12" t="s">
        <v>70</v>
      </c>
      <c r="I2907" s="12" t="s">
        <v>27</v>
      </c>
      <c r="J2907" s="12" t="s">
        <v>28</v>
      </c>
      <c r="K2907" s="12" t="s">
        <v>29</v>
      </c>
      <c r="L2907" s="13">
        <v>39.18</v>
      </c>
      <c r="M2907" s="13">
        <v>25</v>
      </c>
      <c r="N2907" s="13">
        <f t="shared" si="2920"/>
        <v>1.5671999999999999</v>
      </c>
      <c r="O2907" s="13" t="s">
        <v>30</v>
      </c>
      <c r="P2907" s="13">
        <v>40.5</v>
      </c>
      <c r="Q2907" s="13">
        <v>0</v>
      </c>
      <c r="R2907" s="69">
        <f>+M2907*P2907</f>
        <v>1012.5</v>
      </c>
      <c r="S2907" s="69">
        <v>0</v>
      </c>
      <c r="T2907" s="69">
        <f>+M2907*S2907</f>
        <v>0</v>
      </c>
      <c r="U2907" s="69">
        <f t="shared" ref="U2907:U2909" si="2961">+R2907-T2907</f>
        <v>1012.5</v>
      </c>
      <c r="V2907" s="69">
        <f t="shared" ref="V2907" si="2962">+U2907*0</f>
        <v>0</v>
      </c>
      <c r="W2907" s="69">
        <f t="shared" ref="W2907:W2909" si="2963">+U2907-V2907</f>
        <v>1012.5</v>
      </c>
      <c r="X2907" s="69">
        <v>0</v>
      </c>
      <c r="Y2907" s="14">
        <f t="shared" si="2932"/>
        <v>0</v>
      </c>
      <c r="Z2907" s="11" t="s">
        <v>26</v>
      </c>
      <c r="AA2907" s="12" t="s">
        <v>31</v>
      </c>
    </row>
    <row r="2908" spans="1:27" x14ac:dyDescent="0.25">
      <c r="A2908" s="10">
        <v>45700</v>
      </c>
      <c r="B2908" s="11" t="s">
        <v>5314</v>
      </c>
      <c r="C2908" s="11" t="s">
        <v>5315</v>
      </c>
      <c r="D2908" s="11">
        <v>17447</v>
      </c>
      <c r="E2908" s="11" t="s">
        <v>223</v>
      </c>
      <c r="F2908" s="11" t="s">
        <v>26</v>
      </c>
      <c r="G2908" s="11">
        <v>3213</v>
      </c>
      <c r="H2908" s="12" t="s">
        <v>4422</v>
      </c>
      <c r="I2908" s="12" t="s">
        <v>27</v>
      </c>
      <c r="J2908" s="12" t="s">
        <v>33</v>
      </c>
      <c r="K2908" s="12" t="s">
        <v>34</v>
      </c>
      <c r="L2908" s="13">
        <v>35.659999999999997</v>
      </c>
      <c r="M2908" s="13">
        <v>25</v>
      </c>
      <c r="N2908" s="13">
        <f t="shared" si="2920"/>
        <v>1.4263999999999999</v>
      </c>
      <c r="O2908" s="13">
        <v>45</v>
      </c>
      <c r="P2908" s="13" t="s">
        <v>30</v>
      </c>
      <c r="Q2908" s="13">
        <v>0</v>
      </c>
      <c r="R2908" s="69">
        <f>+L2908*O2908</f>
        <v>1604.6999999999998</v>
      </c>
      <c r="S2908" s="69">
        <v>0</v>
      </c>
      <c r="T2908" s="69">
        <f>+L2908*S2908</f>
        <v>0</v>
      </c>
      <c r="U2908" s="69">
        <f t="shared" si="2961"/>
        <v>1604.6999999999998</v>
      </c>
      <c r="V2908" s="69">
        <f>+U2908*1</f>
        <v>1604.6999999999998</v>
      </c>
      <c r="W2908" s="69">
        <f t="shared" si="2963"/>
        <v>0</v>
      </c>
      <c r="X2908" s="69">
        <v>0</v>
      </c>
      <c r="Y2908" s="14">
        <f t="shared" si="2932"/>
        <v>0</v>
      </c>
      <c r="Z2908" s="11" t="s">
        <v>26</v>
      </c>
      <c r="AA2908" s="12" t="s">
        <v>31</v>
      </c>
    </row>
    <row r="2909" spans="1:27" x14ac:dyDescent="0.25">
      <c r="A2909" s="10">
        <v>45700</v>
      </c>
      <c r="B2909" s="11" t="s">
        <v>5316</v>
      </c>
      <c r="C2909" s="11" t="s">
        <v>5317</v>
      </c>
      <c r="D2909" s="11">
        <v>17448</v>
      </c>
      <c r="E2909" s="11" t="s">
        <v>91</v>
      </c>
      <c r="F2909" s="11" t="s">
        <v>26</v>
      </c>
      <c r="G2909" s="11">
        <v>2470</v>
      </c>
      <c r="H2909" s="12" t="s">
        <v>41</v>
      </c>
      <c r="I2909" s="12" t="s">
        <v>27</v>
      </c>
      <c r="J2909" s="12" t="s">
        <v>33</v>
      </c>
      <c r="K2909" s="12" t="s">
        <v>34</v>
      </c>
      <c r="L2909" s="13">
        <v>34.479999999999997</v>
      </c>
      <c r="M2909" s="13">
        <v>23</v>
      </c>
      <c r="N2909" s="13">
        <f t="shared" si="2920"/>
        <v>1.4991304347826087</v>
      </c>
      <c r="O2909" s="13" t="s">
        <v>30</v>
      </c>
      <c r="P2909" s="13">
        <v>60</v>
      </c>
      <c r="Q2909" s="13">
        <v>0</v>
      </c>
      <c r="R2909" s="69">
        <f>M2909*P2909</f>
        <v>1380</v>
      </c>
      <c r="S2909" s="69">
        <v>0</v>
      </c>
      <c r="T2909" s="69">
        <f>M2909*S2909</f>
        <v>0</v>
      </c>
      <c r="U2909" s="69">
        <f t="shared" si="2961"/>
        <v>1380</v>
      </c>
      <c r="V2909" s="69">
        <f>+U2909*0</f>
        <v>0</v>
      </c>
      <c r="W2909" s="69">
        <f t="shared" si="2963"/>
        <v>1380</v>
      </c>
      <c r="X2909" s="69">
        <v>0</v>
      </c>
      <c r="Y2909" s="14">
        <f t="shared" si="2932"/>
        <v>0</v>
      </c>
      <c r="Z2909" s="11" t="s">
        <v>26</v>
      </c>
      <c r="AA2909" s="12" t="s">
        <v>31</v>
      </c>
    </row>
    <row r="2910" spans="1:27" x14ac:dyDescent="0.25">
      <c r="A2910" s="10">
        <v>45700</v>
      </c>
      <c r="B2910" s="11" t="s">
        <v>5318</v>
      </c>
      <c r="C2910" s="11" t="s">
        <v>5319</v>
      </c>
      <c r="D2910" s="11">
        <v>17449</v>
      </c>
      <c r="E2910" s="11" t="s">
        <v>63</v>
      </c>
      <c r="F2910" s="11" t="s">
        <v>26</v>
      </c>
      <c r="G2910" s="11">
        <v>10191</v>
      </c>
      <c r="H2910" s="12" t="s">
        <v>140</v>
      </c>
      <c r="I2910" s="12" t="s">
        <v>27</v>
      </c>
      <c r="J2910" s="12" t="s">
        <v>42</v>
      </c>
      <c r="K2910" s="12" t="s">
        <v>43</v>
      </c>
      <c r="L2910" s="13">
        <v>44.08</v>
      </c>
      <c r="M2910" s="13">
        <v>25</v>
      </c>
      <c r="N2910" s="13">
        <f t="shared" si="2920"/>
        <v>1.7631999999999999</v>
      </c>
      <c r="O2910" s="13">
        <v>35</v>
      </c>
      <c r="P2910" s="13"/>
      <c r="Q2910" s="13">
        <v>0</v>
      </c>
      <c r="R2910" s="69">
        <f>+L2910*O2910</f>
        <v>1542.8</v>
      </c>
      <c r="S2910" s="69">
        <v>0</v>
      </c>
      <c r="T2910" s="69">
        <f>+L2910*S2910</f>
        <v>0</v>
      </c>
      <c r="U2910" s="69">
        <f>+R2910-T2910</f>
        <v>1542.8</v>
      </c>
      <c r="V2910" s="69">
        <f t="shared" ref="V2910" si="2964">+U2910*0</f>
        <v>0</v>
      </c>
      <c r="W2910" s="69">
        <f>+U2910-V2910</f>
        <v>1542.8</v>
      </c>
      <c r="X2910" s="69">
        <v>0</v>
      </c>
      <c r="Y2910" s="14">
        <f t="shared" si="2932"/>
        <v>0</v>
      </c>
      <c r="Z2910" s="11" t="s">
        <v>26</v>
      </c>
      <c r="AA2910" s="12" t="s">
        <v>31</v>
      </c>
    </row>
    <row r="2911" spans="1:27" x14ac:dyDescent="0.25">
      <c r="A2911" s="10">
        <v>45700</v>
      </c>
      <c r="B2911" s="11" t="s">
        <v>5271</v>
      </c>
      <c r="C2911" s="11" t="s">
        <v>5320</v>
      </c>
      <c r="D2911" s="11">
        <v>17450</v>
      </c>
      <c r="E2911" s="11" t="s">
        <v>4593</v>
      </c>
      <c r="F2911" s="11" t="s">
        <v>26</v>
      </c>
      <c r="G2911" s="11">
        <v>78352</v>
      </c>
      <c r="H2911" s="12" t="s">
        <v>4447</v>
      </c>
      <c r="I2911" s="12" t="s">
        <v>55</v>
      </c>
      <c r="J2911" s="12" t="s">
        <v>55</v>
      </c>
      <c r="K2911" s="12" t="s">
        <v>56</v>
      </c>
      <c r="L2911" s="13">
        <v>38.46</v>
      </c>
      <c r="M2911" s="13">
        <v>25</v>
      </c>
      <c r="N2911" s="13">
        <f t="shared" si="2920"/>
        <v>1.5384</v>
      </c>
      <c r="O2911" s="13">
        <v>15</v>
      </c>
      <c r="P2911" s="13" t="s">
        <v>30</v>
      </c>
      <c r="Q2911" s="13">
        <v>0</v>
      </c>
      <c r="R2911" s="69">
        <f>+L2911*O2911</f>
        <v>576.9</v>
      </c>
      <c r="S2911" s="69">
        <v>0</v>
      </c>
      <c r="T2911" s="69">
        <f>+L2911*S2911</f>
        <v>0</v>
      </c>
      <c r="U2911" s="69">
        <f>+R2911-T2911</f>
        <v>576.9</v>
      </c>
      <c r="V2911" s="69">
        <f>+U2911*0.75</f>
        <v>432.67499999999995</v>
      </c>
      <c r="W2911" s="69">
        <f>+U2911-V2911</f>
        <v>144.22500000000002</v>
      </c>
      <c r="X2911" s="69">
        <v>0</v>
      </c>
      <c r="Y2911" s="14">
        <f t="shared" si="2932"/>
        <v>0</v>
      </c>
      <c r="Z2911" s="11" t="s">
        <v>26</v>
      </c>
      <c r="AA2911" s="12" t="s">
        <v>31</v>
      </c>
    </row>
    <row r="2912" spans="1:27" x14ac:dyDescent="0.25">
      <c r="A2912" s="10">
        <v>45700</v>
      </c>
      <c r="B2912" s="11" t="s">
        <v>5321</v>
      </c>
      <c r="C2912" s="11" t="s">
        <v>5322</v>
      </c>
      <c r="D2912" s="11">
        <v>17451</v>
      </c>
      <c r="E2912" s="11" t="s">
        <v>53</v>
      </c>
      <c r="F2912" s="11" t="s">
        <v>26</v>
      </c>
      <c r="G2912" s="11">
        <v>3957</v>
      </c>
      <c r="H2912" s="12" t="s">
        <v>41</v>
      </c>
      <c r="I2912" s="12" t="s">
        <v>27</v>
      </c>
      <c r="J2912" s="12" t="s">
        <v>33</v>
      </c>
      <c r="K2912" s="12" t="s">
        <v>34</v>
      </c>
      <c r="L2912" s="13">
        <v>36.28</v>
      </c>
      <c r="M2912" s="13">
        <v>25</v>
      </c>
      <c r="N2912" s="13">
        <f t="shared" si="2920"/>
        <v>1.4512</v>
      </c>
      <c r="O2912" s="13" t="s">
        <v>30</v>
      </c>
      <c r="P2912" s="13">
        <v>60</v>
      </c>
      <c r="Q2912" s="13">
        <v>0</v>
      </c>
      <c r="R2912" s="69">
        <f>M2912*P2912</f>
        <v>1500</v>
      </c>
      <c r="S2912" s="69">
        <v>0</v>
      </c>
      <c r="T2912" s="69">
        <f>M2912*S2912</f>
        <v>0</v>
      </c>
      <c r="U2912" s="69">
        <f t="shared" ref="U2912:U2913" si="2965">+R2912-T2912</f>
        <v>1500</v>
      </c>
      <c r="V2912" s="69">
        <f>+U2912*0</f>
        <v>0</v>
      </c>
      <c r="W2912" s="69">
        <f t="shared" ref="W2912:W2913" si="2966">+U2912-V2912</f>
        <v>1500</v>
      </c>
      <c r="X2912" s="69">
        <v>0</v>
      </c>
      <c r="Y2912" s="14">
        <f t="shared" si="2932"/>
        <v>0</v>
      </c>
      <c r="Z2912" s="11" t="s">
        <v>26</v>
      </c>
      <c r="AA2912" s="12" t="s">
        <v>31</v>
      </c>
    </row>
    <row r="2913" spans="1:27" x14ac:dyDescent="0.25">
      <c r="A2913" s="10">
        <v>45700</v>
      </c>
      <c r="B2913" s="11" t="s">
        <v>5323</v>
      </c>
      <c r="C2913" s="11" t="s">
        <v>5324</v>
      </c>
      <c r="D2913" s="11">
        <v>17452</v>
      </c>
      <c r="E2913" s="11" t="s">
        <v>588</v>
      </c>
      <c r="F2913" s="11" t="s">
        <v>26</v>
      </c>
      <c r="G2913" s="11">
        <v>56917</v>
      </c>
      <c r="H2913" s="12" t="s">
        <v>4422</v>
      </c>
      <c r="I2913" s="12" t="s">
        <v>27</v>
      </c>
      <c r="J2913" s="12" t="s">
        <v>33</v>
      </c>
      <c r="K2913" s="12" t="s">
        <v>34</v>
      </c>
      <c r="L2913" s="13">
        <v>36.94</v>
      </c>
      <c r="M2913" s="13">
        <v>25</v>
      </c>
      <c r="N2913" s="13">
        <f t="shared" si="2920"/>
        <v>1.4775999999999998</v>
      </c>
      <c r="O2913" s="13">
        <v>45</v>
      </c>
      <c r="P2913" s="13" t="s">
        <v>30</v>
      </c>
      <c r="Q2913" s="13">
        <v>0</v>
      </c>
      <c r="R2913" s="69">
        <f>+L2913*O2913</f>
        <v>1662.3</v>
      </c>
      <c r="S2913" s="69">
        <v>0</v>
      </c>
      <c r="T2913" s="69">
        <f>+L2913*S2913</f>
        <v>0</v>
      </c>
      <c r="U2913" s="69">
        <f t="shared" si="2965"/>
        <v>1662.3</v>
      </c>
      <c r="V2913" s="69">
        <f>+U2913*1</f>
        <v>1662.3</v>
      </c>
      <c r="W2913" s="69">
        <f t="shared" si="2966"/>
        <v>0</v>
      </c>
      <c r="X2913" s="69">
        <v>0</v>
      </c>
      <c r="Y2913" s="14">
        <f t="shared" si="2932"/>
        <v>0</v>
      </c>
      <c r="Z2913" s="11" t="s">
        <v>26</v>
      </c>
      <c r="AA2913" s="12" t="s">
        <v>31</v>
      </c>
    </row>
    <row r="2914" spans="1:27" x14ac:dyDescent="0.25">
      <c r="A2914" s="10">
        <v>45700</v>
      </c>
      <c r="B2914" s="11" t="s">
        <v>1367</v>
      </c>
      <c r="C2914" s="11" t="s">
        <v>5325</v>
      </c>
      <c r="D2914" s="11">
        <v>17453</v>
      </c>
      <c r="E2914" s="11" t="s">
        <v>488</v>
      </c>
      <c r="F2914" s="11" t="s">
        <v>26</v>
      </c>
      <c r="G2914" s="11">
        <v>77496</v>
      </c>
      <c r="H2914" s="12" t="s">
        <v>4447</v>
      </c>
      <c r="I2914" s="12" t="s">
        <v>55</v>
      </c>
      <c r="J2914" s="12" t="s">
        <v>55</v>
      </c>
      <c r="K2914" s="12" t="s">
        <v>56</v>
      </c>
      <c r="L2914" s="13">
        <v>38.619999999999997</v>
      </c>
      <c r="M2914" s="13">
        <v>25</v>
      </c>
      <c r="N2914" s="13">
        <f t="shared" si="2920"/>
        <v>1.5448</v>
      </c>
      <c r="O2914" s="13">
        <v>15</v>
      </c>
      <c r="P2914" s="13" t="s">
        <v>30</v>
      </c>
      <c r="Q2914" s="13">
        <v>0</v>
      </c>
      <c r="R2914" s="69">
        <f>+L2914*O2914</f>
        <v>579.29999999999995</v>
      </c>
      <c r="S2914" s="69">
        <v>0</v>
      </c>
      <c r="T2914" s="69">
        <f>+L2914*S2914</f>
        <v>0</v>
      </c>
      <c r="U2914" s="69">
        <f>+R2914-T2914</f>
        <v>579.29999999999995</v>
      </c>
      <c r="V2914" s="69">
        <f>+U2914*0.75</f>
        <v>434.47499999999997</v>
      </c>
      <c r="W2914" s="69">
        <f>+U2914-V2914</f>
        <v>144.82499999999999</v>
      </c>
      <c r="X2914" s="69">
        <v>0</v>
      </c>
      <c r="Y2914" s="14">
        <f t="shared" si="2932"/>
        <v>0</v>
      </c>
      <c r="Z2914" s="11" t="s">
        <v>26</v>
      </c>
      <c r="AA2914" s="12" t="s">
        <v>31</v>
      </c>
    </row>
    <row r="2915" spans="1:27" x14ac:dyDescent="0.25">
      <c r="A2915" s="10">
        <v>45700</v>
      </c>
      <c r="B2915" s="11" t="s">
        <v>301</v>
      </c>
      <c r="C2915" s="11" t="s">
        <v>5326</v>
      </c>
      <c r="D2915" s="11">
        <v>17454</v>
      </c>
      <c r="E2915" s="11" t="s">
        <v>202</v>
      </c>
      <c r="F2915" s="11" t="s">
        <v>26</v>
      </c>
      <c r="G2915" s="11" t="s">
        <v>35</v>
      </c>
      <c r="H2915" s="12" t="s">
        <v>36</v>
      </c>
      <c r="I2915" s="12" t="s">
        <v>55</v>
      </c>
      <c r="J2915" s="12" t="s">
        <v>55</v>
      </c>
      <c r="K2915" s="12" t="s">
        <v>56</v>
      </c>
      <c r="L2915" s="13">
        <v>12.46</v>
      </c>
      <c r="M2915" s="13">
        <v>7</v>
      </c>
      <c r="N2915" s="13">
        <f t="shared" si="2920"/>
        <v>1.78</v>
      </c>
      <c r="O2915" s="13">
        <v>20</v>
      </c>
      <c r="P2915" s="13" t="s">
        <v>30</v>
      </c>
      <c r="Q2915" s="13">
        <v>0</v>
      </c>
      <c r="R2915" s="69">
        <f>(L2915*O2915)-Q2915</f>
        <v>249.20000000000002</v>
      </c>
      <c r="S2915" s="69">
        <v>0</v>
      </c>
      <c r="T2915" s="69">
        <f t="shared" ref="T2915" si="2967">+L2915*S2915</f>
        <v>0</v>
      </c>
      <c r="U2915" s="69">
        <f t="shared" ref="U2915" si="2968">+R2915-T2915</f>
        <v>249.20000000000002</v>
      </c>
      <c r="V2915" s="69">
        <f t="shared" ref="V2915:V2916" si="2969">+U2915*0</f>
        <v>0</v>
      </c>
      <c r="W2915" s="69">
        <f t="shared" ref="W2915" si="2970">+U2915-V2915</f>
        <v>249.20000000000002</v>
      </c>
      <c r="X2915" s="69">
        <v>0</v>
      </c>
      <c r="Y2915" s="14">
        <f t="shared" si="2932"/>
        <v>0</v>
      </c>
      <c r="Z2915" s="11" t="s">
        <v>26</v>
      </c>
      <c r="AA2915" s="12" t="s">
        <v>31</v>
      </c>
    </row>
    <row r="2916" spans="1:27" x14ac:dyDescent="0.25">
      <c r="A2916" s="10">
        <v>45700</v>
      </c>
      <c r="B2916" s="11" t="s">
        <v>5327</v>
      </c>
      <c r="C2916" s="11" t="s">
        <v>5328</v>
      </c>
      <c r="D2916" s="11">
        <v>17455</v>
      </c>
      <c r="E2916" s="11" t="s">
        <v>80</v>
      </c>
      <c r="F2916" s="11" t="s">
        <v>26</v>
      </c>
      <c r="G2916" s="11">
        <v>10683</v>
      </c>
      <c r="H2916" s="12" t="s">
        <v>140</v>
      </c>
      <c r="I2916" s="12" t="s">
        <v>27</v>
      </c>
      <c r="J2916" s="12" t="s">
        <v>33</v>
      </c>
      <c r="K2916" s="12" t="s">
        <v>34</v>
      </c>
      <c r="L2916" s="13">
        <v>40.6</v>
      </c>
      <c r="M2916" s="13">
        <v>28</v>
      </c>
      <c r="N2916" s="13">
        <f t="shared" si="2920"/>
        <v>1.45</v>
      </c>
      <c r="O2916" s="13">
        <v>40</v>
      </c>
      <c r="P2916" s="13"/>
      <c r="Q2916" s="13">
        <v>0</v>
      </c>
      <c r="R2916" s="69">
        <f>+L2916*O2916</f>
        <v>1624</v>
      </c>
      <c r="S2916" s="69">
        <v>0</v>
      </c>
      <c r="T2916" s="69">
        <f>+L2916*S2916</f>
        <v>0</v>
      </c>
      <c r="U2916" s="69">
        <f>+R2916-T2916</f>
        <v>1624</v>
      </c>
      <c r="V2916" s="69">
        <f t="shared" si="2969"/>
        <v>0</v>
      </c>
      <c r="W2916" s="69">
        <f>+U2916-V2916</f>
        <v>1624</v>
      </c>
      <c r="X2916" s="69">
        <v>0</v>
      </c>
      <c r="Y2916" s="14">
        <f t="shared" si="2932"/>
        <v>0</v>
      </c>
      <c r="Z2916" s="11" t="s">
        <v>26</v>
      </c>
      <c r="AA2916" s="12" t="s">
        <v>31</v>
      </c>
    </row>
    <row r="2917" spans="1:27" x14ac:dyDescent="0.25">
      <c r="A2917" s="10">
        <v>45700</v>
      </c>
      <c r="B2917" s="11" t="s">
        <v>5329</v>
      </c>
      <c r="C2917" s="11" t="s">
        <v>5330</v>
      </c>
      <c r="D2917" s="11">
        <v>17456</v>
      </c>
      <c r="E2917" s="11" t="s">
        <v>569</v>
      </c>
      <c r="F2917" s="11" t="s">
        <v>26</v>
      </c>
      <c r="G2917" s="11" t="s">
        <v>26</v>
      </c>
      <c r="H2917" s="12" t="s">
        <v>4421</v>
      </c>
      <c r="I2917" s="12" t="s">
        <v>27</v>
      </c>
      <c r="J2917" s="12" t="s">
        <v>47</v>
      </c>
      <c r="K2917" s="12" t="s">
        <v>48</v>
      </c>
      <c r="L2917" s="13">
        <v>40.86</v>
      </c>
      <c r="M2917" s="13">
        <v>28</v>
      </c>
      <c r="N2917" s="13">
        <f t="shared" si="2920"/>
        <v>1.4592857142857143</v>
      </c>
      <c r="O2917" s="13">
        <v>87</v>
      </c>
      <c r="P2917" s="13" t="s">
        <v>30</v>
      </c>
      <c r="Q2917" s="13">
        <v>0</v>
      </c>
      <c r="R2917" s="69">
        <f>L2917*O2917</f>
        <v>3554.82</v>
      </c>
      <c r="S2917" s="69">
        <v>38</v>
      </c>
      <c r="T2917" s="69">
        <f>L2917*S2917</f>
        <v>1552.68</v>
      </c>
      <c r="U2917" s="69">
        <f>R2917-T2917</f>
        <v>2002.14</v>
      </c>
      <c r="V2917" s="69">
        <f>U2917*1</f>
        <v>2002.14</v>
      </c>
      <c r="W2917" s="69">
        <f>U2917-V2917</f>
        <v>0</v>
      </c>
      <c r="X2917" s="69">
        <f>L2917*36</f>
        <v>1470.96</v>
      </c>
      <c r="Y2917" s="70">
        <f>+T2917-X2917</f>
        <v>81.720000000000027</v>
      </c>
      <c r="Z2917" s="12" t="s">
        <v>140</v>
      </c>
      <c r="AA2917" s="12" t="s">
        <v>78</v>
      </c>
    </row>
    <row r="2918" spans="1:27" x14ac:dyDescent="0.25">
      <c r="A2918" s="10">
        <v>45700</v>
      </c>
      <c r="B2918" s="11" t="s">
        <v>5331</v>
      </c>
      <c r="C2918" s="11" t="s">
        <v>5332</v>
      </c>
      <c r="D2918" s="11">
        <v>17457</v>
      </c>
      <c r="E2918" s="11" t="s">
        <v>434</v>
      </c>
      <c r="F2918" s="11" t="s">
        <v>26</v>
      </c>
      <c r="G2918" s="11">
        <v>2779</v>
      </c>
      <c r="H2918" s="12" t="s">
        <v>41</v>
      </c>
      <c r="I2918" s="12" t="s">
        <v>55</v>
      </c>
      <c r="J2918" s="12" t="s">
        <v>55</v>
      </c>
      <c r="K2918" s="12" t="s">
        <v>56</v>
      </c>
      <c r="L2918" s="13">
        <v>39.659999999999997</v>
      </c>
      <c r="M2918" s="13">
        <v>24</v>
      </c>
      <c r="N2918" s="13">
        <f t="shared" si="2920"/>
        <v>1.6524999999999999</v>
      </c>
      <c r="O2918" s="13" t="s">
        <v>30</v>
      </c>
      <c r="P2918" s="13">
        <v>24</v>
      </c>
      <c r="Q2918" s="13">
        <v>0</v>
      </c>
      <c r="R2918" s="69">
        <f>+M2918*P2918</f>
        <v>576</v>
      </c>
      <c r="S2918" s="69">
        <v>0</v>
      </c>
      <c r="T2918" s="69">
        <f>+M2918*S2918</f>
        <v>0</v>
      </c>
      <c r="U2918" s="69">
        <f t="shared" ref="U2918:U2919" si="2971">+R2918-T2918</f>
        <v>576</v>
      </c>
      <c r="V2918" s="69">
        <f>+U2918*0</f>
        <v>0</v>
      </c>
      <c r="W2918" s="69">
        <f t="shared" ref="W2918:W2919" si="2972">+U2918-V2918</f>
        <v>576</v>
      </c>
      <c r="X2918" s="69">
        <v>0</v>
      </c>
      <c r="Y2918" s="14">
        <f t="shared" ref="Y2918:Y2921" si="2973">T2918-X2918</f>
        <v>0</v>
      </c>
      <c r="Z2918" s="11" t="s">
        <v>26</v>
      </c>
      <c r="AA2918" s="12" t="s">
        <v>31</v>
      </c>
    </row>
    <row r="2919" spans="1:27" x14ac:dyDescent="0.25">
      <c r="A2919" s="10">
        <v>45700</v>
      </c>
      <c r="B2919" s="11" t="s">
        <v>5333</v>
      </c>
      <c r="C2919" s="11" t="s">
        <v>5334</v>
      </c>
      <c r="D2919" s="11">
        <v>17458</v>
      </c>
      <c r="E2919" s="11" t="s">
        <v>40</v>
      </c>
      <c r="F2919" s="11" t="s">
        <v>26</v>
      </c>
      <c r="G2919" s="11">
        <v>3268</v>
      </c>
      <c r="H2919" s="12" t="s">
        <v>41</v>
      </c>
      <c r="I2919" s="12" t="s">
        <v>55</v>
      </c>
      <c r="J2919" s="12" t="s">
        <v>55</v>
      </c>
      <c r="K2919" s="12" t="s">
        <v>56</v>
      </c>
      <c r="L2919" s="13">
        <v>38.159999999999997</v>
      </c>
      <c r="M2919" s="13">
        <v>23</v>
      </c>
      <c r="N2919" s="13">
        <f t="shared" si="2920"/>
        <v>1.6591304347826086</v>
      </c>
      <c r="O2919" s="13" t="s">
        <v>30</v>
      </c>
      <c r="P2919" s="13">
        <v>24</v>
      </c>
      <c r="Q2919" s="13">
        <v>0</v>
      </c>
      <c r="R2919" s="69">
        <f>+M2919*P2919</f>
        <v>552</v>
      </c>
      <c r="S2919" s="69">
        <v>0</v>
      </c>
      <c r="T2919" s="69">
        <f>+M2919*S2919</f>
        <v>0</v>
      </c>
      <c r="U2919" s="69">
        <f t="shared" si="2971"/>
        <v>552</v>
      </c>
      <c r="V2919" s="69">
        <f>+U2919*0</f>
        <v>0</v>
      </c>
      <c r="W2919" s="69">
        <f t="shared" si="2972"/>
        <v>552</v>
      </c>
      <c r="X2919" s="69">
        <v>0</v>
      </c>
      <c r="Y2919" s="14">
        <f t="shared" si="2973"/>
        <v>0</v>
      </c>
      <c r="Z2919" s="11" t="s">
        <v>26</v>
      </c>
      <c r="AA2919" s="12" t="s">
        <v>31</v>
      </c>
    </row>
    <row r="2920" spans="1:27" x14ac:dyDescent="0.25">
      <c r="A2920" s="10">
        <v>45700</v>
      </c>
      <c r="B2920" s="11" t="s">
        <v>5335</v>
      </c>
      <c r="C2920" s="11" t="s">
        <v>5336</v>
      </c>
      <c r="D2920" s="11">
        <v>17459</v>
      </c>
      <c r="E2920" s="11" t="s">
        <v>75</v>
      </c>
      <c r="F2920" s="11" t="s">
        <v>26</v>
      </c>
      <c r="G2920" s="11">
        <v>40652</v>
      </c>
      <c r="H2920" s="12" t="s">
        <v>564</v>
      </c>
      <c r="I2920" s="12" t="s">
        <v>55</v>
      </c>
      <c r="J2920" s="12" t="s">
        <v>55</v>
      </c>
      <c r="K2920" s="12" t="s">
        <v>56</v>
      </c>
      <c r="L2920" s="13">
        <v>41.62</v>
      </c>
      <c r="M2920" s="13">
        <v>25</v>
      </c>
      <c r="N2920" s="13">
        <f t="shared" si="2920"/>
        <v>1.6647999999999998</v>
      </c>
      <c r="O2920" s="13"/>
      <c r="P2920" s="13">
        <v>24</v>
      </c>
      <c r="Q2920" s="13">
        <v>0</v>
      </c>
      <c r="R2920" s="69">
        <f>M2920*P2920</f>
        <v>600</v>
      </c>
      <c r="S2920" s="69">
        <v>0</v>
      </c>
      <c r="T2920" s="69">
        <f>M2920*S2920</f>
        <v>0</v>
      </c>
      <c r="U2920" s="69">
        <f t="shared" ref="U2920" si="2974">R2920-T2920</f>
        <v>600</v>
      </c>
      <c r="V2920" s="69">
        <f>U2920*0</f>
        <v>0</v>
      </c>
      <c r="W2920" s="69">
        <f>+U2920-V2920</f>
        <v>600</v>
      </c>
      <c r="X2920" s="69">
        <v>0</v>
      </c>
      <c r="Y2920" s="14">
        <f t="shared" si="2973"/>
        <v>0</v>
      </c>
      <c r="Z2920" s="11" t="s">
        <v>26</v>
      </c>
      <c r="AA2920" s="12" t="s">
        <v>31</v>
      </c>
    </row>
    <row r="2921" spans="1:27" x14ac:dyDescent="0.25">
      <c r="A2921" s="10">
        <v>45700</v>
      </c>
      <c r="B2921" s="11" t="s">
        <v>5337</v>
      </c>
      <c r="C2921" s="11" t="s">
        <v>5338</v>
      </c>
      <c r="D2921" s="11">
        <v>17460</v>
      </c>
      <c r="E2921" s="11" t="s">
        <v>204</v>
      </c>
      <c r="F2921" s="11" t="s">
        <v>26</v>
      </c>
      <c r="G2921" s="11" t="s">
        <v>35</v>
      </c>
      <c r="H2921" s="12" t="s">
        <v>36</v>
      </c>
      <c r="I2921" s="12" t="s">
        <v>55</v>
      </c>
      <c r="J2921" s="12" t="s">
        <v>55</v>
      </c>
      <c r="K2921" s="12" t="s">
        <v>56</v>
      </c>
      <c r="L2921" s="13">
        <v>9.68</v>
      </c>
      <c r="M2921" s="13">
        <v>6</v>
      </c>
      <c r="N2921" s="13">
        <f t="shared" si="2920"/>
        <v>1.6133333333333333</v>
      </c>
      <c r="O2921" s="13">
        <v>20</v>
      </c>
      <c r="P2921" s="13" t="s">
        <v>30</v>
      </c>
      <c r="Q2921" s="13">
        <v>0</v>
      </c>
      <c r="R2921" s="69">
        <f>(L2921*O2921)-Q2921</f>
        <v>193.6</v>
      </c>
      <c r="S2921" s="69">
        <v>0</v>
      </c>
      <c r="T2921" s="69">
        <f t="shared" ref="T2921:T2922" si="2975">+L2921*S2921</f>
        <v>0</v>
      </c>
      <c r="U2921" s="69">
        <f t="shared" ref="U2921:U2922" si="2976">+R2921-T2921</f>
        <v>193.6</v>
      </c>
      <c r="V2921" s="69">
        <f t="shared" ref="V2921" si="2977">+U2921*0</f>
        <v>0</v>
      </c>
      <c r="W2921" s="69">
        <f t="shared" ref="W2921:W2922" si="2978">+U2921-V2921</f>
        <v>193.6</v>
      </c>
      <c r="X2921" s="69">
        <v>0</v>
      </c>
      <c r="Y2921" s="14">
        <f t="shared" si="2973"/>
        <v>0</v>
      </c>
      <c r="Z2921" s="11" t="s">
        <v>26</v>
      </c>
      <c r="AA2921" s="12" t="s">
        <v>31</v>
      </c>
    </row>
    <row r="2922" spans="1:27" x14ac:dyDescent="0.25">
      <c r="A2922" s="10">
        <v>45700</v>
      </c>
      <c r="B2922" s="11" t="s">
        <v>5339</v>
      </c>
      <c r="C2922" s="11" t="s">
        <v>5340</v>
      </c>
      <c r="D2922" s="11">
        <v>17461</v>
      </c>
      <c r="E2922" s="11" t="s">
        <v>60</v>
      </c>
      <c r="F2922" s="11" t="s">
        <v>26</v>
      </c>
      <c r="G2922" s="11" t="s">
        <v>35</v>
      </c>
      <c r="H2922" s="12" t="s">
        <v>36</v>
      </c>
      <c r="I2922" s="12" t="s">
        <v>27</v>
      </c>
      <c r="J2922" s="12" t="s">
        <v>42</v>
      </c>
      <c r="K2922" s="12" t="s">
        <v>43</v>
      </c>
      <c r="L2922" s="13">
        <v>5.94</v>
      </c>
      <c r="M2922" s="13">
        <v>4</v>
      </c>
      <c r="N2922" s="13">
        <f t="shared" si="2920"/>
        <v>1.4850000000000001</v>
      </c>
      <c r="O2922" s="13">
        <v>45</v>
      </c>
      <c r="P2922" s="13" t="s">
        <v>30</v>
      </c>
      <c r="Q2922" s="13">
        <v>0</v>
      </c>
      <c r="R2922" s="69">
        <f>(L2922*O2922)-Q2922</f>
        <v>267.3</v>
      </c>
      <c r="S2922" s="69">
        <v>0</v>
      </c>
      <c r="T2922" s="69">
        <f t="shared" si="2975"/>
        <v>0</v>
      </c>
      <c r="U2922" s="69">
        <f t="shared" si="2976"/>
        <v>267.3</v>
      </c>
      <c r="V2922" s="69">
        <f>+U2922*0</f>
        <v>0</v>
      </c>
      <c r="W2922" s="69">
        <f t="shared" si="2978"/>
        <v>267.3</v>
      </c>
      <c r="X2922" s="69">
        <v>0</v>
      </c>
      <c r="Y2922" s="14">
        <f>T2922-X2922</f>
        <v>0</v>
      </c>
      <c r="Z2922" s="11" t="s">
        <v>26</v>
      </c>
      <c r="AA2922" s="12" t="s">
        <v>31</v>
      </c>
    </row>
    <row r="2923" spans="1:27" x14ac:dyDescent="0.25">
      <c r="A2923" s="10">
        <v>45700</v>
      </c>
      <c r="B2923" s="11" t="s">
        <v>5341</v>
      </c>
      <c r="C2923" s="11" t="s">
        <v>5342</v>
      </c>
      <c r="D2923" s="11">
        <v>17462</v>
      </c>
      <c r="E2923" s="11" t="s">
        <v>57</v>
      </c>
      <c r="F2923" s="11" t="s">
        <v>26</v>
      </c>
      <c r="G2923" s="11" t="s">
        <v>26</v>
      </c>
      <c r="H2923" s="12" t="s">
        <v>145</v>
      </c>
      <c r="I2923" s="12" t="s">
        <v>27</v>
      </c>
      <c r="J2923" s="12" t="s">
        <v>33</v>
      </c>
      <c r="K2923" s="12" t="s">
        <v>34</v>
      </c>
      <c r="L2923" s="13">
        <v>44.3</v>
      </c>
      <c r="M2923" s="13">
        <v>30</v>
      </c>
      <c r="N2923" s="13">
        <f t="shared" si="2920"/>
        <v>1.4766666666666666</v>
      </c>
      <c r="O2923" s="13">
        <v>91</v>
      </c>
      <c r="P2923" s="13" t="s">
        <v>30</v>
      </c>
      <c r="Q2923" s="13">
        <v>0</v>
      </c>
      <c r="R2923" s="69">
        <f>+L2923*O2923</f>
        <v>4031.2999999999997</v>
      </c>
      <c r="S2923" s="69">
        <v>40</v>
      </c>
      <c r="T2923" s="69">
        <f>L2923*S2923</f>
        <v>1772</v>
      </c>
      <c r="U2923" s="69">
        <f t="shared" ref="U2923" si="2979">R2923-T2923</f>
        <v>2259.2999999999997</v>
      </c>
      <c r="V2923" s="69">
        <f>U2923*1</f>
        <v>2259.2999999999997</v>
      </c>
      <c r="W2923" s="69">
        <f t="shared" ref="W2923" si="2980">U2923-V2923</f>
        <v>0</v>
      </c>
      <c r="X2923" s="69">
        <f>L2923*37</f>
        <v>1639.1</v>
      </c>
      <c r="Y2923" s="70">
        <f>+T2923-X2923</f>
        <v>132.90000000000009</v>
      </c>
      <c r="Z2923" s="12" t="s">
        <v>41</v>
      </c>
      <c r="AA2923" s="12" t="s">
        <v>79</v>
      </c>
    </row>
    <row r="2924" spans="1:27" x14ac:dyDescent="0.25">
      <c r="A2924" s="10">
        <v>45700</v>
      </c>
      <c r="B2924" s="11" t="s">
        <v>5343</v>
      </c>
      <c r="C2924" s="11" t="s">
        <v>5344</v>
      </c>
      <c r="D2924" s="11">
        <v>17463</v>
      </c>
      <c r="E2924" s="11" t="s">
        <v>2108</v>
      </c>
      <c r="F2924" s="11" t="s">
        <v>26</v>
      </c>
      <c r="G2924" s="11">
        <v>10625</v>
      </c>
      <c r="H2924" s="12" t="s">
        <v>140</v>
      </c>
      <c r="I2924" s="12" t="s">
        <v>27</v>
      </c>
      <c r="J2924" s="12" t="s">
        <v>42</v>
      </c>
      <c r="K2924" s="12" t="s">
        <v>43</v>
      </c>
      <c r="L2924" s="13">
        <v>42.92</v>
      </c>
      <c r="M2924" s="13">
        <v>25</v>
      </c>
      <c r="N2924" s="13">
        <f t="shared" si="2920"/>
        <v>1.7168000000000001</v>
      </c>
      <c r="O2924" s="13">
        <v>35</v>
      </c>
      <c r="P2924" s="13"/>
      <c r="Q2924" s="13">
        <v>0</v>
      </c>
      <c r="R2924" s="69">
        <f>+L2924*O2924</f>
        <v>1502.2</v>
      </c>
      <c r="S2924" s="69">
        <v>0</v>
      </c>
      <c r="T2924" s="69">
        <f>+L2924*S2924</f>
        <v>0</v>
      </c>
      <c r="U2924" s="69">
        <f>+R2924-T2924</f>
        <v>1502.2</v>
      </c>
      <c r="V2924" s="69">
        <f t="shared" ref="V2924:V2926" si="2981">+U2924*0</f>
        <v>0</v>
      </c>
      <c r="W2924" s="69">
        <f>+U2924-V2924</f>
        <v>1502.2</v>
      </c>
      <c r="X2924" s="69">
        <v>0</v>
      </c>
      <c r="Y2924" s="14">
        <f t="shared" ref="Y2924:Y2926" si="2982">T2924-X2924</f>
        <v>0</v>
      </c>
      <c r="Z2924" s="11" t="s">
        <v>26</v>
      </c>
      <c r="AA2924" s="12" t="s">
        <v>31</v>
      </c>
    </row>
    <row r="2925" spans="1:27" x14ac:dyDescent="0.25">
      <c r="A2925" s="10">
        <v>45700</v>
      </c>
      <c r="B2925" s="11" t="s">
        <v>5345</v>
      </c>
      <c r="C2925" s="11" t="s">
        <v>5346</v>
      </c>
      <c r="D2925" s="11">
        <v>17464</v>
      </c>
      <c r="E2925" s="11" t="s">
        <v>5347</v>
      </c>
      <c r="F2925" s="11" t="s">
        <v>26</v>
      </c>
      <c r="G2925" s="11" t="s">
        <v>35</v>
      </c>
      <c r="H2925" s="12" t="s">
        <v>36</v>
      </c>
      <c r="I2925" s="12" t="s">
        <v>27</v>
      </c>
      <c r="J2925" s="12" t="s">
        <v>33</v>
      </c>
      <c r="K2925" s="12" t="s">
        <v>34</v>
      </c>
      <c r="L2925" s="13">
        <v>20.46</v>
      </c>
      <c r="M2925" s="13">
        <v>14</v>
      </c>
      <c r="N2925" s="13">
        <f t="shared" si="2920"/>
        <v>1.4614285714285715</v>
      </c>
      <c r="O2925" s="13">
        <v>50</v>
      </c>
      <c r="P2925" s="13" t="s">
        <v>30</v>
      </c>
      <c r="Q2925" s="13">
        <v>0</v>
      </c>
      <c r="R2925" s="69">
        <f>(L2925*O2925)-Q2925</f>
        <v>1023</v>
      </c>
      <c r="S2925" s="69">
        <v>0</v>
      </c>
      <c r="T2925" s="69">
        <f t="shared" ref="T2925:T2927" si="2983">+L2925*S2925</f>
        <v>0</v>
      </c>
      <c r="U2925" s="69">
        <f t="shared" ref="U2925:U2927" si="2984">+R2925-T2925</f>
        <v>1023</v>
      </c>
      <c r="V2925" s="69">
        <f t="shared" si="2981"/>
        <v>0</v>
      </c>
      <c r="W2925" s="69">
        <f t="shared" ref="W2925:W2927" si="2985">+U2925-V2925</f>
        <v>1023</v>
      </c>
      <c r="X2925" s="69">
        <v>0</v>
      </c>
      <c r="Y2925" s="14">
        <f t="shared" si="2982"/>
        <v>0</v>
      </c>
      <c r="Z2925" s="11" t="s">
        <v>26</v>
      </c>
      <c r="AA2925" s="12" t="s">
        <v>31</v>
      </c>
    </row>
    <row r="2926" spans="1:27" x14ac:dyDescent="0.25">
      <c r="A2926" s="10">
        <v>45700</v>
      </c>
      <c r="B2926" s="11" t="s">
        <v>5348</v>
      </c>
      <c r="C2926" s="11" t="s">
        <v>5349</v>
      </c>
      <c r="D2926" s="11">
        <v>17465</v>
      </c>
      <c r="E2926" s="11" t="s">
        <v>202</v>
      </c>
      <c r="F2926" s="11" t="s">
        <v>26</v>
      </c>
      <c r="G2926" s="11" t="s">
        <v>35</v>
      </c>
      <c r="H2926" s="12" t="s">
        <v>36</v>
      </c>
      <c r="I2926" s="12" t="s">
        <v>55</v>
      </c>
      <c r="J2926" s="12" t="s">
        <v>55</v>
      </c>
      <c r="K2926" s="12" t="s">
        <v>56</v>
      </c>
      <c r="L2926" s="13">
        <v>11.76</v>
      </c>
      <c r="M2926" s="13">
        <v>7</v>
      </c>
      <c r="N2926" s="13">
        <f t="shared" si="2920"/>
        <v>1.68</v>
      </c>
      <c r="O2926" s="13">
        <v>20</v>
      </c>
      <c r="P2926" s="13" t="s">
        <v>30</v>
      </c>
      <c r="Q2926" s="13">
        <v>0</v>
      </c>
      <c r="R2926" s="69">
        <f>(L2926*O2926)-Q2926</f>
        <v>235.2</v>
      </c>
      <c r="S2926" s="69">
        <v>0</v>
      </c>
      <c r="T2926" s="69">
        <f t="shared" si="2983"/>
        <v>0</v>
      </c>
      <c r="U2926" s="69">
        <f t="shared" si="2984"/>
        <v>235.2</v>
      </c>
      <c r="V2926" s="69">
        <f t="shared" si="2981"/>
        <v>0</v>
      </c>
      <c r="W2926" s="69">
        <f t="shared" si="2985"/>
        <v>235.2</v>
      </c>
      <c r="X2926" s="69">
        <v>0</v>
      </c>
      <c r="Y2926" s="14">
        <f t="shared" si="2982"/>
        <v>0</v>
      </c>
      <c r="Z2926" s="11" t="s">
        <v>26</v>
      </c>
      <c r="AA2926" s="12" t="s">
        <v>31</v>
      </c>
    </row>
    <row r="2927" spans="1:27" x14ac:dyDescent="0.25">
      <c r="A2927" s="10">
        <v>45700</v>
      </c>
      <c r="B2927" s="11" t="s">
        <v>5350</v>
      </c>
      <c r="C2927" s="11" t="s">
        <v>5351</v>
      </c>
      <c r="D2927" s="11">
        <v>17466</v>
      </c>
      <c r="E2927" s="11" t="s">
        <v>61</v>
      </c>
      <c r="F2927" s="11" t="s">
        <v>26</v>
      </c>
      <c r="G2927" s="11" t="s">
        <v>35</v>
      </c>
      <c r="H2927" s="12" t="s">
        <v>36</v>
      </c>
      <c r="I2927" s="12" t="s">
        <v>27</v>
      </c>
      <c r="J2927" s="12" t="s">
        <v>42</v>
      </c>
      <c r="K2927" s="12" t="s">
        <v>43</v>
      </c>
      <c r="L2927" s="13">
        <v>6.72</v>
      </c>
      <c r="M2927" s="13">
        <v>4</v>
      </c>
      <c r="N2927" s="13">
        <f t="shared" si="2920"/>
        <v>1.68</v>
      </c>
      <c r="O2927" s="13">
        <v>45</v>
      </c>
      <c r="P2927" s="13" t="s">
        <v>30</v>
      </c>
      <c r="Q2927" s="13">
        <v>0</v>
      </c>
      <c r="R2927" s="69">
        <f>(L2927*O2927)-Q2927</f>
        <v>302.39999999999998</v>
      </c>
      <c r="S2927" s="69">
        <v>0</v>
      </c>
      <c r="T2927" s="69">
        <f t="shared" si="2983"/>
        <v>0</v>
      </c>
      <c r="U2927" s="69">
        <f t="shared" si="2984"/>
        <v>302.39999999999998</v>
      </c>
      <c r="V2927" s="69">
        <f>+U2927*0</f>
        <v>0</v>
      </c>
      <c r="W2927" s="69">
        <f t="shared" si="2985"/>
        <v>302.39999999999998</v>
      </c>
      <c r="X2927" s="69">
        <v>0</v>
      </c>
      <c r="Y2927" s="14">
        <f>T2927-X2927</f>
        <v>0</v>
      </c>
      <c r="Z2927" s="11" t="s">
        <v>26</v>
      </c>
      <c r="AA2927" s="12" t="s">
        <v>31</v>
      </c>
    </row>
    <row r="2928" spans="1:27" x14ac:dyDescent="0.25">
      <c r="A2928" s="10">
        <v>45700</v>
      </c>
      <c r="B2928" s="11" t="s">
        <v>5352</v>
      </c>
      <c r="C2928" s="11" t="s">
        <v>5353</v>
      </c>
      <c r="D2928" s="11">
        <v>17467</v>
      </c>
      <c r="E2928" s="11" t="s">
        <v>504</v>
      </c>
      <c r="F2928" s="11" t="s">
        <v>26</v>
      </c>
      <c r="G2928" s="11">
        <v>1262</v>
      </c>
      <c r="H2928" s="12" t="s">
        <v>141</v>
      </c>
      <c r="I2928" s="12" t="s">
        <v>55</v>
      </c>
      <c r="J2928" s="12" t="s">
        <v>55</v>
      </c>
      <c r="K2928" s="12" t="s">
        <v>56</v>
      </c>
      <c r="L2928" s="13">
        <v>39.24</v>
      </c>
      <c r="M2928" s="13">
        <v>24</v>
      </c>
      <c r="N2928" s="13">
        <f t="shared" si="2920"/>
        <v>1.635</v>
      </c>
      <c r="O2928" s="13">
        <v>15</v>
      </c>
      <c r="P2928" s="13" t="s">
        <v>30</v>
      </c>
      <c r="Q2928" s="13">
        <v>0</v>
      </c>
      <c r="R2928" s="69">
        <f>L2928*O2928</f>
        <v>588.6</v>
      </c>
      <c r="S2928" s="69">
        <v>0</v>
      </c>
      <c r="T2928" s="69">
        <f>L2928*S2928</f>
        <v>0</v>
      </c>
      <c r="U2928" s="69">
        <f>R2928-T2928</f>
        <v>588.6</v>
      </c>
      <c r="V2928" s="69">
        <f>U2928*0</f>
        <v>0</v>
      </c>
      <c r="W2928" s="69">
        <f>U2928-V2928</f>
        <v>588.6</v>
      </c>
      <c r="X2928" s="69">
        <v>0</v>
      </c>
      <c r="Y2928" s="14">
        <f t="shared" ref="Y2928" si="2986">T2928-X2928</f>
        <v>0</v>
      </c>
      <c r="Z2928" s="11" t="s">
        <v>26</v>
      </c>
      <c r="AA2928" s="12" t="s">
        <v>31</v>
      </c>
    </row>
    <row r="2929" spans="1:27" x14ac:dyDescent="0.25">
      <c r="A2929" s="10">
        <v>45700</v>
      </c>
      <c r="B2929" s="11" t="s">
        <v>5354</v>
      </c>
      <c r="C2929" s="11" t="s">
        <v>5355</v>
      </c>
      <c r="D2929" s="11">
        <v>17468</v>
      </c>
      <c r="E2929" s="11" t="s">
        <v>239</v>
      </c>
      <c r="F2929" s="11" t="s">
        <v>26</v>
      </c>
      <c r="G2929" s="11" t="s">
        <v>26</v>
      </c>
      <c r="H2929" s="12" t="s">
        <v>145</v>
      </c>
      <c r="I2929" s="12" t="s">
        <v>27</v>
      </c>
      <c r="J2929" s="12" t="s">
        <v>47</v>
      </c>
      <c r="K2929" s="12" t="s">
        <v>48</v>
      </c>
      <c r="L2929" s="13">
        <v>40.18</v>
      </c>
      <c r="M2929" s="13">
        <v>28</v>
      </c>
      <c r="N2929" s="13">
        <f t="shared" si="2920"/>
        <v>1.4350000000000001</v>
      </c>
      <c r="O2929" s="13">
        <v>91</v>
      </c>
      <c r="P2929" s="13" t="s">
        <v>30</v>
      </c>
      <c r="Q2929" s="13">
        <v>0</v>
      </c>
      <c r="R2929" s="69">
        <f>+L2929*O2929</f>
        <v>3656.38</v>
      </c>
      <c r="S2929" s="69">
        <v>40</v>
      </c>
      <c r="T2929" s="69">
        <f>L2929*S2929</f>
        <v>1607.2</v>
      </c>
      <c r="U2929" s="69">
        <f t="shared" ref="U2929" si="2987">R2929-T2929</f>
        <v>2049.1800000000003</v>
      </c>
      <c r="V2929" s="69">
        <f>U2929*1</f>
        <v>2049.1800000000003</v>
      </c>
      <c r="W2929" s="69">
        <f t="shared" ref="W2929" si="2988">U2929-V2929</f>
        <v>0</v>
      </c>
      <c r="X2929" s="69">
        <f>L2929*37</f>
        <v>1486.66</v>
      </c>
      <c r="Y2929" s="70">
        <f>+T2929-X2929</f>
        <v>120.53999999999996</v>
      </c>
      <c r="Z2929" s="12" t="s">
        <v>41</v>
      </c>
      <c r="AA2929" s="12" t="s">
        <v>79</v>
      </c>
    </row>
    <row r="2930" spans="1:27" x14ac:dyDescent="0.25">
      <c r="A2930" s="10">
        <v>45700</v>
      </c>
      <c r="B2930" s="11" t="s">
        <v>5356</v>
      </c>
      <c r="C2930" s="11" t="s">
        <v>5357</v>
      </c>
      <c r="D2930" s="11">
        <v>17469</v>
      </c>
      <c r="E2930" s="11" t="s">
        <v>4322</v>
      </c>
      <c r="F2930" s="11" t="s">
        <v>26</v>
      </c>
      <c r="G2930" s="11">
        <v>2959</v>
      </c>
      <c r="H2930" s="12" t="s">
        <v>4441</v>
      </c>
      <c r="I2930" s="12" t="s">
        <v>27</v>
      </c>
      <c r="J2930" s="12" t="s">
        <v>33</v>
      </c>
      <c r="K2930" s="12" t="s">
        <v>34</v>
      </c>
      <c r="L2930" s="13">
        <v>39.979999999999997</v>
      </c>
      <c r="M2930" s="13">
        <v>27</v>
      </c>
      <c r="N2930" s="13">
        <f t="shared" si="2920"/>
        <v>1.4807407407407407</v>
      </c>
      <c r="O2930" s="13">
        <v>42</v>
      </c>
      <c r="P2930" s="13" t="s">
        <v>30</v>
      </c>
      <c r="Q2930" s="13">
        <v>0</v>
      </c>
      <c r="R2930" s="69">
        <f>L2930*O2930</f>
        <v>1679.1599999999999</v>
      </c>
      <c r="S2930" s="69">
        <v>0</v>
      </c>
      <c r="T2930" s="69">
        <f>L2930*S2930</f>
        <v>0</v>
      </c>
      <c r="U2930" s="69">
        <f>R2930-T2930</f>
        <v>1679.1599999999999</v>
      </c>
      <c r="V2930" s="69">
        <f>U2930*1</f>
        <v>1679.1599999999999</v>
      </c>
      <c r="W2930" s="69">
        <f>U2930-V2930</f>
        <v>0</v>
      </c>
      <c r="X2930" s="69">
        <v>0</v>
      </c>
      <c r="Y2930" s="70">
        <f>T2930-X2930</f>
        <v>0</v>
      </c>
      <c r="Z2930" s="11" t="s">
        <v>26</v>
      </c>
      <c r="AA2930" s="12" t="s">
        <v>31</v>
      </c>
    </row>
    <row r="2931" spans="1:27" x14ac:dyDescent="0.25">
      <c r="A2931" s="10">
        <v>45700</v>
      </c>
      <c r="B2931" s="11" t="s">
        <v>4333</v>
      </c>
      <c r="C2931" s="11" t="s">
        <v>5358</v>
      </c>
      <c r="D2931" s="11">
        <v>17470</v>
      </c>
      <c r="E2931" s="11" t="s">
        <v>183</v>
      </c>
      <c r="F2931" s="11" t="s">
        <v>26</v>
      </c>
      <c r="G2931" s="11">
        <v>1012</v>
      </c>
      <c r="H2931" s="12" t="s">
        <v>141</v>
      </c>
      <c r="I2931" s="12" t="s">
        <v>27</v>
      </c>
      <c r="J2931" s="12" t="s">
        <v>42</v>
      </c>
      <c r="K2931" s="12" t="s">
        <v>43</v>
      </c>
      <c r="L2931" s="13">
        <v>42.94</v>
      </c>
      <c r="M2931" s="13">
        <v>25</v>
      </c>
      <c r="N2931" s="13">
        <f t="shared" ref="N2931:N2938" si="2989">L2931/M2931</f>
        <v>1.7176</v>
      </c>
      <c r="O2931" s="13">
        <v>40</v>
      </c>
      <c r="P2931" s="13" t="s">
        <v>30</v>
      </c>
      <c r="Q2931" s="13">
        <v>0</v>
      </c>
      <c r="R2931" s="69">
        <f>L2931*O2931</f>
        <v>1717.6</v>
      </c>
      <c r="S2931" s="69">
        <v>0</v>
      </c>
      <c r="T2931" s="69">
        <f>L2931*S2931</f>
        <v>0</v>
      </c>
      <c r="U2931" s="69">
        <f>R2931-T2931</f>
        <v>1717.6</v>
      </c>
      <c r="V2931" s="69">
        <f>U2931*0</f>
        <v>0</v>
      </c>
      <c r="W2931" s="69">
        <f>U2931-V2931</f>
        <v>1717.6</v>
      </c>
      <c r="X2931" s="69">
        <v>0</v>
      </c>
      <c r="Y2931" s="14">
        <f t="shared" ref="Y2931" si="2990">T2931-X2931</f>
        <v>0</v>
      </c>
      <c r="Z2931" s="11" t="s">
        <v>26</v>
      </c>
      <c r="AA2931" s="12" t="s">
        <v>31</v>
      </c>
    </row>
    <row r="2932" spans="1:27" x14ac:dyDescent="0.25">
      <c r="A2932" s="10">
        <v>45700</v>
      </c>
      <c r="B2932" s="11" t="s">
        <v>5359</v>
      </c>
      <c r="C2932" s="11" t="s">
        <v>5360</v>
      </c>
      <c r="D2932" s="11">
        <v>17471</v>
      </c>
      <c r="E2932" s="11" t="s">
        <v>3636</v>
      </c>
      <c r="F2932" s="11" t="s">
        <v>26</v>
      </c>
      <c r="G2932" s="11" t="s">
        <v>35</v>
      </c>
      <c r="H2932" s="12" t="s">
        <v>36</v>
      </c>
      <c r="I2932" s="12" t="s">
        <v>27</v>
      </c>
      <c r="J2932" s="12" t="s">
        <v>42</v>
      </c>
      <c r="K2932" s="12" t="s">
        <v>43</v>
      </c>
      <c r="L2932" s="13">
        <v>9.3000000000000007</v>
      </c>
      <c r="M2932" s="13">
        <v>6</v>
      </c>
      <c r="N2932" s="13">
        <f t="shared" si="2989"/>
        <v>1.55</v>
      </c>
      <c r="O2932" s="13">
        <v>45</v>
      </c>
      <c r="P2932" s="13" t="s">
        <v>30</v>
      </c>
      <c r="Q2932" s="13">
        <v>0</v>
      </c>
      <c r="R2932" s="69">
        <f>(L2932*O2932)-Q2932</f>
        <v>418.50000000000006</v>
      </c>
      <c r="S2932" s="69">
        <v>0</v>
      </c>
      <c r="T2932" s="69">
        <f t="shared" ref="T2932:T2933" si="2991">+L2932*S2932</f>
        <v>0</v>
      </c>
      <c r="U2932" s="69">
        <f t="shared" ref="U2932:U2934" si="2992">+R2932-T2932</f>
        <v>418.50000000000006</v>
      </c>
      <c r="V2932" s="69">
        <f>+U2932*0</f>
        <v>0</v>
      </c>
      <c r="W2932" s="69">
        <f t="shared" ref="W2932:W2934" si="2993">+U2932-V2932</f>
        <v>418.50000000000006</v>
      </c>
      <c r="X2932" s="69">
        <v>0</v>
      </c>
      <c r="Y2932" s="14">
        <f>T2932-X2932</f>
        <v>0</v>
      </c>
      <c r="Z2932" s="11" t="s">
        <v>26</v>
      </c>
      <c r="AA2932" s="12" t="s">
        <v>31</v>
      </c>
    </row>
    <row r="2933" spans="1:27" x14ac:dyDescent="0.25">
      <c r="A2933" s="10">
        <v>45700</v>
      </c>
      <c r="B2933" s="11" t="s">
        <v>5361</v>
      </c>
      <c r="C2933" s="11" t="s">
        <v>5362</v>
      </c>
      <c r="D2933" s="11">
        <v>17472</v>
      </c>
      <c r="E2933" s="11" t="s">
        <v>204</v>
      </c>
      <c r="F2933" s="11" t="s">
        <v>26</v>
      </c>
      <c r="G2933" s="11" t="s">
        <v>35</v>
      </c>
      <c r="H2933" s="12" t="s">
        <v>36</v>
      </c>
      <c r="I2933" s="12" t="s">
        <v>55</v>
      </c>
      <c r="J2933" s="12" t="s">
        <v>55</v>
      </c>
      <c r="K2933" s="12" t="s">
        <v>56</v>
      </c>
      <c r="L2933" s="13">
        <v>11.12</v>
      </c>
      <c r="M2933" s="13">
        <v>6</v>
      </c>
      <c r="N2933" s="13">
        <f t="shared" si="2989"/>
        <v>1.8533333333333333</v>
      </c>
      <c r="O2933" s="13">
        <v>20</v>
      </c>
      <c r="P2933" s="13" t="s">
        <v>30</v>
      </c>
      <c r="Q2933" s="13">
        <v>0</v>
      </c>
      <c r="R2933" s="69">
        <f>(L2933*O2933)-Q2933</f>
        <v>222.39999999999998</v>
      </c>
      <c r="S2933" s="69">
        <v>0</v>
      </c>
      <c r="T2933" s="69">
        <f t="shared" si="2991"/>
        <v>0</v>
      </c>
      <c r="U2933" s="69">
        <f t="shared" si="2992"/>
        <v>222.39999999999998</v>
      </c>
      <c r="V2933" s="69">
        <f t="shared" ref="V2933" si="2994">+U2933*0</f>
        <v>0</v>
      </c>
      <c r="W2933" s="69">
        <f t="shared" si="2993"/>
        <v>222.39999999999998</v>
      </c>
      <c r="X2933" s="69">
        <v>0</v>
      </c>
      <c r="Y2933" s="14">
        <f t="shared" ref="Y2933:Y2939" si="2995">T2933-X2933</f>
        <v>0</v>
      </c>
      <c r="Z2933" s="11" t="s">
        <v>26</v>
      </c>
      <c r="AA2933" s="12" t="s">
        <v>31</v>
      </c>
    </row>
    <row r="2934" spans="1:27" x14ac:dyDescent="0.25">
      <c r="A2934" s="10">
        <v>45700</v>
      </c>
      <c r="B2934" s="11" t="s">
        <v>5363</v>
      </c>
      <c r="C2934" s="11" t="s">
        <v>5364</v>
      </c>
      <c r="D2934" s="11">
        <v>17473</v>
      </c>
      <c r="E2934" s="11" t="s">
        <v>74</v>
      </c>
      <c r="F2934" s="11" t="s">
        <v>26</v>
      </c>
      <c r="G2934" s="11">
        <v>1330</v>
      </c>
      <c r="H2934" s="12" t="s">
        <v>70</v>
      </c>
      <c r="I2934" s="12" t="s">
        <v>27</v>
      </c>
      <c r="J2934" s="12" t="s">
        <v>33</v>
      </c>
      <c r="K2934" s="12" t="s">
        <v>34</v>
      </c>
      <c r="L2934" s="13">
        <v>38.200000000000003</v>
      </c>
      <c r="M2934" s="13">
        <v>25</v>
      </c>
      <c r="N2934" s="13">
        <f t="shared" si="2989"/>
        <v>1.528</v>
      </c>
      <c r="O2934" s="13" t="s">
        <v>30</v>
      </c>
      <c r="P2934" s="13">
        <v>60</v>
      </c>
      <c r="Q2934" s="13">
        <v>0</v>
      </c>
      <c r="R2934" s="69">
        <f>+M2934*P2934</f>
        <v>1500</v>
      </c>
      <c r="S2934" s="69">
        <v>0</v>
      </c>
      <c r="T2934" s="69">
        <f>+M2934*S2934</f>
        <v>0</v>
      </c>
      <c r="U2934" s="69">
        <f t="shared" si="2992"/>
        <v>1500</v>
      </c>
      <c r="V2934" s="69">
        <f>+U2934*0</f>
        <v>0</v>
      </c>
      <c r="W2934" s="69">
        <f t="shared" si="2993"/>
        <v>1500</v>
      </c>
      <c r="X2934" s="69">
        <v>0</v>
      </c>
      <c r="Y2934" s="14">
        <f t="shared" si="2995"/>
        <v>0</v>
      </c>
      <c r="Z2934" s="11" t="s">
        <v>26</v>
      </c>
      <c r="AA2934" s="12" t="s">
        <v>31</v>
      </c>
    </row>
    <row r="2935" spans="1:27" x14ac:dyDescent="0.25">
      <c r="A2935" s="10">
        <v>45700</v>
      </c>
      <c r="B2935" s="11" t="s">
        <v>469</v>
      </c>
      <c r="C2935" s="11" t="s">
        <v>5365</v>
      </c>
      <c r="D2935" s="11">
        <v>17474</v>
      </c>
      <c r="E2935" s="11" t="s">
        <v>5030</v>
      </c>
      <c r="F2935" s="11" t="s">
        <v>26</v>
      </c>
      <c r="G2935" s="11">
        <v>10803</v>
      </c>
      <c r="H2935" s="12" t="s">
        <v>140</v>
      </c>
      <c r="I2935" s="12" t="s">
        <v>27</v>
      </c>
      <c r="J2935" s="12" t="s">
        <v>42</v>
      </c>
      <c r="K2935" s="12" t="s">
        <v>43</v>
      </c>
      <c r="L2935" s="13">
        <v>41.46</v>
      </c>
      <c r="M2935" s="13">
        <v>25</v>
      </c>
      <c r="N2935" s="13">
        <f t="shared" si="2989"/>
        <v>1.6584000000000001</v>
      </c>
      <c r="O2935" s="13">
        <v>35</v>
      </c>
      <c r="P2935" s="13"/>
      <c r="Q2935" s="13">
        <v>0</v>
      </c>
      <c r="R2935" s="69">
        <f>+L2935*O2935</f>
        <v>1451.1000000000001</v>
      </c>
      <c r="S2935" s="69">
        <v>0</v>
      </c>
      <c r="T2935" s="69">
        <f>+L2935*S2935</f>
        <v>0</v>
      </c>
      <c r="U2935" s="69">
        <f>+R2935-T2935</f>
        <v>1451.1000000000001</v>
      </c>
      <c r="V2935" s="69">
        <f t="shared" ref="V2935:V2936" si="2996">+U2935*0</f>
        <v>0</v>
      </c>
      <c r="W2935" s="69">
        <f>+U2935-V2935</f>
        <v>1451.1000000000001</v>
      </c>
      <c r="X2935" s="69">
        <v>0</v>
      </c>
      <c r="Y2935" s="14">
        <f t="shared" si="2995"/>
        <v>0</v>
      </c>
      <c r="Z2935" s="11" t="s">
        <v>26</v>
      </c>
      <c r="AA2935" s="12" t="s">
        <v>31</v>
      </c>
    </row>
    <row r="2936" spans="1:27" x14ac:dyDescent="0.25">
      <c r="A2936" s="10">
        <v>45700</v>
      </c>
      <c r="B2936" s="11" t="s">
        <v>2704</v>
      </c>
      <c r="C2936" s="11" t="s">
        <v>5366</v>
      </c>
      <c r="D2936" s="11">
        <v>17475</v>
      </c>
      <c r="E2936" s="11" t="s">
        <v>5367</v>
      </c>
      <c r="F2936" s="11" t="s">
        <v>26</v>
      </c>
      <c r="G2936" s="11">
        <v>10192</v>
      </c>
      <c r="H2936" s="12" t="s">
        <v>140</v>
      </c>
      <c r="I2936" s="12" t="s">
        <v>27</v>
      </c>
      <c r="J2936" s="12" t="s">
        <v>42</v>
      </c>
      <c r="K2936" s="12" t="s">
        <v>43</v>
      </c>
      <c r="L2936" s="13">
        <v>42.9</v>
      </c>
      <c r="M2936" s="13">
        <v>25</v>
      </c>
      <c r="N2936" s="13">
        <f t="shared" si="2989"/>
        <v>1.716</v>
      </c>
      <c r="O2936" s="13">
        <v>35</v>
      </c>
      <c r="P2936" s="13"/>
      <c r="Q2936" s="13">
        <v>0</v>
      </c>
      <c r="R2936" s="69">
        <f>+L2936*O2936</f>
        <v>1501.5</v>
      </c>
      <c r="S2936" s="69">
        <v>0</v>
      </c>
      <c r="T2936" s="69">
        <f>+L2936*S2936</f>
        <v>0</v>
      </c>
      <c r="U2936" s="69">
        <f>+R2936-T2936</f>
        <v>1501.5</v>
      </c>
      <c r="V2936" s="69">
        <f t="shared" si="2996"/>
        <v>0</v>
      </c>
      <c r="W2936" s="69">
        <f>+U2936-V2936</f>
        <v>1501.5</v>
      </c>
      <c r="X2936" s="69">
        <v>0</v>
      </c>
      <c r="Y2936" s="14">
        <f t="shared" si="2995"/>
        <v>0</v>
      </c>
      <c r="Z2936" s="11" t="s">
        <v>26</v>
      </c>
      <c r="AA2936" s="12" t="s">
        <v>31</v>
      </c>
    </row>
    <row r="2937" spans="1:27" x14ac:dyDescent="0.25">
      <c r="A2937" s="10">
        <v>45700</v>
      </c>
      <c r="B2937" s="11" t="s">
        <v>5368</v>
      </c>
      <c r="C2937" s="11" t="s">
        <v>5369</v>
      </c>
      <c r="D2937" s="11">
        <v>17476</v>
      </c>
      <c r="E2937" s="11" t="s">
        <v>561</v>
      </c>
      <c r="F2937" s="11" t="s">
        <v>26</v>
      </c>
      <c r="G2937" s="11">
        <v>949</v>
      </c>
      <c r="H2937" s="12" t="s">
        <v>162</v>
      </c>
      <c r="I2937" s="12" t="s">
        <v>27</v>
      </c>
      <c r="J2937" s="12" t="s">
        <v>47</v>
      </c>
      <c r="K2937" s="12" t="s">
        <v>48</v>
      </c>
      <c r="L2937" s="13">
        <v>36.840000000000003</v>
      </c>
      <c r="M2937" s="13">
        <v>25</v>
      </c>
      <c r="N2937" s="13">
        <f t="shared" si="2989"/>
        <v>1.4736000000000002</v>
      </c>
      <c r="O2937" s="13" t="s">
        <v>30</v>
      </c>
      <c r="P2937" s="13">
        <v>58</v>
      </c>
      <c r="Q2937" s="13">
        <v>0</v>
      </c>
      <c r="R2937" s="69">
        <f>M2937*P2937</f>
        <v>1450</v>
      </c>
      <c r="S2937" s="69">
        <v>0</v>
      </c>
      <c r="T2937" s="69">
        <f>M2937*S2937</f>
        <v>0</v>
      </c>
      <c r="U2937" s="69">
        <f>R2937-T2937</f>
        <v>1450</v>
      </c>
      <c r="V2937" s="69">
        <f>U2937*0</f>
        <v>0</v>
      </c>
      <c r="W2937" s="69">
        <f>U2937-V2937</f>
        <v>1450</v>
      </c>
      <c r="X2937" s="69">
        <v>0</v>
      </c>
      <c r="Y2937" s="14">
        <f t="shared" si="2995"/>
        <v>0</v>
      </c>
      <c r="Z2937" s="11" t="s">
        <v>26</v>
      </c>
      <c r="AA2937" s="12" t="s">
        <v>31</v>
      </c>
    </row>
    <row r="2938" spans="1:27" x14ac:dyDescent="0.25">
      <c r="A2938" s="10">
        <v>45700</v>
      </c>
      <c r="B2938" s="11" t="s">
        <v>4013</v>
      </c>
      <c r="C2938" s="11" t="s">
        <v>5370</v>
      </c>
      <c r="D2938" s="11">
        <v>17477</v>
      </c>
      <c r="E2938" s="11" t="s">
        <v>5371</v>
      </c>
      <c r="F2938" s="11" t="s">
        <v>26</v>
      </c>
      <c r="G2938" s="11">
        <v>26210</v>
      </c>
      <c r="H2938" s="12" t="s">
        <v>564</v>
      </c>
      <c r="I2938" s="12" t="s">
        <v>27</v>
      </c>
      <c r="J2938" s="12" t="s">
        <v>33</v>
      </c>
      <c r="K2938" s="12" t="s">
        <v>34</v>
      </c>
      <c r="L2938" s="13">
        <v>42.94</v>
      </c>
      <c r="M2938" s="13">
        <v>25</v>
      </c>
      <c r="N2938" s="13">
        <f t="shared" si="2989"/>
        <v>1.7176</v>
      </c>
      <c r="O2938" s="13"/>
      <c r="P2938" s="13">
        <v>60</v>
      </c>
      <c r="Q2938" s="13">
        <v>0</v>
      </c>
      <c r="R2938" s="69">
        <f>M2938*P2938</f>
        <v>1500</v>
      </c>
      <c r="S2938" s="69">
        <v>0</v>
      </c>
      <c r="T2938" s="69">
        <f>M2938*S2938</f>
        <v>0</v>
      </c>
      <c r="U2938" s="69">
        <f>R2938-T2938</f>
        <v>1500</v>
      </c>
      <c r="V2938" s="69">
        <f>U2938*0</f>
        <v>0</v>
      </c>
      <c r="W2938" s="69">
        <f>+U2938-V2938</f>
        <v>1500</v>
      </c>
      <c r="X2938" s="69">
        <v>0</v>
      </c>
      <c r="Y2938" s="14">
        <f t="shared" si="2995"/>
        <v>0</v>
      </c>
      <c r="Z2938" s="11" t="s">
        <v>26</v>
      </c>
      <c r="AA2938" s="12" t="s">
        <v>31</v>
      </c>
    </row>
    <row r="2939" spans="1:27" x14ac:dyDescent="0.25">
      <c r="A2939" s="10">
        <v>45701</v>
      </c>
      <c r="B2939" s="11" t="s">
        <v>315</v>
      </c>
      <c r="C2939" s="11" t="s">
        <v>5372</v>
      </c>
      <c r="D2939" s="11">
        <v>17478</v>
      </c>
      <c r="E2939" s="11" t="s">
        <v>32</v>
      </c>
      <c r="F2939" s="11" t="s">
        <v>26</v>
      </c>
      <c r="G2939" s="11">
        <v>1613</v>
      </c>
      <c r="H2939" s="12" t="s">
        <v>45</v>
      </c>
      <c r="I2939" s="12" t="s">
        <v>27</v>
      </c>
      <c r="J2939" s="12" t="s">
        <v>42</v>
      </c>
      <c r="K2939" s="12" t="s">
        <v>43</v>
      </c>
      <c r="L2939" s="13">
        <v>44.72</v>
      </c>
      <c r="M2939" s="13">
        <v>25</v>
      </c>
      <c r="N2939" s="13">
        <f>+L2939/M2939</f>
        <v>1.7887999999999999</v>
      </c>
      <c r="O2939" s="13" t="s">
        <v>30</v>
      </c>
      <c r="P2939" s="13">
        <v>62</v>
      </c>
      <c r="Q2939" s="13">
        <v>0</v>
      </c>
      <c r="R2939" s="69">
        <f>M2939*P2939</f>
        <v>1550</v>
      </c>
      <c r="S2939" s="69">
        <v>0</v>
      </c>
      <c r="T2939" s="69">
        <f>M2939*S2939</f>
        <v>0</v>
      </c>
      <c r="U2939" s="69">
        <f>R2939-T2939</f>
        <v>1550</v>
      </c>
      <c r="V2939" s="69">
        <f>U2939*0</f>
        <v>0</v>
      </c>
      <c r="W2939" s="69">
        <f>U2939-V2939</f>
        <v>1550</v>
      </c>
      <c r="X2939" s="69">
        <v>0</v>
      </c>
      <c r="Y2939" s="14">
        <f t="shared" si="2995"/>
        <v>0</v>
      </c>
      <c r="Z2939" s="11" t="s">
        <v>26</v>
      </c>
      <c r="AA2939" s="12" t="s">
        <v>31</v>
      </c>
    </row>
    <row r="2940" spans="1:27" x14ac:dyDescent="0.25">
      <c r="A2940" s="10">
        <v>45701</v>
      </c>
      <c r="B2940" s="11" t="s">
        <v>3012</v>
      </c>
      <c r="C2940" s="11" t="s">
        <v>5373</v>
      </c>
      <c r="D2940" s="11">
        <v>17479</v>
      </c>
      <c r="E2940" s="11" t="s">
        <v>430</v>
      </c>
      <c r="F2940" s="11" t="s">
        <v>26</v>
      </c>
      <c r="G2940" s="11" t="s">
        <v>26</v>
      </c>
      <c r="H2940" s="12" t="s">
        <v>4421</v>
      </c>
      <c r="I2940" s="12" t="s">
        <v>27</v>
      </c>
      <c r="J2940" s="12" t="s">
        <v>47</v>
      </c>
      <c r="K2940" s="12" t="s">
        <v>48</v>
      </c>
      <c r="L2940" s="13">
        <v>41.4</v>
      </c>
      <c r="M2940" s="13">
        <v>28</v>
      </c>
      <c r="N2940" s="13">
        <f t="shared" ref="N2940:N3003" si="2997">+L2940/M2940</f>
        <v>1.4785714285714284</v>
      </c>
      <c r="O2940" s="13">
        <v>87</v>
      </c>
      <c r="P2940" s="13" t="s">
        <v>30</v>
      </c>
      <c r="Q2940" s="13">
        <v>0</v>
      </c>
      <c r="R2940" s="69">
        <f>L2940*O2940</f>
        <v>3601.7999999999997</v>
      </c>
      <c r="S2940" s="69">
        <v>38</v>
      </c>
      <c r="T2940" s="69">
        <f>L2940*S2940</f>
        <v>1573.2</v>
      </c>
      <c r="U2940" s="69">
        <f>R2940-T2940</f>
        <v>2028.5999999999997</v>
      </c>
      <c r="V2940" s="69">
        <f>U2940*1</f>
        <v>2028.5999999999997</v>
      </c>
      <c r="W2940" s="69">
        <f>U2940-V2940</f>
        <v>0</v>
      </c>
      <c r="X2940" s="69">
        <f>L2940*36</f>
        <v>1490.3999999999999</v>
      </c>
      <c r="Y2940" s="70">
        <f>+T2940-X2940</f>
        <v>82.800000000000182</v>
      </c>
      <c r="Z2940" s="12" t="s">
        <v>6326</v>
      </c>
      <c r="AA2940" s="12" t="s">
        <v>78</v>
      </c>
    </row>
    <row r="2941" spans="1:27" x14ac:dyDescent="0.25">
      <c r="A2941" s="10">
        <v>45701</v>
      </c>
      <c r="B2941" s="11" t="s">
        <v>5374</v>
      </c>
      <c r="C2941" s="11" t="s">
        <v>5375</v>
      </c>
      <c r="D2941" s="11">
        <v>17480</v>
      </c>
      <c r="E2941" s="11" t="s">
        <v>183</v>
      </c>
      <c r="F2941" s="11" t="s">
        <v>26</v>
      </c>
      <c r="G2941" s="11">
        <v>1013</v>
      </c>
      <c r="H2941" s="12" t="s">
        <v>141</v>
      </c>
      <c r="I2941" s="12" t="s">
        <v>27</v>
      </c>
      <c r="J2941" s="12" t="s">
        <v>33</v>
      </c>
      <c r="K2941" s="12" t="s">
        <v>34</v>
      </c>
      <c r="L2941" s="13">
        <v>38.96</v>
      </c>
      <c r="M2941" s="13">
        <v>25</v>
      </c>
      <c r="N2941" s="13">
        <f t="shared" si="2997"/>
        <v>1.5584</v>
      </c>
      <c r="O2941" s="13">
        <v>40</v>
      </c>
      <c r="P2941" s="13" t="s">
        <v>30</v>
      </c>
      <c r="Q2941" s="13">
        <v>0</v>
      </c>
      <c r="R2941" s="69">
        <f>L2941*O2941</f>
        <v>1558.4</v>
      </c>
      <c r="S2941" s="69">
        <v>0</v>
      </c>
      <c r="T2941" s="69">
        <f>L2941*S2941</f>
        <v>0</v>
      </c>
      <c r="U2941" s="69">
        <f>R2941-T2941</f>
        <v>1558.4</v>
      </c>
      <c r="V2941" s="69">
        <f>U2941*0</f>
        <v>0</v>
      </c>
      <c r="W2941" s="69">
        <f>U2941-V2941</f>
        <v>1558.4</v>
      </c>
      <c r="X2941" s="69">
        <v>0</v>
      </c>
      <c r="Y2941" s="14">
        <f t="shared" ref="Y2941" si="2998">T2941-X2941</f>
        <v>0</v>
      </c>
      <c r="Z2941" s="11" t="s">
        <v>26</v>
      </c>
      <c r="AA2941" s="12" t="s">
        <v>31</v>
      </c>
    </row>
    <row r="2942" spans="1:27" x14ac:dyDescent="0.25">
      <c r="A2942" s="10">
        <v>45701</v>
      </c>
      <c r="B2942" s="11" t="s">
        <v>5376</v>
      </c>
      <c r="C2942" s="11" t="s">
        <v>5377</v>
      </c>
      <c r="D2942" s="11">
        <v>17481</v>
      </c>
      <c r="E2942" s="11" t="s">
        <v>500</v>
      </c>
      <c r="F2942" s="11" t="s">
        <v>26</v>
      </c>
      <c r="G2942" s="11" t="s">
        <v>26</v>
      </c>
      <c r="H2942" s="12" t="s">
        <v>145</v>
      </c>
      <c r="I2942" s="12" t="s">
        <v>27</v>
      </c>
      <c r="J2942" s="12" t="s">
        <v>47</v>
      </c>
      <c r="K2942" s="12" t="s">
        <v>48</v>
      </c>
      <c r="L2942" s="13">
        <v>42.16</v>
      </c>
      <c r="M2942" s="13">
        <v>29</v>
      </c>
      <c r="N2942" s="13">
        <f t="shared" si="2997"/>
        <v>1.4537931034482758</v>
      </c>
      <c r="O2942" s="13">
        <v>91</v>
      </c>
      <c r="P2942" s="13" t="s">
        <v>30</v>
      </c>
      <c r="Q2942" s="13">
        <v>0</v>
      </c>
      <c r="R2942" s="69">
        <f>+L2942*O2942</f>
        <v>3836.5599999999995</v>
      </c>
      <c r="S2942" s="69">
        <v>40</v>
      </c>
      <c r="T2942" s="69">
        <f>L2942*S2942</f>
        <v>1686.3999999999999</v>
      </c>
      <c r="U2942" s="69">
        <f t="shared" ref="U2942" si="2999">R2942-T2942</f>
        <v>2150.16</v>
      </c>
      <c r="V2942" s="69">
        <f>U2942*1</f>
        <v>2150.16</v>
      </c>
      <c r="W2942" s="69">
        <f t="shared" ref="W2942" si="3000">U2942-V2942</f>
        <v>0</v>
      </c>
      <c r="X2942" s="69">
        <f>L2942*36</f>
        <v>1517.7599999999998</v>
      </c>
      <c r="Y2942" s="70">
        <f>+T2942-X2942</f>
        <v>168.6400000000001</v>
      </c>
      <c r="Z2942" s="12" t="s">
        <v>141</v>
      </c>
      <c r="AA2942" s="12" t="s">
        <v>79</v>
      </c>
    </row>
    <row r="2943" spans="1:27" x14ac:dyDescent="0.25">
      <c r="A2943" s="10">
        <v>45701</v>
      </c>
      <c r="B2943" s="11" t="s">
        <v>5378</v>
      </c>
      <c r="C2943" s="11" t="s">
        <v>5379</v>
      </c>
      <c r="D2943" s="11">
        <v>17482</v>
      </c>
      <c r="E2943" s="11" t="s">
        <v>223</v>
      </c>
      <c r="F2943" s="11" t="s">
        <v>26</v>
      </c>
      <c r="G2943" s="11">
        <v>3214</v>
      </c>
      <c r="H2943" s="12" t="s">
        <v>4422</v>
      </c>
      <c r="I2943" s="12" t="s">
        <v>27</v>
      </c>
      <c r="J2943" s="12" t="s">
        <v>33</v>
      </c>
      <c r="K2943" s="12" t="s">
        <v>34</v>
      </c>
      <c r="L2943" s="13">
        <v>35.799999999999997</v>
      </c>
      <c r="M2943" s="13">
        <v>25</v>
      </c>
      <c r="N2943" s="13">
        <f t="shared" si="2997"/>
        <v>1.4319999999999999</v>
      </c>
      <c r="O2943" s="13">
        <v>45</v>
      </c>
      <c r="P2943" s="13" t="s">
        <v>30</v>
      </c>
      <c r="Q2943" s="13">
        <v>0</v>
      </c>
      <c r="R2943" s="69">
        <f>+L2943*O2943</f>
        <v>1610.9999999999998</v>
      </c>
      <c r="S2943" s="69">
        <v>0</v>
      </c>
      <c r="T2943" s="69">
        <f>+L2943*S2943</f>
        <v>0</v>
      </c>
      <c r="U2943" s="69">
        <f t="shared" ref="U2943" si="3001">+R2943-T2943</f>
        <v>1610.9999999999998</v>
      </c>
      <c r="V2943" s="69">
        <f>+U2943*1</f>
        <v>1610.9999999999998</v>
      </c>
      <c r="W2943" s="69">
        <f t="shared" ref="W2943" si="3002">+U2943-V2943</f>
        <v>0</v>
      </c>
      <c r="X2943" s="69">
        <v>0</v>
      </c>
      <c r="Y2943" s="14">
        <f t="shared" ref="Y2943:Y3006" si="3003">T2943-X2943</f>
        <v>0</v>
      </c>
      <c r="Z2943" s="11" t="s">
        <v>26</v>
      </c>
      <c r="AA2943" s="12" t="s">
        <v>31</v>
      </c>
    </row>
    <row r="2944" spans="1:27" x14ac:dyDescent="0.25">
      <c r="A2944" s="10">
        <v>45701</v>
      </c>
      <c r="B2944" s="11" t="s">
        <v>4139</v>
      </c>
      <c r="C2944" s="11" t="s">
        <v>5380</v>
      </c>
      <c r="D2944" s="11">
        <v>17483</v>
      </c>
      <c r="E2944" s="11" t="s">
        <v>80</v>
      </c>
      <c r="F2944" s="11" t="s">
        <v>26</v>
      </c>
      <c r="G2944" s="11">
        <v>10684</v>
      </c>
      <c r="H2944" s="12" t="s">
        <v>140</v>
      </c>
      <c r="I2944" s="12" t="s">
        <v>27</v>
      </c>
      <c r="J2944" s="12" t="s">
        <v>33</v>
      </c>
      <c r="K2944" s="12" t="s">
        <v>34</v>
      </c>
      <c r="L2944" s="13">
        <v>42.06</v>
      </c>
      <c r="M2944" s="13">
        <v>29</v>
      </c>
      <c r="N2944" s="13">
        <f t="shared" si="2997"/>
        <v>1.450344827586207</v>
      </c>
      <c r="O2944" s="13">
        <v>40</v>
      </c>
      <c r="P2944" s="13"/>
      <c r="Q2944" s="13">
        <v>0</v>
      </c>
      <c r="R2944" s="69">
        <f>+L2944*O2944</f>
        <v>1682.4</v>
      </c>
      <c r="S2944" s="69">
        <v>0</v>
      </c>
      <c r="T2944" s="69">
        <f>+L2944*S2944</f>
        <v>0</v>
      </c>
      <c r="U2944" s="69">
        <f>+R2944-T2944</f>
        <v>1682.4</v>
      </c>
      <c r="V2944" s="69">
        <f t="shared" ref="V2944" si="3004">+U2944*0</f>
        <v>0</v>
      </c>
      <c r="W2944" s="69">
        <f>+U2944-V2944</f>
        <v>1682.4</v>
      </c>
      <c r="X2944" s="69">
        <v>0</v>
      </c>
      <c r="Y2944" s="14">
        <f t="shared" si="3003"/>
        <v>0</v>
      </c>
      <c r="Z2944" s="11" t="s">
        <v>26</v>
      </c>
      <c r="AA2944" s="12" t="s">
        <v>31</v>
      </c>
    </row>
    <row r="2945" spans="1:27" x14ac:dyDescent="0.25">
      <c r="A2945" s="10">
        <v>45701</v>
      </c>
      <c r="B2945" s="11" t="s">
        <v>5381</v>
      </c>
      <c r="C2945" s="11" t="s">
        <v>5382</v>
      </c>
      <c r="D2945" s="11">
        <v>17484</v>
      </c>
      <c r="E2945" s="11" t="s">
        <v>495</v>
      </c>
      <c r="F2945" s="11" t="s">
        <v>26</v>
      </c>
      <c r="G2945" s="11">
        <v>78956</v>
      </c>
      <c r="H2945" s="12" t="s">
        <v>4447</v>
      </c>
      <c r="I2945" s="12" t="s">
        <v>27</v>
      </c>
      <c r="J2945" s="12" t="s">
        <v>47</v>
      </c>
      <c r="K2945" s="12" t="s">
        <v>48</v>
      </c>
      <c r="L2945" s="13">
        <v>38.36</v>
      </c>
      <c r="M2945" s="13">
        <v>25</v>
      </c>
      <c r="N2945" s="13">
        <f t="shared" si="2997"/>
        <v>1.5344</v>
      </c>
      <c r="O2945" s="13">
        <v>46.66</v>
      </c>
      <c r="P2945" s="13" t="s">
        <v>30</v>
      </c>
      <c r="Q2945" s="13">
        <v>0</v>
      </c>
      <c r="R2945" s="69">
        <f>+L2945*O2945</f>
        <v>1789.8775999999998</v>
      </c>
      <c r="S2945" s="69">
        <v>0</v>
      </c>
      <c r="T2945" s="69">
        <f>+L2945*S2945</f>
        <v>0</v>
      </c>
      <c r="U2945" s="69">
        <f>+R2945-T2945</f>
        <v>1789.8775999999998</v>
      </c>
      <c r="V2945" s="69">
        <f>+U2945*0.75</f>
        <v>1342.4081999999999</v>
      </c>
      <c r="W2945" s="69">
        <f>+U2945-V2945</f>
        <v>447.46939999999995</v>
      </c>
      <c r="X2945" s="69">
        <v>0</v>
      </c>
      <c r="Y2945" s="14">
        <f t="shared" si="3003"/>
        <v>0</v>
      </c>
      <c r="Z2945" s="11" t="s">
        <v>26</v>
      </c>
      <c r="AA2945" s="12" t="s">
        <v>31</v>
      </c>
    </row>
    <row r="2946" spans="1:27" x14ac:dyDescent="0.25">
      <c r="A2946" s="10">
        <v>45701</v>
      </c>
      <c r="B2946" s="11" t="s">
        <v>5383</v>
      </c>
      <c r="C2946" s="11" t="s">
        <v>5384</v>
      </c>
      <c r="D2946" s="11">
        <v>17485</v>
      </c>
      <c r="E2946" s="11" t="s">
        <v>538</v>
      </c>
      <c r="F2946" s="11" t="s">
        <v>26</v>
      </c>
      <c r="G2946" s="11" t="s">
        <v>26</v>
      </c>
      <c r="H2946" s="12" t="s">
        <v>4421</v>
      </c>
      <c r="I2946" s="12" t="s">
        <v>27</v>
      </c>
      <c r="J2946" s="12" t="s">
        <v>42</v>
      </c>
      <c r="K2946" s="12" t="s">
        <v>43</v>
      </c>
      <c r="L2946" s="13">
        <v>45.54</v>
      </c>
      <c r="M2946" s="13">
        <v>28</v>
      </c>
      <c r="N2946" s="13">
        <f t="shared" si="2997"/>
        <v>1.6264285714285713</v>
      </c>
      <c r="O2946" s="13">
        <v>83</v>
      </c>
      <c r="P2946" s="13" t="s">
        <v>30</v>
      </c>
      <c r="Q2946" s="13">
        <v>0</v>
      </c>
      <c r="R2946" s="69">
        <f>L2946*O2946</f>
        <v>3779.8199999999997</v>
      </c>
      <c r="S2946" s="69">
        <v>38</v>
      </c>
      <c r="T2946" s="69">
        <f>L2946*S2946</f>
        <v>1730.52</v>
      </c>
      <c r="U2946" s="69">
        <f>R2946-T2946</f>
        <v>2049.2999999999997</v>
      </c>
      <c r="V2946" s="69">
        <f>U2946*1</f>
        <v>2049.2999999999997</v>
      </c>
      <c r="W2946" s="69">
        <f>U2946-V2946</f>
        <v>0</v>
      </c>
      <c r="X2946" s="69">
        <f>L2946*37</f>
        <v>1684.98</v>
      </c>
      <c r="Y2946" s="70">
        <f>+T2946-X2946</f>
        <v>45.539999999999964</v>
      </c>
      <c r="Z2946" s="12" t="s">
        <v>41</v>
      </c>
      <c r="AA2946" s="12" t="s">
        <v>78</v>
      </c>
    </row>
    <row r="2947" spans="1:27" x14ac:dyDescent="0.25">
      <c r="A2947" s="10">
        <v>45701</v>
      </c>
      <c r="B2947" s="11" t="s">
        <v>1268</v>
      </c>
      <c r="C2947" s="11" t="s">
        <v>5385</v>
      </c>
      <c r="D2947" s="11">
        <v>17486</v>
      </c>
      <c r="E2947" s="11" t="s">
        <v>4593</v>
      </c>
      <c r="F2947" s="11" t="s">
        <v>26</v>
      </c>
      <c r="G2947" s="11">
        <v>78353</v>
      </c>
      <c r="H2947" s="12" t="s">
        <v>4447</v>
      </c>
      <c r="I2947" s="12" t="s">
        <v>55</v>
      </c>
      <c r="J2947" s="12" t="s">
        <v>55</v>
      </c>
      <c r="K2947" s="12" t="s">
        <v>56</v>
      </c>
      <c r="L2947" s="13">
        <v>40.659999999999997</v>
      </c>
      <c r="M2947" s="13">
        <v>25</v>
      </c>
      <c r="N2947" s="13">
        <f t="shared" si="2997"/>
        <v>1.6263999999999998</v>
      </c>
      <c r="O2947" s="13">
        <v>15</v>
      </c>
      <c r="P2947" s="13" t="s">
        <v>30</v>
      </c>
      <c r="Q2947" s="13">
        <v>0</v>
      </c>
      <c r="R2947" s="69">
        <f>+L2947*O2947</f>
        <v>609.9</v>
      </c>
      <c r="S2947" s="69">
        <v>0</v>
      </c>
      <c r="T2947" s="69">
        <f>+L2947*S2947</f>
        <v>0</v>
      </c>
      <c r="U2947" s="69">
        <f>+R2947-T2947</f>
        <v>609.9</v>
      </c>
      <c r="V2947" s="69">
        <f>+U2947*0.75</f>
        <v>457.42499999999995</v>
      </c>
      <c r="W2947" s="69">
        <f>+U2947-V2947</f>
        <v>152.47500000000002</v>
      </c>
      <c r="X2947" s="69">
        <v>0</v>
      </c>
      <c r="Y2947" s="14">
        <f t="shared" si="3003"/>
        <v>0</v>
      </c>
      <c r="Z2947" s="11" t="s">
        <v>26</v>
      </c>
      <c r="AA2947" s="12" t="s">
        <v>31</v>
      </c>
    </row>
    <row r="2948" spans="1:27" x14ac:dyDescent="0.25">
      <c r="A2948" s="10">
        <v>45701</v>
      </c>
      <c r="B2948" s="11" t="s">
        <v>5386</v>
      </c>
      <c r="C2948" s="11" t="s">
        <v>5387</v>
      </c>
      <c r="D2948" s="11">
        <v>17487</v>
      </c>
      <c r="E2948" s="11" t="s">
        <v>57</v>
      </c>
      <c r="F2948" s="11" t="s">
        <v>26</v>
      </c>
      <c r="G2948" s="11">
        <v>3303</v>
      </c>
      <c r="H2948" s="12" t="s">
        <v>41</v>
      </c>
      <c r="I2948" s="12" t="s">
        <v>27</v>
      </c>
      <c r="J2948" s="12" t="s">
        <v>33</v>
      </c>
      <c r="K2948" s="12" t="s">
        <v>34</v>
      </c>
      <c r="L2948" s="13">
        <v>42.38</v>
      </c>
      <c r="M2948" s="13">
        <v>29</v>
      </c>
      <c r="N2948" s="13">
        <f t="shared" si="2997"/>
        <v>1.4613793103448276</v>
      </c>
      <c r="O2948" s="13" t="s">
        <v>30</v>
      </c>
      <c r="P2948" s="13">
        <v>60</v>
      </c>
      <c r="Q2948" s="13">
        <v>0</v>
      </c>
      <c r="R2948" s="69">
        <f>M2948*P2948</f>
        <v>1740</v>
      </c>
      <c r="S2948" s="69">
        <v>0</v>
      </c>
      <c r="T2948" s="69">
        <f>M2948*S2948</f>
        <v>0</v>
      </c>
      <c r="U2948" s="69">
        <f t="shared" ref="U2948" si="3005">+R2948-T2948</f>
        <v>1740</v>
      </c>
      <c r="V2948" s="69">
        <f>+U2948*0</f>
        <v>0</v>
      </c>
      <c r="W2948" s="69">
        <f t="shared" ref="W2948" si="3006">+U2948-V2948</f>
        <v>1740</v>
      </c>
      <c r="X2948" s="69">
        <v>0</v>
      </c>
      <c r="Y2948" s="14">
        <f t="shared" si="3003"/>
        <v>0</v>
      </c>
      <c r="Z2948" s="11" t="s">
        <v>26</v>
      </c>
      <c r="AA2948" s="12" t="s">
        <v>31</v>
      </c>
    </row>
    <row r="2949" spans="1:27" x14ac:dyDescent="0.25">
      <c r="A2949" s="10">
        <v>45701</v>
      </c>
      <c r="B2949" s="11" t="s">
        <v>5388</v>
      </c>
      <c r="C2949" s="11" t="s">
        <v>5389</v>
      </c>
      <c r="D2949" s="11">
        <v>17488</v>
      </c>
      <c r="E2949" s="11" t="s">
        <v>478</v>
      </c>
      <c r="F2949" s="11" t="s">
        <v>26</v>
      </c>
      <c r="G2949" s="11">
        <v>78354</v>
      </c>
      <c r="H2949" s="12" t="s">
        <v>4447</v>
      </c>
      <c r="I2949" s="12" t="s">
        <v>55</v>
      </c>
      <c r="J2949" s="12" t="s">
        <v>55</v>
      </c>
      <c r="K2949" s="12" t="s">
        <v>56</v>
      </c>
      <c r="L2949" s="13">
        <v>40.6</v>
      </c>
      <c r="M2949" s="13">
        <v>25</v>
      </c>
      <c r="N2949" s="13">
        <f t="shared" si="2997"/>
        <v>1.6240000000000001</v>
      </c>
      <c r="O2949" s="13">
        <v>15</v>
      </c>
      <c r="P2949" s="13" t="s">
        <v>30</v>
      </c>
      <c r="Q2949" s="13">
        <v>0</v>
      </c>
      <c r="R2949" s="69">
        <f>+L2949*O2949</f>
        <v>609</v>
      </c>
      <c r="S2949" s="69">
        <v>0</v>
      </c>
      <c r="T2949" s="69">
        <f>+L2949*S2949</f>
        <v>0</v>
      </c>
      <c r="U2949" s="69">
        <f>+R2949-T2949</f>
        <v>609</v>
      </c>
      <c r="V2949" s="69">
        <f>+U2949*0.75</f>
        <v>456.75</v>
      </c>
      <c r="W2949" s="69">
        <f>+U2949-V2949</f>
        <v>152.25</v>
      </c>
      <c r="X2949" s="69">
        <v>0</v>
      </c>
      <c r="Y2949" s="14">
        <f t="shared" si="3003"/>
        <v>0</v>
      </c>
      <c r="Z2949" s="11" t="s">
        <v>26</v>
      </c>
      <c r="AA2949" s="12" t="s">
        <v>31</v>
      </c>
    </row>
    <row r="2950" spans="1:27" x14ac:dyDescent="0.25">
      <c r="A2950" s="10">
        <v>45701</v>
      </c>
      <c r="B2950" s="11" t="s">
        <v>5390</v>
      </c>
      <c r="C2950" s="11" t="s">
        <v>5391</v>
      </c>
      <c r="D2950" s="11">
        <v>17489</v>
      </c>
      <c r="E2950" s="11" t="s">
        <v>245</v>
      </c>
      <c r="F2950" s="11" t="s">
        <v>26</v>
      </c>
      <c r="G2950" s="11">
        <v>3416</v>
      </c>
      <c r="H2950" s="12" t="s">
        <v>41</v>
      </c>
      <c r="I2950" s="12" t="s">
        <v>27</v>
      </c>
      <c r="J2950" s="12" t="s">
        <v>33</v>
      </c>
      <c r="K2950" s="12" t="s">
        <v>34</v>
      </c>
      <c r="L2950" s="13">
        <v>40.82</v>
      </c>
      <c r="M2950" s="13">
        <v>28</v>
      </c>
      <c r="N2950" s="13">
        <f t="shared" si="2997"/>
        <v>1.457857142857143</v>
      </c>
      <c r="O2950" s="13" t="s">
        <v>30</v>
      </c>
      <c r="P2950" s="13">
        <v>60</v>
      </c>
      <c r="Q2950" s="13">
        <v>0</v>
      </c>
      <c r="R2950" s="69">
        <f>M2950*P2950</f>
        <v>1680</v>
      </c>
      <c r="S2950" s="69">
        <v>0</v>
      </c>
      <c r="T2950" s="69">
        <f>M2950*S2950</f>
        <v>0</v>
      </c>
      <c r="U2950" s="69">
        <f t="shared" ref="U2950" si="3007">+R2950-T2950</f>
        <v>1680</v>
      </c>
      <c r="V2950" s="69">
        <f>+U2950*0</f>
        <v>0</v>
      </c>
      <c r="W2950" s="69">
        <f t="shared" ref="W2950" si="3008">+U2950-V2950</f>
        <v>1680</v>
      </c>
      <c r="X2950" s="69">
        <v>0</v>
      </c>
      <c r="Y2950" s="14">
        <f t="shared" si="3003"/>
        <v>0</v>
      </c>
      <c r="Z2950" s="11" t="s">
        <v>26</v>
      </c>
      <c r="AA2950" s="12" t="s">
        <v>31</v>
      </c>
    </row>
    <row r="2951" spans="1:27" x14ac:dyDescent="0.25">
      <c r="A2951" s="10">
        <v>45701</v>
      </c>
      <c r="B2951" s="11" t="s">
        <v>5392</v>
      </c>
      <c r="C2951" s="11" t="s">
        <v>5393</v>
      </c>
      <c r="D2951" s="11">
        <v>17490</v>
      </c>
      <c r="E2951" s="11" t="s">
        <v>1199</v>
      </c>
      <c r="F2951" s="11" t="s">
        <v>26</v>
      </c>
      <c r="G2951" s="11">
        <v>2965</v>
      </c>
      <c r="H2951" s="12" t="s">
        <v>162</v>
      </c>
      <c r="I2951" s="12" t="s">
        <v>27</v>
      </c>
      <c r="J2951" s="12" t="s">
        <v>42</v>
      </c>
      <c r="K2951" s="12" t="s">
        <v>43</v>
      </c>
      <c r="L2951" s="13">
        <v>44.94</v>
      </c>
      <c r="M2951" s="13">
        <v>25</v>
      </c>
      <c r="N2951" s="13">
        <f t="shared" si="2997"/>
        <v>1.7975999999999999</v>
      </c>
      <c r="O2951" s="13" t="s">
        <v>30</v>
      </c>
      <c r="P2951" s="13">
        <v>62</v>
      </c>
      <c r="Q2951" s="13">
        <v>0</v>
      </c>
      <c r="R2951" s="69">
        <f>M2951*P2951</f>
        <v>1550</v>
      </c>
      <c r="S2951" s="69">
        <v>0</v>
      </c>
      <c r="T2951" s="69">
        <f>M2951*S2951</f>
        <v>0</v>
      </c>
      <c r="U2951" s="69">
        <f>R2951-T2951</f>
        <v>1550</v>
      </c>
      <c r="V2951" s="69">
        <f t="shared" ref="V2951" si="3009">U2951*0</f>
        <v>0</v>
      </c>
      <c r="W2951" s="69">
        <f t="shared" ref="W2951" si="3010">U2951-V2951</f>
        <v>1550</v>
      </c>
      <c r="X2951" s="69">
        <v>0</v>
      </c>
      <c r="Y2951" s="14">
        <f t="shared" si="3003"/>
        <v>0</v>
      </c>
      <c r="Z2951" s="11" t="s">
        <v>26</v>
      </c>
      <c r="AA2951" s="12" t="s">
        <v>31</v>
      </c>
    </row>
    <row r="2952" spans="1:27" x14ac:dyDescent="0.25">
      <c r="A2952" s="10">
        <v>45701</v>
      </c>
      <c r="B2952" s="11" t="s">
        <v>1363</v>
      </c>
      <c r="C2952" s="11" t="s">
        <v>5394</v>
      </c>
      <c r="D2952" s="11">
        <v>17491</v>
      </c>
      <c r="E2952" s="11" t="s">
        <v>53</v>
      </c>
      <c r="F2952" s="11" t="s">
        <v>26</v>
      </c>
      <c r="G2952" s="11">
        <v>3959</v>
      </c>
      <c r="H2952" s="12" t="s">
        <v>41</v>
      </c>
      <c r="I2952" s="12" t="s">
        <v>55</v>
      </c>
      <c r="J2952" s="12" t="s">
        <v>565</v>
      </c>
      <c r="K2952" s="12" t="s">
        <v>549</v>
      </c>
      <c r="L2952" s="13">
        <v>44.38</v>
      </c>
      <c r="M2952" s="13">
        <v>25</v>
      </c>
      <c r="N2952" s="13">
        <f t="shared" si="2997"/>
        <v>1.7752000000000001</v>
      </c>
      <c r="O2952" s="13">
        <v>25</v>
      </c>
      <c r="P2952" s="13"/>
      <c r="Q2952" s="13">
        <v>0</v>
      </c>
      <c r="R2952" s="69">
        <f>L2952*O2952</f>
        <v>1109.5</v>
      </c>
      <c r="S2952" s="69">
        <v>0</v>
      </c>
      <c r="T2952" s="69">
        <f t="shared" ref="T2952" si="3011">L2952*S2952</f>
        <v>0</v>
      </c>
      <c r="U2952" s="69">
        <f>R2952-T2952</f>
        <v>1109.5</v>
      </c>
      <c r="V2952" s="69">
        <f>U2952*0</f>
        <v>0</v>
      </c>
      <c r="W2952" s="69">
        <f>U2952-V2952</f>
        <v>1109.5</v>
      </c>
      <c r="X2952" s="69">
        <v>0</v>
      </c>
      <c r="Y2952" s="14">
        <f t="shared" si="3003"/>
        <v>0</v>
      </c>
      <c r="Z2952" s="11" t="s">
        <v>26</v>
      </c>
      <c r="AA2952" s="12" t="s">
        <v>31</v>
      </c>
    </row>
    <row r="2953" spans="1:27" x14ac:dyDescent="0.25">
      <c r="A2953" s="10">
        <v>45701</v>
      </c>
      <c r="B2953" s="11" t="s">
        <v>5395</v>
      </c>
      <c r="C2953" s="11" t="s">
        <v>5396</v>
      </c>
      <c r="D2953" s="11">
        <v>17492</v>
      </c>
      <c r="E2953" s="11" t="s">
        <v>40</v>
      </c>
      <c r="F2953" s="11" t="s">
        <v>26</v>
      </c>
      <c r="G2953" s="11">
        <v>3270</v>
      </c>
      <c r="H2953" s="12" t="s">
        <v>41</v>
      </c>
      <c r="I2953" s="12" t="s">
        <v>27</v>
      </c>
      <c r="J2953" s="12" t="s">
        <v>28</v>
      </c>
      <c r="K2953" s="12" t="s">
        <v>29</v>
      </c>
      <c r="L2953" s="13">
        <v>40.479999999999997</v>
      </c>
      <c r="M2953" s="13">
        <v>27</v>
      </c>
      <c r="N2953" s="13">
        <f t="shared" si="2997"/>
        <v>1.4992592592592591</v>
      </c>
      <c r="O2953" s="13" t="s">
        <v>30</v>
      </c>
      <c r="P2953" s="13">
        <v>40.5</v>
      </c>
      <c r="Q2953" s="13">
        <v>0</v>
      </c>
      <c r="R2953" s="69">
        <f>M2953*P2953</f>
        <v>1093.5</v>
      </c>
      <c r="S2953" s="69">
        <v>0</v>
      </c>
      <c r="T2953" s="69">
        <f>M2953*S2953</f>
        <v>0</v>
      </c>
      <c r="U2953" s="69">
        <f>+R2953-T2953</f>
        <v>1093.5</v>
      </c>
      <c r="V2953" s="69">
        <f t="shared" ref="V2953" si="3012">+U2953*0</f>
        <v>0</v>
      </c>
      <c r="W2953" s="69">
        <f>+U2953-V2953</f>
        <v>1093.5</v>
      </c>
      <c r="X2953" s="69">
        <v>0</v>
      </c>
      <c r="Y2953" s="14">
        <f t="shared" si="3003"/>
        <v>0</v>
      </c>
      <c r="Z2953" s="11" t="s">
        <v>26</v>
      </c>
      <c r="AA2953" s="12" t="s">
        <v>31</v>
      </c>
    </row>
    <row r="2954" spans="1:27" x14ac:dyDescent="0.25">
      <c r="A2954" s="10">
        <v>45701</v>
      </c>
      <c r="B2954" s="11" t="s">
        <v>5397</v>
      </c>
      <c r="C2954" s="11" t="s">
        <v>5398</v>
      </c>
      <c r="D2954" s="11">
        <v>17493</v>
      </c>
      <c r="E2954" s="11" t="s">
        <v>434</v>
      </c>
      <c r="F2954" s="11" t="s">
        <v>26</v>
      </c>
      <c r="G2954" s="11">
        <v>2781</v>
      </c>
      <c r="H2954" s="12" t="s">
        <v>41</v>
      </c>
      <c r="I2954" s="12" t="s">
        <v>55</v>
      </c>
      <c r="J2954" s="12" t="s">
        <v>565</v>
      </c>
      <c r="K2954" s="12" t="s">
        <v>549</v>
      </c>
      <c r="L2954" s="13">
        <v>44.32</v>
      </c>
      <c r="M2954" s="13">
        <v>25</v>
      </c>
      <c r="N2954" s="13">
        <f t="shared" si="2997"/>
        <v>1.7727999999999999</v>
      </c>
      <c r="O2954" s="13">
        <v>25</v>
      </c>
      <c r="P2954" s="13"/>
      <c r="Q2954" s="13">
        <v>0</v>
      </c>
      <c r="R2954" s="69">
        <f>L2954*O2954</f>
        <v>1108</v>
      </c>
      <c r="S2954" s="69">
        <v>0</v>
      </c>
      <c r="T2954" s="69">
        <f t="shared" ref="T2954" si="3013">L2954*S2954</f>
        <v>0</v>
      </c>
      <c r="U2954" s="69">
        <f>R2954-T2954</f>
        <v>1108</v>
      </c>
      <c r="V2954" s="69">
        <f>U2954*0</f>
        <v>0</v>
      </c>
      <c r="W2954" s="69">
        <f>U2954-V2954</f>
        <v>1108</v>
      </c>
      <c r="X2954" s="69">
        <v>0</v>
      </c>
      <c r="Y2954" s="14">
        <f t="shared" si="3003"/>
        <v>0</v>
      </c>
      <c r="Z2954" s="11" t="s">
        <v>26</v>
      </c>
      <c r="AA2954" s="12" t="s">
        <v>31</v>
      </c>
    </row>
    <row r="2955" spans="1:27" x14ac:dyDescent="0.25">
      <c r="A2955" s="10">
        <v>45701</v>
      </c>
      <c r="B2955" s="11" t="s">
        <v>5399</v>
      </c>
      <c r="C2955" s="11" t="s">
        <v>5400</v>
      </c>
      <c r="D2955" s="11">
        <v>17494</v>
      </c>
      <c r="E2955" s="11" t="s">
        <v>482</v>
      </c>
      <c r="F2955" s="11" t="s">
        <v>26</v>
      </c>
      <c r="G2955" s="11">
        <v>3599</v>
      </c>
      <c r="H2955" s="12" t="s">
        <v>41</v>
      </c>
      <c r="I2955" s="12" t="s">
        <v>27</v>
      </c>
      <c r="J2955" s="12" t="s">
        <v>28</v>
      </c>
      <c r="K2955" s="12" t="s">
        <v>29</v>
      </c>
      <c r="L2955" s="13">
        <v>41.16</v>
      </c>
      <c r="M2955" s="13">
        <v>27</v>
      </c>
      <c r="N2955" s="13">
        <f t="shared" si="2997"/>
        <v>1.5244444444444443</v>
      </c>
      <c r="O2955" s="13" t="s">
        <v>30</v>
      </c>
      <c r="P2955" s="13">
        <v>40.5</v>
      </c>
      <c r="Q2955" s="13">
        <v>0</v>
      </c>
      <c r="R2955" s="69">
        <f>M2955*P2955</f>
        <v>1093.5</v>
      </c>
      <c r="S2955" s="69">
        <v>0</v>
      </c>
      <c r="T2955" s="69">
        <f>M2955*S2955</f>
        <v>0</v>
      </c>
      <c r="U2955" s="69">
        <f>+R2955-T2955</f>
        <v>1093.5</v>
      </c>
      <c r="V2955" s="69">
        <f t="shared" ref="V2955" si="3014">+U2955*0</f>
        <v>0</v>
      </c>
      <c r="W2955" s="69">
        <f>+U2955-V2955</f>
        <v>1093.5</v>
      </c>
      <c r="X2955" s="69">
        <v>0</v>
      </c>
      <c r="Y2955" s="14">
        <f t="shared" si="3003"/>
        <v>0</v>
      </c>
      <c r="Z2955" s="11" t="s">
        <v>26</v>
      </c>
      <c r="AA2955" s="12" t="s">
        <v>31</v>
      </c>
    </row>
    <row r="2956" spans="1:27" x14ac:dyDescent="0.25">
      <c r="A2956" s="10">
        <v>45701</v>
      </c>
      <c r="B2956" s="11" t="s">
        <v>1098</v>
      </c>
      <c r="C2956" s="11" t="s">
        <v>5401</v>
      </c>
      <c r="D2956" s="11">
        <v>17495</v>
      </c>
      <c r="E2956" s="11" t="s">
        <v>68</v>
      </c>
      <c r="F2956" s="11" t="s">
        <v>26</v>
      </c>
      <c r="G2956" s="11">
        <v>78951</v>
      </c>
      <c r="H2956" s="12" t="s">
        <v>4447</v>
      </c>
      <c r="I2956" s="12" t="s">
        <v>55</v>
      </c>
      <c r="J2956" s="12" t="s">
        <v>55</v>
      </c>
      <c r="K2956" s="12" t="s">
        <v>56</v>
      </c>
      <c r="L2956" s="13">
        <v>41.76</v>
      </c>
      <c r="M2956" s="13">
        <v>25</v>
      </c>
      <c r="N2956" s="13">
        <f t="shared" si="2997"/>
        <v>1.6703999999999999</v>
      </c>
      <c r="O2956" s="13">
        <v>15</v>
      </c>
      <c r="P2956" s="13" t="s">
        <v>30</v>
      </c>
      <c r="Q2956" s="13">
        <v>0</v>
      </c>
      <c r="R2956" s="69">
        <f>+L2956*O2956</f>
        <v>626.4</v>
      </c>
      <c r="S2956" s="69">
        <v>0</v>
      </c>
      <c r="T2956" s="69">
        <f>+L2956*S2956</f>
        <v>0</v>
      </c>
      <c r="U2956" s="69">
        <f>+R2956-T2956</f>
        <v>626.4</v>
      </c>
      <c r="V2956" s="69">
        <f>+U2956*0.75</f>
        <v>469.79999999999995</v>
      </c>
      <c r="W2956" s="69">
        <f>+U2956-V2956</f>
        <v>156.60000000000002</v>
      </c>
      <c r="X2956" s="69">
        <v>0</v>
      </c>
      <c r="Y2956" s="14">
        <f t="shared" si="3003"/>
        <v>0</v>
      </c>
      <c r="Z2956" s="11" t="s">
        <v>26</v>
      </c>
      <c r="AA2956" s="12" t="s">
        <v>31</v>
      </c>
    </row>
    <row r="2957" spans="1:27" x14ac:dyDescent="0.25">
      <c r="A2957" s="10">
        <v>45701</v>
      </c>
      <c r="B2957" s="11" t="s">
        <v>5402</v>
      </c>
      <c r="C2957" s="11" t="s">
        <v>5403</v>
      </c>
      <c r="D2957" s="11">
        <v>17496</v>
      </c>
      <c r="E2957" s="11" t="s">
        <v>60</v>
      </c>
      <c r="F2957" s="11" t="s">
        <v>26</v>
      </c>
      <c r="G2957" s="11" t="s">
        <v>35</v>
      </c>
      <c r="H2957" s="12" t="s">
        <v>36</v>
      </c>
      <c r="I2957" s="12" t="s">
        <v>27</v>
      </c>
      <c r="J2957" s="12" t="s">
        <v>33</v>
      </c>
      <c r="K2957" s="12" t="s">
        <v>34</v>
      </c>
      <c r="L2957" s="13">
        <v>6.58</v>
      </c>
      <c r="M2957" s="13">
        <v>4</v>
      </c>
      <c r="N2957" s="13">
        <f t="shared" si="2997"/>
        <v>1.645</v>
      </c>
      <c r="O2957" s="13">
        <v>50</v>
      </c>
      <c r="P2957" s="13" t="s">
        <v>30</v>
      </c>
      <c r="Q2957" s="13">
        <v>0</v>
      </c>
      <c r="R2957" s="69">
        <f>(L2957*O2957)-Q2957</f>
        <v>329</v>
      </c>
      <c r="S2957" s="69">
        <v>0</v>
      </c>
      <c r="T2957" s="69">
        <f t="shared" ref="T2957" si="3015">+L2957*S2957</f>
        <v>0</v>
      </c>
      <c r="U2957" s="69">
        <f t="shared" ref="U2957" si="3016">+R2957-T2957</f>
        <v>329</v>
      </c>
      <c r="V2957" s="69">
        <f t="shared" ref="V2957" si="3017">+U2957*0</f>
        <v>0</v>
      </c>
      <c r="W2957" s="69">
        <f t="shared" ref="W2957" si="3018">+U2957-V2957</f>
        <v>329</v>
      </c>
      <c r="X2957" s="69">
        <v>0</v>
      </c>
      <c r="Y2957" s="14">
        <f t="shared" si="3003"/>
        <v>0</v>
      </c>
      <c r="Z2957" s="11" t="s">
        <v>26</v>
      </c>
      <c r="AA2957" s="12" t="s">
        <v>31</v>
      </c>
    </row>
    <row r="2958" spans="1:27" x14ac:dyDescent="0.25">
      <c r="A2958" s="10">
        <v>45701</v>
      </c>
      <c r="B2958" s="11" t="s">
        <v>1369</v>
      </c>
      <c r="C2958" s="11" t="s">
        <v>5404</v>
      </c>
      <c r="D2958" s="11">
        <v>17497</v>
      </c>
      <c r="E2958" s="11" t="s">
        <v>75</v>
      </c>
      <c r="F2958" s="11" t="s">
        <v>26</v>
      </c>
      <c r="G2958" s="11">
        <v>40656</v>
      </c>
      <c r="H2958" s="12" t="s">
        <v>564</v>
      </c>
      <c r="I2958" s="12" t="s">
        <v>27</v>
      </c>
      <c r="J2958" s="12" t="s">
        <v>42</v>
      </c>
      <c r="K2958" s="12" t="s">
        <v>43</v>
      </c>
      <c r="L2958" s="13">
        <v>42.42</v>
      </c>
      <c r="M2958" s="13">
        <v>25</v>
      </c>
      <c r="N2958" s="13">
        <f t="shared" si="2997"/>
        <v>1.6968000000000001</v>
      </c>
      <c r="O2958" s="13"/>
      <c r="P2958" s="13">
        <v>64</v>
      </c>
      <c r="Q2958" s="13">
        <v>0</v>
      </c>
      <c r="R2958" s="69">
        <f>M2958*P2958</f>
        <v>1600</v>
      </c>
      <c r="S2958" s="69">
        <v>0</v>
      </c>
      <c r="T2958" s="69">
        <f>M2958*S2958</f>
        <v>0</v>
      </c>
      <c r="U2958" s="69">
        <f>R2958-T2958</f>
        <v>1600</v>
      </c>
      <c r="V2958" s="69">
        <f>U2958*0</f>
        <v>0</v>
      </c>
      <c r="W2958" s="69">
        <f>+U2958-V2958</f>
        <v>1600</v>
      </c>
      <c r="X2958" s="69">
        <v>0</v>
      </c>
      <c r="Y2958" s="14">
        <f t="shared" si="3003"/>
        <v>0</v>
      </c>
      <c r="Z2958" s="11" t="s">
        <v>26</v>
      </c>
      <c r="AA2958" s="12" t="s">
        <v>31</v>
      </c>
    </row>
    <row r="2959" spans="1:27" x14ac:dyDescent="0.25">
      <c r="A2959" s="10">
        <v>45701</v>
      </c>
      <c r="B2959" s="11" t="s">
        <v>5405</v>
      </c>
      <c r="C2959" s="11" t="s">
        <v>5406</v>
      </c>
      <c r="D2959" s="11">
        <v>17498</v>
      </c>
      <c r="E2959" s="11" t="s">
        <v>588</v>
      </c>
      <c r="F2959" s="11" t="s">
        <v>26</v>
      </c>
      <c r="G2959" s="11">
        <v>56918</v>
      </c>
      <c r="H2959" s="12" t="s">
        <v>4422</v>
      </c>
      <c r="I2959" s="12" t="s">
        <v>27</v>
      </c>
      <c r="J2959" s="12" t="s">
        <v>33</v>
      </c>
      <c r="K2959" s="12" t="s">
        <v>34</v>
      </c>
      <c r="L2959" s="13">
        <v>34.96</v>
      </c>
      <c r="M2959" s="13">
        <v>25</v>
      </c>
      <c r="N2959" s="13">
        <f t="shared" si="2997"/>
        <v>1.3984000000000001</v>
      </c>
      <c r="O2959" s="13">
        <v>45</v>
      </c>
      <c r="P2959" s="13" t="s">
        <v>30</v>
      </c>
      <c r="Q2959" s="13">
        <v>0</v>
      </c>
      <c r="R2959" s="69">
        <f>+L2959*O2959</f>
        <v>1573.2</v>
      </c>
      <c r="S2959" s="69">
        <v>0</v>
      </c>
      <c r="T2959" s="69">
        <f>+L2959*S2959</f>
        <v>0</v>
      </c>
      <c r="U2959" s="69">
        <f t="shared" ref="U2959" si="3019">+R2959-T2959</f>
        <v>1573.2</v>
      </c>
      <c r="V2959" s="69">
        <f>+U2959*1</f>
        <v>1573.2</v>
      </c>
      <c r="W2959" s="69">
        <f t="shared" ref="W2959" si="3020">+U2959-V2959</f>
        <v>0</v>
      </c>
      <c r="X2959" s="69">
        <v>0</v>
      </c>
      <c r="Y2959" s="14">
        <f t="shared" si="3003"/>
        <v>0</v>
      </c>
      <c r="Z2959" s="11" t="s">
        <v>26</v>
      </c>
      <c r="AA2959" s="12" t="s">
        <v>31</v>
      </c>
    </row>
    <row r="2960" spans="1:27" x14ac:dyDescent="0.25">
      <c r="A2960" s="10">
        <v>45701</v>
      </c>
      <c r="B2960" s="11" t="s">
        <v>5407</v>
      </c>
      <c r="C2960" s="11" t="s">
        <v>5408</v>
      </c>
      <c r="D2960" s="11">
        <v>17499</v>
      </c>
      <c r="E2960" s="11" t="s">
        <v>50</v>
      </c>
      <c r="F2960" s="11" t="s">
        <v>26</v>
      </c>
      <c r="G2960" s="11">
        <v>950</v>
      </c>
      <c r="H2960" s="12" t="s">
        <v>162</v>
      </c>
      <c r="I2960" s="12" t="s">
        <v>27</v>
      </c>
      <c r="J2960" s="12" t="s">
        <v>47</v>
      </c>
      <c r="K2960" s="12" t="s">
        <v>48</v>
      </c>
      <c r="L2960" s="13">
        <v>38.74</v>
      </c>
      <c r="M2960" s="13">
        <v>25</v>
      </c>
      <c r="N2960" s="13">
        <f t="shared" si="2997"/>
        <v>1.5496000000000001</v>
      </c>
      <c r="O2960" s="13" t="s">
        <v>30</v>
      </c>
      <c r="P2960" s="13">
        <v>58</v>
      </c>
      <c r="Q2960" s="13">
        <v>0</v>
      </c>
      <c r="R2960" s="69">
        <f>M2960*P2960</f>
        <v>1450</v>
      </c>
      <c r="S2960" s="69">
        <v>0</v>
      </c>
      <c r="T2960" s="69">
        <f>M2960*S2960</f>
        <v>0</v>
      </c>
      <c r="U2960" s="69">
        <f>R2960-T2960</f>
        <v>1450</v>
      </c>
      <c r="V2960" s="69">
        <f>U2960*0</f>
        <v>0</v>
      </c>
      <c r="W2960" s="69">
        <f>U2960-V2960</f>
        <v>1450</v>
      </c>
      <c r="X2960" s="69">
        <v>0</v>
      </c>
      <c r="Y2960" s="14">
        <f t="shared" si="3003"/>
        <v>0</v>
      </c>
      <c r="Z2960" s="11" t="s">
        <v>26</v>
      </c>
      <c r="AA2960" s="12" t="s">
        <v>31</v>
      </c>
    </row>
    <row r="2961" spans="1:27" x14ac:dyDescent="0.25">
      <c r="A2961" s="10">
        <v>45701</v>
      </c>
      <c r="B2961" s="11" t="s">
        <v>693</v>
      </c>
      <c r="C2961" s="11" t="s">
        <v>5409</v>
      </c>
      <c r="D2961" s="11">
        <v>17500</v>
      </c>
      <c r="E2961" s="11" t="s">
        <v>67</v>
      </c>
      <c r="F2961" s="11" t="s">
        <v>26</v>
      </c>
      <c r="G2961" s="11">
        <v>1642</v>
      </c>
      <c r="H2961" s="12" t="s">
        <v>66</v>
      </c>
      <c r="I2961" s="12" t="s">
        <v>37</v>
      </c>
      <c r="J2961" s="12" t="s">
        <v>1908</v>
      </c>
      <c r="K2961" s="12" t="s">
        <v>82</v>
      </c>
      <c r="L2961" s="13">
        <v>39.119999999999997</v>
      </c>
      <c r="M2961" s="13">
        <v>25</v>
      </c>
      <c r="N2961" s="13">
        <f t="shared" si="2997"/>
        <v>1.5648</v>
      </c>
      <c r="O2961" s="13" t="s">
        <v>30</v>
      </c>
      <c r="P2961" s="13">
        <v>54</v>
      </c>
      <c r="Q2961" s="13">
        <v>0</v>
      </c>
      <c r="R2961" s="69">
        <f>M2961*P2961</f>
        <v>1350</v>
      </c>
      <c r="S2961" s="69">
        <v>0</v>
      </c>
      <c r="T2961" s="69">
        <f>M2961*S2961</f>
        <v>0</v>
      </c>
      <c r="U2961" s="69">
        <f t="shared" ref="U2961" si="3021">R2961-T2961</f>
        <v>1350</v>
      </c>
      <c r="V2961" s="69">
        <f>U2961*1</f>
        <v>1350</v>
      </c>
      <c r="W2961" s="69">
        <f>U2961-V2961</f>
        <v>0</v>
      </c>
      <c r="X2961" s="69">
        <v>0</v>
      </c>
      <c r="Y2961" s="14">
        <f t="shared" si="3003"/>
        <v>0</v>
      </c>
      <c r="Z2961" s="11" t="s">
        <v>26</v>
      </c>
      <c r="AA2961" s="12" t="s">
        <v>31</v>
      </c>
    </row>
    <row r="2962" spans="1:27" x14ac:dyDescent="0.25">
      <c r="A2962" s="10">
        <v>45701</v>
      </c>
      <c r="B2962" s="11" t="s">
        <v>5410</v>
      </c>
      <c r="C2962" s="11" t="s">
        <v>5411</v>
      </c>
      <c r="D2962" s="11">
        <v>17501</v>
      </c>
      <c r="E2962" s="11" t="s">
        <v>650</v>
      </c>
      <c r="F2962" s="11" t="s">
        <v>26</v>
      </c>
      <c r="G2962" s="11" t="s">
        <v>35</v>
      </c>
      <c r="H2962" s="12" t="s">
        <v>36</v>
      </c>
      <c r="I2962" s="12" t="s">
        <v>55</v>
      </c>
      <c r="J2962" s="12" t="s">
        <v>55</v>
      </c>
      <c r="K2962" s="12" t="s">
        <v>56</v>
      </c>
      <c r="L2962" s="13">
        <v>36.9</v>
      </c>
      <c r="M2962" s="13">
        <v>22</v>
      </c>
      <c r="N2962" s="13">
        <f t="shared" si="2997"/>
        <v>1.6772727272727272</v>
      </c>
      <c r="O2962" s="13">
        <v>20</v>
      </c>
      <c r="P2962" s="13" t="s">
        <v>30</v>
      </c>
      <c r="Q2962" s="13">
        <v>0</v>
      </c>
      <c r="R2962" s="69">
        <f>(L2962*O2962)-Q2962</f>
        <v>738</v>
      </c>
      <c r="S2962" s="69">
        <v>0</v>
      </c>
      <c r="T2962" s="69">
        <f t="shared" ref="T2962" si="3022">+L2962*S2962</f>
        <v>0</v>
      </c>
      <c r="U2962" s="69">
        <f t="shared" ref="U2962" si="3023">+R2962-T2962</f>
        <v>738</v>
      </c>
      <c r="V2962" s="69">
        <f t="shared" ref="V2962" si="3024">+U2962*0</f>
        <v>0</v>
      </c>
      <c r="W2962" s="69">
        <f t="shared" ref="W2962" si="3025">+U2962-V2962</f>
        <v>738</v>
      </c>
      <c r="X2962" s="69">
        <v>0</v>
      </c>
      <c r="Y2962" s="14">
        <f t="shared" si="3003"/>
        <v>0</v>
      </c>
      <c r="Z2962" s="11" t="s">
        <v>26</v>
      </c>
      <c r="AA2962" s="12" t="s">
        <v>31</v>
      </c>
    </row>
    <row r="2963" spans="1:27" x14ac:dyDescent="0.25">
      <c r="A2963" s="10">
        <v>45701</v>
      </c>
      <c r="B2963" s="11" t="s">
        <v>5412</v>
      </c>
      <c r="C2963" s="11" t="s">
        <v>5413</v>
      </c>
      <c r="D2963" s="11">
        <v>17502</v>
      </c>
      <c r="E2963" s="11" t="s">
        <v>524</v>
      </c>
      <c r="F2963" s="11" t="s">
        <v>26</v>
      </c>
      <c r="G2963" s="11">
        <v>73155</v>
      </c>
      <c r="H2963" s="12" t="s">
        <v>4447</v>
      </c>
      <c r="I2963" s="12" t="s">
        <v>27</v>
      </c>
      <c r="J2963" s="12" t="s">
        <v>42</v>
      </c>
      <c r="K2963" s="12" t="s">
        <v>43</v>
      </c>
      <c r="L2963" s="13">
        <v>48.34</v>
      </c>
      <c r="M2963" s="13">
        <v>30</v>
      </c>
      <c r="N2963" s="13">
        <f t="shared" si="2997"/>
        <v>1.6113333333333335</v>
      </c>
      <c r="O2963" s="13">
        <v>42.5</v>
      </c>
      <c r="P2963" s="13"/>
      <c r="Q2963" s="13">
        <v>0</v>
      </c>
      <c r="R2963" s="69">
        <f>+L2963*O2963</f>
        <v>2054.4500000000003</v>
      </c>
      <c r="S2963" s="69">
        <v>0</v>
      </c>
      <c r="T2963" s="69">
        <f>+L2963*S2963</f>
        <v>0</v>
      </c>
      <c r="U2963" s="69">
        <f>+R2963-T2963</f>
        <v>2054.4500000000003</v>
      </c>
      <c r="V2963" s="69">
        <f>+U2963*0.75</f>
        <v>1540.8375000000001</v>
      </c>
      <c r="W2963" s="69">
        <f>+U2963-V2963</f>
        <v>513.61250000000018</v>
      </c>
      <c r="X2963" s="69">
        <v>0</v>
      </c>
      <c r="Y2963" s="14">
        <f t="shared" si="3003"/>
        <v>0</v>
      </c>
      <c r="Z2963" s="11" t="s">
        <v>26</v>
      </c>
      <c r="AA2963" s="12" t="s">
        <v>31</v>
      </c>
    </row>
    <row r="2964" spans="1:27" x14ac:dyDescent="0.25">
      <c r="A2964" s="10">
        <v>45701</v>
      </c>
      <c r="B2964" s="11" t="s">
        <v>5414</v>
      </c>
      <c r="C2964" s="11" t="s">
        <v>5415</v>
      </c>
      <c r="D2964" s="11">
        <v>17503</v>
      </c>
      <c r="E2964" s="11" t="s">
        <v>5416</v>
      </c>
      <c r="F2964" s="11" t="s">
        <v>26</v>
      </c>
      <c r="G2964" s="11">
        <v>44332</v>
      </c>
      <c r="H2964" s="12" t="s">
        <v>4422</v>
      </c>
      <c r="I2964" s="12" t="s">
        <v>27</v>
      </c>
      <c r="J2964" s="12" t="s">
        <v>33</v>
      </c>
      <c r="K2964" s="12" t="s">
        <v>34</v>
      </c>
      <c r="L2964" s="13">
        <v>34.78</v>
      </c>
      <c r="M2964" s="13">
        <v>25</v>
      </c>
      <c r="N2964" s="13">
        <f t="shared" si="2997"/>
        <v>1.3912</v>
      </c>
      <c r="O2964" s="13">
        <v>45</v>
      </c>
      <c r="P2964" s="13" t="s">
        <v>30</v>
      </c>
      <c r="Q2964" s="13">
        <v>0</v>
      </c>
      <c r="R2964" s="69">
        <f>+L2964*O2964</f>
        <v>1565.1000000000001</v>
      </c>
      <c r="S2964" s="69">
        <v>0</v>
      </c>
      <c r="T2964" s="69">
        <f>+L2964*S2964</f>
        <v>0</v>
      </c>
      <c r="U2964" s="69">
        <f t="shared" ref="U2964" si="3026">+R2964-T2964</f>
        <v>1565.1000000000001</v>
      </c>
      <c r="V2964" s="69">
        <f>+U2964*1</f>
        <v>1565.1000000000001</v>
      </c>
      <c r="W2964" s="69">
        <f t="shared" ref="W2964" si="3027">+U2964-V2964</f>
        <v>0</v>
      </c>
      <c r="X2964" s="69">
        <v>0</v>
      </c>
      <c r="Y2964" s="14">
        <f t="shared" si="3003"/>
        <v>0</v>
      </c>
      <c r="Z2964" s="11" t="s">
        <v>26</v>
      </c>
      <c r="AA2964" s="12" t="s">
        <v>31</v>
      </c>
    </row>
    <row r="2965" spans="1:27" x14ac:dyDescent="0.25">
      <c r="A2965" s="10">
        <v>45701</v>
      </c>
      <c r="B2965" s="11" t="s">
        <v>5417</v>
      </c>
      <c r="C2965" s="11" t="s">
        <v>5418</v>
      </c>
      <c r="D2965" s="11">
        <v>17504</v>
      </c>
      <c r="E2965" s="11" t="s">
        <v>46</v>
      </c>
      <c r="F2965" s="11" t="s">
        <v>26</v>
      </c>
      <c r="G2965" s="11">
        <v>112851</v>
      </c>
      <c r="H2965" s="12" t="s">
        <v>4445</v>
      </c>
      <c r="I2965" s="12" t="s">
        <v>27</v>
      </c>
      <c r="J2965" s="12" t="s">
        <v>33</v>
      </c>
      <c r="K2965" s="12" t="s">
        <v>34</v>
      </c>
      <c r="L2965" s="13">
        <v>35.08</v>
      </c>
      <c r="M2965" s="13">
        <v>25</v>
      </c>
      <c r="N2965" s="13">
        <f t="shared" si="2997"/>
        <v>1.4032</v>
      </c>
      <c r="O2965" s="13">
        <v>44</v>
      </c>
      <c r="P2965" s="13" t="s">
        <v>30</v>
      </c>
      <c r="Q2965" s="13">
        <v>0</v>
      </c>
      <c r="R2965" s="69">
        <f t="shared" ref="R2965" si="3028">+L2965*O2965</f>
        <v>1543.52</v>
      </c>
      <c r="S2965" s="69">
        <v>0</v>
      </c>
      <c r="T2965" s="69">
        <f>+L2965*S2965</f>
        <v>0</v>
      </c>
      <c r="U2965" s="69">
        <f>+R2965-T2965</f>
        <v>1543.52</v>
      </c>
      <c r="V2965" s="69">
        <f>+U2965*1</f>
        <v>1543.52</v>
      </c>
      <c r="W2965" s="69">
        <f>+U2965-V2965</f>
        <v>0</v>
      </c>
      <c r="X2965" s="69">
        <v>0</v>
      </c>
      <c r="Y2965" s="14">
        <f t="shared" si="3003"/>
        <v>0</v>
      </c>
      <c r="Z2965" s="11" t="s">
        <v>26</v>
      </c>
      <c r="AA2965" s="12" t="s">
        <v>31</v>
      </c>
    </row>
    <row r="2966" spans="1:27" x14ac:dyDescent="0.25">
      <c r="A2966" s="10">
        <v>45701</v>
      </c>
      <c r="B2966" s="11" t="s">
        <v>5419</v>
      </c>
      <c r="C2966" s="11" t="s">
        <v>5420</v>
      </c>
      <c r="D2966" s="11">
        <v>17505</v>
      </c>
      <c r="E2966" s="11" t="s">
        <v>500</v>
      </c>
      <c r="F2966" s="11" t="s">
        <v>26</v>
      </c>
      <c r="G2966" s="11" t="s">
        <v>26</v>
      </c>
      <c r="H2966" s="12" t="s">
        <v>145</v>
      </c>
      <c r="I2966" s="12" t="s">
        <v>27</v>
      </c>
      <c r="J2966" s="12" t="s">
        <v>33</v>
      </c>
      <c r="K2966" s="12" t="s">
        <v>34</v>
      </c>
      <c r="L2966" s="13">
        <v>43.24</v>
      </c>
      <c r="M2966" s="13">
        <v>30</v>
      </c>
      <c r="N2966" s="13">
        <f t="shared" si="2997"/>
        <v>1.4413333333333334</v>
      </c>
      <c r="O2966" s="13">
        <v>91</v>
      </c>
      <c r="P2966" s="13" t="s">
        <v>30</v>
      </c>
      <c r="Q2966" s="13">
        <v>0</v>
      </c>
      <c r="R2966" s="69">
        <f>+L2966*O2966</f>
        <v>3934.84</v>
      </c>
      <c r="S2966" s="69">
        <v>40</v>
      </c>
      <c r="T2966" s="69">
        <f>L2966*S2966</f>
        <v>1729.6000000000001</v>
      </c>
      <c r="U2966" s="69">
        <f t="shared" ref="U2966" si="3029">R2966-T2966</f>
        <v>2205.2399999999998</v>
      </c>
      <c r="V2966" s="69">
        <f>U2966*1</f>
        <v>2205.2399999999998</v>
      </c>
      <c r="W2966" s="69">
        <f t="shared" ref="W2966" si="3030">U2966-V2966</f>
        <v>0</v>
      </c>
      <c r="X2966" s="69">
        <f>L2966*36</f>
        <v>1556.64</v>
      </c>
      <c r="Y2966" s="70">
        <f>+T2966-X2966</f>
        <v>172.96000000000004</v>
      </c>
      <c r="Z2966" s="12" t="s">
        <v>141</v>
      </c>
      <c r="AA2966" s="12" t="s">
        <v>79</v>
      </c>
    </row>
    <row r="2967" spans="1:27" x14ac:dyDescent="0.25">
      <c r="A2967" s="10">
        <v>45701</v>
      </c>
      <c r="B2967" s="11" t="s">
        <v>5421</v>
      </c>
      <c r="C2967" s="11" t="s">
        <v>5422</v>
      </c>
      <c r="D2967" s="11">
        <v>17506</v>
      </c>
      <c r="E2967" s="11" t="s">
        <v>5207</v>
      </c>
      <c r="F2967" s="11" t="s">
        <v>26</v>
      </c>
      <c r="G2967" s="11" t="s">
        <v>35</v>
      </c>
      <c r="H2967" s="12" t="s">
        <v>36</v>
      </c>
      <c r="I2967" s="12" t="s">
        <v>37</v>
      </c>
      <c r="J2967" s="12" t="s">
        <v>85</v>
      </c>
      <c r="K2967" s="12" t="s">
        <v>86</v>
      </c>
      <c r="L2967" s="13">
        <v>15.04</v>
      </c>
      <c r="M2967" s="13">
        <v>9</v>
      </c>
      <c r="N2967" s="13">
        <f t="shared" si="2997"/>
        <v>1.671111111111111</v>
      </c>
      <c r="O2967" s="13">
        <v>37</v>
      </c>
      <c r="P2967" s="13" t="s">
        <v>30</v>
      </c>
      <c r="Q2967" s="13">
        <v>0</v>
      </c>
      <c r="R2967" s="69">
        <f>(L2967*O2967)-Q2967</f>
        <v>556.48</v>
      </c>
      <c r="S2967" s="69">
        <v>0</v>
      </c>
      <c r="T2967" s="69">
        <f t="shared" ref="T2967" si="3031">+L2967*S2967</f>
        <v>0</v>
      </c>
      <c r="U2967" s="69">
        <f t="shared" ref="U2967" si="3032">+R2967-T2967</f>
        <v>556.48</v>
      </c>
      <c r="V2967" s="69">
        <f>+U2967*0</f>
        <v>0</v>
      </c>
      <c r="W2967" s="69">
        <f t="shared" ref="W2967" si="3033">+U2967-V2967</f>
        <v>556.48</v>
      </c>
      <c r="X2967" s="69">
        <v>0</v>
      </c>
      <c r="Y2967" s="14">
        <f t="shared" si="3003"/>
        <v>0</v>
      </c>
      <c r="Z2967" s="11" t="s">
        <v>26</v>
      </c>
      <c r="AA2967" s="12" t="s">
        <v>31</v>
      </c>
    </row>
    <row r="2968" spans="1:27" x14ac:dyDescent="0.25">
      <c r="A2968" s="10">
        <v>45701</v>
      </c>
      <c r="B2968" s="11" t="s">
        <v>5423</v>
      </c>
      <c r="C2968" s="11" t="s">
        <v>5424</v>
      </c>
      <c r="D2968" s="11">
        <v>17507</v>
      </c>
      <c r="E2968" s="11" t="s">
        <v>569</v>
      </c>
      <c r="F2968" s="11" t="s">
        <v>26</v>
      </c>
      <c r="G2968" s="11">
        <v>10753</v>
      </c>
      <c r="H2968" s="12" t="s">
        <v>140</v>
      </c>
      <c r="I2968" s="12" t="s">
        <v>27</v>
      </c>
      <c r="J2968" s="12" t="s">
        <v>47</v>
      </c>
      <c r="K2968" s="12" t="s">
        <v>48</v>
      </c>
      <c r="L2968" s="13">
        <v>41.02</v>
      </c>
      <c r="M2968" s="13">
        <v>28</v>
      </c>
      <c r="N2968" s="13">
        <f t="shared" si="2997"/>
        <v>1.4650000000000001</v>
      </c>
      <c r="O2968" s="13">
        <v>40</v>
      </c>
      <c r="P2968" s="13"/>
      <c r="Q2968" s="13">
        <v>0</v>
      </c>
      <c r="R2968" s="69">
        <f>+L2968*O2968</f>
        <v>1640.8000000000002</v>
      </c>
      <c r="S2968" s="69">
        <v>0</v>
      </c>
      <c r="T2968" s="69">
        <f>+L2968*S2968</f>
        <v>0</v>
      </c>
      <c r="U2968" s="69">
        <f>+R2968-T2968</f>
        <v>1640.8000000000002</v>
      </c>
      <c r="V2968" s="69">
        <f t="shared" ref="V2968:V2969" si="3034">+U2968*0</f>
        <v>0</v>
      </c>
      <c r="W2968" s="69">
        <f>+U2968-V2968</f>
        <v>1640.8000000000002</v>
      </c>
      <c r="X2968" s="69">
        <v>0</v>
      </c>
      <c r="Y2968" s="14">
        <f t="shared" si="3003"/>
        <v>0</v>
      </c>
      <c r="Z2968" s="11" t="s">
        <v>26</v>
      </c>
      <c r="AA2968" s="12" t="s">
        <v>31</v>
      </c>
    </row>
    <row r="2969" spans="1:27" x14ac:dyDescent="0.25">
      <c r="A2969" s="10">
        <v>45701</v>
      </c>
      <c r="B2969" s="11" t="s">
        <v>341</v>
      </c>
      <c r="C2969" s="11" t="s">
        <v>5425</v>
      </c>
      <c r="D2969" s="11">
        <v>17508</v>
      </c>
      <c r="E2969" s="11" t="s">
        <v>80</v>
      </c>
      <c r="F2969" s="11" t="s">
        <v>26</v>
      </c>
      <c r="G2969" s="11">
        <v>10685</v>
      </c>
      <c r="H2969" s="12" t="s">
        <v>140</v>
      </c>
      <c r="I2969" s="12" t="s">
        <v>27</v>
      </c>
      <c r="J2969" s="12" t="s">
        <v>42</v>
      </c>
      <c r="K2969" s="12" t="s">
        <v>43</v>
      </c>
      <c r="L2969" s="13">
        <v>43.34</v>
      </c>
      <c r="M2969" s="13">
        <v>25</v>
      </c>
      <c r="N2969" s="13">
        <f t="shared" si="2997"/>
        <v>1.7336</v>
      </c>
      <c r="O2969" s="13">
        <v>35</v>
      </c>
      <c r="P2969" s="13"/>
      <c r="Q2969" s="13">
        <v>0</v>
      </c>
      <c r="R2969" s="69">
        <f>+L2969*O2969</f>
        <v>1516.9</v>
      </c>
      <c r="S2969" s="69">
        <v>0</v>
      </c>
      <c r="T2969" s="69">
        <f>+L2969*S2969</f>
        <v>0</v>
      </c>
      <c r="U2969" s="69">
        <f>+R2969-T2969</f>
        <v>1516.9</v>
      </c>
      <c r="V2969" s="69">
        <f t="shared" si="3034"/>
        <v>0</v>
      </c>
      <c r="W2969" s="69">
        <f>+U2969-V2969</f>
        <v>1516.9</v>
      </c>
      <c r="X2969" s="69">
        <v>0</v>
      </c>
      <c r="Y2969" s="14">
        <f t="shared" si="3003"/>
        <v>0</v>
      </c>
      <c r="Z2969" s="11" t="s">
        <v>26</v>
      </c>
      <c r="AA2969" s="12" t="s">
        <v>31</v>
      </c>
    </row>
    <row r="2970" spans="1:27" x14ac:dyDescent="0.25">
      <c r="A2970" s="10">
        <v>45701</v>
      </c>
      <c r="B2970" s="11" t="s">
        <v>5426</v>
      </c>
      <c r="C2970" s="11" t="s">
        <v>5427</v>
      </c>
      <c r="D2970" s="11">
        <v>17509</v>
      </c>
      <c r="E2970" s="11" t="s">
        <v>479</v>
      </c>
      <c r="F2970" s="11" t="s">
        <v>26</v>
      </c>
      <c r="G2970" s="11">
        <v>70419</v>
      </c>
      <c r="H2970" s="12" t="s">
        <v>4447</v>
      </c>
      <c r="I2970" s="12" t="s">
        <v>55</v>
      </c>
      <c r="J2970" s="12" t="s">
        <v>55</v>
      </c>
      <c r="K2970" s="12" t="s">
        <v>56</v>
      </c>
      <c r="L2970" s="13">
        <v>40.4</v>
      </c>
      <c r="M2970" s="13">
        <v>25</v>
      </c>
      <c r="N2970" s="13">
        <f t="shared" si="2997"/>
        <v>1.6159999999999999</v>
      </c>
      <c r="O2970" s="13">
        <v>15</v>
      </c>
      <c r="P2970" s="13" t="s">
        <v>30</v>
      </c>
      <c r="Q2970" s="13">
        <v>0</v>
      </c>
      <c r="R2970" s="69">
        <f>+L2970*O2970</f>
        <v>606</v>
      </c>
      <c r="S2970" s="69">
        <v>0</v>
      </c>
      <c r="T2970" s="69">
        <f>+L2970*S2970</f>
        <v>0</v>
      </c>
      <c r="U2970" s="69">
        <f>+R2970-T2970</f>
        <v>606</v>
      </c>
      <c r="V2970" s="69">
        <f>+U2970*0.75</f>
        <v>454.5</v>
      </c>
      <c r="W2970" s="69">
        <f>+U2970-V2970</f>
        <v>151.5</v>
      </c>
      <c r="X2970" s="69">
        <v>0</v>
      </c>
      <c r="Y2970" s="14">
        <f t="shared" si="3003"/>
        <v>0</v>
      </c>
      <c r="Z2970" s="11" t="s">
        <v>26</v>
      </c>
      <c r="AA2970" s="12" t="s">
        <v>31</v>
      </c>
    </row>
    <row r="2971" spans="1:27" x14ac:dyDescent="0.25">
      <c r="A2971" s="10">
        <v>45701</v>
      </c>
      <c r="B2971" s="11" t="s">
        <v>5428</v>
      </c>
      <c r="C2971" s="11" t="s">
        <v>5429</v>
      </c>
      <c r="D2971" s="11">
        <v>17510</v>
      </c>
      <c r="E2971" s="11" t="s">
        <v>113</v>
      </c>
      <c r="F2971" s="11" t="s">
        <v>26</v>
      </c>
      <c r="G2971" s="11">
        <v>691</v>
      </c>
      <c r="H2971" s="12" t="s">
        <v>6326</v>
      </c>
      <c r="I2971" s="12" t="s">
        <v>27</v>
      </c>
      <c r="J2971" s="12" t="s">
        <v>42</v>
      </c>
      <c r="K2971" s="12" t="s">
        <v>43</v>
      </c>
      <c r="L2971" s="13">
        <v>32.18</v>
      </c>
      <c r="M2971" s="13">
        <v>20</v>
      </c>
      <c r="N2971" s="13">
        <f t="shared" si="2997"/>
        <v>1.609</v>
      </c>
      <c r="O2971" s="13">
        <v>42.5</v>
      </c>
      <c r="P2971" s="13"/>
      <c r="Q2971" s="13">
        <v>0</v>
      </c>
      <c r="R2971" s="69">
        <f>L2971*O2971</f>
        <v>1367.65</v>
      </c>
      <c r="S2971" s="69">
        <v>0</v>
      </c>
      <c r="T2971" s="69">
        <f>+L2971*S2971</f>
        <v>0</v>
      </c>
      <c r="U2971" s="69">
        <f>R2971-T2971</f>
        <v>1367.65</v>
      </c>
      <c r="V2971" s="69">
        <f>U2971*0</f>
        <v>0</v>
      </c>
      <c r="W2971" s="69">
        <f>U2971-V2971</f>
        <v>1367.65</v>
      </c>
      <c r="X2971" s="69"/>
      <c r="Y2971" s="14">
        <f t="shared" si="3003"/>
        <v>0</v>
      </c>
      <c r="Z2971" s="11" t="s">
        <v>26</v>
      </c>
      <c r="AA2971" s="12" t="s">
        <v>31</v>
      </c>
    </row>
    <row r="2972" spans="1:27" x14ac:dyDescent="0.25">
      <c r="A2972" s="10">
        <v>45701</v>
      </c>
      <c r="B2972" s="11" t="s">
        <v>2501</v>
      </c>
      <c r="C2972" s="11" t="s">
        <v>5430</v>
      </c>
      <c r="D2972" s="11">
        <v>17511</v>
      </c>
      <c r="E2972" s="11" t="s">
        <v>518</v>
      </c>
      <c r="F2972" s="11" t="s">
        <v>26</v>
      </c>
      <c r="G2972" s="11">
        <v>21776</v>
      </c>
      <c r="H2972" s="12" t="s">
        <v>4447</v>
      </c>
      <c r="I2972" s="12" t="s">
        <v>55</v>
      </c>
      <c r="J2972" s="12" t="s">
        <v>55</v>
      </c>
      <c r="K2972" s="12" t="s">
        <v>56</v>
      </c>
      <c r="L2972" s="13">
        <v>39.04</v>
      </c>
      <c r="M2972" s="13">
        <v>25</v>
      </c>
      <c r="N2972" s="13">
        <f t="shared" si="2997"/>
        <v>1.5615999999999999</v>
      </c>
      <c r="O2972" s="13">
        <v>15</v>
      </c>
      <c r="P2972" s="13" t="s">
        <v>30</v>
      </c>
      <c r="Q2972" s="13">
        <v>0</v>
      </c>
      <c r="R2972" s="69">
        <f>+L2972*O2972</f>
        <v>585.6</v>
      </c>
      <c r="S2972" s="69">
        <v>0</v>
      </c>
      <c r="T2972" s="69">
        <f>+L2972*S2972</f>
        <v>0</v>
      </c>
      <c r="U2972" s="69">
        <f>+R2972-T2972</f>
        <v>585.6</v>
      </c>
      <c r="V2972" s="69">
        <f>+U2972*0.75</f>
        <v>439.20000000000005</v>
      </c>
      <c r="W2972" s="69">
        <f>+U2972-V2972</f>
        <v>146.39999999999998</v>
      </c>
      <c r="X2972" s="69">
        <v>0</v>
      </c>
      <c r="Y2972" s="14">
        <f t="shared" si="3003"/>
        <v>0</v>
      </c>
      <c r="Z2972" s="11" t="s">
        <v>26</v>
      </c>
      <c r="AA2972" s="12" t="s">
        <v>31</v>
      </c>
    </row>
    <row r="2973" spans="1:27" x14ac:dyDescent="0.25">
      <c r="A2973" s="10">
        <v>45701</v>
      </c>
      <c r="B2973" s="11" t="s">
        <v>5431</v>
      </c>
      <c r="C2973" s="11" t="s">
        <v>5432</v>
      </c>
      <c r="D2973" s="11">
        <v>17512</v>
      </c>
      <c r="E2973" s="11" t="s">
        <v>430</v>
      </c>
      <c r="F2973" s="11" t="s">
        <v>26</v>
      </c>
      <c r="G2973" s="11" t="s">
        <v>26</v>
      </c>
      <c r="H2973" s="12" t="s">
        <v>4421</v>
      </c>
      <c r="I2973" s="12" t="s">
        <v>27</v>
      </c>
      <c r="J2973" s="12" t="s">
        <v>42</v>
      </c>
      <c r="K2973" s="12" t="s">
        <v>43</v>
      </c>
      <c r="L2973" s="13">
        <v>42.88</v>
      </c>
      <c r="M2973" s="13">
        <v>25</v>
      </c>
      <c r="N2973" s="13">
        <f t="shared" si="2997"/>
        <v>1.7152000000000001</v>
      </c>
      <c r="O2973" s="13">
        <v>83</v>
      </c>
      <c r="P2973" s="13" t="s">
        <v>30</v>
      </c>
      <c r="Q2973" s="13">
        <v>0</v>
      </c>
      <c r="R2973" s="69">
        <f>L2973*O2973</f>
        <v>3559.0400000000004</v>
      </c>
      <c r="S2973" s="69">
        <v>38</v>
      </c>
      <c r="T2973" s="69">
        <f>L2973*S2973</f>
        <v>1629.44</v>
      </c>
      <c r="U2973" s="69">
        <f>R2973-T2973</f>
        <v>1929.6000000000004</v>
      </c>
      <c r="V2973" s="69">
        <f>U2973*1</f>
        <v>1929.6000000000004</v>
      </c>
      <c r="W2973" s="69">
        <f>U2973-V2973</f>
        <v>0</v>
      </c>
      <c r="X2973" s="69">
        <f>L2973*36</f>
        <v>1543.68</v>
      </c>
      <c r="Y2973" s="70">
        <f>+T2973-X2973</f>
        <v>85.759999999999991</v>
      </c>
      <c r="Z2973" s="12" t="s">
        <v>6326</v>
      </c>
      <c r="AA2973" s="12" t="s">
        <v>78</v>
      </c>
    </row>
    <row r="2974" spans="1:27" x14ac:dyDescent="0.25">
      <c r="A2974" s="10">
        <v>45701</v>
      </c>
      <c r="B2974" s="11" t="s">
        <v>5433</v>
      </c>
      <c r="C2974" s="11" t="s">
        <v>5434</v>
      </c>
      <c r="D2974" s="11">
        <v>17513</v>
      </c>
      <c r="E2974" s="11" t="s">
        <v>1199</v>
      </c>
      <c r="F2974" s="11" t="s">
        <v>26</v>
      </c>
      <c r="G2974" s="11">
        <v>2966</v>
      </c>
      <c r="H2974" s="12" t="s">
        <v>162</v>
      </c>
      <c r="I2974" s="12" t="s">
        <v>27</v>
      </c>
      <c r="J2974" s="12" t="s">
        <v>47</v>
      </c>
      <c r="K2974" s="12" t="s">
        <v>48</v>
      </c>
      <c r="L2974" s="13">
        <v>38.42</v>
      </c>
      <c r="M2974" s="13">
        <v>25</v>
      </c>
      <c r="N2974" s="13">
        <f t="shared" si="2997"/>
        <v>1.5368000000000002</v>
      </c>
      <c r="O2974" s="13" t="s">
        <v>30</v>
      </c>
      <c r="P2974" s="13">
        <v>58</v>
      </c>
      <c r="Q2974" s="13">
        <v>0</v>
      </c>
      <c r="R2974" s="69">
        <f>M2974*P2974</f>
        <v>1450</v>
      </c>
      <c r="S2974" s="69">
        <v>0</v>
      </c>
      <c r="T2974" s="69">
        <f>M2974*S2974</f>
        <v>0</v>
      </c>
      <c r="U2974" s="69">
        <f>R2974-T2974</f>
        <v>1450</v>
      </c>
      <c r="V2974" s="69">
        <f>U2974*0</f>
        <v>0</v>
      </c>
      <c r="W2974" s="69">
        <f>U2974-V2974</f>
        <v>1450</v>
      </c>
      <c r="X2974" s="69">
        <v>0</v>
      </c>
      <c r="Y2974" s="14">
        <f t="shared" si="3003"/>
        <v>0</v>
      </c>
      <c r="Z2974" s="11" t="s">
        <v>26</v>
      </c>
      <c r="AA2974" s="12" t="s">
        <v>31</v>
      </c>
    </row>
    <row r="2975" spans="1:27" x14ac:dyDescent="0.25">
      <c r="A2975" s="10">
        <v>45701</v>
      </c>
      <c r="B2975" s="11" t="s">
        <v>5435</v>
      </c>
      <c r="C2975" s="11" t="s">
        <v>5436</v>
      </c>
      <c r="D2975" s="11">
        <v>17514</v>
      </c>
      <c r="E2975" s="11" t="s">
        <v>49</v>
      </c>
      <c r="F2975" s="11" t="s">
        <v>26</v>
      </c>
      <c r="G2975" s="11">
        <v>1652</v>
      </c>
      <c r="H2975" s="12" t="s">
        <v>45</v>
      </c>
      <c r="I2975" s="12" t="s">
        <v>27</v>
      </c>
      <c r="J2975" s="12" t="s">
        <v>33</v>
      </c>
      <c r="K2975" s="12" t="s">
        <v>34</v>
      </c>
      <c r="L2975" s="13">
        <v>38.86</v>
      </c>
      <c r="M2975" s="13">
        <v>25</v>
      </c>
      <c r="N2975" s="13">
        <f t="shared" si="2997"/>
        <v>1.5544</v>
      </c>
      <c r="O2975" s="13" t="s">
        <v>30</v>
      </c>
      <c r="P2975" s="13">
        <v>58</v>
      </c>
      <c r="Q2975" s="13">
        <v>0</v>
      </c>
      <c r="R2975" s="69">
        <f>M2975*P2975</f>
        <v>1450</v>
      </c>
      <c r="S2975" s="69">
        <v>0</v>
      </c>
      <c r="T2975" s="69">
        <f>M2975*S2975</f>
        <v>0</v>
      </c>
      <c r="U2975" s="69">
        <f>R2975-T2975</f>
        <v>1450</v>
      </c>
      <c r="V2975" s="69">
        <f t="shared" ref="V2975:V2976" si="3035">U2975*0</f>
        <v>0</v>
      </c>
      <c r="W2975" s="69">
        <f t="shared" ref="W2975:W2976" si="3036">U2975-V2975</f>
        <v>1450</v>
      </c>
      <c r="X2975" s="69">
        <v>0</v>
      </c>
      <c r="Y2975" s="14">
        <f t="shared" si="3003"/>
        <v>0</v>
      </c>
      <c r="Z2975" s="11" t="s">
        <v>26</v>
      </c>
      <c r="AA2975" s="12" t="s">
        <v>31</v>
      </c>
    </row>
    <row r="2976" spans="1:27" x14ac:dyDescent="0.25">
      <c r="A2976" s="10">
        <v>45701</v>
      </c>
      <c r="B2976" s="11" t="s">
        <v>449</v>
      </c>
      <c r="C2976" s="11" t="s">
        <v>5437</v>
      </c>
      <c r="D2976" s="11">
        <v>17515</v>
      </c>
      <c r="E2976" s="11" t="s">
        <v>44</v>
      </c>
      <c r="F2976" s="11" t="s">
        <v>26</v>
      </c>
      <c r="G2976" s="11">
        <v>1656</v>
      </c>
      <c r="H2976" s="12" t="s">
        <v>45</v>
      </c>
      <c r="I2976" s="12" t="s">
        <v>27</v>
      </c>
      <c r="J2976" s="12" t="s">
        <v>33</v>
      </c>
      <c r="K2976" s="12" t="s">
        <v>34</v>
      </c>
      <c r="L2976" s="13">
        <v>37.36</v>
      </c>
      <c r="M2976" s="13">
        <v>25</v>
      </c>
      <c r="N2976" s="13">
        <f t="shared" si="2997"/>
        <v>1.4944</v>
      </c>
      <c r="O2976" s="13" t="s">
        <v>30</v>
      </c>
      <c r="P2976" s="13">
        <v>58</v>
      </c>
      <c r="Q2976" s="13">
        <v>0</v>
      </c>
      <c r="R2976" s="69">
        <f>M2976*P2976</f>
        <v>1450</v>
      </c>
      <c r="S2976" s="69">
        <v>0</v>
      </c>
      <c r="T2976" s="69">
        <f>M2976*S2976</f>
        <v>0</v>
      </c>
      <c r="U2976" s="69">
        <f>R2976-T2976</f>
        <v>1450</v>
      </c>
      <c r="V2976" s="69">
        <f t="shared" si="3035"/>
        <v>0</v>
      </c>
      <c r="W2976" s="69">
        <f t="shared" si="3036"/>
        <v>1450</v>
      </c>
      <c r="X2976" s="69">
        <v>0</v>
      </c>
      <c r="Y2976" s="14">
        <f t="shared" si="3003"/>
        <v>0</v>
      </c>
      <c r="Z2976" s="11" t="s">
        <v>26</v>
      </c>
      <c r="AA2976" s="12" t="s">
        <v>31</v>
      </c>
    </row>
    <row r="2977" spans="1:27" x14ac:dyDescent="0.25">
      <c r="A2977" s="10">
        <v>45701</v>
      </c>
      <c r="B2977" s="11" t="s">
        <v>2704</v>
      </c>
      <c r="C2977" s="11" t="s">
        <v>5438</v>
      </c>
      <c r="D2977" s="11">
        <v>17517</v>
      </c>
      <c r="E2977" s="11" t="s">
        <v>81</v>
      </c>
      <c r="F2977" s="11" t="s">
        <v>26</v>
      </c>
      <c r="G2977" s="11">
        <v>1215</v>
      </c>
      <c r="H2977" s="12" t="s">
        <v>141</v>
      </c>
      <c r="I2977" s="12" t="s">
        <v>27</v>
      </c>
      <c r="J2977" s="12" t="s">
        <v>33</v>
      </c>
      <c r="K2977" s="12" t="s">
        <v>34</v>
      </c>
      <c r="L2977" s="13">
        <v>42.38</v>
      </c>
      <c r="M2977" s="13">
        <v>29</v>
      </c>
      <c r="N2977" s="13">
        <f t="shared" si="2997"/>
        <v>1.4613793103448276</v>
      </c>
      <c r="O2977" s="13">
        <v>40</v>
      </c>
      <c r="P2977" s="13" t="s">
        <v>30</v>
      </c>
      <c r="Q2977" s="13">
        <v>0</v>
      </c>
      <c r="R2977" s="69">
        <f>L2977*O2977</f>
        <v>1695.2</v>
      </c>
      <c r="S2977" s="69">
        <v>0</v>
      </c>
      <c r="T2977" s="69">
        <f>L2977*S2977</f>
        <v>0</v>
      </c>
      <c r="U2977" s="69">
        <f>R2977-T2977</f>
        <v>1695.2</v>
      </c>
      <c r="V2977" s="69">
        <f>U2977*0</f>
        <v>0</v>
      </c>
      <c r="W2977" s="69">
        <f>U2977-V2977</f>
        <v>1695.2</v>
      </c>
      <c r="X2977" s="69">
        <v>0</v>
      </c>
      <c r="Y2977" s="14">
        <f t="shared" si="3003"/>
        <v>0</v>
      </c>
      <c r="Z2977" s="11" t="s">
        <v>26</v>
      </c>
      <c r="AA2977" s="12" t="s">
        <v>31</v>
      </c>
    </row>
    <row r="2978" spans="1:27" x14ac:dyDescent="0.25">
      <c r="A2978" s="10">
        <v>45701</v>
      </c>
      <c r="B2978" s="11" t="s">
        <v>5439</v>
      </c>
      <c r="C2978" s="11" t="s">
        <v>5440</v>
      </c>
      <c r="D2978" s="11">
        <v>17518</v>
      </c>
      <c r="E2978" s="11" t="s">
        <v>60</v>
      </c>
      <c r="F2978" s="11" t="s">
        <v>26</v>
      </c>
      <c r="G2978" s="11" t="s">
        <v>35</v>
      </c>
      <c r="H2978" s="12" t="s">
        <v>36</v>
      </c>
      <c r="I2978" s="12" t="s">
        <v>27</v>
      </c>
      <c r="J2978" s="12" t="s">
        <v>33</v>
      </c>
      <c r="K2978" s="12" t="s">
        <v>34</v>
      </c>
      <c r="L2978" s="13">
        <v>8</v>
      </c>
      <c r="M2978" s="13">
        <v>5</v>
      </c>
      <c r="N2978" s="13">
        <f t="shared" si="2997"/>
        <v>1.6</v>
      </c>
      <c r="O2978" s="13">
        <v>50</v>
      </c>
      <c r="P2978" s="13" t="s">
        <v>30</v>
      </c>
      <c r="Q2978" s="13">
        <v>0</v>
      </c>
      <c r="R2978" s="69">
        <f>(L2978*O2978)-Q2978</f>
        <v>400</v>
      </c>
      <c r="S2978" s="69">
        <v>0</v>
      </c>
      <c r="T2978" s="69">
        <f t="shared" ref="T2978" si="3037">+L2978*S2978</f>
        <v>0</v>
      </c>
      <c r="U2978" s="69">
        <f t="shared" ref="U2978" si="3038">+R2978-T2978</f>
        <v>400</v>
      </c>
      <c r="V2978" s="69">
        <f t="shared" ref="V2978" si="3039">+U2978*0</f>
        <v>0</v>
      </c>
      <c r="W2978" s="69">
        <f t="shared" ref="W2978" si="3040">+U2978-V2978</f>
        <v>400</v>
      </c>
      <c r="X2978" s="69">
        <v>0</v>
      </c>
      <c r="Y2978" s="14">
        <f t="shared" si="3003"/>
        <v>0</v>
      </c>
      <c r="Z2978" s="11" t="s">
        <v>26</v>
      </c>
      <c r="AA2978" s="12" t="s">
        <v>31</v>
      </c>
    </row>
    <row r="2979" spans="1:27" x14ac:dyDescent="0.25">
      <c r="A2979" s="10">
        <v>45701</v>
      </c>
      <c r="B2979" s="11" t="s">
        <v>451</v>
      </c>
      <c r="C2979" s="11" t="s">
        <v>5441</v>
      </c>
      <c r="D2979" s="11">
        <v>17519</v>
      </c>
      <c r="E2979" s="11" t="s">
        <v>4322</v>
      </c>
      <c r="F2979" s="11" t="s">
        <v>26</v>
      </c>
      <c r="G2979" s="11">
        <v>2961</v>
      </c>
      <c r="H2979" s="12" t="s">
        <v>4441</v>
      </c>
      <c r="I2979" s="12" t="s">
        <v>27</v>
      </c>
      <c r="J2979" s="12" t="s">
        <v>42</v>
      </c>
      <c r="K2979" s="12" t="s">
        <v>43</v>
      </c>
      <c r="L2979" s="13">
        <v>42.32</v>
      </c>
      <c r="M2979" s="13">
        <v>25</v>
      </c>
      <c r="N2979" s="13">
        <f t="shared" si="2997"/>
        <v>1.6928000000000001</v>
      </c>
      <c r="O2979" s="13">
        <v>41</v>
      </c>
      <c r="P2979" s="13" t="s">
        <v>30</v>
      </c>
      <c r="Q2979" s="13">
        <v>0</v>
      </c>
      <c r="R2979" s="69">
        <f>L2979*O2979</f>
        <v>1735.1200000000001</v>
      </c>
      <c r="S2979" s="69">
        <v>0</v>
      </c>
      <c r="T2979" s="69">
        <f>L2979*S2979</f>
        <v>0</v>
      </c>
      <c r="U2979" s="69">
        <f>R2979-T2979</f>
        <v>1735.1200000000001</v>
      </c>
      <c r="V2979" s="69">
        <f>U2979*1</f>
        <v>1735.1200000000001</v>
      </c>
      <c r="W2979" s="69">
        <f>U2979-V2979</f>
        <v>0</v>
      </c>
      <c r="X2979" s="69">
        <v>0</v>
      </c>
      <c r="Y2979" s="14">
        <f t="shared" si="3003"/>
        <v>0</v>
      </c>
      <c r="Z2979" s="11" t="s">
        <v>26</v>
      </c>
      <c r="AA2979" s="12" t="s">
        <v>31</v>
      </c>
    </row>
    <row r="2980" spans="1:27" x14ac:dyDescent="0.25">
      <c r="A2980" s="10">
        <v>45701</v>
      </c>
      <c r="B2980" s="11" t="s">
        <v>5442</v>
      </c>
      <c r="C2980" s="11" t="s">
        <v>5443</v>
      </c>
      <c r="D2980" s="11">
        <v>17520</v>
      </c>
      <c r="E2980" s="11" t="s">
        <v>61</v>
      </c>
      <c r="F2980" s="11" t="s">
        <v>26</v>
      </c>
      <c r="G2980" s="11" t="s">
        <v>35</v>
      </c>
      <c r="H2980" s="12" t="s">
        <v>36</v>
      </c>
      <c r="I2980" s="12" t="s">
        <v>27</v>
      </c>
      <c r="J2980" s="12" t="s">
        <v>33</v>
      </c>
      <c r="K2980" s="12" t="s">
        <v>34</v>
      </c>
      <c r="L2980" s="13">
        <v>5.9</v>
      </c>
      <c r="M2980" s="13">
        <v>4</v>
      </c>
      <c r="N2980" s="13">
        <f t="shared" si="2997"/>
        <v>1.4750000000000001</v>
      </c>
      <c r="O2980" s="13">
        <v>50</v>
      </c>
      <c r="P2980" s="13" t="s">
        <v>30</v>
      </c>
      <c r="Q2980" s="13">
        <v>0</v>
      </c>
      <c r="R2980" s="69">
        <f>(L2980*O2980)-Q2980</f>
        <v>295</v>
      </c>
      <c r="S2980" s="69">
        <v>0</v>
      </c>
      <c r="T2980" s="69">
        <f t="shared" ref="T2980" si="3041">+L2980*S2980</f>
        <v>0</v>
      </c>
      <c r="U2980" s="69">
        <f t="shared" ref="U2980" si="3042">+R2980-T2980</f>
        <v>295</v>
      </c>
      <c r="V2980" s="69">
        <f t="shared" ref="V2980" si="3043">+U2980*0</f>
        <v>0</v>
      </c>
      <c r="W2980" s="69">
        <f t="shared" ref="W2980" si="3044">+U2980-V2980</f>
        <v>295</v>
      </c>
      <c r="X2980" s="69">
        <v>0</v>
      </c>
      <c r="Y2980" s="14">
        <f t="shared" si="3003"/>
        <v>0</v>
      </c>
      <c r="Z2980" s="11" t="s">
        <v>26</v>
      </c>
      <c r="AA2980" s="12" t="s">
        <v>31</v>
      </c>
    </row>
    <row r="2981" spans="1:27" x14ac:dyDescent="0.25">
      <c r="A2981" s="10">
        <v>45701</v>
      </c>
      <c r="B2981" s="11" t="s">
        <v>1426</v>
      </c>
      <c r="C2981" s="11" t="s">
        <v>5444</v>
      </c>
      <c r="D2981" s="11">
        <v>17521</v>
      </c>
      <c r="E2981" s="11" t="s">
        <v>67</v>
      </c>
      <c r="F2981" s="11" t="s">
        <v>26</v>
      </c>
      <c r="G2981" s="11">
        <v>1641</v>
      </c>
      <c r="H2981" s="12" t="s">
        <v>66</v>
      </c>
      <c r="I2981" s="12" t="s">
        <v>37</v>
      </c>
      <c r="J2981" s="12" t="s">
        <v>1908</v>
      </c>
      <c r="K2981" s="12" t="s">
        <v>82</v>
      </c>
      <c r="L2981" s="13">
        <v>40.08</v>
      </c>
      <c r="M2981" s="13">
        <v>25</v>
      </c>
      <c r="N2981" s="13">
        <f t="shared" si="2997"/>
        <v>1.6032</v>
      </c>
      <c r="O2981" s="13" t="s">
        <v>30</v>
      </c>
      <c r="P2981" s="13">
        <v>54</v>
      </c>
      <c r="Q2981" s="13">
        <v>0</v>
      </c>
      <c r="R2981" s="69">
        <f>M2981*P2981</f>
        <v>1350</v>
      </c>
      <c r="S2981" s="69">
        <v>0</v>
      </c>
      <c r="T2981" s="69">
        <f>M2981*S2981</f>
        <v>0</v>
      </c>
      <c r="U2981" s="69">
        <f t="shared" ref="U2981" si="3045">R2981-T2981</f>
        <v>1350</v>
      </c>
      <c r="V2981" s="69">
        <f>U2981*1</f>
        <v>1350</v>
      </c>
      <c r="W2981" s="69">
        <f>U2981-V2981</f>
        <v>0</v>
      </c>
      <c r="X2981" s="69">
        <v>0</v>
      </c>
      <c r="Y2981" s="14">
        <f t="shared" si="3003"/>
        <v>0</v>
      </c>
      <c r="Z2981" s="11" t="s">
        <v>26</v>
      </c>
      <c r="AA2981" s="12" t="s">
        <v>31</v>
      </c>
    </row>
    <row r="2982" spans="1:27" x14ac:dyDescent="0.25">
      <c r="A2982" s="10">
        <v>45701</v>
      </c>
      <c r="B2982" s="11" t="s">
        <v>748</v>
      </c>
      <c r="C2982" s="11" t="s">
        <v>5445</v>
      </c>
      <c r="D2982" s="11">
        <v>17522</v>
      </c>
      <c r="E2982" s="11" t="s">
        <v>588</v>
      </c>
      <c r="F2982" s="11" t="s">
        <v>26</v>
      </c>
      <c r="G2982" s="11">
        <v>56919</v>
      </c>
      <c r="H2982" s="12" t="s">
        <v>4422</v>
      </c>
      <c r="I2982" s="12" t="s">
        <v>27</v>
      </c>
      <c r="J2982" s="12" t="s">
        <v>33</v>
      </c>
      <c r="K2982" s="12" t="s">
        <v>34</v>
      </c>
      <c r="L2982" s="13">
        <v>35.58</v>
      </c>
      <c r="M2982" s="13">
        <v>25</v>
      </c>
      <c r="N2982" s="13">
        <f t="shared" si="2997"/>
        <v>1.4232</v>
      </c>
      <c r="O2982" s="13">
        <v>45</v>
      </c>
      <c r="P2982" s="13" t="s">
        <v>30</v>
      </c>
      <c r="Q2982" s="13">
        <v>0</v>
      </c>
      <c r="R2982" s="69">
        <f>+L2982*O2982</f>
        <v>1601.1</v>
      </c>
      <c r="S2982" s="69">
        <v>0</v>
      </c>
      <c r="T2982" s="69">
        <f>+L2982*S2982</f>
        <v>0</v>
      </c>
      <c r="U2982" s="69">
        <f t="shared" ref="U2982" si="3046">+R2982-T2982</f>
        <v>1601.1</v>
      </c>
      <c r="V2982" s="69">
        <f>+U2982*1</f>
        <v>1601.1</v>
      </c>
      <c r="W2982" s="69">
        <f t="shared" ref="W2982" si="3047">+U2982-V2982</f>
        <v>0</v>
      </c>
      <c r="X2982" s="69">
        <v>0</v>
      </c>
      <c r="Y2982" s="14">
        <f t="shared" si="3003"/>
        <v>0</v>
      </c>
      <c r="Z2982" s="11" t="s">
        <v>26</v>
      </c>
      <c r="AA2982" s="12" t="s">
        <v>31</v>
      </c>
    </row>
    <row r="2983" spans="1:27" x14ac:dyDescent="0.25">
      <c r="A2983" s="10">
        <v>45701</v>
      </c>
      <c r="B2983" s="11" t="s">
        <v>721</v>
      </c>
      <c r="C2983" s="11" t="s">
        <v>5446</v>
      </c>
      <c r="D2983" s="11">
        <v>17523</v>
      </c>
      <c r="E2983" s="11" t="s">
        <v>657</v>
      </c>
      <c r="F2983" s="11" t="s">
        <v>26</v>
      </c>
      <c r="G2983" s="11">
        <v>869</v>
      </c>
      <c r="H2983" s="12" t="s">
        <v>141</v>
      </c>
      <c r="I2983" s="12" t="s">
        <v>55</v>
      </c>
      <c r="J2983" s="12" t="s">
        <v>55</v>
      </c>
      <c r="K2983" s="12" t="s">
        <v>56</v>
      </c>
      <c r="L2983" s="13">
        <v>39.5</v>
      </c>
      <c r="M2983" s="13">
        <v>25</v>
      </c>
      <c r="N2983" s="13">
        <f t="shared" si="2997"/>
        <v>1.58</v>
      </c>
      <c r="O2983" s="13">
        <v>15</v>
      </c>
      <c r="P2983" s="13" t="s">
        <v>30</v>
      </c>
      <c r="Q2983" s="13">
        <v>0</v>
      </c>
      <c r="R2983" s="69">
        <f>L2983*O2983</f>
        <v>592.5</v>
      </c>
      <c r="S2983" s="69">
        <v>0</v>
      </c>
      <c r="T2983" s="69">
        <f>L2983*S2983</f>
        <v>0</v>
      </c>
      <c r="U2983" s="69">
        <f>R2983-T2983</f>
        <v>592.5</v>
      </c>
      <c r="V2983" s="69">
        <f>U2983*0</f>
        <v>0</v>
      </c>
      <c r="W2983" s="69">
        <f>U2983-V2983</f>
        <v>592.5</v>
      </c>
      <c r="X2983" s="69">
        <v>0</v>
      </c>
      <c r="Y2983" s="14">
        <f t="shared" si="3003"/>
        <v>0</v>
      </c>
      <c r="Z2983" s="11" t="s">
        <v>26</v>
      </c>
      <c r="AA2983" s="12" t="s">
        <v>31</v>
      </c>
    </row>
    <row r="2984" spans="1:27" x14ac:dyDescent="0.25">
      <c r="A2984" s="10">
        <v>45701</v>
      </c>
      <c r="B2984" s="11" t="s">
        <v>5447</v>
      </c>
      <c r="C2984" s="11" t="s">
        <v>5448</v>
      </c>
      <c r="D2984" s="11">
        <v>17524</v>
      </c>
      <c r="E2984" s="11" t="s">
        <v>75</v>
      </c>
      <c r="F2984" s="11" t="s">
        <v>26</v>
      </c>
      <c r="G2984" s="11">
        <v>40657</v>
      </c>
      <c r="H2984" s="12" t="s">
        <v>564</v>
      </c>
      <c r="I2984" s="12" t="s">
        <v>27</v>
      </c>
      <c r="J2984" s="12" t="s">
        <v>42</v>
      </c>
      <c r="K2984" s="12" t="s">
        <v>43</v>
      </c>
      <c r="L2984" s="13">
        <v>43.06</v>
      </c>
      <c r="M2984" s="13">
        <v>25</v>
      </c>
      <c r="N2984" s="13">
        <f t="shared" si="2997"/>
        <v>1.7224000000000002</v>
      </c>
      <c r="O2984" s="13"/>
      <c r="P2984" s="13">
        <v>64</v>
      </c>
      <c r="Q2984" s="13">
        <v>0</v>
      </c>
      <c r="R2984" s="69">
        <f>M2984*P2984</f>
        <v>1600</v>
      </c>
      <c r="S2984" s="69">
        <v>0</v>
      </c>
      <c r="T2984" s="69">
        <f>M2984*S2984</f>
        <v>0</v>
      </c>
      <c r="U2984" s="69">
        <f>R2984-T2984</f>
        <v>1600</v>
      </c>
      <c r="V2984" s="69">
        <f>U2984*0</f>
        <v>0</v>
      </c>
      <c r="W2984" s="69">
        <f>+U2984-V2984</f>
        <v>1600</v>
      </c>
      <c r="X2984" s="69">
        <v>0</v>
      </c>
      <c r="Y2984" s="14">
        <f t="shared" si="3003"/>
        <v>0</v>
      </c>
      <c r="Z2984" s="11" t="s">
        <v>26</v>
      </c>
      <c r="AA2984" s="12" t="s">
        <v>31</v>
      </c>
    </row>
    <row r="2985" spans="1:27" x14ac:dyDescent="0.25">
      <c r="A2985" s="10">
        <v>45701</v>
      </c>
      <c r="B2985" s="11" t="s">
        <v>1807</v>
      </c>
      <c r="C2985" s="11" t="s">
        <v>5449</v>
      </c>
      <c r="D2985" s="11">
        <v>17525</v>
      </c>
      <c r="E2985" s="11" t="s">
        <v>50</v>
      </c>
      <c r="F2985" s="11" t="s">
        <v>26</v>
      </c>
      <c r="G2985" s="11">
        <v>751</v>
      </c>
      <c r="H2985" s="12" t="s">
        <v>162</v>
      </c>
      <c r="I2985" s="12" t="s">
        <v>55</v>
      </c>
      <c r="J2985" s="12" t="s">
        <v>565</v>
      </c>
      <c r="K2985" s="12" t="s">
        <v>549</v>
      </c>
      <c r="L2985" s="13">
        <v>41.58</v>
      </c>
      <c r="M2985" s="13">
        <v>25</v>
      </c>
      <c r="N2985" s="13">
        <f t="shared" si="2997"/>
        <v>1.6632</v>
      </c>
      <c r="O2985" s="13">
        <v>25</v>
      </c>
      <c r="P2985" s="13"/>
      <c r="Q2985" s="13">
        <v>0</v>
      </c>
      <c r="R2985" s="69">
        <f>L2985*O2985</f>
        <v>1039.5</v>
      </c>
      <c r="S2985" s="69">
        <v>0</v>
      </c>
      <c r="T2985" s="69">
        <f>L2985*S2985</f>
        <v>0</v>
      </c>
      <c r="U2985" s="69">
        <f>R2985-T2985</f>
        <v>1039.5</v>
      </c>
      <c r="V2985" s="69">
        <f>U2985*0</f>
        <v>0</v>
      </c>
      <c r="W2985" s="69">
        <f>U2985-V2985</f>
        <v>1039.5</v>
      </c>
      <c r="X2985" s="69">
        <v>0</v>
      </c>
      <c r="Y2985" s="14">
        <f t="shared" si="3003"/>
        <v>0</v>
      </c>
      <c r="Z2985" s="11" t="s">
        <v>26</v>
      </c>
      <c r="AA2985" s="12" t="s">
        <v>31</v>
      </c>
    </row>
    <row r="2986" spans="1:27" x14ac:dyDescent="0.25">
      <c r="A2986" s="10">
        <v>45701</v>
      </c>
      <c r="B2986" s="11" t="s">
        <v>373</v>
      </c>
      <c r="C2986" s="11" t="s">
        <v>5450</v>
      </c>
      <c r="D2986" s="11">
        <v>17526</v>
      </c>
      <c r="E2986" s="11" t="s">
        <v>101</v>
      </c>
      <c r="F2986" s="11" t="s">
        <v>26</v>
      </c>
      <c r="G2986" s="11">
        <v>62028</v>
      </c>
      <c r="H2986" s="12" t="s">
        <v>4422</v>
      </c>
      <c r="I2986" s="12" t="s">
        <v>55</v>
      </c>
      <c r="J2986" s="12" t="s">
        <v>55</v>
      </c>
      <c r="K2986" s="12" t="s">
        <v>56</v>
      </c>
      <c r="L2986" s="13">
        <v>38.200000000000003</v>
      </c>
      <c r="M2986" s="13">
        <v>25</v>
      </c>
      <c r="N2986" s="13">
        <f t="shared" si="2997"/>
        <v>1.528</v>
      </c>
      <c r="O2986" s="13">
        <v>17</v>
      </c>
      <c r="P2986" s="13" t="s">
        <v>30</v>
      </c>
      <c r="Q2986" s="13">
        <v>0</v>
      </c>
      <c r="R2986" s="69">
        <f>+L2986*O2986</f>
        <v>649.40000000000009</v>
      </c>
      <c r="S2986" s="69">
        <v>0</v>
      </c>
      <c r="T2986" s="69">
        <f>+L2986*S2986</f>
        <v>0</v>
      </c>
      <c r="U2986" s="69">
        <f t="shared" ref="U2986" si="3048">+R2986-T2986</f>
        <v>649.40000000000009</v>
      </c>
      <c r="V2986" s="69">
        <f>+U2986*1</f>
        <v>649.40000000000009</v>
      </c>
      <c r="W2986" s="69">
        <f t="shared" ref="W2986" si="3049">+U2986-V2986</f>
        <v>0</v>
      </c>
      <c r="X2986" s="69">
        <v>0</v>
      </c>
      <c r="Y2986" s="14">
        <f t="shared" si="3003"/>
        <v>0</v>
      </c>
      <c r="Z2986" s="11" t="s">
        <v>26</v>
      </c>
      <c r="AA2986" s="12" t="s">
        <v>31</v>
      </c>
    </row>
    <row r="2987" spans="1:27" x14ac:dyDescent="0.25">
      <c r="A2987" s="10">
        <v>45701</v>
      </c>
      <c r="B2987" s="11" t="s">
        <v>5451</v>
      </c>
      <c r="C2987" s="11" t="s">
        <v>5452</v>
      </c>
      <c r="D2987" s="11">
        <v>17527</v>
      </c>
      <c r="E2987" s="11" t="s">
        <v>500</v>
      </c>
      <c r="F2987" s="11" t="s">
        <v>26</v>
      </c>
      <c r="G2987" s="11" t="s">
        <v>26</v>
      </c>
      <c r="H2987" s="12" t="s">
        <v>145</v>
      </c>
      <c r="I2987" s="12" t="s">
        <v>27</v>
      </c>
      <c r="J2987" s="12" t="s">
        <v>33</v>
      </c>
      <c r="K2987" s="12" t="s">
        <v>34</v>
      </c>
      <c r="L2987" s="13">
        <v>43.6</v>
      </c>
      <c r="M2987" s="13">
        <v>30</v>
      </c>
      <c r="N2987" s="13">
        <f t="shared" si="2997"/>
        <v>1.4533333333333334</v>
      </c>
      <c r="O2987" s="13">
        <v>91</v>
      </c>
      <c r="P2987" s="13" t="s">
        <v>30</v>
      </c>
      <c r="Q2987" s="13">
        <v>0</v>
      </c>
      <c r="R2987" s="69">
        <f>+L2987*O2987</f>
        <v>3967.6</v>
      </c>
      <c r="S2987" s="69">
        <v>40</v>
      </c>
      <c r="T2987" s="69">
        <f>L2987*S2987</f>
        <v>1744</v>
      </c>
      <c r="U2987" s="69">
        <f t="shared" ref="U2987" si="3050">R2987-T2987</f>
        <v>2223.6</v>
      </c>
      <c r="V2987" s="69">
        <f>U2987*1</f>
        <v>2223.6</v>
      </c>
      <c r="W2987" s="69">
        <f t="shared" ref="W2987" si="3051">U2987-V2987</f>
        <v>0</v>
      </c>
      <c r="X2987" s="69">
        <f>L2987*36</f>
        <v>1569.6000000000001</v>
      </c>
      <c r="Y2987" s="70">
        <f>+T2987-X2987</f>
        <v>174.39999999999986</v>
      </c>
      <c r="Z2987" s="12" t="s">
        <v>141</v>
      </c>
      <c r="AA2987" s="12" t="s">
        <v>79</v>
      </c>
    </row>
    <row r="2988" spans="1:27" x14ac:dyDescent="0.25">
      <c r="A2988" s="10">
        <v>45701</v>
      </c>
      <c r="B2988" s="11" t="s">
        <v>5453</v>
      </c>
      <c r="C2988" s="11" t="s">
        <v>5454</v>
      </c>
      <c r="D2988" s="11">
        <v>17528</v>
      </c>
      <c r="E2988" s="11" t="s">
        <v>74</v>
      </c>
      <c r="F2988" s="11" t="s">
        <v>26</v>
      </c>
      <c r="G2988" s="11">
        <v>1331</v>
      </c>
      <c r="H2988" s="12" t="s">
        <v>70</v>
      </c>
      <c r="I2988" s="12" t="s">
        <v>27</v>
      </c>
      <c r="J2988" s="12" t="s">
        <v>33</v>
      </c>
      <c r="K2988" s="12" t="s">
        <v>34</v>
      </c>
      <c r="L2988" s="13">
        <v>37.6</v>
      </c>
      <c r="M2988" s="13">
        <v>25</v>
      </c>
      <c r="N2988" s="13">
        <f t="shared" si="2997"/>
        <v>1.504</v>
      </c>
      <c r="O2988" s="13" t="s">
        <v>30</v>
      </c>
      <c r="P2988" s="13">
        <v>60</v>
      </c>
      <c r="Q2988" s="13">
        <v>0</v>
      </c>
      <c r="R2988" s="69">
        <f>+M2988*P2988</f>
        <v>1500</v>
      </c>
      <c r="S2988" s="69">
        <v>0</v>
      </c>
      <c r="T2988" s="69">
        <f>+M2988*S2988</f>
        <v>0</v>
      </c>
      <c r="U2988" s="69">
        <f t="shared" ref="U2988" si="3052">+R2988-T2988</f>
        <v>1500</v>
      </c>
      <c r="V2988" s="69">
        <f>+U2988*0</f>
        <v>0</v>
      </c>
      <c r="W2988" s="69">
        <f t="shared" ref="W2988" si="3053">+U2988-V2988</f>
        <v>1500</v>
      </c>
      <c r="X2988" s="69">
        <v>0</v>
      </c>
      <c r="Y2988" s="14">
        <f t="shared" si="3003"/>
        <v>0</v>
      </c>
      <c r="Z2988" s="11" t="s">
        <v>26</v>
      </c>
      <c r="AA2988" s="12" t="s">
        <v>31</v>
      </c>
    </row>
    <row r="2989" spans="1:27" x14ac:dyDescent="0.25">
      <c r="A2989" s="10">
        <v>45701</v>
      </c>
      <c r="B2989" s="11" t="s">
        <v>5455</v>
      </c>
      <c r="C2989" s="11" t="s">
        <v>5456</v>
      </c>
      <c r="D2989" s="11">
        <v>17529</v>
      </c>
      <c r="E2989" s="11" t="s">
        <v>235</v>
      </c>
      <c r="F2989" s="11" t="s">
        <v>26</v>
      </c>
      <c r="G2989" s="11">
        <v>1614</v>
      </c>
      <c r="H2989" s="12" t="s">
        <v>45</v>
      </c>
      <c r="I2989" s="12" t="s">
        <v>27</v>
      </c>
      <c r="J2989" s="12" t="s">
        <v>47</v>
      </c>
      <c r="K2989" s="12" t="s">
        <v>48</v>
      </c>
      <c r="L2989" s="13">
        <v>38.46</v>
      </c>
      <c r="M2989" s="13">
        <v>25</v>
      </c>
      <c r="N2989" s="13">
        <f t="shared" si="2997"/>
        <v>1.5384</v>
      </c>
      <c r="O2989" s="13" t="s">
        <v>30</v>
      </c>
      <c r="P2989" s="13">
        <v>58</v>
      </c>
      <c r="Q2989" s="13">
        <v>0</v>
      </c>
      <c r="R2989" s="69">
        <f>M2989*P2989</f>
        <v>1450</v>
      </c>
      <c r="S2989" s="69">
        <v>0</v>
      </c>
      <c r="T2989" s="69">
        <f>M2989*S2989</f>
        <v>0</v>
      </c>
      <c r="U2989" s="69">
        <f>R2989-T2989</f>
        <v>1450</v>
      </c>
      <c r="V2989" s="69">
        <f>U2989*0</f>
        <v>0</v>
      </c>
      <c r="W2989" s="69">
        <f>U2989-V2989</f>
        <v>1450</v>
      </c>
      <c r="X2989" s="69">
        <v>0</v>
      </c>
      <c r="Y2989" s="14">
        <f t="shared" si="3003"/>
        <v>0</v>
      </c>
      <c r="Z2989" s="11" t="s">
        <v>26</v>
      </c>
      <c r="AA2989" s="12" t="s">
        <v>31</v>
      </c>
    </row>
    <row r="2990" spans="1:27" x14ac:dyDescent="0.25">
      <c r="A2990" s="10">
        <v>45701</v>
      </c>
      <c r="B2990" s="11" t="s">
        <v>5457</v>
      </c>
      <c r="C2990" s="11" t="s">
        <v>5458</v>
      </c>
      <c r="D2990" s="11">
        <v>17530</v>
      </c>
      <c r="E2990" s="11" t="s">
        <v>69</v>
      </c>
      <c r="F2990" s="11" t="s">
        <v>26</v>
      </c>
      <c r="G2990" s="11">
        <v>2119</v>
      </c>
      <c r="H2990" s="12" t="s">
        <v>70</v>
      </c>
      <c r="I2990" s="12" t="s">
        <v>27</v>
      </c>
      <c r="J2990" s="12" t="s">
        <v>33</v>
      </c>
      <c r="K2990" s="12" t="s">
        <v>34</v>
      </c>
      <c r="L2990" s="13">
        <v>37.840000000000003</v>
      </c>
      <c r="M2990" s="13">
        <v>25</v>
      </c>
      <c r="N2990" s="13">
        <f t="shared" si="2997"/>
        <v>1.5136000000000001</v>
      </c>
      <c r="O2990" s="13" t="s">
        <v>30</v>
      </c>
      <c r="P2990" s="13">
        <v>60</v>
      </c>
      <c r="Q2990" s="13">
        <v>0</v>
      </c>
      <c r="R2990" s="69">
        <f>+M2990*P2990</f>
        <v>1500</v>
      </c>
      <c r="S2990" s="69">
        <v>0</v>
      </c>
      <c r="T2990" s="69">
        <f>+M2990*S2990</f>
        <v>0</v>
      </c>
      <c r="U2990" s="69">
        <f t="shared" ref="U2990:U2992" si="3054">+R2990-T2990</f>
        <v>1500</v>
      </c>
      <c r="V2990" s="69">
        <f>+U2990*0</f>
        <v>0</v>
      </c>
      <c r="W2990" s="69">
        <f t="shared" ref="W2990:W2992" si="3055">+U2990-V2990</f>
        <v>1500</v>
      </c>
      <c r="X2990" s="69">
        <v>0</v>
      </c>
      <c r="Y2990" s="14">
        <f t="shared" si="3003"/>
        <v>0</v>
      </c>
      <c r="Z2990" s="11" t="s">
        <v>26</v>
      </c>
      <c r="AA2990" s="12" t="s">
        <v>31</v>
      </c>
    </row>
    <row r="2991" spans="1:27" x14ac:dyDescent="0.25">
      <c r="A2991" s="10">
        <v>45701</v>
      </c>
      <c r="B2991" s="11" t="s">
        <v>344</v>
      </c>
      <c r="C2991" s="11" t="s">
        <v>5459</v>
      </c>
      <c r="D2991" s="11">
        <v>17531</v>
      </c>
      <c r="E2991" s="11" t="s">
        <v>5207</v>
      </c>
      <c r="F2991" s="11" t="s">
        <v>26</v>
      </c>
      <c r="G2991" s="11" t="s">
        <v>35</v>
      </c>
      <c r="H2991" s="12" t="s">
        <v>36</v>
      </c>
      <c r="I2991" s="12" t="s">
        <v>37</v>
      </c>
      <c r="J2991" s="12" t="s">
        <v>85</v>
      </c>
      <c r="K2991" s="12" t="s">
        <v>86</v>
      </c>
      <c r="L2991" s="13">
        <v>15.48</v>
      </c>
      <c r="M2991" s="13">
        <v>9</v>
      </c>
      <c r="N2991" s="13">
        <f t="shared" si="2997"/>
        <v>1.72</v>
      </c>
      <c r="O2991" s="13">
        <v>37</v>
      </c>
      <c r="P2991" s="13" t="s">
        <v>30</v>
      </c>
      <c r="Q2991" s="13">
        <v>0</v>
      </c>
      <c r="R2991" s="69">
        <f>(L2991*O2991)-Q2991</f>
        <v>572.76</v>
      </c>
      <c r="S2991" s="69">
        <v>0</v>
      </c>
      <c r="T2991" s="69">
        <f t="shared" ref="T2991:T2992" si="3056">+L2991*S2991</f>
        <v>0</v>
      </c>
      <c r="U2991" s="69">
        <f t="shared" si="3054"/>
        <v>572.76</v>
      </c>
      <c r="V2991" s="69">
        <f>+U2991*0</f>
        <v>0</v>
      </c>
      <c r="W2991" s="69">
        <f t="shared" si="3055"/>
        <v>572.76</v>
      </c>
      <c r="X2991" s="69">
        <v>0</v>
      </c>
      <c r="Y2991" s="14">
        <f t="shared" si="3003"/>
        <v>0</v>
      </c>
      <c r="Z2991" s="11" t="s">
        <v>26</v>
      </c>
      <c r="AA2991" s="12" t="s">
        <v>31</v>
      </c>
    </row>
    <row r="2992" spans="1:27" x14ac:dyDescent="0.25">
      <c r="A2992" s="10">
        <v>45701</v>
      </c>
      <c r="B2992" s="11" t="s">
        <v>5460</v>
      </c>
      <c r="C2992" s="11" t="s">
        <v>5461</v>
      </c>
      <c r="D2992" s="11">
        <v>17532</v>
      </c>
      <c r="E2992" s="11" t="s">
        <v>592</v>
      </c>
      <c r="F2992" s="11" t="s">
        <v>26</v>
      </c>
      <c r="G2992" s="11">
        <v>44333</v>
      </c>
      <c r="H2992" s="12" t="s">
        <v>4422</v>
      </c>
      <c r="I2992" s="12" t="s">
        <v>27</v>
      </c>
      <c r="J2992" s="12" t="s">
        <v>47</v>
      </c>
      <c r="K2992" s="12" t="s">
        <v>48</v>
      </c>
      <c r="L2992" s="13">
        <v>34.6</v>
      </c>
      <c r="M2992" s="13">
        <v>25</v>
      </c>
      <c r="N2992" s="13">
        <f t="shared" si="2997"/>
        <v>1.3840000000000001</v>
      </c>
      <c r="O2992" s="13">
        <v>46</v>
      </c>
      <c r="P2992" s="13" t="s">
        <v>30</v>
      </c>
      <c r="Q2992" s="13">
        <v>0</v>
      </c>
      <c r="R2992" s="69">
        <f t="shared" ref="R2992" si="3057">+L2992*O2992</f>
        <v>1591.6000000000001</v>
      </c>
      <c r="S2992" s="69">
        <v>0</v>
      </c>
      <c r="T2992" s="69">
        <f t="shared" si="3056"/>
        <v>0</v>
      </c>
      <c r="U2992" s="69">
        <f t="shared" si="3054"/>
        <v>1591.6000000000001</v>
      </c>
      <c r="V2992" s="69">
        <f>+U2992*1</f>
        <v>1591.6000000000001</v>
      </c>
      <c r="W2992" s="69">
        <f t="shared" si="3055"/>
        <v>0</v>
      </c>
      <c r="X2992" s="69">
        <v>0</v>
      </c>
      <c r="Y2992" s="14">
        <f t="shared" si="3003"/>
        <v>0</v>
      </c>
      <c r="Z2992" s="11" t="s">
        <v>26</v>
      </c>
      <c r="AA2992" s="12" t="s">
        <v>31</v>
      </c>
    </row>
    <row r="2993" spans="1:27" x14ac:dyDescent="0.25">
      <c r="A2993" s="10">
        <v>45701</v>
      </c>
      <c r="B2993" s="11" t="s">
        <v>403</v>
      </c>
      <c r="C2993" s="11" t="s">
        <v>5462</v>
      </c>
      <c r="D2993" s="11">
        <v>17533</v>
      </c>
      <c r="E2993" s="11" t="s">
        <v>3785</v>
      </c>
      <c r="F2993" s="11" t="s">
        <v>26</v>
      </c>
      <c r="G2993" s="11">
        <v>24341</v>
      </c>
      <c r="H2993" s="12" t="s">
        <v>4447</v>
      </c>
      <c r="I2993" s="12" t="s">
        <v>55</v>
      </c>
      <c r="J2993" s="12" t="s">
        <v>55</v>
      </c>
      <c r="K2993" s="12" t="s">
        <v>56</v>
      </c>
      <c r="L2993" s="13">
        <v>39.78</v>
      </c>
      <c r="M2993" s="13">
        <v>25</v>
      </c>
      <c r="N2993" s="13">
        <f t="shared" si="2997"/>
        <v>1.5911999999999999</v>
      </c>
      <c r="O2993" s="13">
        <v>15</v>
      </c>
      <c r="P2993" s="13" t="s">
        <v>30</v>
      </c>
      <c r="Q2993" s="13">
        <v>0</v>
      </c>
      <c r="R2993" s="69">
        <f>+L2993*O2993</f>
        <v>596.70000000000005</v>
      </c>
      <c r="S2993" s="69">
        <v>0</v>
      </c>
      <c r="T2993" s="69">
        <f>+L2993*S2993</f>
        <v>0</v>
      </c>
      <c r="U2993" s="69">
        <f>+R2993-T2993</f>
        <v>596.70000000000005</v>
      </c>
      <c r="V2993" s="69">
        <f>+U2993*0.75</f>
        <v>447.52500000000003</v>
      </c>
      <c r="W2993" s="69">
        <f>+U2993-V2993</f>
        <v>149.17500000000001</v>
      </c>
      <c r="X2993" s="69">
        <v>0</v>
      </c>
      <c r="Y2993" s="14">
        <f t="shared" si="3003"/>
        <v>0</v>
      </c>
      <c r="Z2993" s="11" t="s">
        <v>26</v>
      </c>
      <c r="AA2993" s="12" t="s">
        <v>31</v>
      </c>
    </row>
    <row r="2994" spans="1:27" x14ac:dyDescent="0.25">
      <c r="A2994" s="10">
        <v>45701</v>
      </c>
      <c r="B2994" s="11" t="s">
        <v>133</v>
      </c>
      <c r="C2994" s="11" t="s">
        <v>5463</v>
      </c>
      <c r="D2994" s="11">
        <v>17534</v>
      </c>
      <c r="E2994" s="11" t="s">
        <v>430</v>
      </c>
      <c r="F2994" s="11" t="s">
        <v>26</v>
      </c>
      <c r="G2994" s="11">
        <v>149</v>
      </c>
      <c r="H2994" s="12" t="s">
        <v>6326</v>
      </c>
      <c r="I2994" s="12" t="s">
        <v>27</v>
      </c>
      <c r="J2994" s="12" t="s">
        <v>42</v>
      </c>
      <c r="K2994" s="12" t="s">
        <v>43</v>
      </c>
      <c r="L2994" s="13">
        <v>39.56</v>
      </c>
      <c r="M2994" s="13">
        <v>25</v>
      </c>
      <c r="N2994" s="13">
        <f t="shared" si="2997"/>
        <v>1.5824</v>
      </c>
      <c r="O2994" s="13">
        <v>42.5</v>
      </c>
      <c r="P2994" s="13"/>
      <c r="Q2994" s="13">
        <v>0</v>
      </c>
      <c r="R2994" s="69">
        <f>L2994*O2994</f>
        <v>1681.3000000000002</v>
      </c>
      <c r="S2994" s="69">
        <v>0</v>
      </c>
      <c r="T2994" s="69">
        <f>+L2994*S2994</f>
        <v>0</v>
      </c>
      <c r="U2994" s="69">
        <f>R2994-T2994</f>
        <v>1681.3000000000002</v>
      </c>
      <c r="V2994" s="69">
        <f>U2994*0</f>
        <v>0</v>
      </c>
      <c r="W2994" s="69">
        <f>U2994-V2994</f>
        <v>1681.3000000000002</v>
      </c>
      <c r="X2994" s="69"/>
      <c r="Y2994" s="14">
        <f t="shared" si="3003"/>
        <v>0</v>
      </c>
      <c r="Z2994" s="11" t="s">
        <v>26</v>
      </c>
      <c r="AA2994" s="12" t="s">
        <v>31</v>
      </c>
    </row>
    <row r="2995" spans="1:27" x14ac:dyDescent="0.25">
      <c r="A2995" s="10">
        <v>45701</v>
      </c>
      <c r="B2995" s="11" t="s">
        <v>5464</v>
      </c>
      <c r="C2995" s="11" t="s">
        <v>5465</v>
      </c>
      <c r="D2995" s="11">
        <v>17535</v>
      </c>
      <c r="E2995" s="11" t="s">
        <v>569</v>
      </c>
      <c r="F2995" s="11" t="s">
        <v>26</v>
      </c>
      <c r="G2995" s="11">
        <v>10754</v>
      </c>
      <c r="H2995" s="12" t="s">
        <v>140</v>
      </c>
      <c r="I2995" s="12" t="s">
        <v>27</v>
      </c>
      <c r="J2995" s="12" t="s">
        <v>33</v>
      </c>
      <c r="K2995" s="12" t="s">
        <v>34</v>
      </c>
      <c r="L2995" s="13">
        <v>42.48</v>
      </c>
      <c r="M2995" s="13">
        <v>29</v>
      </c>
      <c r="N2995" s="13">
        <f t="shared" si="2997"/>
        <v>1.4648275862068965</v>
      </c>
      <c r="O2995" s="13">
        <v>40</v>
      </c>
      <c r="P2995" s="13"/>
      <c r="Q2995" s="13">
        <v>0</v>
      </c>
      <c r="R2995" s="69">
        <f>+L2995*O2995</f>
        <v>1699.1999999999998</v>
      </c>
      <c r="S2995" s="69">
        <v>0</v>
      </c>
      <c r="T2995" s="69">
        <f>+L2995*S2995</f>
        <v>0</v>
      </c>
      <c r="U2995" s="69">
        <f>+R2995-T2995</f>
        <v>1699.1999999999998</v>
      </c>
      <c r="V2995" s="69">
        <f t="shared" ref="V2995:V2996" si="3058">+U2995*0</f>
        <v>0</v>
      </c>
      <c r="W2995" s="69">
        <f>+U2995-V2995</f>
        <v>1699.1999999999998</v>
      </c>
      <c r="X2995" s="69">
        <v>0</v>
      </c>
      <c r="Y2995" s="14">
        <f t="shared" si="3003"/>
        <v>0</v>
      </c>
      <c r="Z2995" s="11" t="s">
        <v>26</v>
      </c>
      <c r="AA2995" s="12" t="s">
        <v>31</v>
      </c>
    </row>
    <row r="2996" spans="1:27" x14ac:dyDescent="0.25">
      <c r="A2996" s="10">
        <v>45701</v>
      </c>
      <c r="B2996" s="11" t="s">
        <v>5466</v>
      </c>
      <c r="C2996" s="11" t="s">
        <v>5467</v>
      </c>
      <c r="D2996" s="11">
        <v>17536</v>
      </c>
      <c r="E2996" s="11" t="s">
        <v>61</v>
      </c>
      <c r="F2996" s="11" t="s">
        <v>26</v>
      </c>
      <c r="G2996" s="11" t="s">
        <v>35</v>
      </c>
      <c r="H2996" s="12" t="s">
        <v>36</v>
      </c>
      <c r="I2996" s="12" t="s">
        <v>27</v>
      </c>
      <c r="J2996" s="12" t="s">
        <v>33</v>
      </c>
      <c r="K2996" s="12" t="s">
        <v>34</v>
      </c>
      <c r="L2996" s="13">
        <v>6</v>
      </c>
      <c r="M2996" s="13">
        <v>4</v>
      </c>
      <c r="N2996" s="13">
        <f t="shared" si="2997"/>
        <v>1.5</v>
      </c>
      <c r="O2996" s="13">
        <v>50</v>
      </c>
      <c r="P2996" s="13" t="s">
        <v>30</v>
      </c>
      <c r="Q2996" s="13">
        <v>0</v>
      </c>
      <c r="R2996" s="69">
        <f>(L2996*O2996)-Q2996</f>
        <v>300</v>
      </c>
      <c r="S2996" s="69">
        <v>0</v>
      </c>
      <c r="T2996" s="69">
        <f t="shared" ref="T2996" si="3059">+L2996*S2996</f>
        <v>0</v>
      </c>
      <c r="U2996" s="69">
        <f t="shared" ref="U2996" si="3060">+R2996-T2996</f>
        <v>300</v>
      </c>
      <c r="V2996" s="69">
        <f t="shared" si="3058"/>
        <v>0</v>
      </c>
      <c r="W2996" s="69">
        <f t="shared" ref="W2996" si="3061">+U2996-V2996</f>
        <v>300</v>
      </c>
      <c r="X2996" s="69">
        <v>0</v>
      </c>
      <c r="Y2996" s="14">
        <f t="shared" si="3003"/>
        <v>0</v>
      </c>
      <c r="Z2996" s="11" t="s">
        <v>26</v>
      </c>
      <c r="AA2996" s="12" t="s">
        <v>31</v>
      </c>
    </row>
    <row r="2997" spans="1:27" x14ac:dyDescent="0.25">
      <c r="A2997" s="10">
        <v>45701</v>
      </c>
      <c r="B2997" s="11" t="s">
        <v>5468</v>
      </c>
      <c r="C2997" s="11" t="s">
        <v>5469</v>
      </c>
      <c r="D2997" s="11">
        <v>17537</v>
      </c>
      <c r="E2997" s="11" t="s">
        <v>5470</v>
      </c>
      <c r="F2997" s="11" t="s">
        <v>26</v>
      </c>
      <c r="G2997" s="11">
        <v>112858</v>
      </c>
      <c r="H2997" s="12" t="s">
        <v>4445</v>
      </c>
      <c r="I2997" s="12" t="s">
        <v>27</v>
      </c>
      <c r="J2997" s="12" t="s">
        <v>33</v>
      </c>
      <c r="K2997" s="12" t="s">
        <v>34</v>
      </c>
      <c r="L2997" s="13">
        <v>34.74</v>
      </c>
      <c r="M2997" s="13">
        <v>25</v>
      </c>
      <c r="N2997" s="13">
        <f t="shared" si="2997"/>
        <v>1.3896000000000002</v>
      </c>
      <c r="O2997" s="13">
        <v>44</v>
      </c>
      <c r="P2997" s="13" t="s">
        <v>30</v>
      </c>
      <c r="Q2997" s="13">
        <v>0</v>
      </c>
      <c r="R2997" s="69">
        <f t="shared" ref="R2997" si="3062">+L2997*O2997</f>
        <v>1528.5600000000002</v>
      </c>
      <c r="S2997" s="69">
        <v>0</v>
      </c>
      <c r="T2997" s="69">
        <f>+L2997*S2997</f>
        <v>0</v>
      </c>
      <c r="U2997" s="69">
        <f>+R2997-T2997</f>
        <v>1528.5600000000002</v>
      </c>
      <c r="V2997" s="69">
        <f>+U2997*1</f>
        <v>1528.5600000000002</v>
      </c>
      <c r="W2997" s="69">
        <f>+U2997-V2997</f>
        <v>0</v>
      </c>
      <c r="X2997" s="69">
        <v>0</v>
      </c>
      <c r="Y2997" s="14">
        <f t="shared" si="3003"/>
        <v>0</v>
      </c>
      <c r="Z2997" s="11" t="s">
        <v>26</v>
      </c>
      <c r="AA2997" s="12" t="s">
        <v>31</v>
      </c>
    </row>
    <row r="2998" spans="1:27" x14ac:dyDescent="0.25">
      <c r="A2998" s="10">
        <v>45701</v>
      </c>
      <c r="B2998" s="11" t="s">
        <v>5471</v>
      </c>
      <c r="C2998" s="11" t="s">
        <v>5472</v>
      </c>
      <c r="D2998" s="11">
        <v>17539</v>
      </c>
      <c r="E2998" s="11" t="s">
        <v>97</v>
      </c>
      <c r="F2998" s="11" t="s">
        <v>26</v>
      </c>
      <c r="G2998" s="11">
        <v>9857</v>
      </c>
      <c r="H2998" s="12" t="s">
        <v>4446</v>
      </c>
      <c r="I2998" s="12" t="s">
        <v>27</v>
      </c>
      <c r="J2998" s="12" t="s">
        <v>33</v>
      </c>
      <c r="K2998" s="12" t="s">
        <v>34</v>
      </c>
      <c r="L2998" s="13">
        <v>19.760000000000002</v>
      </c>
      <c r="M2998" s="13">
        <v>13</v>
      </c>
      <c r="N2998" s="13">
        <f t="shared" si="2997"/>
        <v>1.52</v>
      </c>
      <c r="O2998" s="13" t="s">
        <v>30</v>
      </c>
      <c r="P2998" s="13">
        <v>63</v>
      </c>
      <c r="Q2998" s="13">
        <v>0</v>
      </c>
      <c r="R2998" s="69">
        <f>+M2998*P2998</f>
        <v>819</v>
      </c>
      <c r="S2998" s="69">
        <v>0</v>
      </c>
      <c r="T2998" s="69">
        <f>+M2998*S2998</f>
        <v>0</v>
      </c>
      <c r="U2998" s="69">
        <f t="shared" ref="U2998:U2999" si="3063">+R2998-T2998</f>
        <v>819</v>
      </c>
      <c r="V2998" s="69">
        <f>+U2998*1</f>
        <v>819</v>
      </c>
      <c r="W2998" s="69">
        <f t="shared" ref="W2998:W2999" si="3064">+U2998-V2998</f>
        <v>0</v>
      </c>
      <c r="X2998" s="69">
        <v>0</v>
      </c>
      <c r="Y2998" s="14">
        <f t="shared" si="3003"/>
        <v>0</v>
      </c>
      <c r="Z2998" s="11" t="s">
        <v>26</v>
      </c>
      <c r="AA2998" s="12" t="s">
        <v>31</v>
      </c>
    </row>
    <row r="2999" spans="1:27" x14ac:dyDescent="0.25">
      <c r="A2999" s="10">
        <v>45701</v>
      </c>
      <c r="B2999" s="11" t="s">
        <v>1382</v>
      </c>
      <c r="C2999" s="11" t="s">
        <v>5473</v>
      </c>
      <c r="D2999" s="11">
        <v>17540</v>
      </c>
      <c r="E2999" s="11" t="s">
        <v>69</v>
      </c>
      <c r="F2999" s="11" t="s">
        <v>26</v>
      </c>
      <c r="G2999" s="11">
        <v>2120</v>
      </c>
      <c r="H2999" s="12" t="s">
        <v>70</v>
      </c>
      <c r="I2999" s="12" t="s">
        <v>27</v>
      </c>
      <c r="J2999" s="12" t="s">
        <v>42</v>
      </c>
      <c r="K2999" s="12" t="s">
        <v>43</v>
      </c>
      <c r="L2999" s="13">
        <v>44.14</v>
      </c>
      <c r="M2999" s="13">
        <v>25</v>
      </c>
      <c r="N2999" s="13">
        <f t="shared" si="2997"/>
        <v>1.7656000000000001</v>
      </c>
      <c r="O2999" s="13" t="s">
        <v>30</v>
      </c>
      <c r="P2999" s="13">
        <v>64</v>
      </c>
      <c r="Q2999" s="13">
        <v>0</v>
      </c>
      <c r="R2999" s="69">
        <f>+M2999*P2999</f>
        <v>1600</v>
      </c>
      <c r="S2999" s="69">
        <v>0</v>
      </c>
      <c r="T2999" s="69">
        <f>+M2999*S2999</f>
        <v>0</v>
      </c>
      <c r="U2999" s="69">
        <f t="shared" si="3063"/>
        <v>1600</v>
      </c>
      <c r="V2999" s="69">
        <f t="shared" ref="V2999" si="3065">+U2999*0</f>
        <v>0</v>
      </c>
      <c r="W2999" s="69">
        <f t="shared" si="3064"/>
        <v>1600</v>
      </c>
      <c r="X2999" s="69">
        <v>0</v>
      </c>
      <c r="Y2999" s="14">
        <f t="shared" si="3003"/>
        <v>0</v>
      </c>
      <c r="Z2999" s="11" t="s">
        <v>26</v>
      </c>
      <c r="AA2999" s="12" t="s">
        <v>31</v>
      </c>
    </row>
    <row r="3000" spans="1:27" x14ac:dyDescent="0.25">
      <c r="A3000" s="10">
        <v>45701</v>
      </c>
      <c r="B3000" s="11" t="s">
        <v>464</v>
      </c>
      <c r="C3000" s="11" t="s">
        <v>5474</v>
      </c>
      <c r="D3000" s="11">
        <v>17541</v>
      </c>
      <c r="E3000" s="11" t="s">
        <v>113</v>
      </c>
      <c r="F3000" s="11" t="s">
        <v>26</v>
      </c>
      <c r="G3000" s="11">
        <v>694</v>
      </c>
      <c r="H3000" s="12" t="s">
        <v>6326</v>
      </c>
      <c r="I3000" s="12" t="s">
        <v>27</v>
      </c>
      <c r="J3000" s="12" t="s">
        <v>42</v>
      </c>
      <c r="K3000" s="12" t="s">
        <v>43</v>
      </c>
      <c r="L3000" s="13">
        <v>33.1</v>
      </c>
      <c r="M3000" s="13">
        <v>20</v>
      </c>
      <c r="N3000" s="13">
        <f t="shared" si="2997"/>
        <v>1.655</v>
      </c>
      <c r="O3000" s="13">
        <v>42.5</v>
      </c>
      <c r="P3000" s="13"/>
      <c r="Q3000" s="13">
        <v>0</v>
      </c>
      <c r="R3000" s="69">
        <f>L3000*O3000</f>
        <v>1406.75</v>
      </c>
      <c r="S3000" s="69">
        <v>0</v>
      </c>
      <c r="T3000" s="69">
        <f>+L3000*S3000</f>
        <v>0</v>
      </c>
      <c r="U3000" s="69">
        <f>R3000-T3000</f>
        <v>1406.75</v>
      </c>
      <c r="V3000" s="69">
        <f>U3000*0</f>
        <v>0</v>
      </c>
      <c r="W3000" s="69">
        <f>U3000-V3000</f>
        <v>1406.75</v>
      </c>
      <c r="X3000" s="69"/>
      <c r="Y3000" s="14">
        <f t="shared" si="3003"/>
        <v>0</v>
      </c>
      <c r="Z3000" s="11" t="s">
        <v>26</v>
      </c>
      <c r="AA3000" s="12" t="s">
        <v>31</v>
      </c>
    </row>
    <row r="3001" spans="1:27" x14ac:dyDescent="0.25">
      <c r="A3001" s="10">
        <v>45701</v>
      </c>
      <c r="B3001" s="11" t="s">
        <v>5475</v>
      </c>
      <c r="C3001" s="11" t="s">
        <v>5476</v>
      </c>
      <c r="D3001" s="11">
        <v>17542</v>
      </c>
      <c r="E3001" s="11" t="s">
        <v>239</v>
      </c>
      <c r="F3001" s="11" t="s">
        <v>26</v>
      </c>
      <c r="G3001" s="11" t="s">
        <v>26</v>
      </c>
      <c r="H3001" s="12" t="s">
        <v>4421</v>
      </c>
      <c r="I3001" s="12" t="s">
        <v>27</v>
      </c>
      <c r="J3001" s="12" t="s">
        <v>47</v>
      </c>
      <c r="K3001" s="12" t="s">
        <v>48</v>
      </c>
      <c r="L3001" s="13">
        <v>41.16</v>
      </c>
      <c r="M3001" s="13">
        <v>28</v>
      </c>
      <c r="N3001" s="13">
        <f t="shared" si="2997"/>
        <v>1.47</v>
      </c>
      <c r="O3001" s="13">
        <v>87</v>
      </c>
      <c r="P3001" s="13" t="s">
        <v>30</v>
      </c>
      <c r="Q3001" s="13">
        <v>0</v>
      </c>
      <c r="R3001" s="69">
        <f>L3001*O3001</f>
        <v>3580.9199999999996</v>
      </c>
      <c r="S3001" s="69">
        <v>38</v>
      </c>
      <c r="T3001" s="69">
        <f>L3001*S3001</f>
        <v>1564.08</v>
      </c>
      <c r="U3001" s="69">
        <f>R3001-T3001</f>
        <v>2016.8399999999997</v>
      </c>
      <c r="V3001" s="69">
        <f>U3001*1</f>
        <v>2016.8399999999997</v>
      </c>
      <c r="W3001" s="69">
        <f>U3001-V3001</f>
        <v>0</v>
      </c>
      <c r="X3001" s="69">
        <f>L3001*37</f>
        <v>1522.9199999999998</v>
      </c>
      <c r="Y3001" s="70">
        <f>+T3001-X3001</f>
        <v>41.160000000000082</v>
      </c>
      <c r="Z3001" s="12" t="s">
        <v>41</v>
      </c>
      <c r="AA3001" s="12" t="s">
        <v>78</v>
      </c>
    </row>
    <row r="3002" spans="1:27" x14ac:dyDescent="0.25">
      <c r="A3002" s="10">
        <v>45701</v>
      </c>
      <c r="B3002" s="11" t="s">
        <v>322</v>
      </c>
      <c r="C3002" s="11" t="s">
        <v>5477</v>
      </c>
      <c r="D3002" s="11">
        <v>17543</v>
      </c>
      <c r="E3002" s="11" t="s">
        <v>32</v>
      </c>
      <c r="F3002" s="11" t="s">
        <v>26</v>
      </c>
      <c r="G3002" s="11">
        <v>1615</v>
      </c>
      <c r="H3002" s="12" t="s">
        <v>45</v>
      </c>
      <c r="I3002" s="12" t="s">
        <v>27</v>
      </c>
      <c r="J3002" s="12" t="s">
        <v>42</v>
      </c>
      <c r="K3002" s="12" t="s">
        <v>43</v>
      </c>
      <c r="L3002" s="13">
        <v>42.32</v>
      </c>
      <c r="M3002" s="13">
        <v>25</v>
      </c>
      <c r="N3002" s="13">
        <f t="shared" si="2997"/>
        <v>1.6928000000000001</v>
      </c>
      <c r="O3002" s="13" t="s">
        <v>30</v>
      </c>
      <c r="P3002" s="13">
        <v>62</v>
      </c>
      <c r="Q3002" s="13">
        <v>0</v>
      </c>
      <c r="R3002" s="69">
        <f>M3002*P3002</f>
        <v>1550</v>
      </c>
      <c r="S3002" s="69">
        <v>0</v>
      </c>
      <c r="T3002" s="69">
        <f>M3002*S3002</f>
        <v>0</v>
      </c>
      <c r="U3002" s="69">
        <f>R3002-T3002</f>
        <v>1550</v>
      </c>
      <c r="V3002" s="69">
        <f>U3002*0</f>
        <v>0</v>
      </c>
      <c r="W3002" s="69">
        <f>U3002-V3002</f>
        <v>1550</v>
      </c>
      <c r="X3002" s="69">
        <v>0</v>
      </c>
      <c r="Y3002" s="14">
        <f t="shared" si="3003"/>
        <v>0</v>
      </c>
      <c r="Z3002" s="11" t="s">
        <v>26</v>
      </c>
      <c r="AA3002" s="12" t="s">
        <v>31</v>
      </c>
    </row>
    <row r="3003" spans="1:27" x14ac:dyDescent="0.25">
      <c r="A3003" s="10">
        <v>45701</v>
      </c>
      <c r="B3003" s="11" t="s">
        <v>5478</v>
      </c>
      <c r="C3003" s="11" t="s">
        <v>5479</v>
      </c>
      <c r="D3003" s="11">
        <v>17544</v>
      </c>
      <c r="E3003" s="11" t="s">
        <v>223</v>
      </c>
      <c r="F3003" s="11" t="s">
        <v>26</v>
      </c>
      <c r="G3003" s="11">
        <v>3216</v>
      </c>
      <c r="H3003" s="12" t="s">
        <v>4422</v>
      </c>
      <c r="I3003" s="12" t="s">
        <v>27</v>
      </c>
      <c r="J3003" s="12" t="s">
        <v>33</v>
      </c>
      <c r="K3003" s="12" t="s">
        <v>34</v>
      </c>
      <c r="L3003" s="13">
        <v>33.94</v>
      </c>
      <c r="M3003" s="13">
        <v>25</v>
      </c>
      <c r="N3003" s="13">
        <f t="shared" si="2997"/>
        <v>1.3575999999999999</v>
      </c>
      <c r="O3003" s="13">
        <v>45</v>
      </c>
      <c r="P3003" s="13" t="s">
        <v>30</v>
      </c>
      <c r="Q3003" s="13">
        <v>0</v>
      </c>
      <c r="R3003" s="69">
        <f>+L3003*O3003</f>
        <v>1527.3</v>
      </c>
      <c r="S3003" s="69">
        <v>0</v>
      </c>
      <c r="T3003" s="69">
        <f>+L3003*S3003</f>
        <v>0</v>
      </c>
      <c r="U3003" s="69">
        <f t="shared" ref="U3003:U3004" si="3066">+R3003-T3003</f>
        <v>1527.3</v>
      </c>
      <c r="V3003" s="69">
        <f>+U3003*1</f>
        <v>1527.3</v>
      </c>
      <c r="W3003" s="69">
        <f t="shared" ref="W3003:W3004" si="3067">+U3003-V3003</f>
        <v>0</v>
      </c>
      <c r="X3003" s="69">
        <v>0</v>
      </c>
      <c r="Y3003" s="14">
        <f t="shared" si="3003"/>
        <v>0</v>
      </c>
      <c r="Z3003" s="11" t="s">
        <v>26</v>
      </c>
      <c r="AA3003" s="12" t="s">
        <v>31</v>
      </c>
    </row>
    <row r="3004" spans="1:27" x14ac:dyDescent="0.25">
      <c r="A3004" s="10">
        <v>45701</v>
      </c>
      <c r="B3004" s="11" t="s">
        <v>706</v>
      </c>
      <c r="C3004" s="11" t="s">
        <v>5480</v>
      </c>
      <c r="D3004" s="11">
        <v>17545</v>
      </c>
      <c r="E3004" s="11" t="s">
        <v>5207</v>
      </c>
      <c r="F3004" s="11" t="s">
        <v>26</v>
      </c>
      <c r="G3004" s="11" t="s">
        <v>35</v>
      </c>
      <c r="H3004" s="12" t="s">
        <v>36</v>
      </c>
      <c r="I3004" s="12" t="s">
        <v>37</v>
      </c>
      <c r="J3004" s="12" t="s">
        <v>85</v>
      </c>
      <c r="K3004" s="12" t="s">
        <v>86</v>
      </c>
      <c r="L3004" s="13">
        <v>14.78</v>
      </c>
      <c r="M3004" s="13">
        <v>9</v>
      </c>
      <c r="N3004" s="13">
        <f t="shared" ref="N3004:N3014" si="3068">+L3004/M3004</f>
        <v>1.6422222222222222</v>
      </c>
      <c r="O3004" s="13">
        <v>37</v>
      </c>
      <c r="P3004" s="13" t="s">
        <v>30</v>
      </c>
      <c r="Q3004" s="13">
        <v>0</v>
      </c>
      <c r="R3004" s="69">
        <f>(L3004*O3004)-Q3004</f>
        <v>546.86</v>
      </c>
      <c r="S3004" s="69">
        <v>0</v>
      </c>
      <c r="T3004" s="69">
        <f t="shared" ref="T3004" si="3069">+L3004*S3004</f>
        <v>0</v>
      </c>
      <c r="U3004" s="69">
        <f t="shared" si="3066"/>
        <v>546.86</v>
      </c>
      <c r="V3004" s="69">
        <f>+U3004*0</f>
        <v>0</v>
      </c>
      <c r="W3004" s="69">
        <f t="shared" si="3067"/>
        <v>546.86</v>
      </c>
      <c r="X3004" s="69">
        <v>0</v>
      </c>
      <c r="Y3004" s="14">
        <f t="shared" si="3003"/>
        <v>0</v>
      </c>
      <c r="Z3004" s="11" t="s">
        <v>26</v>
      </c>
      <c r="AA3004" s="12" t="s">
        <v>31</v>
      </c>
    </row>
    <row r="3005" spans="1:27" x14ac:dyDescent="0.25">
      <c r="A3005" s="10">
        <v>45701</v>
      </c>
      <c r="B3005" s="11" t="s">
        <v>5481</v>
      </c>
      <c r="C3005" s="11" t="s">
        <v>5482</v>
      </c>
      <c r="D3005" s="11">
        <v>17546</v>
      </c>
      <c r="E3005" s="11" t="s">
        <v>321</v>
      </c>
      <c r="F3005" s="11" t="s">
        <v>26</v>
      </c>
      <c r="G3005" s="11">
        <v>112857</v>
      </c>
      <c r="H3005" s="12" t="s">
        <v>4445</v>
      </c>
      <c r="I3005" s="12" t="s">
        <v>27</v>
      </c>
      <c r="J3005" s="12" t="s">
        <v>33</v>
      </c>
      <c r="K3005" s="12" t="s">
        <v>34</v>
      </c>
      <c r="L3005" s="13">
        <v>36.520000000000003</v>
      </c>
      <c r="M3005" s="13">
        <v>25</v>
      </c>
      <c r="N3005" s="13">
        <f t="shared" si="3068"/>
        <v>1.4608000000000001</v>
      </c>
      <c r="O3005" s="13">
        <v>44</v>
      </c>
      <c r="P3005" s="13" t="s">
        <v>30</v>
      </c>
      <c r="Q3005" s="13">
        <v>0</v>
      </c>
      <c r="R3005" s="69">
        <f t="shared" ref="R3005" si="3070">+L3005*O3005</f>
        <v>1606.88</v>
      </c>
      <c r="S3005" s="69">
        <v>0</v>
      </c>
      <c r="T3005" s="69">
        <f>+L3005*S3005</f>
        <v>0</v>
      </c>
      <c r="U3005" s="69">
        <f>+R3005-T3005</f>
        <v>1606.88</v>
      </c>
      <c r="V3005" s="69">
        <f>+U3005*1</f>
        <v>1606.88</v>
      </c>
      <c r="W3005" s="69">
        <f>+U3005-V3005</f>
        <v>0</v>
      </c>
      <c r="X3005" s="69">
        <v>0</v>
      </c>
      <c r="Y3005" s="14">
        <f t="shared" si="3003"/>
        <v>0</v>
      </c>
      <c r="Z3005" s="11" t="s">
        <v>26</v>
      </c>
      <c r="AA3005" s="12" t="s">
        <v>31</v>
      </c>
    </row>
    <row r="3006" spans="1:27" x14ac:dyDescent="0.25">
      <c r="A3006" s="10">
        <v>45701</v>
      </c>
      <c r="B3006" s="11" t="s">
        <v>5483</v>
      </c>
      <c r="C3006" s="11" t="s">
        <v>5484</v>
      </c>
      <c r="D3006" s="11">
        <v>17547</v>
      </c>
      <c r="E3006" s="11" t="s">
        <v>81</v>
      </c>
      <c r="F3006" s="11" t="s">
        <v>26</v>
      </c>
      <c r="G3006" s="11">
        <v>1216</v>
      </c>
      <c r="H3006" s="12" t="s">
        <v>141</v>
      </c>
      <c r="I3006" s="12" t="s">
        <v>55</v>
      </c>
      <c r="J3006" s="12" t="s">
        <v>565</v>
      </c>
      <c r="K3006" s="12" t="s">
        <v>549</v>
      </c>
      <c r="L3006" s="13">
        <v>40.26</v>
      </c>
      <c r="M3006" s="13">
        <v>25</v>
      </c>
      <c r="N3006" s="13">
        <f t="shared" si="3068"/>
        <v>1.6103999999999998</v>
      </c>
      <c r="O3006" s="13">
        <v>25</v>
      </c>
      <c r="P3006" s="13" t="s">
        <v>30</v>
      </c>
      <c r="Q3006" s="13">
        <v>0</v>
      </c>
      <c r="R3006" s="69">
        <f>L3006*O3006</f>
        <v>1006.5</v>
      </c>
      <c r="S3006" s="69">
        <v>0</v>
      </c>
      <c r="T3006" s="69">
        <f>L3006*S3006</f>
        <v>0</v>
      </c>
      <c r="U3006" s="69">
        <f>R3006-T3006</f>
        <v>1006.5</v>
      </c>
      <c r="V3006" s="69">
        <f>U3006*0</f>
        <v>0</v>
      </c>
      <c r="W3006" s="69">
        <f>U3006-V3006</f>
        <v>1006.5</v>
      </c>
      <c r="X3006" s="69">
        <v>0</v>
      </c>
      <c r="Y3006" s="14">
        <f t="shared" si="3003"/>
        <v>0</v>
      </c>
      <c r="Z3006" s="11" t="s">
        <v>26</v>
      </c>
      <c r="AA3006" s="12" t="s">
        <v>31</v>
      </c>
    </row>
    <row r="3007" spans="1:27" x14ac:dyDescent="0.25">
      <c r="A3007" s="10">
        <v>45701</v>
      </c>
      <c r="B3007" s="11" t="s">
        <v>5485</v>
      </c>
      <c r="C3007" s="11" t="s">
        <v>5486</v>
      </c>
      <c r="D3007" s="11">
        <v>17548</v>
      </c>
      <c r="E3007" s="11" t="s">
        <v>74</v>
      </c>
      <c r="F3007" s="11" t="s">
        <v>26</v>
      </c>
      <c r="G3007" s="11">
        <v>1332</v>
      </c>
      <c r="H3007" s="12" t="s">
        <v>70</v>
      </c>
      <c r="I3007" s="12" t="s">
        <v>27</v>
      </c>
      <c r="J3007" s="12" t="s">
        <v>33</v>
      </c>
      <c r="K3007" s="12" t="s">
        <v>34</v>
      </c>
      <c r="L3007" s="13">
        <v>37.979999999999997</v>
      </c>
      <c r="M3007" s="13">
        <v>25</v>
      </c>
      <c r="N3007" s="13">
        <f t="shared" si="3068"/>
        <v>1.5191999999999999</v>
      </c>
      <c r="O3007" s="13" t="s">
        <v>30</v>
      </c>
      <c r="P3007" s="13">
        <v>60</v>
      </c>
      <c r="Q3007" s="13">
        <v>0</v>
      </c>
      <c r="R3007" s="69">
        <f>+M3007*P3007</f>
        <v>1500</v>
      </c>
      <c r="S3007" s="69">
        <v>0</v>
      </c>
      <c r="T3007" s="69">
        <f>+M3007*S3007</f>
        <v>0</v>
      </c>
      <c r="U3007" s="69">
        <f t="shared" ref="U3007" si="3071">+R3007-T3007</f>
        <v>1500</v>
      </c>
      <c r="V3007" s="69">
        <f>+U3007*0</f>
        <v>0</v>
      </c>
      <c r="W3007" s="69">
        <f t="shared" ref="W3007" si="3072">+U3007-V3007</f>
        <v>1500</v>
      </c>
      <c r="X3007" s="69">
        <v>0</v>
      </c>
      <c r="Y3007" s="14">
        <f t="shared" ref="Y3007:Y3017" si="3073">T3007-X3007</f>
        <v>0</v>
      </c>
      <c r="Z3007" s="11" t="s">
        <v>26</v>
      </c>
      <c r="AA3007" s="12" t="s">
        <v>31</v>
      </c>
    </row>
    <row r="3008" spans="1:27" x14ac:dyDescent="0.25">
      <c r="A3008" s="10">
        <v>45701</v>
      </c>
      <c r="B3008" s="11" t="s">
        <v>5487</v>
      </c>
      <c r="C3008" s="11" t="s">
        <v>5488</v>
      </c>
      <c r="D3008" s="11">
        <v>17549</v>
      </c>
      <c r="E3008" s="11" t="s">
        <v>2063</v>
      </c>
      <c r="F3008" s="11" t="s">
        <v>26</v>
      </c>
      <c r="G3008" s="11">
        <v>40658</v>
      </c>
      <c r="H3008" s="12" t="s">
        <v>564</v>
      </c>
      <c r="I3008" s="12" t="s">
        <v>55</v>
      </c>
      <c r="J3008" s="12" t="s">
        <v>565</v>
      </c>
      <c r="K3008" s="12" t="s">
        <v>549</v>
      </c>
      <c r="L3008" s="13">
        <v>46.28</v>
      </c>
      <c r="M3008" s="13">
        <v>25</v>
      </c>
      <c r="N3008" s="13">
        <f t="shared" si="3068"/>
        <v>1.8512</v>
      </c>
      <c r="O3008" s="13">
        <v>25</v>
      </c>
      <c r="P3008" s="13" t="s">
        <v>30</v>
      </c>
      <c r="Q3008" s="13">
        <v>0</v>
      </c>
      <c r="R3008" s="69">
        <f t="shared" ref="R3008" si="3074">L3008*O3008</f>
        <v>1157</v>
      </c>
      <c r="S3008" s="69">
        <v>0</v>
      </c>
      <c r="T3008" s="69">
        <f t="shared" ref="T3008:T3009" si="3075">L3008*S3008</f>
        <v>0</v>
      </c>
      <c r="U3008" s="69">
        <f t="shared" ref="U3008" si="3076">R3008-T3008</f>
        <v>1157</v>
      </c>
      <c r="V3008" s="69">
        <f>U3008*0</f>
        <v>0</v>
      </c>
      <c r="W3008" s="69">
        <f t="shared" ref="W3008" si="3077">U3008-V3008</f>
        <v>1157</v>
      </c>
      <c r="X3008" s="69">
        <v>0</v>
      </c>
      <c r="Y3008" s="14">
        <f t="shared" si="3073"/>
        <v>0</v>
      </c>
      <c r="Z3008" s="11" t="s">
        <v>26</v>
      </c>
      <c r="AA3008" s="12" t="s">
        <v>31</v>
      </c>
    </row>
    <row r="3009" spans="1:27" x14ac:dyDescent="0.25">
      <c r="A3009" s="10">
        <v>45701</v>
      </c>
      <c r="B3009" s="11" t="s">
        <v>5489</v>
      </c>
      <c r="C3009" s="11" t="s">
        <v>5490</v>
      </c>
      <c r="D3009" s="11">
        <v>17550</v>
      </c>
      <c r="E3009" s="11" t="s">
        <v>2052</v>
      </c>
      <c r="F3009" s="11" t="s">
        <v>26</v>
      </c>
      <c r="G3009" s="11">
        <v>3417</v>
      </c>
      <c r="H3009" s="12" t="s">
        <v>41</v>
      </c>
      <c r="I3009" s="12" t="s">
        <v>55</v>
      </c>
      <c r="J3009" s="12" t="s">
        <v>565</v>
      </c>
      <c r="K3009" s="12" t="s">
        <v>549</v>
      </c>
      <c r="L3009" s="13">
        <v>40.08</v>
      </c>
      <c r="M3009" s="13">
        <v>25</v>
      </c>
      <c r="N3009" s="13">
        <f t="shared" si="3068"/>
        <v>1.6032</v>
      </c>
      <c r="O3009" s="13">
        <v>25</v>
      </c>
      <c r="P3009" s="13"/>
      <c r="Q3009" s="13">
        <v>0</v>
      </c>
      <c r="R3009" s="69">
        <f>L3009*O3009</f>
        <v>1002</v>
      </c>
      <c r="S3009" s="69">
        <v>0</v>
      </c>
      <c r="T3009" s="69">
        <f t="shared" si="3075"/>
        <v>0</v>
      </c>
      <c r="U3009" s="69">
        <f>R3009-T3009</f>
        <v>1002</v>
      </c>
      <c r="V3009" s="69">
        <f>U3009*0</f>
        <v>0</v>
      </c>
      <c r="W3009" s="69">
        <f>U3009-V3009</f>
        <v>1002</v>
      </c>
      <c r="X3009" s="69">
        <v>0</v>
      </c>
      <c r="Y3009" s="14">
        <f t="shared" si="3073"/>
        <v>0</v>
      </c>
      <c r="Z3009" s="11" t="s">
        <v>26</v>
      </c>
      <c r="AA3009" s="12" t="s">
        <v>31</v>
      </c>
    </row>
    <row r="3010" spans="1:27" x14ac:dyDescent="0.25">
      <c r="A3010" s="10">
        <v>45701</v>
      </c>
      <c r="B3010" s="11" t="s">
        <v>5491</v>
      </c>
      <c r="C3010" s="11" t="s">
        <v>5492</v>
      </c>
      <c r="D3010" s="11">
        <v>17551</v>
      </c>
      <c r="E3010" s="11" t="s">
        <v>5493</v>
      </c>
      <c r="F3010" s="11" t="s">
        <v>26</v>
      </c>
      <c r="G3010" s="11">
        <v>1263</v>
      </c>
      <c r="H3010" s="12" t="s">
        <v>141</v>
      </c>
      <c r="I3010" s="12" t="s">
        <v>27</v>
      </c>
      <c r="J3010" s="12" t="s">
        <v>47</v>
      </c>
      <c r="K3010" s="12" t="s">
        <v>48</v>
      </c>
      <c r="L3010" s="13">
        <v>41.02</v>
      </c>
      <c r="M3010" s="13">
        <v>25</v>
      </c>
      <c r="N3010" s="13">
        <f t="shared" si="3068"/>
        <v>1.6408</v>
      </c>
      <c r="O3010" s="13">
        <v>40</v>
      </c>
      <c r="P3010" s="13" t="s">
        <v>30</v>
      </c>
      <c r="Q3010" s="13">
        <v>0</v>
      </c>
      <c r="R3010" s="69">
        <f>L3010*O3010</f>
        <v>1640.8000000000002</v>
      </c>
      <c r="S3010" s="69">
        <v>0</v>
      </c>
      <c r="T3010" s="69">
        <f>L3010*S3010</f>
        <v>0</v>
      </c>
      <c r="U3010" s="69">
        <f>R3010-T3010</f>
        <v>1640.8000000000002</v>
      </c>
      <c r="V3010" s="69">
        <f>U3010*0</f>
        <v>0</v>
      </c>
      <c r="W3010" s="69">
        <f>U3010-V3010</f>
        <v>1640.8000000000002</v>
      </c>
      <c r="X3010" s="69">
        <v>0</v>
      </c>
      <c r="Y3010" s="14">
        <f t="shared" si="3073"/>
        <v>0</v>
      </c>
      <c r="Z3010" s="11" t="s">
        <v>26</v>
      </c>
      <c r="AA3010" s="12" t="s">
        <v>31</v>
      </c>
    </row>
    <row r="3011" spans="1:27" x14ac:dyDescent="0.25">
      <c r="A3011" s="10">
        <v>45701</v>
      </c>
      <c r="B3011" s="11" t="s">
        <v>5494</v>
      </c>
      <c r="C3011" s="11" t="s">
        <v>5495</v>
      </c>
      <c r="D3011" s="11">
        <v>17552</v>
      </c>
      <c r="E3011" s="11" t="s">
        <v>5217</v>
      </c>
      <c r="F3011" s="11" t="s">
        <v>26</v>
      </c>
      <c r="G3011" s="11">
        <v>56920</v>
      </c>
      <c r="H3011" s="12" t="s">
        <v>4422</v>
      </c>
      <c r="I3011" s="12" t="s">
        <v>27</v>
      </c>
      <c r="J3011" s="12" t="s">
        <v>33</v>
      </c>
      <c r="K3011" s="12" t="s">
        <v>34</v>
      </c>
      <c r="L3011" s="13">
        <v>34.94</v>
      </c>
      <c r="M3011" s="13">
        <v>25</v>
      </c>
      <c r="N3011" s="13">
        <f t="shared" si="3068"/>
        <v>1.3976</v>
      </c>
      <c r="O3011" s="13">
        <v>45</v>
      </c>
      <c r="P3011" s="13" t="s">
        <v>30</v>
      </c>
      <c r="Q3011" s="13">
        <v>0</v>
      </c>
      <c r="R3011" s="69">
        <f>+L3011*O3011</f>
        <v>1572.3</v>
      </c>
      <c r="S3011" s="69">
        <v>0</v>
      </c>
      <c r="T3011" s="69">
        <f>+L3011*S3011</f>
        <v>0</v>
      </c>
      <c r="U3011" s="69">
        <f t="shared" ref="U3011:U3012" si="3078">+R3011-T3011</f>
        <v>1572.3</v>
      </c>
      <c r="V3011" s="69">
        <f>+U3011*1</f>
        <v>1572.3</v>
      </c>
      <c r="W3011" s="69">
        <f t="shared" ref="W3011:W3012" si="3079">+U3011-V3011</f>
        <v>0</v>
      </c>
      <c r="X3011" s="69">
        <v>0</v>
      </c>
      <c r="Y3011" s="14">
        <f t="shared" si="3073"/>
        <v>0</v>
      </c>
      <c r="Z3011" s="11" t="s">
        <v>26</v>
      </c>
      <c r="AA3011" s="12" t="s">
        <v>31</v>
      </c>
    </row>
    <row r="3012" spans="1:27" x14ac:dyDescent="0.25">
      <c r="A3012" s="10">
        <v>45701</v>
      </c>
      <c r="B3012" s="11" t="s">
        <v>319</v>
      </c>
      <c r="C3012" s="11" t="s">
        <v>5496</v>
      </c>
      <c r="D3012" s="11">
        <v>17553</v>
      </c>
      <c r="E3012" s="11" t="s">
        <v>60</v>
      </c>
      <c r="F3012" s="11" t="s">
        <v>26</v>
      </c>
      <c r="G3012" s="11" t="s">
        <v>35</v>
      </c>
      <c r="H3012" s="12" t="s">
        <v>36</v>
      </c>
      <c r="I3012" s="12" t="s">
        <v>27</v>
      </c>
      <c r="J3012" s="12" t="s">
        <v>33</v>
      </c>
      <c r="K3012" s="12" t="s">
        <v>34</v>
      </c>
      <c r="L3012" s="13">
        <v>5.28</v>
      </c>
      <c r="M3012" s="13">
        <v>4</v>
      </c>
      <c r="N3012" s="13">
        <f t="shared" si="3068"/>
        <v>1.32</v>
      </c>
      <c r="O3012" s="13">
        <v>50</v>
      </c>
      <c r="P3012" s="13" t="s">
        <v>30</v>
      </c>
      <c r="Q3012" s="13">
        <v>0</v>
      </c>
      <c r="R3012" s="69">
        <f>(L3012*O3012)-Q3012</f>
        <v>264</v>
      </c>
      <c r="S3012" s="69">
        <v>0</v>
      </c>
      <c r="T3012" s="69">
        <f t="shared" ref="T3012" si="3080">+L3012*S3012</f>
        <v>0</v>
      </c>
      <c r="U3012" s="69">
        <f t="shared" si="3078"/>
        <v>264</v>
      </c>
      <c r="V3012" s="69">
        <f t="shared" ref="V3012" si="3081">+U3012*0</f>
        <v>0</v>
      </c>
      <c r="W3012" s="69">
        <f t="shared" si="3079"/>
        <v>264</v>
      </c>
      <c r="X3012" s="69">
        <v>0</v>
      </c>
      <c r="Y3012" s="14">
        <f t="shared" si="3073"/>
        <v>0</v>
      </c>
      <c r="Z3012" s="11" t="s">
        <v>26</v>
      </c>
      <c r="AA3012" s="12" t="s">
        <v>31</v>
      </c>
    </row>
    <row r="3013" spans="1:27" x14ac:dyDescent="0.25">
      <c r="A3013" s="10">
        <v>45701</v>
      </c>
      <c r="B3013" s="11" t="s">
        <v>4285</v>
      </c>
      <c r="C3013" s="11" t="s">
        <v>5497</v>
      </c>
      <c r="D3013" s="11">
        <v>17554</v>
      </c>
      <c r="E3013" s="11" t="s">
        <v>561</v>
      </c>
      <c r="F3013" s="11" t="s">
        <v>26</v>
      </c>
      <c r="G3013" s="11">
        <v>752</v>
      </c>
      <c r="H3013" s="12" t="s">
        <v>162</v>
      </c>
      <c r="I3013" s="12" t="s">
        <v>27</v>
      </c>
      <c r="J3013" s="12" t="s">
        <v>42</v>
      </c>
      <c r="K3013" s="12" t="s">
        <v>43</v>
      </c>
      <c r="L3013" s="13">
        <v>44.98</v>
      </c>
      <c r="M3013" s="13">
        <v>25</v>
      </c>
      <c r="N3013" s="13">
        <f t="shared" si="3068"/>
        <v>1.7991999999999999</v>
      </c>
      <c r="O3013" s="13" t="s">
        <v>30</v>
      </c>
      <c r="P3013" s="13">
        <v>62</v>
      </c>
      <c r="Q3013" s="13">
        <v>0</v>
      </c>
      <c r="R3013" s="69">
        <f>M3013*P3013</f>
        <v>1550</v>
      </c>
      <c r="S3013" s="69">
        <v>0</v>
      </c>
      <c r="T3013" s="69">
        <f>M3013*S3013</f>
        <v>0</v>
      </c>
      <c r="U3013" s="69">
        <f>R3013-T3013</f>
        <v>1550</v>
      </c>
      <c r="V3013" s="69">
        <f t="shared" ref="V3013" si="3082">U3013*0</f>
        <v>0</v>
      </c>
      <c r="W3013" s="69">
        <f t="shared" ref="W3013" si="3083">U3013-V3013</f>
        <v>1550</v>
      </c>
      <c r="X3013" s="69">
        <v>0</v>
      </c>
      <c r="Y3013" s="14">
        <f t="shared" si="3073"/>
        <v>0</v>
      </c>
      <c r="Z3013" s="11" t="s">
        <v>26</v>
      </c>
      <c r="AA3013" s="12" t="s">
        <v>31</v>
      </c>
    </row>
    <row r="3014" spans="1:27" x14ac:dyDescent="0.25">
      <c r="A3014" s="10">
        <v>45701</v>
      </c>
      <c r="B3014" s="11" t="s">
        <v>5498</v>
      </c>
      <c r="C3014" s="11" t="s">
        <v>5499</v>
      </c>
      <c r="D3014" s="11">
        <v>17555</v>
      </c>
      <c r="E3014" s="11" t="s">
        <v>1280</v>
      </c>
      <c r="F3014" s="11" t="s">
        <v>26</v>
      </c>
      <c r="G3014" s="11">
        <v>1014</v>
      </c>
      <c r="H3014" s="12" t="s">
        <v>141</v>
      </c>
      <c r="I3014" s="12" t="s">
        <v>27</v>
      </c>
      <c r="J3014" s="12" t="s">
        <v>33</v>
      </c>
      <c r="K3014" s="12" t="s">
        <v>34</v>
      </c>
      <c r="L3014" s="13">
        <v>37.700000000000003</v>
      </c>
      <c r="M3014" s="13">
        <v>25</v>
      </c>
      <c r="N3014" s="13">
        <f t="shared" si="3068"/>
        <v>1.508</v>
      </c>
      <c r="O3014" s="13">
        <v>40</v>
      </c>
      <c r="P3014" s="13" t="s">
        <v>30</v>
      </c>
      <c r="Q3014" s="13">
        <v>0</v>
      </c>
      <c r="R3014" s="69">
        <f>L3014*O3014</f>
        <v>1508</v>
      </c>
      <c r="S3014" s="69">
        <v>0</v>
      </c>
      <c r="T3014" s="69">
        <f>L3014*S3014</f>
        <v>0</v>
      </c>
      <c r="U3014" s="69">
        <f>R3014-T3014</f>
        <v>1508</v>
      </c>
      <c r="V3014" s="69">
        <f>U3014*0</f>
        <v>0</v>
      </c>
      <c r="W3014" s="69">
        <f>U3014-V3014</f>
        <v>1508</v>
      </c>
      <c r="X3014" s="69">
        <v>0</v>
      </c>
      <c r="Y3014" s="14">
        <f t="shared" si="3073"/>
        <v>0</v>
      </c>
      <c r="Z3014" s="11" t="s">
        <v>26</v>
      </c>
      <c r="AA3014" s="12" t="s">
        <v>31</v>
      </c>
    </row>
    <row r="3015" spans="1:27" x14ac:dyDescent="0.25">
      <c r="A3015" s="10">
        <v>45702</v>
      </c>
      <c r="B3015" s="11" t="s">
        <v>5500</v>
      </c>
      <c r="C3015" s="11" t="s">
        <v>5501</v>
      </c>
      <c r="D3015" s="11">
        <v>17556</v>
      </c>
      <c r="E3015" s="11" t="s">
        <v>32</v>
      </c>
      <c r="F3015" s="11" t="s">
        <v>26</v>
      </c>
      <c r="G3015" s="11">
        <v>1617</v>
      </c>
      <c r="H3015" s="12" t="s">
        <v>45</v>
      </c>
      <c r="I3015" s="12" t="s">
        <v>27</v>
      </c>
      <c r="J3015" s="12" t="s">
        <v>42</v>
      </c>
      <c r="K3015" s="12" t="s">
        <v>43</v>
      </c>
      <c r="L3015" s="13">
        <v>41.32</v>
      </c>
      <c r="M3015" s="13">
        <v>25</v>
      </c>
      <c r="N3015" s="13">
        <f>L3015/M3015</f>
        <v>1.6528</v>
      </c>
      <c r="O3015" s="13" t="s">
        <v>30</v>
      </c>
      <c r="P3015" s="13">
        <v>62</v>
      </c>
      <c r="Q3015" s="13">
        <v>0</v>
      </c>
      <c r="R3015" s="69">
        <f>M3015*P3015</f>
        <v>1550</v>
      </c>
      <c r="S3015" s="69">
        <v>0</v>
      </c>
      <c r="T3015" s="69">
        <f>M3015*S3015</f>
        <v>0</v>
      </c>
      <c r="U3015" s="69">
        <f>R3015-T3015</f>
        <v>1550</v>
      </c>
      <c r="V3015" s="69">
        <f>U3015*0</f>
        <v>0</v>
      </c>
      <c r="W3015" s="69">
        <f>U3015-V3015</f>
        <v>1550</v>
      </c>
      <c r="X3015" s="69">
        <v>0</v>
      </c>
      <c r="Y3015" s="14">
        <f t="shared" si="3073"/>
        <v>0</v>
      </c>
      <c r="Z3015" s="11" t="s">
        <v>26</v>
      </c>
      <c r="AA3015" s="12" t="s">
        <v>31</v>
      </c>
    </row>
    <row r="3016" spans="1:27" x14ac:dyDescent="0.25">
      <c r="A3016" s="10">
        <v>45702</v>
      </c>
      <c r="B3016" s="11" t="s">
        <v>2661</v>
      </c>
      <c r="C3016" s="11" t="s">
        <v>5502</v>
      </c>
      <c r="D3016" s="11">
        <v>17557</v>
      </c>
      <c r="E3016" s="11" t="s">
        <v>183</v>
      </c>
      <c r="F3016" s="11" t="s">
        <v>26</v>
      </c>
      <c r="G3016" s="11">
        <v>1015</v>
      </c>
      <c r="H3016" s="12" t="s">
        <v>141</v>
      </c>
      <c r="I3016" s="12" t="s">
        <v>27</v>
      </c>
      <c r="J3016" s="12" t="s">
        <v>33</v>
      </c>
      <c r="K3016" s="12" t="s">
        <v>34</v>
      </c>
      <c r="L3016" s="13">
        <v>37.340000000000003</v>
      </c>
      <c r="M3016" s="13">
        <v>25</v>
      </c>
      <c r="N3016" s="13">
        <f t="shared" ref="N3016:N3079" si="3084">L3016/M3016</f>
        <v>1.4936</v>
      </c>
      <c r="O3016" s="13">
        <v>40</v>
      </c>
      <c r="P3016" s="13" t="s">
        <v>30</v>
      </c>
      <c r="Q3016" s="13">
        <v>0</v>
      </c>
      <c r="R3016" s="69">
        <f>L3016*O3016</f>
        <v>1493.6000000000001</v>
      </c>
      <c r="S3016" s="69">
        <v>0</v>
      </c>
      <c r="T3016" s="69">
        <f>L3016*S3016</f>
        <v>0</v>
      </c>
      <c r="U3016" s="69">
        <f>R3016-T3016</f>
        <v>1493.6000000000001</v>
      </c>
      <c r="V3016" s="69">
        <f>U3016*0</f>
        <v>0</v>
      </c>
      <c r="W3016" s="69">
        <f>U3016-V3016</f>
        <v>1493.6000000000001</v>
      </c>
      <c r="X3016" s="69">
        <v>0</v>
      </c>
      <c r="Y3016" s="14">
        <f t="shared" si="3073"/>
        <v>0</v>
      </c>
      <c r="Z3016" s="11" t="s">
        <v>26</v>
      </c>
      <c r="AA3016" s="12" t="s">
        <v>31</v>
      </c>
    </row>
    <row r="3017" spans="1:27" x14ac:dyDescent="0.25">
      <c r="A3017" s="10">
        <v>45702</v>
      </c>
      <c r="B3017" s="11" t="s">
        <v>362</v>
      </c>
      <c r="C3017" s="11" t="s">
        <v>5503</v>
      </c>
      <c r="D3017" s="11">
        <v>17558</v>
      </c>
      <c r="E3017" s="11" t="s">
        <v>495</v>
      </c>
      <c r="F3017" s="11" t="s">
        <v>26</v>
      </c>
      <c r="G3017" s="11">
        <v>78957</v>
      </c>
      <c r="H3017" s="12" t="s">
        <v>4447</v>
      </c>
      <c r="I3017" s="12" t="s">
        <v>27</v>
      </c>
      <c r="J3017" s="12" t="s">
        <v>47</v>
      </c>
      <c r="K3017" s="12" t="s">
        <v>48</v>
      </c>
      <c r="L3017" s="13">
        <v>37.479999999999997</v>
      </c>
      <c r="M3017" s="13">
        <v>25</v>
      </c>
      <c r="N3017" s="13">
        <f t="shared" si="3084"/>
        <v>1.4991999999999999</v>
      </c>
      <c r="O3017" s="13">
        <v>46.66</v>
      </c>
      <c r="P3017" s="13" t="s">
        <v>30</v>
      </c>
      <c r="Q3017" s="13">
        <v>0</v>
      </c>
      <c r="R3017" s="69">
        <f>+L3017*O3017</f>
        <v>1748.8167999999998</v>
      </c>
      <c r="S3017" s="69">
        <v>0</v>
      </c>
      <c r="T3017" s="69">
        <f>+L3017*S3017</f>
        <v>0</v>
      </c>
      <c r="U3017" s="69">
        <f>+R3017-T3017</f>
        <v>1748.8167999999998</v>
      </c>
      <c r="V3017" s="69">
        <f>+U3017*0.75</f>
        <v>1311.6125999999999</v>
      </c>
      <c r="W3017" s="69">
        <f>+U3017-V3017</f>
        <v>437.2041999999999</v>
      </c>
      <c r="X3017" s="69">
        <v>0</v>
      </c>
      <c r="Y3017" s="14">
        <f t="shared" si="3073"/>
        <v>0</v>
      </c>
      <c r="Z3017" s="11" t="s">
        <v>26</v>
      </c>
      <c r="AA3017" s="12" t="s">
        <v>31</v>
      </c>
    </row>
    <row r="3018" spans="1:27" x14ac:dyDescent="0.25">
      <c r="A3018" s="10">
        <v>45702</v>
      </c>
      <c r="B3018" s="11" t="s">
        <v>473</v>
      </c>
      <c r="C3018" s="11" t="s">
        <v>5504</v>
      </c>
      <c r="D3018" s="11">
        <v>17559</v>
      </c>
      <c r="E3018" s="11" t="s">
        <v>57</v>
      </c>
      <c r="F3018" s="11" t="s">
        <v>26</v>
      </c>
      <c r="G3018" s="11" t="s">
        <v>26</v>
      </c>
      <c r="H3018" s="12" t="s">
        <v>145</v>
      </c>
      <c r="I3018" s="12" t="s">
        <v>27</v>
      </c>
      <c r="J3018" s="12" t="s">
        <v>47</v>
      </c>
      <c r="K3018" s="12" t="s">
        <v>48</v>
      </c>
      <c r="L3018" s="13">
        <v>42.52</v>
      </c>
      <c r="M3018" s="13">
        <v>28</v>
      </c>
      <c r="N3018" s="13">
        <f t="shared" si="3084"/>
        <v>1.5185714285714287</v>
      </c>
      <c r="O3018" s="13">
        <v>91</v>
      </c>
      <c r="P3018" s="13" t="s">
        <v>30</v>
      </c>
      <c r="Q3018" s="13">
        <v>0</v>
      </c>
      <c r="R3018" s="69">
        <f>+L3018*O3018</f>
        <v>3869.32</v>
      </c>
      <c r="S3018" s="69">
        <v>40</v>
      </c>
      <c r="T3018" s="69">
        <f>L3018*S3018</f>
        <v>1700.8000000000002</v>
      </c>
      <c r="U3018" s="69">
        <f t="shared" ref="U3018" si="3085">R3018-T3018</f>
        <v>2168.52</v>
      </c>
      <c r="V3018" s="69">
        <f>U3018*1</f>
        <v>2168.52</v>
      </c>
      <c r="W3018" s="69">
        <f t="shared" ref="W3018" si="3086">U3018-V3018</f>
        <v>0</v>
      </c>
      <c r="X3018" s="69">
        <f>L3018*37</f>
        <v>1573.24</v>
      </c>
      <c r="Y3018" s="70">
        <f>+T3018-X3018</f>
        <v>127.56000000000017</v>
      </c>
      <c r="Z3018" s="12" t="s">
        <v>41</v>
      </c>
      <c r="AA3018" s="12" t="s">
        <v>79</v>
      </c>
    </row>
    <row r="3019" spans="1:27" x14ac:dyDescent="0.25">
      <c r="A3019" s="10">
        <v>45702</v>
      </c>
      <c r="B3019" s="11" t="s">
        <v>5383</v>
      </c>
      <c r="C3019" s="11" t="s">
        <v>5505</v>
      </c>
      <c r="D3019" s="11">
        <v>17560</v>
      </c>
      <c r="E3019" s="11" t="s">
        <v>100</v>
      </c>
      <c r="F3019" s="11" t="s">
        <v>26</v>
      </c>
      <c r="G3019" s="11">
        <v>78251</v>
      </c>
      <c r="H3019" s="12" t="s">
        <v>4447</v>
      </c>
      <c r="I3019" s="12" t="s">
        <v>27</v>
      </c>
      <c r="J3019" s="12" t="s">
        <v>47</v>
      </c>
      <c r="K3019" s="12" t="s">
        <v>48</v>
      </c>
      <c r="L3019" s="13">
        <v>37.56</v>
      </c>
      <c r="M3019" s="13">
        <v>25</v>
      </c>
      <c r="N3019" s="13">
        <f t="shared" si="3084"/>
        <v>1.5024000000000002</v>
      </c>
      <c r="O3019" s="13">
        <v>46.66</v>
      </c>
      <c r="P3019" s="13" t="s">
        <v>30</v>
      </c>
      <c r="Q3019" s="13">
        <v>0</v>
      </c>
      <c r="R3019" s="69">
        <f>+L3019*O3019</f>
        <v>1752.5496000000001</v>
      </c>
      <c r="S3019" s="69">
        <v>0</v>
      </c>
      <c r="T3019" s="69">
        <f>+L3019*S3019</f>
        <v>0</v>
      </c>
      <c r="U3019" s="69">
        <f>+R3019-T3019</f>
        <v>1752.5496000000001</v>
      </c>
      <c r="V3019" s="69">
        <f>+U3019*0.75</f>
        <v>1314.4122</v>
      </c>
      <c r="W3019" s="69">
        <f>+U3019-V3019</f>
        <v>438.13740000000007</v>
      </c>
      <c r="X3019" s="69">
        <v>0</v>
      </c>
      <c r="Y3019" s="14">
        <f t="shared" ref="Y3019" si="3087">T3019-X3019</f>
        <v>0</v>
      </c>
      <c r="Z3019" s="11" t="s">
        <v>26</v>
      </c>
      <c r="AA3019" s="12" t="s">
        <v>31</v>
      </c>
    </row>
    <row r="3020" spans="1:27" x14ac:dyDescent="0.25">
      <c r="A3020" s="10">
        <v>45702</v>
      </c>
      <c r="B3020" s="11" t="s">
        <v>2923</v>
      </c>
      <c r="C3020" s="11" t="s">
        <v>5506</v>
      </c>
      <c r="D3020" s="11">
        <v>17561</v>
      </c>
      <c r="E3020" s="11" t="s">
        <v>500</v>
      </c>
      <c r="F3020" s="11" t="s">
        <v>26</v>
      </c>
      <c r="G3020" s="11" t="s">
        <v>26</v>
      </c>
      <c r="H3020" s="12" t="s">
        <v>4421</v>
      </c>
      <c r="I3020" s="12" t="s">
        <v>27</v>
      </c>
      <c r="J3020" s="12" t="s">
        <v>33</v>
      </c>
      <c r="K3020" s="12" t="s">
        <v>34</v>
      </c>
      <c r="L3020" s="13">
        <v>42.72</v>
      </c>
      <c r="M3020" s="13">
        <v>29</v>
      </c>
      <c r="N3020" s="13">
        <f t="shared" si="3084"/>
        <v>1.473103448275862</v>
      </c>
      <c r="O3020" s="13">
        <v>85</v>
      </c>
      <c r="P3020" s="13" t="s">
        <v>30</v>
      </c>
      <c r="Q3020" s="13">
        <v>0</v>
      </c>
      <c r="R3020" s="69">
        <f>L3020*O3020</f>
        <v>3631.2</v>
      </c>
      <c r="S3020" s="69">
        <v>38</v>
      </c>
      <c r="T3020" s="69">
        <f t="shared" ref="T3020" si="3088">L3020*S3020</f>
        <v>1623.36</v>
      </c>
      <c r="U3020" s="69">
        <f t="shared" ref="U3020" si="3089">R3020-T3020</f>
        <v>2007.84</v>
      </c>
      <c r="V3020" s="69">
        <f>U3020*1</f>
        <v>2007.84</v>
      </c>
      <c r="W3020" s="69">
        <f t="shared" ref="W3020" si="3090">U3020-V3020</f>
        <v>0</v>
      </c>
      <c r="X3020" s="69">
        <f>L3020*36</f>
        <v>1537.92</v>
      </c>
      <c r="Y3020" s="70">
        <f>+T3020-X3020</f>
        <v>85.439999999999827</v>
      </c>
      <c r="Z3020" s="12" t="s">
        <v>141</v>
      </c>
      <c r="AA3020" s="12" t="s">
        <v>78</v>
      </c>
    </row>
    <row r="3021" spans="1:27" x14ac:dyDescent="0.25">
      <c r="A3021" s="10">
        <v>45702</v>
      </c>
      <c r="B3021" s="11" t="s">
        <v>5507</v>
      </c>
      <c r="C3021" s="11" t="s">
        <v>5508</v>
      </c>
      <c r="D3021" s="11">
        <v>17562</v>
      </c>
      <c r="E3021" s="11" t="s">
        <v>551</v>
      </c>
      <c r="F3021" s="11" t="s">
        <v>26</v>
      </c>
      <c r="G3021" s="11">
        <v>44169</v>
      </c>
      <c r="H3021" s="12" t="s">
        <v>4422</v>
      </c>
      <c r="I3021" s="12" t="s">
        <v>27</v>
      </c>
      <c r="J3021" s="12" t="s">
        <v>42</v>
      </c>
      <c r="K3021" s="12" t="s">
        <v>43</v>
      </c>
      <c r="L3021" s="13">
        <v>39.06</v>
      </c>
      <c r="M3021" s="13">
        <v>25</v>
      </c>
      <c r="N3021" s="13">
        <f t="shared" si="3084"/>
        <v>1.5624</v>
      </c>
      <c r="O3021" s="13">
        <v>42</v>
      </c>
      <c r="P3021" s="13" t="s">
        <v>30</v>
      </c>
      <c r="Q3021" s="13">
        <v>0</v>
      </c>
      <c r="R3021" s="69">
        <f t="shared" ref="R3021" si="3091">+L3021*O3021</f>
        <v>1640.52</v>
      </c>
      <c r="S3021" s="69">
        <v>0</v>
      </c>
      <c r="T3021" s="69">
        <f t="shared" ref="T3021" si="3092">+L3021*S3021</f>
        <v>0</v>
      </c>
      <c r="U3021" s="69">
        <f t="shared" ref="U3021" si="3093">+R3021-T3021</f>
        <v>1640.52</v>
      </c>
      <c r="V3021" s="69">
        <f>+U3021*1</f>
        <v>1640.52</v>
      </c>
      <c r="W3021" s="69">
        <f t="shared" ref="W3021" si="3094">+U3021-V3021</f>
        <v>0</v>
      </c>
      <c r="X3021" s="69">
        <v>0</v>
      </c>
      <c r="Y3021" s="14">
        <f t="shared" ref="Y3021:Y3024" si="3095">T3021-X3021</f>
        <v>0</v>
      </c>
      <c r="Z3021" s="11" t="s">
        <v>26</v>
      </c>
      <c r="AA3021" s="12" t="s">
        <v>31</v>
      </c>
    </row>
    <row r="3022" spans="1:27" x14ac:dyDescent="0.25">
      <c r="A3022" s="10">
        <v>45702</v>
      </c>
      <c r="B3022" s="11" t="s">
        <v>5509</v>
      </c>
      <c r="C3022" s="11" t="s">
        <v>5510</v>
      </c>
      <c r="D3022" s="11">
        <v>17563</v>
      </c>
      <c r="E3022" s="11" t="s">
        <v>430</v>
      </c>
      <c r="F3022" s="11" t="s">
        <v>26</v>
      </c>
      <c r="G3022" s="11">
        <v>150</v>
      </c>
      <c r="H3022" s="12" t="s">
        <v>6326</v>
      </c>
      <c r="I3022" s="12" t="s">
        <v>27</v>
      </c>
      <c r="J3022" s="12" t="s">
        <v>42</v>
      </c>
      <c r="K3022" s="12" t="s">
        <v>43</v>
      </c>
      <c r="L3022" s="13">
        <v>40.9</v>
      </c>
      <c r="M3022" s="13">
        <v>25</v>
      </c>
      <c r="N3022" s="13">
        <f t="shared" si="3084"/>
        <v>1.6359999999999999</v>
      </c>
      <c r="O3022" s="13">
        <v>42.5</v>
      </c>
      <c r="P3022" s="13"/>
      <c r="Q3022" s="13">
        <v>0</v>
      </c>
      <c r="R3022" s="69">
        <f>L3022*O3022</f>
        <v>1738.25</v>
      </c>
      <c r="S3022" s="69">
        <v>0</v>
      </c>
      <c r="T3022" s="69">
        <f>+L3022*S3022</f>
        <v>0</v>
      </c>
      <c r="U3022" s="69">
        <f>R3022-T3022</f>
        <v>1738.25</v>
      </c>
      <c r="V3022" s="69">
        <f>U3022*0</f>
        <v>0</v>
      </c>
      <c r="W3022" s="69">
        <f>U3022-V3022</f>
        <v>1738.25</v>
      </c>
      <c r="X3022" s="69"/>
      <c r="Y3022" s="14">
        <f t="shared" si="3095"/>
        <v>0</v>
      </c>
      <c r="Z3022" s="11" t="s">
        <v>26</v>
      </c>
      <c r="AA3022" s="12" t="s">
        <v>31</v>
      </c>
    </row>
    <row r="3023" spans="1:27" x14ac:dyDescent="0.25">
      <c r="A3023" s="10">
        <v>45702</v>
      </c>
      <c r="B3023" s="11" t="s">
        <v>246</v>
      </c>
      <c r="C3023" s="11" t="s">
        <v>5511</v>
      </c>
      <c r="D3023" s="11">
        <v>17564</v>
      </c>
      <c r="E3023" s="11" t="s">
        <v>653</v>
      </c>
      <c r="F3023" s="11" t="s">
        <v>26</v>
      </c>
      <c r="G3023" s="11">
        <v>2822</v>
      </c>
      <c r="H3023" s="12" t="s">
        <v>41</v>
      </c>
      <c r="I3023" s="12" t="s">
        <v>55</v>
      </c>
      <c r="J3023" s="12" t="s">
        <v>55</v>
      </c>
      <c r="K3023" s="12" t="s">
        <v>56</v>
      </c>
      <c r="L3023" s="13">
        <v>32.04</v>
      </c>
      <c r="M3023" s="13">
        <v>19</v>
      </c>
      <c r="N3023" s="13">
        <f t="shared" si="3084"/>
        <v>1.6863157894736842</v>
      </c>
      <c r="O3023" s="13" t="s">
        <v>30</v>
      </c>
      <c r="P3023" s="13">
        <v>24</v>
      </c>
      <c r="Q3023" s="13">
        <v>0</v>
      </c>
      <c r="R3023" s="69">
        <f>+M3023*P3023</f>
        <v>456</v>
      </c>
      <c r="S3023" s="69">
        <v>0</v>
      </c>
      <c r="T3023" s="69">
        <f>+M3023*S3023</f>
        <v>0</v>
      </c>
      <c r="U3023" s="69">
        <f t="shared" ref="U3023:U3024" si="3096">+R3023-T3023</f>
        <v>456</v>
      </c>
      <c r="V3023" s="69">
        <f>+U3023*0</f>
        <v>0</v>
      </c>
      <c r="W3023" s="69">
        <f t="shared" ref="W3023:W3024" si="3097">+U3023-V3023</f>
        <v>456</v>
      </c>
      <c r="X3023" s="69">
        <v>0</v>
      </c>
      <c r="Y3023" s="14">
        <f t="shared" si="3095"/>
        <v>0</v>
      </c>
      <c r="Z3023" s="11" t="s">
        <v>26</v>
      </c>
      <c r="AA3023" s="12" t="s">
        <v>31</v>
      </c>
    </row>
    <row r="3024" spans="1:27" x14ac:dyDescent="0.25">
      <c r="A3024" s="10">
        <v>45702</v>
      </c>
      <c r="B3024" s="11" t="s">
        <v>5512</v>
      </c>
      <c r="C3024" s="11" t="s">
        <v>5513</v>
      </c>
      <c r="D3024" s="11">
        <v>17565</v>
      </c>
      <c r="E3024" s="11" t="s">
        <v>558</v>
      </c>
      <c r="F3024" s="11" t="s">
        <v>26</v>
      </c>
      <c r="G3024" s="11">
        <v>2594</v>
      </c>
      <c r="H3024" s="12" t="s">
        <v>41</v>
      </c>
      <c r="I3024" s="12" t="s">
        <v>55</v>
      </c>
      <c r="J3024" s="12" t="s">
        <v>55</v>
      </c>
      <c r="K3024" s="12" t="s">
        <v>56</v>
      </c>
      <c r="L3024" s="13">
        <v>31.82</v>
      </c>
      <c r="M3024" s="13">
        <v>19</v>
      </c>
      <c r="N3024" s="13">
        <f t="shared" si="3084"/>
        <v>1.6747368421052631</v>
      </c>
      <c r="O3024" s="13" t="s">
        <v>30</v>
      </c>
      <c r="P3024" s="13">
        <v>24</v>
      </c>
      <c r="Q3024" s="13">
        <v>0</v>
      </c>
      <c r="R3024" s="69">
        <f>+M3024*P3024</f>
        <v>456</v>
      </c>
      <c r="S3024" s="69">
        <v>0</v>
      </c>
      <c r="T3024" s="69">
        <f>+M3024*S3024</f>
        <v>0</v>
      </c>
      <c r="U3024" s="69">
        <f t="shared" si="3096"/>
        <v>456</v>
      </c>
      <c r="V3024" s="69">
        <f>+U3024*0</f>
        <v>0</v>
      </c>
      <c r="W3024" s="69">
        <f t="shared" si="3097"/>
        <v>456</v>
      </c>
      <c r="X3024" s="69">
        <v>0</v>
      </c>
      <c r="Y3024" s="14">
        <f t="shared" si="3095"/>
        <v>0</v>
      </c>
      <c r="Z3024" s="11" t="s">
        <v>26</v>
      </c>
      <c r="AA3024" s="12" t="s">
        <v>31</v>
      </c>
    </row>
    <row r="3025" spans="1:27" x14ac:dyDescent="0.25">
      <c r="A3025" s="10">
        <v>45702</v>
      </c>
      <c r="B3025" s="11" t="s">
        <v>5514</v>
      </c>
      <c r="C3025" s="11" t="s">
        <v>5515</v>
      </c>
      <c r="D3025" s="11">
        <v>17566</v>
      </c>
      <c r="E3025" s="11" t="s">
        <v>482</v>
      </c>
      <c r="F3025" s="11" t="s">
        <v>26</v>
      </c>
      <c r="G3025" s="11" t="s">
        <v>26</v>
      </c>
      <c r="H3025" s="12" t="s">
        <v>4421</v>
      </c>
      <c r="I3025" s="12" t="s">
        <v>27</v>
      </c>
      <c r="J3025" s="12" t="s">
        <v>42</v>
      </c>
      <c r="K3025" s="12" t="s">
        <v>43</v>
      </c>
      <c r="L3025" s="13">
        <v>43.34</v>
      </c>
      <c r="M3025" s="13">
        <v>25</v>
      </c>
      <c r="N3025" s="13">
        <f t="shared" si="3084"/>
        <v>1.7336</v>
      </c>
      <c r="O3025" s="13">
        <v>83</v>
      </c>
      <c r="P3025" s="13" t="s">
        <v>30</v>
      </c>
      <c r="Q3025" s="13">
        <v>0</v>
      </c>
      <c r="R3025" s="69">
        <f>L3025*O3025</f>
        <v>3597.2200000000003</v>
      </c>
      <c r="S3025" s="69">
        <v>38</v>
      </c>
      <c r="T3025" s="69">
        <f>L3025*S3025</f>
        <v>1646.92</v>
      </c>
      <c r="U3025" s="69">
        <f>R3025-T3025</f>
        <v>1950.3000000000002</v>
      </c>
      <c r="V3025" s="69">
        <f>U3025*1</f>
        <v>1950.3000000000002</v>
      </c>
      <c r="W3025" s="69">
        <f>U3025-V3025</f>
        <v>0</v>
      </c>
      <c r="X3025" s="69">
        <f>L3025*37</f>
        <v>1603.5800000000002</v>
      </c>
      <c r="Y3025" s="70">
        <f>+T3025-X3025</f>
        <v>43.339999999999918</v>
      </c>
      <c r="Z3025" s="12" t="s">
        <v>41</v>
      </c>
      <c r="AA3025" s="12" t="s">
        <v>78</v>
      </c>
    </row>
    <row r="3026" spans="1:27" x14ac:dyDescent="0.25">
      <c r="A3026" s="10">
        <v>45702</v>
      </c>
      <c r="B3026" s="11" t="s">
        <v>5516</v>
      </c>
      <c r="C3026" s="11" t="s">
        <v>5517</v>
      </c>
      <c r="D3026" s="11">
        <v>17567</v>
      </c>
      <c r="E3026" s="11" t="s">
        <v>4160</v>
      </c>
      <c r="F3026" s="11" t="s">
        <v>26</v>
      </c>
      <c r="G3026" s="11">
        <v>2620</v>
      </c>
      <c r="H3026" s="12" t="s">
        <v>41</v>
      </c>
      <c r="I3026" s="12" t="s">
        <v>55</v>
      </c>
      <c r="J3026" s="12" t="s">
        <v>55</v>
      </c>
      <c r="K3026" s="12" t="s">
        <v>56</v>
      </c>
      <c r="L3026" s="13">
        <v>31.72</v>
      </c>
      <c r="M3026" s="13">
        <v>19</v>
      </c>
      <c r="N3026" s="13">
        <f t="shared" si="3084"/>
        <v>1.6694736842105262</v>
      </c>
      <c r="O3026" s="13" t="s">
        <v>30</v>
      </c>
      <c r="P3026" s="13">
        <v>24</v>
      </c>
      <c r="Q3026" s="13">
        <v>0</v>
      </c>
      <c r="R3026" s="69">
        <f>+M3026*P3026</f>
        <v>456</v>
      </c>
      <c r="S3026" s="69">
        <v>0</v>
      </c>
      <c r="T3026" s="69">
        <f>+M3026*S3026</f>
        <v>0</v>
      </c>
      <c r="U3026" s="69">
        <f t="shared" ref="U3026" si="3098">+R3026-T3026</f>
        <v>456</v>
      </c>
      <c r="V3026" s="69">
        <f>+U3026*0</f>
        <v>0</v>
      </c>
      <c r="W3026" s="69">
        <f t="shared" ref="W3026" si="3099">+U3026-V3026</f>
        <v>456</v>
      </c>
      <c r="X3026" s="69">
        <v>0</v>
      </c>
      <c r="Y3026" s="14">
        <f t="shared" ref="Y3026" si="3100">T3026-X3026</f>
        <v>0</v>
      </c>
      <c r="Z3026" s="11" t="s">
        <v>26</v>
      </c>
      <c r="AA3026" s="12" t="s">
        <v>31</v>
      </c>
    </row>
    <row r="3027" spans="1:27" x14ac:dyDescent="0.25">
      <c r="A3027" s="10">
        <v>45702</v>
      </c>
      <c r="B3027" s="11" t="s">
        <v>5518</v>
      </c>
      <c r="C3027" s="11" t="s">
        <v>5519</v>
      </c>
      <c r="D3027" s="11">
        <v>17568</v>
      </c>
      <c r="E3027" s="11" t="s">
        <v>81</v>
      </c>
      <c r="F3027" s="11" t="s">
        <v>26</v>
      </c>
      <c r="G3027" s="11" t="s">
        <v>26</v>
      </c>
      <c r="H3027" s="12" t="s">
        <v>4421</v>
      </c>
      <c r="I3027" s="12" t="s">
        <v>27</v>
      </c>
      <c r="J3027" s="12" t="s">
        <v>42</v>
      </c>
      <c r="K3027" s="12" t="s">
        <v>43</v>
      </c>
      <c r="L3027" s="13">
        <v>42.78</v>
      </c>
      <c r="M3027" s="13">
        <v>25</v>
      </c>
      <c r="N3027" s="13">
        <f t="shared" si="3084"/>
        <v>1.7112000000000001</v>
      </c>
      <c r="O3027" s="13">
        <v>83</v>
      </c>
      <c r="P3027" s="13" t="s">
        <v>30</v>
      </c>
      <c r="Q3027" s="13">
        <v>0</v>
      </c>
      <c r="R3027" s="69">
        <f>L3027*O3027</f>
        <v>3550.7400000000002</v>
      </c>
      <c r="S3027" s="69">
        <v>38</v>
      </c>
      <c r="T3027" s="69">
        <f>L3027*S3027</f>
        <v>1625.64</v>
      </c>
      <c r="U3027" s="69">
        <f>R3027-T3027</f>
        <v>1925.1000000000001</v>
      </c>
      <c r="V3027" s="69">
        <f>U3027*1</f>
        <v>1925.1000000000001</v>
      </c>
      <c r="W3027" s="69">
        <f>U3027-V3027</f>
        <v>0</v>
      </c>
      <c r="X3027" s="69">
        <f>L3027*36</f>
        <v>1540.08</v>
      </c>
      <c r="Y3027" s="70">
        <f>+T3027-X3027</f>
        <v>85.560000000000173</v>
      </c>
      <c r="Z3027" s="12" t="s">
        <v>141</v>
      </c>
      <c r="AA3027" s="12" t="s">
        <v>78</v>
      </c>
    </row>
    <row r="3028" spans="1:27" x14ac:dyDescent="0.25">
      <c r="A3028" s="10">
        <v>45702</v>
      </c>
      <c r="B3028" s="11" t="s">
        <v>5520</v>
      </c>
      <c r="C3028" s="11" t="s">
        <v>5521</v>
      </c>
      <c r="D3028" s="11">
        <v>17569</v>
      </c>
      <c r="E3028" s="11" t="s">
        <v>50</v>
      </c>
      <c r="F3028" s="11" t="s">
        <v>26</v>
      </c>
      <c r="G3028" s="11">
        <v>753</v>
      </c>
      <c r="H3028" s="12" t="s">
        <v>162</v>
      </c>
      <c r="I3028" s="12" t="s">
        <v>27</v>
      </c>
      <c r="J3028" s="12" t="s">
        <v>33</v>
      </c>
      <c r="K3028" s="12" t="s">
        <v>34</v>
      </c>
      <c r="L3028" s="13">
        <v>38.5</v>
      </c>
      <c r="M3028" s="13">
        <v>25</v>
      </c>
      <c r="N3028" s="13">
        <f t="shared" si="3084"/>
        <v>1.54</v>
      </c>
      <c r="O3028" s="13" t="s">
        <v>30</v>
      </c>
      <c r="P3028" s="13">
        <v>58</v>
      </c>
      <c r="Q3028" s="13">
        <v>0</v>
      </c>
      <c r="R3028" s="69">
        <f>M3028*P3028</f>
        <v>1450</v>
      </c>
      <c r="S3028" s="69">
        <v>0</v>
      </c>
      <c r="T3028" s="69">
        <f>M3028*S3028</f>
        <v>0</v>
      </c>
      <c r="U3028" s="69">
        <f>R3028-T3028</f>
        <v>1450</v>
      </c>
      <c r="V3028" s="69">
        <f>U3028*0</f>
        <v>0</v>
      </c>
      <c r="W3028" s="69">
        <f>U3028-V3028</f>
        <v>1450</v>
      </c>
      <c r="X3028" s="69">
        <v>0</v>
      </c>
      <c r="Y3028" s="14">
        <f t="shared" ref="Y3028" si="3101">T3028-X3028</f>
        <v>0</v>
      </c>
      <c r="Z3028" s="11" t="s">
        <v>26</v>
      </c>
      <c r="AA3028" s="12" t="s">
        <v>31</v>
      </c>
    </row>
    <row r="3029" spans="1:27" x14ac:dyDescent="0.25">
      <c r="A3029" s="10">
        <v>45702</v>
      </c>
      <c r="B3029" s="11" t="s">
        <v>5522</v>
      </c>
      <c r="C3029" s="11" t="s">
        <v>5523</v>
      </c>
      <c r="D3029" s="11">
        <v>17570</v>
      </c>
      <c r="E3029" s="11" t="s">
        <v>604</v>
      </c>
      <c r="F3029" s="11" t="s">
        <v>26</v>
      </c>
      <c r="G3029" s="11" t="s">
        <v>26</v>
      </c>
      <c r="H3029" s="12" t="s">
        <v>4421</v>
      </c>
      <c r="I3029" s="12" t="s">
        <v>27</v>
      </c>
      <c r="J3029" s="12" t="s">
        <v>42</v>
      </c>
      <c r="K3029" s="12" t="s">
        <v>43</v>
      </c>
      <c r="L3029" s="13">
        <v>45.36</v>
      </c>
      <c r="M3029" s="13">
        <v>28</v>
      </c>
      <c r="N3029" s="13">
        <f t="shared" si="3084"/>
        <v>1.6199999999999999</v>
      </c>
      <c r="O3029" s="13">
        <v>83</v>
      </c>
      <c r="P3029" s="13" t="s">
        <v>30</v>
      </c>
      <c r="Q3029" s="13">
        <v>0</v>
      </c>
      <c r="R3029" s="69">
        <f>L3029*O3029</f>
        <v>3764.88</v>
      </c>
      <c r="S3029" s="69">
        <v>38</v>
      </c>
      <c r="T3029" s="69">
        <f>L3029*S3029</f>
        <v>1723.68</v>
      </c>
      <c r="U3029" s="69">
        <f>R3029-T3029</f>
        <v>2041.2</v>
      </c>
      <c r="V3029" s="69">
        <f>U3029*1</f>
        <v>2041.2</v>
      </c>
      <c r="W3029" s="69">
        <f>U3029-V3029</f>
        <v>0</v>
      </c>
      <c r="X3029" s="69">
        <f>L3029*36</f>
        <v>1632.96</v>
      </c>
      <c r="Y3029" s="70">
        <f>+T3029-X3029</f>
        <v>90.720000000000027</v>
      </c>
      <c r="Z3029" s="12" t="s">
        <v>141</v>
      </c>
      <c r="AA3029" s="12" t="s">
        <v>78</v>
      </c>
    </row>
    <row r="3030" spans="1:27" x14ac:dyDescent="0.25">
      <c r="A3030" s="10">
        <v>45702</v>
      </c>
      <c r="B3030" s="11" t="s">
        <v>5524</v>
      </c>
      <c r="C3030" s="11" t="s">
        <v>5525</v>
      </c>
      <c r="D3030" s="11">
        <v>17571</v>
      </c>
      <c r="E3030" s="11" t="s">
        <v>235</v>
      </c>
      <c r="F3030" s="11" t="s">
        <v>26</v>
      </c>
      <c r="G3030" s="11">
        <v>1606</v>
      </c>
      <c r="H3030" s="12" t="s">
        <v>45</v>
      </c>
      <c r="I3030" s="12" t="s">
        <v>27</v>
      </c>
      <c r="J3030" s="12" t="s">
        <v>42</v>
      </c>
      <c r="K3030" s="12" t="s">
        <v>43</v>
      </c>
      <c r="L3030" s="13">
        <v>44.24</v>
      </c>
      <c r="M3030" s="13">
        <v>25</v>
      </c>
      <c r="N3030" s="13">
        <f t="shared" si="3084"/>
        <v>1.7696000000000001</v>
      </c>
      <c r="O3030" s="13" t="s">
        <v>30</v>
      </c>
      <c r="P3030" s="13">
        <v>62</v>
      </c>
      <c r="Q3030" s="13">
        <v>0</v>
      </c>
      <c r="R3030" s="69">
        <f>M3030*P3030</f>
        <v>1550</v>
      </c>
      <c r="S3030" s="69">
        <v>0</v>
      </c>
      <c r="T3030" s="69">
        <f>M3030*S3030</f>
        <v>0</v>
      </c>
      <c r="U3030" s="69">
        <f>R3030-T3030</f>
        <v>1550</v>
      </c>
      <c r="V3030" s="69">
        <f>U3030*0</f>
        <v>0</v>
      </c>
      <c r="W3030" s="69">
        <f>U3030-V3030</f>
        <v>1550</v>
      </c>
      <c r="X3030" s="69">
        <v>0</v>
      </c>
      <c r="Y3030" s="14">
        <f t="shared" ref="Y3030:Y3031" si="3102">T3030-X3030</f>
        <v>0</v>
      </c>
      <c r="Z3030" s="11" t="s">
        <v>26</v>
      </c>
      <c r="AA3030" s="12" t="s">
        <v>31</v>
      </c>
    </row>
    <row r="3031" spans="1:27" x14ac:dyDescent="0.25">
      <c r="A3031" s="10">
        <v>45702</v>
      </c>
      <c r="B3031" s="11" t="s">
        <v>5526</v>
      </c>
      <c r="C3031" s="11" t="s">
        <v>5527</v>
      </c>
      <c r="D3031" s="11">
        <v>17572</v>
      </c>
      <c r="E3031" s="11" t="s">
        <v>5101</v>
      </c>
      <c r="F3031" s="11" t="s">
        <v>26</v>
      </c>
      <c r="G3031" s="11">
        <v>78102</v>
      </c>
      <c r="H3031" s="12" t="s">
        <v>4447</v>
      </c>
      <c r="I3031" s="12" t="s">
        <v>27</v>
      </c>
      <c r="J3031" s="12" t="s">
        <v>42</v>
      </c>
      <c r="K3031" s="12" t="s">
        <v>43</v>
      </c>
      <c r="L3031" s="13">
        <v>43.52</v>
      </c>
      <c r="M3031" s="13">
        <v>25</v>
      </c>
      <c r="N3031" s="13">
        <f t="shared" si="3084"/>
        <v>1.7408000000000001</v>
      </c>
      <c r="O3031" s="13">
        <v>42.5</v>
      </c>
      <c r="P3031" s="13"/>
      <c r="Q3031" s="13">
        <v>0</v>
      </c>
      <c r="R3031" s="69">
        <f>+L3031*O3031</f>
        <v>1849.6000000000001</v>
      </c>
      <c r="S3031" s="69">
        <v>0</v>
      </c>
      <c r="T3031" s="69">
        <f>+L3031*S3031</f>
        <v>0</v>
      </c>
      <c r="U3031" s="69">
        <f>+R3031-T3031</f>
        <v>1849.6000000000001</v>
      </c>
      <c r="V3031" s="69">
        <f>+U3031*0.75</f>
        <v>1387.2</v>
      </c>
      <c r="W3031" s="69">
        <f>+U3031-V3031</f>
        <v>462.40000000000009</v>
      </c>
      <c r="X3031" s="69">
        <v>0</v>
      </c>
      <c r="Y3031" s="14">
        <f t="shared" si="3102"/>
        <v>0</v>
      </c>
      <c r="Z3031" s="11" t="s">
        <v>26</v>
      </c>
      <c r="AA3031" s="12" t="s">
        <v>31</v>
      </c>
    </row>
    <row r="3032" spans="1:27" x14ac:dyDescent="0.25">
      <c r="A3032" s="10">
        <v>45702</v>
      </c>
      <c r="B3032" s="11" t="s">
        <v>5528</v>
      </c>
      <c r="C3032" s="11" t="s">
        <v>5529</v>
      </c>
      <c r="D3032" s="11">
        <v>17573</v>
      </c>
      <c r="E3032" s="11" t="s">
        <v>245</v>
      </c>
      <c r="F3032" s="11" t="s">
        <v>26</v>
      </c>
      <c r="G3032" s="11" t="s">
        <v>26</v>
      </c>
      <c r="H3032" s="12" t="s">
        <v>4421</v>
      </c>
      <c r="I3032" s="12" t="s">
        <v>27</v>
      </c>
      <c r="J3032" s="12" t="s">
        <v>33</v>
      </c>
      <c r="K3032" s="12" t="s">
        <v>34</v>
      </c>
      <c r="L3032" s="13">
        <v>44.06</v>
      </c>
      <c r="M3032" s="13">
        <v>30</v>
      </c>
      <c r="N3032" s="13">
        <f t="shared" si="3084"/>
        <v>1.4686666666666668</v>
      </c>
      <c r="O3032" s="13">
        <v>85</v>
      </c>
      <c r="P3032" s="13" t="s">
        <v>30</v>
      </c>
      <c r="Q3032" s="13">
        <v>0</v>
      </c>
      <c r="R3032" s="69">
        <f>L3032*O3032</f>
        <v>3745.1000000000004</v>
      </c>
      <c r="S3032" s="69">
        <v>38</v>
      </c>
      <c r="T3032" s="69">
        <f t="shared" ref="T3032" si="3103">L3032*S3032</f>
        <v>1674.2800000000002</v>
      </c>
      <c r="U3032" s="69">
        <f t="shared" ref="U3032" si="3104">R3032-T3032</f>
        <v>2070.8200000000002</v>
      </c>
      <c r="V3032" s="69">
        <f>U3032*1</f>
        <v>2070.8200000000002</v>
      </c>
      <c r="W3032" s="69">
        <f t="shared" ref="W3032" si="3105">U3032-V3032</f>
        <v>0</v>
      </c>
      <c r="X3032" s="69">
        <f>L3032*37</f>
        <v>1630.22</v>
      </c>
      <c r="Y3032" s="70">
        <f>+T3032-X3032</f>
        <v>44.060000000000173</v>
      </c>
      <c r="Z3032" s="12" t="s">
        <v>41</v>
      </c>
      <c r="AA3032" s="12" t="s">
        <v>78</v>
      </c>
    </row>
    <row r="3033" spans="1:27" x14ac:dyDescent="0.25">
      <c r="A3033" s="10">
        <v>45702</v>
      </c>
      <c r="B3033" s="11" t="s">
        <v>5530</v>
      </c>
      <c r="C3033" s="11" t="s">
        <v>5531</v>
      </c>
      <c r="D3033" s="11">
        <v>17574</v>
      </c>
      <c r="E3033" s="11" t="s">
        <v>98</v>
      </c>
      <c r="F3033" s="11" t="s">
        <v>26</v>
      </c>
      <c r="G3033" s="11">
        <v>10723</v>
      </c>
      <c r="H3033" s="12" t="s">
        <v>140</v>
      </c>
      <c r="I3033" s="12" t="s">
        <v>27</v>
      </c>
      <c r="J3033" s="12" t="s">
        <v>42</v>
      </c>
      <c r="K3033" s="12" t="s">
        <v>43</v>
      </c>
      <c r="L3033" s="13">
        <v>44.68</v>
      </c>
      <c r="M3033" s="13">
        <v>25</v>
      </c>
      <c r="N3033" s="13">
        <f t="shared" si="3084"/>
        <v>1.7871999999999999</v>
      </c>
      <c r="O3033" s="13">
        <v>35</v>
      </c>
      <c r="P3033" s="13"/>
      <c r="Q3033" s="13">
        <v>0</v>
      </c>
      <c r="R3033" s="69">
        <f>+L3033*O3033</f>
        <v>1563.8</v>
      </c>
      <c r="S3033" s="69">
        <v>0</v>
      </c>
      <c r="T3033" s="69">
        <f>+L3033*S3033</f>
        <v>0</v>
      </c>
      <c r="U3033" s="69">
        <f>+R3033-T3033</f>
        <v>1563.8</v>
      </c>
      <c r="V3033" s="69">
        <f t="shared" ref="V3033" si="3106">+U3033*0</f>
        <v>0</v>
      </c>
      <c r="W3033" s="69">
        <f>+U3033-V3033</f>
        <v>1563.8</v>
      </c>
      <c r="X3033" s="69">
        <v>0</v>
      </c>
      <c r="Y3033" s="14">
        <f t="shared" ref="Y3033:Y3036" si="3107">T3033-X3033</f>
        <v>0</v>
      </c>
      <c r="Z3033" s="11" t="s">
        <v>26</v>
      </c>
      <c r="AA3033" s="12" t="s">
        <v>31</v>
      </c>
    </row>
    <row r="3034" spans="1:27" x14ac:dyDescent="0.25">
      <c r="A3034" s="10">
        <v>45702</v>
      </c>
      <c r="B3034" s="11" t="s">
        <v>5532</v>
      </c>
      <c r="C3034" s="11" t="s">
        <v>5533</v>
      </c>
      <c r="D3034" s="11">
        <v>17575</v>
      </c>
      <c r="E3034" s="11" t="s">
        <v>538</v>
      </c>
      <c r="F3034" s="11" t="s">
        <v>26</v>
      </c>
      <c r="G3034" s="11">
        <v>3365</v>
      </c>
      <c r="H3034" s="12" t="s">
        <v>41</v>
      </c>
      <c r="I3034" s="12" t="s">
        <v>55</v>
      </c>
      <c r="J3034" s="12" t="s">
        <v>55</v>
      </c>
      <c r="K3034" s="12" t="s">
        <v>56</v>
      </c>
      <c r="L3034" s="13">
        <v>39.94</v>
      </c>
      <c r="M3034" s="13">
        <v>23</v>
      </c>
      <c r="N3034" s="13">
        <f t="shared" si="3084"/>
        <v>1.7365217391304346</v>
      </c>
      <c r="O3034" s="13" t="s">
        <v>30</v>
      </c>
      <c r="P3034" s="13">
        <v>24</v>
      </c>
      <c r="Q3034" s="13">
        <v>0</v>
      </c>
      <c r="R3034" s="69">
        <f>+M3034*P3034</f>
        <v>552</v>
      </c>
      <c r="S3034" s="69">
        <v>0</v>
      </c>
      <c r="T3034" s="69">
        <f>+M3034*S3034</f>
        <v>0</v>
      </c>
      <c r="U3034" s="69">
        <f t="shared" ref="U3034" si="3108">+R3034-T3034</f>
        <v>552</v>
      </c>
      <c r="V3034" s="69">
        <f>+U3034*0</f>
        <v>0</v>
      </c>
      <c r="W3034" s="69">
        <f t="shared" ref="W3034" si="3109">+U3034-V3034</f>
        <v>552</v>
      </c>
      <c r="X3034" s="69">
        <v>0</v>
      </c>
      <c r="Y3034" s="14">
        <f t="shared" si="3107"/>
        <v>0</v>
      </c>
      <c r="Z3034" s="11" t="s">
        <v>26</v>
      </c>
      <c r="AA3034" s="12" t="s">
        <v>31</v>
      </c>
    </row>
    <row r="3035" spans="1:27" x14ac:dyDescent="0.25">
      <c r="A3035" s="10">
        <v>45702</v>
      </c>
      <c r="B3035" s="11" t="s">
        <v>5534</v>
      </c>
      <c r="C3035" s="11" t="s">
        <v>5535</v>
      </c>
      <c r="D3035" s="11">
        <v>17576</v>
      </c>
      <c r="E3035" s="11" t="s">
        <v>1199</v>
      </c>
      <c r="F3035" s="11" t="s">
        <v>26</v>
      </c>
      <c r="G3035" s="11">
        <v>2967</v>
      </c>
      <c r="H3035" s="12" t="s">
        <v>162</v>
      </c>
      <c r="I3035" s="12" t="s">
        <v>27</v>
      </c>
      <c r="J3035" s="12" t="s">
        <v>42</v>
      </c>
      <c r="K3035" s="12" t="s">
        <v>43</v>
      </c>
      <c r="L3035" s="13">
        <v>44.38</v>
      </c>
      <c r="M3035" s="13">
        <v>25</v>
      </c>
      <c r="N3035" s="13">
        <f t="shared" si="3084"/>
        <v>1.7752000000000001</v>
      </c>
      <c r="O3035" s="13" t="s">
        <v>30</v>
      </c>
      <c r="P3035" s="13">
        <v>62</v>
      </c>
      <c r="Q3035" s="13">
        <v>0</v>
      </c>
      <c r="R3035" s="69">
        <f>M3035*P3035</f>
        <v>1550</v>
      </c>
      <c r="S3035" s="69">
        <v>0</v>
      </c>
      <c r="T3035" s="69">
        <f>M3035*S3035</f>
        <v>0</v>
      </c>
      <c r="U3035" s="69">
        <f>R3035-T3035</f>
        <v>1550</v>
      </c>
      <c r="V3035" s="69">
        <f t="shared" ref="V3035" si="3110">U3035*0</f>
        <v>0</v>
      </c>
      <c r="W3035" s="69">
        <f t="shared" ref="W3035" si="3111">U3035-V3035</f>
        <v>1550</v>
      </c>
      <c r="X3035" s="69">
        <v>0</v>
      </c>
      <c r="Y3035" s="14">
        <f t="shared" si="3107"/>
        <v>0</v>
      </c>
      <c r="Z3035" s="11" t="s">
        <v>26</v>
      </c>
      <c r="AA3035" s="12" t="s">
        <v>31</v>
      </c>
    </row>
    <row r="3036" spans="1:27" x14ac:dyDescent="0.25">
      <c r="A3036" s="10">
        <v>45702</v>
      </c>
      <c r="B3036" s="11" t="s">
        <v>618</v>
      </c>
      <c r="C3036" s="11" t="s">
        <v>5536</v>
      </c>
      <c r="D3036" s="11">
        <v>17577</v>
      </c>
      <c r="E3036" s="11" t="s">
        <v>588</v>
      </c>
      <c r="F3036" s="11" t="s">
        <v>26</v>
      </c>
      <c r="G3036" s="11">
        <v>56921</v>
      </c>
      <c r="H3036" s="12" t="s">
        <v>4422</v>
      </c>
      <c r="I3036" s="12" t="s">
        <v>55</v>
      </c>
      <c r="J3036" s="12" t="s">
        <v>55</v>
      </c>
      <c r="K3036" s="12" t="s">
        <v>56</v>
      </c>
      <c r="L3036" s="13">
        <v>36.08</v>
      </c>
      <c r="M3036" s="13">
        <v>25</v>
      </c>
      <c r="N3036" s="13">
        <f t="shared" si="3084"/>
        <v>1.4432</v>
      </c>
      <c r="O3036" s="13">
        <v>17</v>
      </c>
      <c r="P3036" s="13" t="s">
        <v>30</v>
      </c>
      <c r="Q3036" s="13">
        <v>0</v>
      </c>
      <c r="R3036" s="69">
        <f>+L3036*O3036</f>
        <v>613.36</v>
      </c>
      <c r="S3036" s="69">
        <v>0</v>
      </c>
      <c r="T3036" s="69">
        <f>+L3036*S3036</f>
        <v>0</v>
      </c>
      <c r="U3036" s="69">
        <f t="shared" ref="U3036" si="3112">+R3036-T3036</f>
        <v>613.36</v>
      </c>
      <c r="V3036" s="69">
        <f>+U3036*1</f>
        <v>613.36</v>
      </c>
      <c r="W3036" s="69">
        <f t="shared" ref="W3036" si="3113">+U3036-V3036</f>
        <v>0</v>
      </c>
      <c r="X3036" s="69">
        <v>0</v>
      </c>
      <c r="Y3036" s="14">
        <f t="shared" si="3107"/>
        <v>0</v>
      </c>
      <c r="Z3036" s="11" t="s">
        <v>26</v>
      </c>
      <c r="AA3036" s="12" t="s">
        <v>31</v>
      </c>
    </row>
    <row r="3037" spans="1:27" x14ac:dyDescent="0.25">
      <c r="A3037" s="10">
        <v>45702</v>
      </c>
      <c r="B3037" s="11" t="s">
        <v>5537</v>
      </c>
      <c r="C3037" s="11" t="s">
        <v>5538</v>
      </c>
      <c r="D3037" s="11">
        <v>17578</v>
      </c>
      <c r="E3037" s="11" t="s">
        <v>53</v>
      </c>
      <c r="F3037" s="11" t="s">
        <v>26</v>
      </c>
      <c r="G3037" s="11" t="s">
        <v>26</v>
      </c>
      <c r="H3037" s="12" t="s">
        <v>4421</v>
      </c>
      <c r="I3037" s="12" t="s">
        <v>27</v>
      </c>
      <c r="J3037" s="12" t="s">
        <v>42</v>
      </c>
      <c r="K3037" s="12" t="s">
        <v>43</v>
      </c>
      <c r="L3037" s="13">
        <v>44.94</v>
      </c>
      <c r="M3037" s="13">
        <v>25</v>
      </c>
      <c r="N3037" s="13">
        <f t="shared" si="3084"/>
        <v>1.7975999999999999</v>
      </c>
      <c r="O3037" s="13">
        <v>83</v>
      </c>
      <c r="P3037" s="13" t="s">
        <v>30</v>
      </c>
      <c r="Q3037" s="13">
        <v>0</v>
      </c>
      <c r="R3037" s="69">
        <f>L3037*O3037</f>
        <v>3730.02</v>
      </c>
      <c r="S3037" s="69">
        <v>38</v>
      </c>
      <c r="T3037" s="69">
        <f>L3037*S3037</f>
        <v>1707.7199999999998</v>
      </c>
      <c r="U3037" s="69">
        <f>R3037-T3037</f>
        <v>2022.3000000000002</v>
      </c>
      <c r="V3037" s="69">
        <f>U3037*1</f>
        <v>2022.3000000000002</v>
      </c>
      <c r="W3037" s="69">
        <f>U3037-V3037</f>
        <v>0</v>
      </c>
      <c r="X3037" s="69">
        <f>L3037*37</f>
        <v>1662.78</v>
      </c>
      <c r="Y3037" s="70">
        <f>+T3037-X3037</f>
        <v>44.939999999999827</v>
      </c>
      <c r="Z3037" s="12" t="s">
        <v>41</v>
      </c>
      <c r="AA3037" s="12" t="s">
        <v>78</v>
      </c>
    </row>
    <row r="3038" spans="1:27" x14ac:dyDescent="0.25">
      <c r="A3038" s="10">
        <v>45702</v>
      </c>
      <c r="B3038" s="11" t="s">
        <v>1924</v>
      </c>
      <c r="C3038" s="11" t="s">
        <v>5539</v>
      </c>
      <c r="D3038" s="11">
        <v>17579</v>
      </c>
      <c r="E3038" s="11" t="s">
        <v>650</v>
      </c>
      <c r="F3038" s="11" t="s">
        <v>26</v>
      </c>
      <c r="G3038" s="11" t="s">
        <v>35</v>
      </c>
      <c r="H3038" s="12" t="s">
        <v>36</v>
      </c>
      <c r="I3038" s="12" t="s">
        <v>55</v>
      </c>
      <c r="J3038" s="12" t="s">
        <v>55</v>
      </c>
      <c r="K3038" s="12" t="s">
        <v>56</v>
      </c>
      <c r="L3038" s="13">
        <v>36.200000000000003</v>
      </c>
      <c r="M3038" s="13">
        <v>22</v>
      </c>
      <c r="N3038" s="13">
        <f t="shared" si="3084"/>
        <v>1.6454545454545455</v>
      </c>
      <c r="O3038" s="13">
        <v>20</v>
      </c>
      <c r="P3038" s="13" t="s">
        <v>30</v>
      </c>
      <c r="Q3038" s="13">
        <v>0</v>
      </c>
      <c r="R3038" s="69">
        <f>(L3038*O3038)-Q3038</f>
        <v>724</v>
      </c>
      <c r="S3038" s="69">
        <v>0</v>
      </c>
      <c r="T3038" s="69">
        <f t="shared" ref="T3038" si="3114">+L3038*S3038</f>
        <v>0</v>
      </c>
      <c r="U3038" s="69">
        <f t="shared" ref="U3038" si="3115">+R3038-T3038</f>
        <v>724</v>
      </c>
      <c r="V3038" s="69">
        <f t="shared" ref="V3038:V3039" si="3116">+U3038*0</f>
        <v>0</v>
      </c>
      <c r="W3038" s="69">
        <f t="shared" ref="W3038" si="3117">+U3038-V3038</f>
        <v>724</v>
      </c>
      <c r="X3038" s="69">
        <v>0</v>
      </c>
      <c r="Y3038" s="14">
        <f t="shared" ref="Y3038:Y3069" si="3118">T3038-X3038</f>
        <v>0</v>
      </c>
      <c r="Z3038" s="11" t="s">
        <v>26</v>
      </c>
      <c r="AA3038" s="12" t="s">
        <v>31</v>
      </c>
    </row>
    <row r="3039" spans="1:27" x14ac:dyDescent="0.25">
      <c r="A3039" s="10">
        <v>45702</v>
      </c>
      <c r="B3039" s="11" t="s">
        <v>5540</v>
      </c>
      <c r="C3039" s="11" t="s">
        <v>5541</v>
      </c>
      <c r="D3039" s="11">
        <v>17580</v>
      </c>
      <c r="E3039" s="11" t="s">
        <v>63</v>
      </c>
      <c r="F3039" s="11" t="s">
        <v>26</v>
      </c>
      <c r="G3039" s="11">
        <v>10193</v>
      </c>
      <c r="H3039" s="12" t="s">
        <v>140</v>
      </c>
      <c r="I3039" s="12" t="s">
        <v>27</v>
      </c>
      <c r="J3039" s="12" t="s">
        <v>42</v>
      </c>
      <c r="K3039" s="12" t="s">
        <v>43</v>
      </c>
      <c r="L3039" s="13">
        <v>44.44</v>
      </c>
      <c r="M3039" s="13">
        <v>25</v>
      </c>
      <c r="N3039" s="13">
        <f t="shared" si="3084"/>
        <v>1.7775999999999998</v>
      </c>
      <c r="O3039" s="13">
        <v>35</v>
      </c>
      <c r="P3039" s="13"/>
      <c r="Q3039" s="13">
        <v>0</v>
      </c>
      <c r="R3039" s="69">
        <f>+L3039*O3039</f>
        <v>1555.3999999999999</v>
      </c>
      <c r="S3039" s="69">
        <v>0</v>
      </c>
      <c r="T3039" s="69">
        <f>+L3039*S3039</f>
        <v>0</v>
      </c>
      <c r="U3039" s="69">
        <f>+R3039-T3039</f>
        <v>1555.3999999999999</v>
      </c>
      <c r="V3039" s="69">
        <f t="shared" si="3116"/>
        <v>0</v>
      </c>
      <c r="W3039" s="69">
        <f>+U3039-V3039</f>
        <v>1555.3999999999999</v>
      </c>
      <c r="X3039" s="69">
        <v>0</v>
      </c>
      <c r="Y3039" s="14">
        <f t="shared" si="3118"/>
        <v>0</v>
      </c>
      <c r="Z3039" s="11" t="s">
        <v>26</v>
      </c>
      <c r="AA3039" s="12" t="s">
        <v>31</v>
      </c>
    </row>
    <row r="3040" spans="1:27" x14ac:dyDescent="0.25">
      <c r="A3040" s="10">
        <v>45702</v>
      </c>
      <c r="B3040" s="11" t="s">
        <v>662</v>
      </c>
      <c r="C3040" s="11" t="s">
        <v>5542</v>
      </c>
      <c r="D3040" s="11">
        <v>17581</v>
      </c>
      <c r="E3040" s="11" t="s">
        <v>179</v>
      </c>
      <c r="F3040" s="11" t="s">
        <v>26</v>
      </c>
      <c r="G3040" s="11" t="s">
        <v>35</v>
      </c>
      <c r="H3040" s="12" t="s">
        <v>36</v>
      </c>
      <c r="I3040" s="12" t="s">
        <v>27</v>
      </c>
      <c r="J3040" s="12" t="s">
        <v>42</v>
      </c>
      <c r="K3040" s="12" t="s">
        <v>43</v>
      </c>
      <c r="L3040" s="13">
        <v>16.600000000000001</v>
      </c>
      <c r="M3040" s="13">
        <v>10</v>
      </c>
      <c r="N3040" s="13">
        <f t="shared" si="3084"/>
        <v>1.6600000000000001</v>
      </c>
      <c r="O3040" s="13">
        <v>45</v>
      </c>
      <c r="P3040" s="13" t="s">
        <v>30</v>
      </c>
      <c r="Q3040" s="13">
        <v>0</v>
      </c>
      <c r="R3040" s="69">
        <f>(L3040*O3040)-Q3040</f>
        <v>747.00000000000011</v>
      </c>
      <c r="S3040" s="69">
        <v>0</v>
      </c>
      <c r="T3040" s="69">
        <f t="shared" ref="T3040" si="3119">+L3040*S3040</f>
        <v>0</v>
      </c>
      <c r="U3040" s="69">
        <f t="shared" ref="U3040:U3041" si="3120">+R3040-T3040</f>
        <v>747.00000000000011</v>
      </c>
      <c r="V3040" s="69">
        <f>+U3040*0</f>
        <v>0</v>
      </c>
      <c r="W3040" s="69">
        <f t="shared" ref="W3040:W3041" si="3121">+U3040-V3040</f>
        <v>747.00000000000011</v>
      </c>
      <c r="X3040" s="69">
        <v>0</v>
      </c>
      <c r="Y3040" s="14">
        <f t="shared" si="3118"/>
        <v>0</v>
      </c>
      <c r="Z3040" s="11" t="s">
        <v>26</v>
      </c>
      <c r="AA3040" s="12" t="s">
        <v>31</v>
      </c>
    </row>
    <row r="3041" spans="1:27" x14ac:dyDescent="0.25">
      <c r="A3041" s="10">
        <v>45702</v>
      </c>
      <c r="B3041" s="11" t="s">
        <v>5543</v>
      </c>
      <c r="C3041" s="11" t="s">
        <v>5544</v>
      </c>
      <c r="D3041" s="11">
        <v>17582</v>
      </c>
      <c r="E3041" s="11" t="s">
        <v>223</v>
      </c>
      <c r="F3041" s="11" t="s">
        <v>26</v>
      </c>
      <c r="G3041" s="11">
        <v>3217</v>
      </c>
      <c r="H3041" s="12" t="s">
        <v>4422</v>
      </c>
      <c r="I3041" s="12" t="s">
        <v>27</v>
      </c>
      <c r="J3041" s="12" t="s">
        <v>33</v>
      </c>
      <c r="K3041" s="12" t="s">
        <v>34</v>
      </c>
      <c r="L3041" s="13">
        <v>35.54</v>
      </c>
      <c r="M3041" s="13">
        <v>25</v>
      </c>
      <c r="N3041" s="13">
        <f t="shared" si="3084"/>
        <v>1.4216</v>
      </c>
      <c r="O3041" s="13">
        <v>45</v>
      </c>
      <c r="P3041" s="13" t="s">
        <v>30</v>
      </c>
      <c r="Q3041" s="13">
        <v>0</v>
      </c>
      <c r="R3041" s="69">
        <f>+L3041*O3041</f>
        <v>1599.3</v>
      </c>
      <c r="S3041" s="69">
        <v>0</v>
      </c>
      <c r="T3041" s="69">
        <f>+L3041*S3041</f>
        <v>0</v>
      </c>
      <c r="U3041" s="69">
        <f t="shared" si="3120"/>
        <v>1599.3</v>
      </c>
      <c r="V3041" s="69">
        <f>+U3041*1</f>
        <v>1599.3</v>
      </c>
      <c r="W3041" s="69">
        <f t="shared" si="3121"/>
        <v>0</v>
      </c>
      <c r="X3041" s="69">
        <v>0</v>
      </c>
      <c r="Y3041" s="14">
        <f t="shared" si="3118"/>
        <v>0</v>
      </c>
      <c r="Z3041" s="11" t="s">
        <v>26</v>
      </c>
      <c r="AA3041" s="12" t="s">
        <v>31</v>
      </c>
    </row>
    <row r="3042" spans="1:27" x14ac:dyDescent="0.25">
      <c r="A3042" s="10">
        <v>45702</v>
      </c>
      <c r="B3042" s="11" t="s">
        <v>5545</v>
      </c>
      <c r="C3042" s="11" t="s">
        <v>5546</v>
      </c>
      <c r="D3042" s="11">
        <v>17583</v>
      </c>
      <c r="E3042" s="11" t="s">
        <v>434</v>
      </c>
      <c r="F3042" s="11" t="s">
        <v>26</v>
      </c>
      <c r="G3042" s="11">
        <v>2782</v>
      </c>
      <c r="H3042" s="12" t="s">
        <v>41</v>
      </c>
      <c r="I3042" s="12" t="s">
        <v>55</v>
      </c>
      <c r="J3042" s="12" t="s">
        <v>565</v>
      </c>
      <c r="K3042" s="12" t="s">
        <v>549</v>
      </c>
      <c r="L3042" s="13">
        <v>40.46</v>
      </c>
      <c r="M3042" s="13">
        <v>25</v>
      </c>
      <c r="N3042" s="13">
        <f t="shared" si="3084"/>
        <v>1.6184000000000001</v>
      </c>
      <c r="O3042" s="13">
        <v>25</v>
      </c>
      <c r="P3042" s="13"/>
      <c r="Q3042" s="13">
        <v>0</v>
      </c>
      <c r="R3042" s="69">
        <f>L3042*O3042</f>
        <v>1011.5</v>
      </c>
      <c r="S3042" s="69">
        <v>0</v>
      </c>
      <c r="T3042" s="69">
        <f t="shared" ref="T3042" si="3122">L3042*S3042</f>
        <v>0</v>
      </c>
      <c r="U3042" s="69">
        <f>R3042-T3042</f>
        <v>1011.5</v>
      </c>
      <c r="V3042" s="69">
        <f>U3042*0</f>
        <v>0</v>
      </c>
      <c r="W3042" s="69">
        <f>U3042-V3042</f>
        <v>1011.5</v>
      </c>
      <c r="X3042" s="69">
        <v>0</v>
      </c>
      <c r="Y3042" s="14">
        <f t="shared" si="3118"/>
        <v>0</v>
      </c>
      <c r="Z3042" s="11" t="s">
        <v>26</v>
      </c>
      <c r="AA3042" s="12" t="s">
        <v>31</v>
      </c>
    </row>
    <row r="3043" spans="1:27" x14ac:dyDescent="0.25">
      <c r="A3043" s="10">
        <v>45702</v>
      </c>
      <c r="B3043" s="11" t="s">
        <v>5547</v>
      </c>
      <c r="C3043" s="11" t="s">
        <v>5548</v>
      </c>
      <c r="D3043" s="11">
        <v>17584</v>
      </c>
      <c r="E3043" s="11" t="s">
        <v>2108</v>
      </c>
      <c r="F3043" s="11" t="s">
        <v>26</v>
      </c>
      <c r="G3043" s="11">
        <v>10626</v>
      </c>
      <c r="H3043" s="12" t="s">
        <v>140</v>
      </c>
      <c r="I3043" s="12" t="s">
        <v>27</v>
      </c>
      <c r="J3043" s="12" t="s">
        <v>42</v>
      </c>
      <c r="K3043" s="12" t="s">
        <v>43</v>
      </c>
      <c r="L3043" s="13">
        <v>46.14</v>
      </c>
      <c r="M3043" s="13">
        <v>29</v>
      </c>
      <c r="N3043" s="13">
        <f t="shared" si="3084"/>
        <v>1.5910344827586207</v>
      </c>
      <c r="O3043" s="13">
        <v>35</v>
      </c>
      <c r="P3043" s="13"/>
      <c r="Q3043" s="13">
        <v>0</v>
      </c>
      <c r="R3043" s="69">
        <f>+L3043*O3043</f>
        <v>1614.9</v>
      </c>
      <c r="S3043" s="69">
        <v>0</v>
      </c>
      <c r="T3043" s="69">
        <f>+L3043*S3043</f>
        <v>0</v>
      </c>
      <c r="U3043" s="69">
        <f>+R3043-T3043</f>
        <v>1614.9</v>
      </c>
      <c r="V3043" s="69">
        <f t="shared" ref="V3043" si="3123">+U3043*0</f>
        <v>0</v>
      </c>
      <c r="W3043" s="69">
        <f>+U3043-V3043</f>
        <v>1614.9</v>
      </c>
      <c r="X3043" s="69">
        <v>0</v>
      </c>
      <c r="Y3043" s="14">
        <f t="shared" si="3118"/>
        <v>0</v>
      </c>
      <c r="Z3043" s="11" t="s">
        <v>26</v>
      </c>
      <c r="AA3043" s="12" t="s">
        <v>31</v>
      </c>
    </row>
    <row r="3044" spans="1:27" x14ac:dyDescent="0.25">
      <c r="A3044" s="10">
        <v>45702</v>
      </c>
      <c r="B3044" s="11" t="s">
        <v>5549</v>
      </c>
      <c r="C3044" s="11" t="s">
        <v>5550</v>
      </c>
      <c r="D3044" s="11">
        <v>17585</v>
      </c>
      <c r="E3044" s="11" t="s">
        <v>321</v>
      </c>
      <c r="F3044" s="11" t="s">
        <v>26</v>
      </c>
      <c r="G3044" s="11">
        <v>112864</v>
      </c>
      <c r="H3044" s="12" t="s">
        <v>4445</v>
      </c>
      <c r="I3044" s="12" t="s">
        <v>27</v>
      </c>
      <c r="J3044" s="12" t="s">
        <v>33</v>
      </c>
      <c r="K3044" s="12" t="s">
        <v>34</v>
      </c>
      <c r="L3044" s="13">
        <v>36</v>
      </c>
      <c r="M3044" s="13">
        <v>25</v>
      </c>
      <c r="N3044" s="13">
        <f t="shared" si="3084"/>
        <v>1.44</v>
      </c>
      <c r="O3044" s="13">
        <v>44</v>
      </c>
      <c r="P3044" s="13" t="s">
        <v>30</v>
      </c>
      <c r="Q3044" s="13">
        <v>0</v>
      </c>
      <c r="R3044" s="69">
        <f t="shared" ref="R3044" si="3124">+L3044*O3044</f>
        <v>1584</v>
      </c>
      <c r="S3044" s="69">
        <v>0</v>
      </c>
      <c r="T3044" s="69">
        <f>+L3044*S3044</f>
        <v>0</v>
      </c>
      <c r="U3044" s="69">
        <f>+R3044-T3044</f>
        <v>1584</v>
      </c>
      <c r="V3044" s="69">
        <f>+U3044*1</f>
        <v>1584</v>
      </c>
      <c r="W3044" s="69">
        <f>+U3044-V3044</f>
        <v>0</v>
      </c>
      <c r="X3044" s="69">
        <v>0</v>
      </c>
      <c r="Y3044" s="14">
        <f t="shared" si="3118"/>
        <v>0</v>
      </c>
      <c r="Z3044" s="11" t="s">
        <v>26</v>
      </c>
      <c r="AA3044" s="12" t="s">
        <v>31</v>
      </c>
    </row>
    <row r="3045" spans="1:27" x14ac:dyDescent="0.25">
      <c r="A3045" s="10">
        <v>45702</v>
      </c>
      <c r="B3045" s="11" t="s">
        <v>5551</v>
      </c>
      <c r="C3045" s="11" t="s">
        <v>5552</v>
      </c>
      <c r="D3045" s="11">
        <v>17586</v>
      </c>
      <c r="E3045" s="11" t="s">
        <v>40</v>
      </c>
      <c r="F3045" s="11" t="s">
        <v>26</v>
      </c>
      <c r="G3045" s="11">
        <v>3271</v>
      </c>
      <c r="H3045" s="12" t="s">
        <v>41</v>
      </c>
      <c r="I3045" s="12" t="s">
        <v>55</v>
      </c>
      <c r="J3045" s="12" t="s">
        <v>565</v>
      </c>
      <c r="K3045" s="12" t="s">
        <v>549</v>
      </c>
      <c r="L3045" s="13">
        <v>39.68</v>
      </c>
      <c r="M3045" s="13">
        <v>25</v>
      </c>
      <c r="N3045" s="13">
        <f t="shared" si="3084"/>
        <v>1.5871999999999999</v>
      </c>
      <c r="O3045" s="13">
        <v>25</v>
      </c>
      <c r="P3045" s="13"/>
      <c r="Q3045" s="13">
        <v>0</v>
      </c>
      <c r="R3045" s="69">
        <f>L3045*O3045</f>
        <v>992</v>
      </c>
      <c r="S3045" s="69">
        <v>0</v>
      </c>
      <c r="T3045" s="69">
        <f t="shared" ref="T3045" si="3125">L3045*S3045</f>
        <v>0</v>
      </c>
      <c r="U3045" s="69">
        <f>R3045-T3045</f>
        <v>992</v>
      </c>
      <c r="V3045" s="69">
        <f>U3045*0</f>
        <v>0</v>
      </c>
      <c r="W3045" s="69">
        <f>U3045-V3045</f>
        <v>992</v>
      </c>
      <c r="X3045" s="69">
        <v>0</v>
      </c>
      <c r="Y3045" s="14">
        <f t="shared" si="3118"/>
        <v>0</v>
      </c>
      <c r="Z3045" s="11" t="s">
        <v>26</v>
      </c>
      <c r="AA3045" s="12" t="s">
        <v>31</v>
      </c>
    </row>
    <row r="3046" spans="1:27" x14ac:dyDescent="0.25">
      <c r="A3046" s="10">
        <v>45702</v>
      </c>
      <c r="B3046" s="11" t="s">
        <v>5553</v>
      </c>
      <c r="C3046" s="11" t="s">
        <v>5554</v>
      </c>
      <c r="D3046" s="11">
        <v>17587</v>
      </c>
      <c r="E3046" s="11" t="s">
        <v>68</v>
      </c>
      <c r="F3046" s="11" t="s">
        <v>26</v>
      </c>
      <c r="G3046" s="11">
        <v>76369</v>
      </c>
      <c r="H3046" s="12" t="s">
        <v>4447</v>
      </c>
      <c r="I3046" s="12" t="s">
        <v>27</v>
      </c>
      <c r="J3046" s="12" t="s">
        <v>42</v>
      </c>
      <c r="K3046" s="12" t="s">
        <v>43</v>
      </c>
      <c r="L3046" s="13">
        <v>44.92</v>
      </c>
      <c r="M3046" s="13">
        <v>25</v>
      </c>
      <c r="N3046" s="13">
        <f t="shared" si="3084"/>
        <v>1.7968000000000002</v>
      </c>
      <c r="O3046" s="13">
        <v>42.5</v>
      </c>
      <c r="P3046" s="13"/>
      <c r="Q3046" s="13">
        <v>0</v>
      </c>
      <c r="R3046" s="69">
        <f>+L3046*O3046</f>
        <v>1909.1000000000001</v>
      </c>
      <c r="S3046" s="69">
        <v>0</v>
      </c>
      <c r="T3046" s="69">
        <f>+L3046*S3046</f>
        <v>0</v>
      </c>
      <c r="U3046" s="69">
        <f>+R3046-T3046</f>
        <v>1909.1000000000001</v>
      </c>
      <c r="V3046" s="69">
        <f>+U3046*0.75</f>
        <v>1431.825</v>
      </c>
      <c r="W3046" s="69">
        <f>+U3046-V3046</f>
        <v>477.27500000000009</v>
      </c>
      <c r="X3046" s="69">
        <v>0</v>
      </c>
      <c r="Y3046" s="14">
        <f t="shared" si="3118"/>
        <v>0</v>
      </c>
      <c r="Z3046" s="11" t="s">
        <v>26</v>
      </c>
      <c r="AA3046" s="12" t="s">
        <v>31</v>
      </c>
    </row>
    <row r="3047" spans="1:27" x14ac:dyDescent="0.25">
      <c r="A3047" s="10">
        <v>45702</v>
      </c>
      <c r="B3047" s="11" t="s">
        <v>4105</v>
      </c>
      <c r="C3047" s="11" t="s">
        <v>5555</v>
      </c>
      <c r="D3047" s="11">
        <v>17588</v>
      </c>
      <c r="E3047" s="11" t="s">
        <v>439</v>
      </c>
      <c r="F3047" s="11" t="s">
        <v>26</v>
      </c>
      <c r="G3047" s="11" t="s">
        <v>35</v>
      </c>
      <c r="H3047" s="12" t="s">
        <v>36</v>
      </c>
      <c r="I3047" s="12" t="s">
        <v>55</v>
      </c>
      <c r="J3047" s="12" t="s">
        <v>55</v>
      </c>
      <c r="K3047" s="12" t="s">
        <v>56</v>
      </c>
      <c r="L3047" s="13">
        <v>34.96</v>
      </c>
      <c r="M3047" s="13">
        <v>22</v>
      </c>
      <c r="N3047" s="13">
        <f t="shared" si="3084"/>
        <v>1.5890909090909091</v>
      </c>
      <c r="O3047" s="13">
        <v>20</v>
      </c>
      <c r="P3047" s="13" t="s">
        <v>30</v>
      </c>
      <c r="Q3047" s="13">
        <v>0</v>
      </c>
      <c r="R3047" s="69">
        <f>(L3047*O3047)-Q3047</f>
        <v>699.2</v>
      </c>
      <c r="S3047" s="69">
        <v>0</v>
      </c>
      <c r="T3047" s="69">
        <f t="shared" ref="T3047" si="3126">+L3047*S3047</f>
        <v>0</v>
      </c>
      <c r="U3047" s="69">
        <f t="shared" ref="U3047" si="3127">+R3047-T3047</f>
        <v>699.2</v>
      </c>
      <c r="V3047" s="69">
        <f t="shared" ref="V3047" si="3128">+U3047*0</f>
        <v>0</v>
      </c>
      <c r="W3047" s="69">
        <f t="shared" ref="W3047" si="3129">+U3047-V3047</f>
        <v>699.2</v>
      </c>
      <c r="X3047" s="69">
        <v>0</v>
      </c>
      <c r="Y3047" s="14">
        <f t="shared" si="3118"/>
        <v>0</v>
      </c>
      <c r="Z3047" s="11" t="s">
        <v>26</v>
      </c>
      <c r="AA3047" s="12" t="s">
        <v>31</v>
      </c>
    </row>
    <row r="3048" spans="1:27" x14ac:dyDescent="0.25">
      <c r="A3048" s="10">
        <v>45702</v>
      </c>
      <c r="B3048" s="11" t="s">
        <v>474</v>
      </c>
      <c r="C3048" s="11" t="s">
        <v>5556</v>
      </c>
      <c r="D3048" s="11">
        <v>17589</v>
      </c>
      <c r="E3048" s="11" t="s">
        <v>239</v>
      </c>
      <c r="F3048" s="11" t="s">
        <v>26</v>
      </c>
      <c r="G3048" s="11">
        <v>3003</v>
      </c>
      <c r="H3048" s="12" t="s">
        <v>41</v>
      </c>
      <c r="I3048" s="12" t="s">
        <v>55</v>
      </c>
      <c r="J3048" s="12" t="s">
        <v>565</v>
      </c>
      <c r="K3048" s="12" t="s">
        <v>549</v>
      </c>
      <c r="L3048" s="13">
        <v>38.42</v>
      </c>
      <c r="M3048" s="13">
        <v>24</v>
      </c>
      <c r="N3048" s="13">
        <f t="shared" si="3084"/>
        <v>1.6008333333333333</v>
      </c>
      <c r="O3048" s="13">
        <v>25</v>
      </c>
      <c r="P3048" s="13"/>
      <c r="Q3048" s="13">
        <v>0</v>
      </c>
      <c r="R3048" s="69">
        <f>L3048*O3048</f>
        <v>960.5</v>
      </c>
      <c r="S3048" s="69">
        <v>0</v>
      </c>
      <c r="T3048" s="69">
        <f t="shared" ref="T3048" si="3130">L3048*S3048</f>
        <v>0</v>
      </c>
      <c r="U3048" s="69">
        <f>R3048-T3048</f>
        <v>960.5</v>
      </c>
      <c r="V3048" s="69">
        <f>U3048*0</f>
        <v>0</v>
      </c>
      <c r="W3048" s="69">
        <f>U3048-V3048</f>
        <v>960.5</v>
      </c>
      <c r="X3048" s="69">
        <v>0</v>
      </c>
      <c r="Y3048" s="14">
        <f t="shared" si="3118"/>
        <v>0</v>
      </c>
      <c r="Z3048" s="11" t="s">
        <v>26</v>
      </c>
      <c r="AA3048" s="12" t="s">
        <v>31</v>
      </c>
    </row>
    <row r="3049" spans="1:27" x14ac:dyDescent="0.25">
      <c r="A3049" s="10">
        <v>45702</v>
      </c>
      <c r="B3049" s="11" t="s">
        <v>327</v>
      </c>
      <c r="C3049" s="11" t="s">
        <v>5557</v>
      </c>
      <c r="D3049" s="11">
        <v>17590</v>
      </c>
      <c r="E3049" s="11" t="s">
        <v>91</v>
      </c>
      <c r="F3049" s="11" t="s">
        <v>26</v>
      </c>
      <c r="G3049" s="11">
        <v>2473</v>
      </c>
      <c r="H3049" s="12" t="s">
        <v>41</v>
      </c>
      <c r="I3049" s="12" t="s">
        <v>55</v>
      </c>
      <c r="J3049" s="12" t="s">
        <v>55</v>
      </c>
      <c r="K3049" s="12" t="s">
        <v>56</v>
      </c>
      <c r="L3049" s="13">
        <v>32.64</v>
      </c>
      <c r="M3049" s="13">
        <v>19</v>
      </c>
      <c r="N3049" s="13">
        <f t="shared" si="3084"/>
        <v>1.7178947368421054</v>
      </c>
      <c r="O3049" s="13" t="s">
        <v>30</v>
      </c>
      <c r="P3049" s="13">
        <v>24</v>
      </c>
      <c r="Q3049" s="13">
        <v>0</v>
      </c>
      <c r="R3049" s="69">
        <f>+M3049*P3049</f>
        <v>456</v>
      </c>
      <c r="S3049" s="69">
        <v>0</v>
      </c>
      <c r="T3049" s="69">
        <f>+M3049*S3049</f>
        <v>0</v>
      </c>
      <c r="U3049" s="69">
        <f t="shared" ref="U3049:U3050" si="3131">+R3049-T3049</f>
        <v>456</v>
      </c>
      <c r="V3049" s="69">
        <f>+U3049*0</f>
        <v>0</v>
      </c>
      <c r="W3049" s="69">
        <f t="shared" ref="W3049:W3050" si="3132">+U3049-V3049</f>
        <v>456</v>
      </c>
      <c r="X3049" s="69">
        <v>0</v>
      </c>
      <c r="Y3049" s="14">
        <f t="shared" si="3118"/>
        <v>0</v>
      </c>
      <c r="Z3049" s="11" t="s">
        <v>26</v>
      </c>
      <c r="AA3049" s="12" t="s">
        <v>31</v>
      </c>
    </row>
    <row r="3050" spans="1:27" x14ac:dyDescent="0.25">
      <c r="A3050" s="10">
        <v>45702</v>
      </c>
      <c r="B3050" s="11" t="s">
        <v>5558</v>
      </c>
      <c r="C3050" s="11" t="s">
        <v>5559</v>
      </c>
      <c r="D3050" s="11">
        <v>17591</v>
      </c>
      <c r="E3050" s="11" t="s">
        <v>5207</v>
      </c>
      <c r="F3050" s="11" t="s">
        <v>26</v>
      </c>
      <c r="G3050" s="11" t="s">
        <v>35</v>
      </c>
      <c r="H3050" s="12" t="s">
        <v>36</v>
      </c>
      <c r="I3050" s="12" t="s">
        <v>37</v>
      </c>
      <c r="J3050" s="12" t="s">
        <v>85</v>
      </c>
      <c r="K3050" s="12" t="s">
        <v>86</v>
      </c>
      <c r="L3050" s="13">
        <v>15.42</v>
      </c>
      <c r="M3050" s="13">
        <v>9</v>
      </c>
      <c r="N3050" s="13">
        <f t="shared" si="3084"/>
        <v>1.7133333333333334</v>
      </c>
      <c r="O3050" s="13">
        <v>37</v>
      </c>
      <c r="P3050" s="13" t="s">
        <v>30</v>
      </c>
      <c r="Q3050" s="13">
        <v>0</v>
      </c>
      <c r="R3050" s="69">
        <f>(L3050*O3050)-Q3050</f>
        <v>570.54</v>
      </c>
      <c r="S3050" s="69">
        <v>0</v>
      </c>
      <c r="T3050" s="69">
        <f t="shared" ref="T3050" si="3133">+L3050*S3050</f>
        <v>0</v>
      </c>
      <c r="U3050" s="69">
        <f t="shared" si="3131"/>
        <v>570.54</v>
      </c>
      <c r="V3050" s="69">
        <f>+U3050*0</f>
        <v>0</v>
      </c>
      <c r="W3050" s="69">
        <f t="shared" si="3132"/>
        <v>570.54</v>
      </c>
      <c r="X3050" s="69">
        <v>0</v>
      </c>
      <c r="Y3050" s="14">
        <f t="shared" si="3118"/>
        <v>0</v>
      </c>
      <c r="Z3050" s="11" t="s">
        <v>26</v>
      </c>
      <c r="AA3050" s="12" t="s">
        <v>31</v>
      </c>
    </row>
    <row r="3051" spans="1:27" x14ac:dyDescent="0.25">
      <c r="A3051" s="10">
        <v>45702</v>
      </c>
      <c r="B3051" s="11" t="s">
        <v>1747</v>
      </c>
      <c r="C3051" s="11" t="s">
        <v>5560</v>
      </c>
      <c r="D3051" s="11">
        <v>17592</v>
      </c>
      <c r="E3051" s="11" t="s">
        <v>524</v>
      </c>
      <c r="F3051" s="11" t="s">
        <v>26</v>
      </c>
      <c r="G3051" s="11">
        <v>78551</v>
      </c>
      <c r="H3051" s="12" t="s">
        <v>4447</v>
      </c>
      <c r="I3051" s="12" t="s">
        <v>27</v>
      </c>
      <c r="J3051" s="12" t="s">
        <v>42</v>
      </c>
      <c r="K3051" s="12" t="s">
        <v>43</v>
      </c>
      <c r="L3051" s="13">
        <v>42.46</v>
      </c>
      <c r="M3051" s="13">
        <v>25</v>
      </c>
      <c r="N3051" s="13">
        <f t="shared" si="3084"/>
        <v>1.6984000000000001</v>
      </c>
      <c r="O3051" s="13">
        <v>42.5</v>
      </c>
      <c r="P3051" s="13"/>
      <c r="Q3051" s="13">
        <v>0</v>
      </c>
      <c r="R3051" s="69">
        <f>+L3051*O3051</f>
        <v>1804.55</v>
      </c>
      <c r="S3051" s="69">
        <v>0</v>
      </c>
      <c r="T3051" s="69">
        <f>+L3051*S3051</f>
        <v>0</v>
      </c>
      <c r="U3051" s="69">
        <f>+R3051-T3051</f>
        <v>1804.55</v>
      </c>
      <c r="V3051" s="69">
        <f>+U3051*0.75</f>
        <v>1353.4124999999999</v>
      </c>
      <c r="W3051" s="69">
        <f>+U3051-V3051</f>
        <v>451.13750000000005</v>
      </c>
      <c r="X3051" s="69">
        <v>0</v>
      </c>
      <c r="Y3051" s="14">
        <f t="shared" si="3118"/>
        <v>0</v>
      </c>
      <c r="Z3051" s="11" t="s">
        <v>26</v>
      </c>
      <c r="AA3051" s="12" t="s">
        <v>31</v>
      </c>
    </row>
    <row r="3052" spans="1:27" x14ac:dyDescent="0.25">
      <c r="A3052" s="10">
        <v>45702</v>
      </c>
      <c r="B3052" s="11" t="s">
        <v>2548</v>
      </c>
      <c r="C3052" s="11" t="s">
        <v>5561</v>
      </c>
      <c r="D3052" s="11">
        <v>17593</v>
      </c>
      <c r="E3052" s="11" t="s">
        <v>485</v>
      </c>
      <c r="F3052" s="11" t="s">
        <v>26</v>
      </c>
      <c r="G3052" s="11">
        <v>78004</v>
      </c>
      <c r="H3052" s="12" t="s">
        <v>4447</v>
      </c>
      <c r="I3052" s="12" t="s">
        <v>27</v>
      </c>
      <c r="J3052" s="12" t="s">
        <v>42</v>
      </c>
      <c r="K3052" s="12" t="s">
        <v>43</v>
      </c>
      <c r="L3052" s="13">
        <v>45.28</v>
      </c>
      <c r="M3052" s="13">
        <v>28</v>
      </c>
      <c r="N3052" s="13">
        <f t="shared" si="3084"/>
        <v>1.6171428571428572</v>
      </c>
      <c r="O3052" s="13">
        <v>42.5</v>
      </c>
      <c r="P3052" s="13"/>
      <c r="Q3052" s="13">
        <v>0</v>
      </c>
      <c r="R3052" s="69">
        <f>+L3052*O3052</f>
        <v>1924.4</v>
      </c>
      <c r="S3052" s="69">
        <v>0</v>
      </c>
      <c r="T3052" s="69">
        <f>+L3052*S3052</f>
        <v>0</v>
      </c>
      <c r="U3052" s="69">
        <f>+R3052-T3052</f>
        <v>1924.4</v>
      </c>
      <c r="V3052" s="69">
        <f>+U3052*0.75</f>
        <v>1443.3000000000002</v>
      </c>
      <c r="W3052" s="69">
        <f>+U3052-V3052</f>
        <v>481.09999999999991</v>
      </c>
      <c r="X3052" s="69">
        <v>0</v>
      </c>
      <c r="Y3052" s="14">
        <f t="shared" si="3118"/>
        <v>0</v>
      </c>
      <c r="Z3052" s="11" t="s">
        <v>26</v>
      </c>
      <c r="AA3052" s="12" t="s">
        <v>31</v>
      </c>
    </row>
    <row r="3053" spans="1:27" x14ac:dyDescent="0.25">
      <c r="A3053" s="10">
        <v>45702</v>
      </c>
      <c r="B3053" s="11" t="s">
        <v>1789</v>
      </c>
      <c r="C3053" s="11" t="s">
        <v>5562</v>
      </c>
      <c r="D3053" s="11">
        <v>17594</v>
      </c>
      <c r="E3053" s="11" t="s">
        <v>551</v>
      </c>
      <c r="F3053" s="11" t="s">
        <v>26</v>
      </c>
      <c r="G3053" s="11">
        <v>44170</v>
      </c>
      <c r="H3053" s="12" t="s">
        <v>4422</v>
      </c>
      <c r="I3053" s="12" t="s">
        <v>27</v>
      </c>
      <c r="J3053" s="12" t="s">
        <v>42</v>
      </c>
      <c r="K3053" s="12" t="s">
        <v>43</v>
      </c>
      <c r="L3053" s="13">
        <v>34.08</v>
      </c>
      <c r="M3053" s="13">
        <v>25</v>
      </c>
      <c r="N3053" s="13">
        <f t="shared" si="3084"/>
        <v>1.3632</v>
      </c>
      <c r="O3053" s="13">
        <v>42</v>
      </c>
      <c r="P3053" s="13" t="s">
        <v>30</v>
      </c>
      <c r="Q3053" s="13">
        <v>0</v>
      </c>
      <c r="R3053" s="69">
        <f t="shared" ref="R3053" si="3134">+L3053*O3053</f>
        <v>1431.36</v>
      </c>
      <c r="S3053" s="69">
        <v>0</v>
      </c>
      <c r="T3053" s="69">
        <f t="shared" ref="T3053" si="3135">+L3053*S3053</f>
        <v>0</v>
      </c>
      <c r="U3053" s="69">
        <f t="shared" ref="U3053" si="3136">+R3053-T3053</f>
        <v>1431.36</v>
      </c>
      <c r="V3053" s="69">
        <f>+U3053*1</f>
        <v>1431.36</v>
      </c>
      <c r="W3053" s="69">
        <f t="shared" ref="W3053" si="3137">+U3053-V3053</f>
        <v>0</v>
      </c>
      <c r="X3053" s="69">
        <v>0</v>
      </c>
      <c r="Y3053" s="14">
        <f t="shared" si="3118"/>
        <v>0</v>
      </c>
      <c r="Z3053" s="11" t="s">
        <v>26</v>
      </c>
      <c r="AA3053" s="12" t="s">
        <v>31</v>
      </c>
    </row>
    <row r="3054" spans="1:27" x14ac:dyDescent="0.25">
      <c r="A3054" s="10">
        <v>45702</v>
      </c>
      <c r="B3054" s="11" t="s">
        <v>708</v>
      </c>
      <c r="C3054" s="11" t="s">
        <v>5563</v>
      </c>
      <c r="D3054" s="11">
        <v>17595</v>
      </c>
      <c r="E3054" s="11" t="s">
        <v>113</v>
      </c>
      <c r="F3054" s="11" t="s">
        <v>26</v>
      </c>
      <c r="G3054" s="11">
        <v>695</v>
      </c>
      <c r="H3054" s="12" t="s">
        <v>6326</v>
      </c>
      <c r="I3054" s="12" t="s">
        <v>27</v>
      </c>
      <c r="J3054" s="12" t="s">
        <v>42</v>
      </c>
      <c r="K3054" s="12" t="s">
        <v>43</v>
      </c>
      <c r="L3054" s="13">
        <v>32.08</v>
      </c>
      <c r="M3054" s="13">
        <v>20</v>
      </c>
      <c r="N3054" s="13">
        <f t="shared" si="3084"/>
        <v>1.6039999999999999</v>
      </c>
      <c r="O3054" s="13">
        <v>42.5</v>
      </c>
      <c r="P3054" s="13"/>
      <c r="Q3054" s="13">
        <v>0</v>
      </c>
      <c r="R3054" s="69">
        <f>L3054*O3054</f>
        <v>1363.3999999999999</v>
      </c>
      <c r="S3054" s="69">
        <v>0</v>
      </c>
      <c r="T3054" s="69">
        <f>+L3054*S3054</f>
        <v>0</v>
      </c>
      <c r="U3054" s="69">
        <f>R3054-T3054</f>
        <v>1363.3999999999999</v>
      </c>
      <c r="V3054" s="69">
        <f>U3054*0</f>
        <v>0</v>
      </c>
      <c r="W3054" s="69">
        <f>U3054-V3054</f>
        <v>1363.3999999999999</v>
      </c>
      <c r="X3054" s="69"/>
      <c r="Y3054" s="14">
        <f t="shared" si="3118"/>
        <v>0</v>
      </c>
      <c r="Z3054" s="11" t="s">
        <v>26</v>
      </c>
      <c r="AA3054" s="12" t="s">
        <v>31</v>
      </c>
    </row>
    <row r="3055" spans="1:27" x14ac:dyDescent="0.25">
      <c r="A3055" s="10">
        <v>45702</v>
      </c>
      <c r="B3055" s="11" t="s">
        <v>5564</v>
      </c>
      <c r="C3055" s="11" t="s">
        <v>5565</v>
      </c>
      <c r="D3055" s="11">
        <v>17596</v>
      </c>
      <c r="E3055" s="11" t="s">
        <v>2125</v>
      </c>
      <c r="F3055" s="11" t="s">
        <v>26</v>
      </c>
      <c r="G3055" s="11">
        <v>112861</v>
      </c>
      <c r="H3055" s="12" t="s">
        <v>4445</v>
      </c>
      <c r="I3055" s="12" t="s">
        <v>27</v>
      </c>
      <c r="J3055" s="12" t="s">
        <v>33</v>
      </c>
      <c r="K3055" s="12" t="s">
        <v>34</v>
      </c>
      <c r="L3055" s="13">
        <v>34.54</v>
      </c>
      <c r="M3055" s="13">
        <v>25</v>
      </c>
      <c r="N3055" s="13">
        <f t="shared" si="3084"/>
        <v>1.3815999999999999</v>
      </c>
      <c r="O3055" s="13">
        <v>44</v>
      </c>
      <c r="P3055" s="13" t="s">
        <v>30</v>
      </c>
      <c r="Q3055" s="13">
        <v>0</v>
      </c>
      <c r="R3055" s="69">
        <f t="shared" ref="R3055" si="3138">+L3055*O3055</f>
        <v>1519.76</v>
      </c>
      <c r="S3055" s="69">
        <v>0</v>
      </c>
      <c r="T3055" s="69">
        <f>+L3055*S3055</f>
        <v>0</v>
      </c>
      <c r="U3055" s="69">
        <f>+R3055-T3055</f>
        <v>1519.76</v>
      </c>
      <c r="V3055" s="69">
        <f>+U3055*1</f>
        <v>1519.76</v>
      </c>
      <c r="W3055" s="69">
        <f>+U3055-V3055</f>
        <v>0</v>
      </c>
      <c r="X3055" s="69">
        <v>0</v>
      </c>
      <c r="Y3055" s="14">
        <f t="shared" si="3118"/>
        <v>0</v>
      </c>
      <c r="Z3055" s="11" t="s">
        <v>26</v>
      </c>
      <c r="AA3055" s="12" t="s">
        <v>31</v>
      </c>
    </row>
    <row r="3056" spans="1:27" x14ac:dyDescent="0.25">
      <c r="A3056" s="10">
        <v>45702</v>
      </c>
      <c r="B3056" s="11" t="s">
        <v>5566</v>
      </c>
      <c r="C3056" s="11" t="s">
        <v>5567</v>
      </c>
      <c r="D3056" s="11">
        <v>17597</v>
      </c>
      <c r="E3056" s="11" t="s">
        <v>569</v>
      </c>
      <c r="F3056" s="11" t="s">
        <v>26</v>
      </c>
      <c r="G3056" s="11">
        <v>10755</v>
      </c>
      <c r="H3056" s="12" t="s">
        <v>140</v>
      </c>
      <c r="I3056" s="12" t="s">
        <v>27</v>
      </c>
      <c r="J3056" s="12" t="s">
        <v>47</v>
      </c>
      <c r="K3056" s="12" t="s">
        <v>48</v>
      </c>
      <c r="L3056" s="13">
        <v>41.56</v>
      </c>
      <c r="M3056" s="13">
        <v>28</v>
      </c>
      <c r="N3056" s="13">
        <f t="shared" si="3084"/>
        <v>1.4842857142857144</v>
      </c>
      <c r="O3056" s="13">
        <v>40</v>
      </c>
      <c r="P3056" s="13"/>
      <c r="Q3056" s="13">
        <v>0</v>
      </c>
      <c r="R3056" s="69">
        <f>+L3056*O3056</f>
        <v>1662.4</v>
      </c>
      <c r="S3056" s="69">
        <v>0</v>
      </c>
      <c r="T3056" s="69">
        <f>+L3056*S3056</f>
        <v>0</v>
      </c>
      <c r="U3056" s="69">
        <f>+R3056-T3056</f>
        <v>1662.4</v>
      </c>
      <c r="V3056" s="69">
        <f t="shared" ref="V3056:V3058" si="3139">+U3056*0</f>
        <v>0</v>
      </c>
      <c r="W3056" s="69">
        <f>+U3056-V3056</f>
        <v>1662.4</v>
      </c>
      <c r="X3056" s="69">
        <v>0</v>
      </c>
      <c r="Y3056" s="14">
        <f t="shared" si="3118"/>
        <v>0</v>
      </c>
      <c r="Z3056" s="11" t="s">
        <v>26</v>
      </c>
      <c r="AA3056" s="12" t="s">
        <v>31</v>
      </c>
    </row>
    <row r="3057" spans="1:27" x14ac:dyDescent="0.25">
      <c r="A3057" s="10">
        <v>45702</v>
      </c>
      <c r="B3057" s="11" t="s">
        <v>4188</v>
      </c>
      <c r="C3057" s="11" t="s">
        <v>5568</v>
      </c>
      <c r="D3057" s="11">
        <v>17598</v>
      </c>
      <c r="E3057" s="11" t="s">
        <v>439</v>
      </c>
      <c r="F3057" s="11" t="s">
        <v>26</v>
      </c>
      <c r="G3057" s="11" t="s">
        <v>35</v>
      </c>
      <c r="H3057" s="12" t="s">
        <v>36</v>
      </c>
      <c r="I3057" s="12" t="s">
        <v>55</v>
      </c>
      <c r="J3057" s="12" t="s">
        <v>55</v>
      </c>
      <c r="K3057" s="12" t="s">
        <v>56</v>
      </c>
      <c r="L3057" s="13">
        <v>34.64</v>
      </c>
      <c r="M3057" s="13">
        <v>22</v>
      </c>
      <c r="N3057" s="13">
        <f t="shared" si="3084"/>
        <v>1.5745454545454545</v>
      </c>
      <c r="O3057" s="13">
        <v>20</v>
      </c>
      <c r="P3057" s="13" t="s">
        <v>30</v>
      </c>
      <c r="Q3057" s="13">
        <v>0</v>
      </c>
      <c r="R3057" s="69">
        <f>(L3057*O3057)-Q3057</f>
        <v>692.8</v>
      </c>
      <c r="S3057" s="69">
        <v>0</v>
      </c>
      <c r="T3057" s="69">
        <f t="shared" ref="T3057" si="3140">+L3057*S3057</f>
        <v>0</v>
      </c>
      <c r="U3057" s="69">
        <f t="shared" ref="U3057" si="3141">+R3057-T3057</f>
        <v>692.8</v>
      </c>
      <c r="V3057" s="69">
        <f t="shared" si="3139"/>
        <v>0</v>
      </c>
      <c r="W3057" s="69">
        <f t="shared" ref="W3057" si="3142">+U3057-V3057</f>
        <v>692.8</v>
      </c>
      <c r="X3057" s="69">
        <v>0</v>
      </c>
      <c r="Y3057" s="14">
        <f t="shared" si="3118"/>
        <v>0</v>
      </c>
      <c r="Z3057" s="11" t="s">
        <v>26</v>
      </c>
      <c r="AA3057" s="12" t="s">
        <v>31</v>
      </c>
    </row>
    <row r="3058" spans="1:27" x14ac:dyDescent="0.25">
      <c r="A3058" s="10">
        <v>45702</v>
      </c>
      <c r="B3058" s="11" t="s">
        <v>4387</v>
      </c>
      <c r="C3058" s="11" t="s">
        <v>5569</v>
      </c>
      <c r="D3058" s="11">
        <v>17599</v>
      </c>
      <c r="E3058" s="11" t="s">
        <v>98</v>
      </c>
      <c r="F3058" s="11" t="s">
        <v>26</v>
      </c>
      <c r="G3058" s="11">
        <v>10724</v>
      </c>
      <c r="H3058" s="12" t="s">
        <v>140</v>
      </c>
      <c r="I3058" s="12" t="s">
        <v>27</v>
      </c>
      <c r="J3058" s="12" t="s">
        <v>42</v>
      </c>
      <c r="K3058" s="12" t="s">
        <v>43</v>
      </c>
      <c r="L3058" s="13">
        <v>43.96</v>
      </c>
      <c r="M3058" s="13">
        <v>25</v>
      </c>
      <c r="N3058" s="13">
        <f t="shared" si="3084"/>
        <v>1.7584</v>
      </c>
      <c r="O3058" s="13">
        <v>35</v>
      </c>
      <c r="P3058" s="13"/>
      <c r="Q3058" s="13">
        <v>0</v>
      </c>
      <c r="R3058" s="69">
        <f>+L3058*O3058</f>
        <v>1538.6000000000001</v>
      </c>
      <c r="S3058" s="69">
        <v>0</v>
      </c>
      <c r="T3058" s="69">
        <f>+L3058*S3058</f>
        <v>0</v>
      </c>
      <c r="U3058" s="69">
        <f>+R3058-T3058</f>
        <v>1538.6000000000001</v>
      </c>
      <c r="V3058" s="69">
        <f t="shared" si="3139"/>
        <v>0</v>
      </c>
      <c r="W3058" s="69">
        <f>+U3058-V3058</f>
        <v>1538.6000000000001</v>
      </c>
      <c r="X3058" s="69">
        <v>0</v>
      </c>
      <c r="Y3058" s="14">
        <f t="shared" si="3118"/>
        <v>0</v>
      </c>
      <c r="Z3058" s="11" t="s">
        <v>26</v>
      </c>
      <c r="AA3058" s="12" t="s">
        <v>31</v>
      </c>
    </row>
    <row r="3059" spans="1:27" x14ac:dyDescent="0.25">
      <c r="A3059" s="10">
        <v>45702</v>
      </c>
      <c r="B3059" s="11" t="s">
        <v>2004</v>
      </c>
      <c r="C3059" s="11" t="s">
        <v>5570</v>
      </c>
      <c r="D3059" s="11">
        <v>17600</v>
      </c>
      <c r="E3059" s="11" t="s">
        <v>44</v>
      </c>
      <c r="F3059" s="11" t="s">
        <v>26</v>
      </c>
      <c r="G3059" s="11">
        <v>1654</v>
      </c>
      <c r="H3059" s="12" t="s">
        <v>45</v>
      </c>
      <c r="I3059" s="12" t="s">
        <v>27</v>
      </c>
      <c r="J3059" s="12" t="s">
        <v>42</v>
      </c>
      <c r="K3059" s="12" t="s">
        <v>43</v>
      </c>
      <c r="L3059" s="13">
        <v>44.16</v>
      </c>
      <c r="M3059" s="13">
        <v>25</v>
      </c>
      <c r="N3059" s="13">
        <f t="shared" si="3084"/>
        <v>1.7664</v>
      </c>
      <c r="O3059" s="13" t="s">
        <v>30</v>
      </c>
      <c r="P3059" s="13">
        <v>62</v>
      </c>
      <c r="Q3059" s="13">
        <v>0</v>
      </c>
      <c r="R3059" s="69">
        <f>M3059*P3059</f>
        <v>1550</v>
      </c>
      <c r="S3059" s="69">
        <v>0</v>
      </c>
      <c r="T3059" s="69">
        <f>M3059*S3059</f>
        <v>0</v>
      </c>
      <c r="U3059" s="69">
        <f>R3059-T3059</f>
        <v>1550</v>
      </c>
      <c r="V3059" s="69">
        <f>U3059*0</f>
        <v>0</v>
      </c>
      <c r="W3059" s="69">
        <f>U3059-V3059</f>
        <v>1550</v>
      </c>
      <c r="X3059" s="69">
        <v>0</v>
      </c>
      <c r="Y3059" s="14">
        <f t="shared" si="3118"/>
        <v>0</v>
      </c>
      <c r="Z3059" s="11" t="s">
        <v>26</v>
      </c>
      <c r="AA3059" s="12" t="s">
        <v>31</v>
      </c>
    </row>
    <row r="3060" spans="1:27" x14ac:dyDescent="0.25">
      <c r="A3060" s="10">
        <v>45702</v>
      </c>
      <c r="B3060" s="11" t="s">
        <v>5571</v>
      </c>
      <c r="C3060" s="11" t="s">
        <v>5572</v>
      </c>
      <c r="D3060" s="11">
        <v>17601</v>
      </c>
      <c r="E3060" s="11" t="s">
        <v>61</v>
      </c>
      <c r="F3060" s="11" t="s">
        <v>26</v>
      </c>
      <c r="G3060" s="11" t="s">
        <v>35</v>
      </c>
      <c r="H3060" s="12" t="s">
        <v>36</v>
      </c>
      <c r="I3060" s="12" t="s">
        <v>27</v>
      </c>
      <c r="J3060" s="12" t="s">
        <v>42</v>
      </c>
      <c r="K3060" s="12" t="s">
        <v>43</v>
      </c>
      <c r="L3060" s="13">
        <v>9.92</v>
      </c>
      <c r="M3060" s="13">
        <v>6</v>
      </c>
      <c r="N3060" s="13">
        <f t="shared" si="3084"/>
        <v>1.6533333333333333</v>
      </c>
      <c r="O3060" s="13">
        <v>45</v>
      </c>
      <c r="P3060" s="13" t="s">
        <v>30</v>
      </c>
      <c r="Q3060" s="13">
        <v>0</v>
      </c>
      <c r="R3060" s="69">
        <f>(L3060*O3060)-Q3060</f>
        <v>446.4</v>
      </c>
      <c r="S3060" s="69">
        <v>0</v>
      </c>
      <c r="T3060" s="69">
        <f t="shared" ref="T3060" si="3143">+L3060*S3060</f>
        <v>0</v>
      </c>
      <c r="U3060" s="69">
        <f t="shared" ref="U3060" si="3144">+R3060-T3060</f>
        <v>446.4</v>
      </c>
      <c r="V3060" s="69">
        <f>+U3060*0</f>
        <v>0</v>
      </c>
      <c r="W3060" s="69">
        <f t="shared" ref="W3060" si="3145">+U3060-V3060</f>
        <v>446.4</v>
      </c>
      <c r="X3060" s="69">
        <v>0</v>
      </c>
      <c r="Y3060" s="14">
        <f t="shared" si="3118"/>
        <v>0</v>
      </c>
      <c r="Z3060" s="11" t="s">
        <v>26</v>
      </c>
      <c r="AA3060" s="12" t="s">
        <v>31</v>
      </c>
    </row>
    <row r="3061" spans="1:27" x14ac:dyDescent="0.25">
      <c r="A3061" s="10">
        <v>45702</v>
      </c>
      <c r="B3061" s="11" t="s">
        <v>5573</v>
      </c>
      <c r="C3061" s="11" t="s">
        <v>5574</v>
      </c>
      <c r="D3061" s="11">
        <v>17602</v>
      </c>
      <c r="E3061" s="11" t="s">
        <v>80</v>
      </c>
      <c r="F3061" s="11" t="s">
        <v>26</v>
      </c>
      <c r="G3061" s="11">
        <v>10687</v>
      </c>
      <c r="H3061" s="12" t="s">
        <v>140</v>
      </c>
      <c r="I3061" s="12" t="s">
        <v>27</v>
      </c>
      <c r="J3061" s="12" t="s">
        <v>33</v>
      </c>
      <c r="K3061" s="12" t="s">
        <v>34</v>
      </c>
      <c r="L3061" s="13">
        <v>41.06</v>
      </c>
      <c r="M3061" s="13">
        <v>28</v>
      </c>
      <c r="N3061" s="13">
        <f t="shared" si="3084"/>
        <v>1.4664285714285714</v>
      </c>
      <c r="O3061" s="13">
        <v>40</v>
      </c>
      <c r="P3061" s="13"/>
      <c r="Q3061" s="13">
        <v>0</v>
      </c>
      <c r="R3061" s="69">
        <f>+L3061*O3061</f>
        <v>1642.4</v>
      </c>
      <c r="S3061" s="69">
        <v>0</v>
      </c>
      <c r="T3061" s="69">
        <f>+L3061*S3061</f>
        <v>0</v>
      </c>
      <c r="U3061" s="69">
        <f>+R3061-T3061</f>
        <v>1642.4</v>
      </c>
      <c r="V3061" s="69">
        <f t="shared" ref="V3061" si="3146">+U3061*0</f>
        <v>0</v>
      </c>
      <c r="W3061" s="69">
        <f>+U3061-V3061</f>
        <v>1642.4</v>
      </c>
      <c r="X3061" s="69">
        <v>0</v>
      </c>
      <c r="Y3061" s="14">
        <f t="shared" si="3118"/>
        <v>0</v>
      </c>
      <c r="Z3061" s="11" t="s">
        <v>26</v>
      </c>
      <c r="AA3061" s="12" t="s">
        <v>31</v>
      </c>
    </row>
    <row r="3062" spans="1:27" x14ac:dyDescent="0.25">
      <c r="A3062" s="10">
        <v>45702</v>
      </c>
      <c r="B3062" s="11" t="s">
        <v>1855</v>
      </c>
      <c r="C3062" s="11" t="s">
        <v>5575</v>
      </c>
      <c r="D3062" s="11">
        <v>17603</v>
      </c>
      <c r="E3062" s="11" t="s">
        <v>49</v>
      </c>
      <c r="F3062" s="11" t="s">
        <v>26</v>
      </c>
      <c r="G3062" s="11">
        <v>1651</v>
      </c>
      <c r="H3062" s="12" t="s">
        <v>45</v>
      </c>
      <c r="I3062" s="12" t="s">
        <v>27</v>
      </c>
      <c r="J3062" s="12" t="s">
        <v>42</v>
      </c>
      <c r="K3062" s="12" t="s">
        <v>43</v>
      </c>
      <c r="L3062" s="13">
        <v>43.42</v>
      </c>
      <c r="M3062" s="13">
        <v>25</v>
      </c>
      <c r="N3062" s="13">
        <f t="shared" si="3084"/>
        <v>1.7368000000000001</v>
      </c>
      <c r="O3062" s="13" t="s">
        <v>30</v>
      </c>
      <c r="P3062" s="13">
        <v>62</v>
      </c>
      <c r="Q3062" s="13">
        <v>0</v>
      </c>
      <c r="R3062" s="69">
        <f>M3062*P3062</f>
        <v>1550</v>
      </c>
      <c r="S3062" s="69">
        <v>0</v>
      </c>
      <c r="T3062" s="69">
        <f>M3062*S3062</f>
        <v>0</v>
      </c>
      <c r="U3062" s="69">
        <f>R3062-T3062</f>
        <v>1550</v>
      </c>
      <c r="V3062" s="69">
        <f>U3062*0</f>
        <v>0</v>
      </c>
      <c r="W3062" s="69">
        <f>U3062-V3062</f>
        <v>1550</v>
      </c>
      <c r="X3062" s="69">
        <v>0</v>
      </c>
      <c r="Y3062" s="14">
        <f t="shared" si="3118"/>
        <v>0</v>
      </c>
      <c r="Z3062" s="11" t="s">
        <v>26</v>
      </c>
      <c r="AA3062" s="12" t="s">
        <v>31</v>
      </c>
    </row>
    <row r="3063" spans="1:27" x14ac:dyDescent="0.25">
      <c r="A3063" s="10">
        <v>45702</v>
      </c>
      <c r="B3063" s="11" t="s">
        <v>5576</v>
      </c>
      <c r="C3063" s="11" t="s">
        <v>5577</v>
      </c>
      <c r="D3063" s="11">
        <v>17604</v>
      </c>
      <c r="E3063" s="11" t="s">
        <v>592</v>
      </c>
      <c r="F3063" s="11" t="s">
        <v>26</v>
      </c>
      <c r="G3063" s="11">
        <v>44334</v>
      </c>
      <c r="H3063" s="12" t="s">
        <v>4422</v>
      </c>
      <c r="I3063" s="12" t="s">
        <v>27</v>
      </c>
      <c r="J3063" s="12" t="s">
        <v>33</v>
      </c>
      <c r="K3063" s="12" t="s">
        <v>34</v>
      </c>
      <c r="L3063" s="13">
        <v>35.42</v>
      </c>
      <c r="M3063" s="13">
        <v>25</v>
      </c>
      <c r="N3063" s="13">
        <f t="shared" si="3084"/>
        <v>1.4168000000000001</v>
      </c>
      <c r="O3063" s="13">
        <v>45</v>
      </c>
      <c r="P3063" s="13" t="s">
        <v>30</v>
      </c>
      <c r="Q3063" s="13">
        <v>0</v>
      </c>
      <c r="R3063" s="69">
        <f>+L3063*O3063</f>
        <v>1593.9</v>
      </c>
      <c r="S3063" s="69">
        <v>0</v>
      </c>
      <c r="T3063" s="69">
        <f>+L3063*S3063</f>
        <v>0</v>
      </c>
      <c r="U3063" s="69">
        <f t="shared" ref="U3063" si="3147">+R3063-T3063</f>
        <v>1593.9</v>
      </c>
      <c r="V3063" s="69">
        <f>+U3063*1</f>
        <v>1593.9</v>
      </c>
      <c r="W3063" s="69">
        <f t="shared" ref="W3063" si="3148">+U3063-V3063</f>
        <v>0</v>
      </c>
      <c r="X3063" s="69">
        <v>0</v>
      </c>
      <c r="Y3063" s="14">
        <f t="shared" si="3118"/>
        <v>0</v>
      </c>
      <c r="Z3063" s="11" t="s">
        <v>26</v>
      </c>
      <c r="AA3063" s="12" t="s">
        <v>31</v>
      </c>
    </row>
    <row r="3064" spans="1:27" x14ac:dyDescent="0.25">
      <c r="A3064" s="10">
        <v>45702</v>
      </c>
      <c r="B3064" s="11" t="s">
        <v>2735</v>
      </c>
      <c r="C3064" s="11" t="s">
        <v>5578</v>
      </c>
      <c r="D3064" s="11">
        <v>17605</v>
      </c>
      <c r="E3064" s="11" t="s">
        <v>50</v>
      </c>
      <c r="F3064" s="11" t="s">
        <v>26</v>
      </c>
      <c r="G3064" s="11">
        <v>754</v>
      </c>
      <c r="H3064" s="12" t="s">
        <v>162</v>
      </c>
      <c r="I3064" s="12" t="s">
        <v>55</v>
      </c>
      <c r="J3064" s="12" t="s">
        <v>55</v>
      </c>
      <c r="K3064" s="12" t="s">
        <v>56</v>
      </c>
      <c r="L3064" s="13">
        <v>40.64</v>
      </c>
      <c r="M3064" s="13">
        <v>25</v>
      </c>
      <c r="N3064" s="13">
        <f t="shared" si="3084"/>
        <v>1.6255999999999999</v>
      </c>
      <c r="O3064" s="13" t="s">
        <v>30</v>
      </c>
      <c r="P3064" s="13">
        <v>22</v>
      </c>
      <c r="Q3064" s="13">
        <v>0</v>
      </c>
      <c r="R3064" s="69">
        <f>M3064*P3064</f>
        <v>550</v>
      </c>
      <c r="S3064" s="69">
        <v>0</v>
      </c>
      <c r="T3064" s="69">
        <f>M3064*S3064</f>
        <v>0</v>
      </c>
      <c r="U3064" s="69">
        <f>R3064-T3064</f>
        <v>550</v>
      </c>
      <c r="V3064" s="69">
        <f>U3064*0</f>
        <v>0</v>
      </c>
      <c r="W3064" s="69">
        <f>U3064-V3064</f>
        <v>550</v>
      </c>
      <c r="X3064" s="69">
        <v>0</v>
      </c>
      <c r="Y3064" s="14">
        <f t="shared" si="3118"/>
        <v>0</v>
      </c>
      <c r="Z3064" s="11" t="s">
        <v>26</v>
      </c>
      <c r="AA3064" s="12" t="s">
        <v>31</v>
      </c>
    </row>
    <row r="3065" spans="1:27" x14ac:dyDescent="0.25">
      <c r="A3065" s="10">
        <v>45702</v>
      </c>
      <c r="B3065" s="11" t="s">
        <v>262</v>
      </c>
      <c r="C3065" s="11" t="s">
        <v>5579</v>
      </c>
      <c r="D3065" s="11">
        <v>17606</v>
      </c>
      <c r="E3065" s="11" t="s">
        <v>53</v>
      </c>
      <c r="F3065" s="11" t="s">
        <v>26</v>
      </c>
      <c r="G3065" s="11">
        <v>3960</v>
      </c>
      <c r="H3065" s="12" t="s">
        <v>41</v>
      </c>
      <c r="I3065" s="12" t="s">
        <v>27</v>
      </c>
      <c r="J3065" s="12" t="s">
        <v>42</v>
      </c>
      <c r="K3065" s="12" t="s">
        <v>43</v>
      </c>
      <c r="L3065" s="13">
        <v>43.16</v>
      </c>
      <c r="M3065" s="13">
        <v>25</v>
      </c>
      <c r="N3065" s="13">
        <f t="shared" si="3084"/>
        <v>1.7263999999999999</v>
      </c>
      <c r="O3065" s="13" t="s">
        <v>30</v>
      </c>
      <c r="P3065" s="13">
        <v>64</v>
      </c>
      <c r="Q3065" s="13">
        <v>0</v>
      </c>
      <c r="R3065" s="69">
        <f>M3065*P3065</f>
        <v>1600</v>
      </c>
      <c r="S3065" s="69">
        <v>0</v>
      </c>
      <c r="T3065" s="69">
        <f>M3065*S3065</f>
        <v>0</v>
      </c>
      <c r="U3065" s="69">
        <f>+R3065-T3065</f>
        <v>1600</v>
      </c>
      <c r="V3065" s="69">
        <f t="shared" ref="V3065" si="3149">+U3065*0</f>
        <v>0</v>
      </c>
      <c r="W3065" s="69">
        <f>+U3065-V3065</f>
        <v>1600</v>
      </c>
      <c r="X3065" s="69">
        <v>0</v>
      </c>
      <c r="Y3065" s="14">
        <f t="shared" si="3118"/>
        <v>0</v>
      </c>
      <c r="Z3065" s="11" t="s">
        <v>26</v>
      </c>
      <c r="AA3065" s="12" t="s">
        <v>31</v>
      </c>
    </row>
    <row r="3066" spans="1:27" x14ac:dyDescent="0.25">
      <c r="A3066" s="10">
        <v>45702</v>
      </c>
      <c r="B3066" s="11" t="s">
        <v>5580</v>
      </c>
      <c r="C3066" s="11" t="s">
        <v>5581</v>
      </c>
      <c r="D3066" s="11">
        <v>17607</v>
      </c>
      <c r="E3066" s="11" t="s">
        <v>588</v>
      </c>
      <c r="F3066" s="11" t="s">
        <v>26</v>
      </c>
      <c r="G3066" s="11">
        <v>56922</v>
      </c>
      <c r="H3066" s="12" t="s">
        <v>4422</v>
      </c>
      <c r="I3066" s="12" t="s">
        <v>55</v>
      </c>
      <c r="J3066" s="12" t="s">
        <v>55</v>
      </c>
      <c r="K3066" s="12" t="s">
        <v>56</v>
      </c>
      <c r="L3066" s="13">
        <v>35.08</v>
      </c>
      <c r="M3066" s="13">
        <v>25</v>
      </c>
      <c r="N3066" s="13">
        <f t="shared" si="3084"/>
        <v>1.4032</v>
      </c>
      <c r="O3066" s="13">
        <v>17</v>
      </c>
      <c r="P3066" s="13" t="s">
        <v>30</v>
      </c>
      <c r="Q3066" s="13">
        <v>0</v>
      </c>
      <c r="R3066" s="69">
        <f>+L3066*O3066</f>
        <v>596.36</v>
      </c>
      <c r="S3066" s="69">
        <v>0</v>
      </c>
      <c r="T3066" s="69">
        <f>+L3066*S3066</f>
        <v>0</v>
      </c>
      <c r="U3066" s="69">
        <f t="shared" ref="U3066:U3068" si="3150">+R3066-T3066</f>
        <v>596.36</v>
      </c>
      <c r="V3066" s="69">
        <f>+U3066*1</f>
        <v>596.36</v>
      </c>
      <c r="W3066" s="69">
        <f t="shared" ref="W3066:W3068" si="3151">+U3066-V3066</f>
        <v>0</v>
      </c>
      <c r="X3066" s="69">
        <v>0</v>
      </c>
      <c r="Y3066" s="14">
        <f t="shared" si="3118"/>
        <v>0</v>
      </c>
      <c r="Z3066" s="11" t="s">
        <v>26</v>
      </c>
      <c r="AA3066" s="12" t="s">
        <v>31</v>
      </c>
    </row>
    <row r="3067" spans="1:27" x14ac:dyDescent="0.25">
      <c r="A3067" s="10">
        <v>45702</v>
      </c>
      <c r="B3067" s="11" t="s">
        <v>2813</v>
      </c>
      <c r="C3067" s="11" t="s">
        <v>5582</v>
      </c>
      <c r="D3067" s="11">
        <v>17608</v>
      </c>
      <c r="E3067" s="11" t="s">
        <v>5207</v>
      </c>
      <c r="F3067" s="11" t="s">
        <v>26</v>
      </c>
      <c r="G3067" s="11" t="s">
        <v>35</v>
      </c>
      <c r="H3067" s="12" t="s">
        <v>36</v>
      </c>
      <c r="I3067" s="12" t="s">
        <v>37</v>
      </c>
      <c r="J3067" s="12" t="s">
        <v>85</v>
      </c>
      <c r="K3067" s="12" t="s">
        <v>86</v>
      </c>
      <c r="L3067" s="13">
        <v>14.46</v>
      </c>
      <c r="M3067" s="13">
        <v>9</v>
      </c>
      <c r="N3067" s="13">
        <f t="shared" si="3084"/>
        <v>1.6066666666666667</v>
      </c>
      <c r="O3067" s="13">
        <v>37</v>
      </c>
      <c r="P3067" s="13" t="s">
        <v>30</v>
      </c>
      <c r="Q3067" s="13">
        <v>0</v>
      </c>
      <c r="R3067" s="69">
        <f>(L3067*O3067)-Q3067</f>
        <v>535.02</v>
      </c>
      <c r="S3067" s="69">
        <v>0</v>
      </c>
      <c r="T3067" s="69">
        <f t="shared" ref="T3067:T3068" si="3152">+L3067*S3067</f>
        <v>0</v>
      </c>
      <c r="U3067" s="69">
        <f t="shared" si="3150"/>
        <v>535.02</v>
      </c>
      <c r="V3067" s="69">
        <f>+U3067*0</f>
        <v>0</v>
      </c>
      <c r="W3067" s="69">
        <f t="shared" si="3151"/>
        <v>535.02</v>
      </c>
      <c r="X3067" s="69">
        <v>0</v>
      </c>
      <c r="Y3067" s="14">
        <f t="shared" si="3118"/>
        <v>0</v>
      </c>
      <c r="Z3067" s="11" t="s">
        <v>26</v>
      </c>
      <c r="AA3067" s="12" t="s">
        <v>31</v>
      </c>
    </row>
    <row r="3068" spans="1:27" x14ac:dyDescent="0.25">
      <c r="A3068" s="10">
        <v>45702</v>
      </c>
      <c r="B3068" s="11" t="s">
        <v>5583</v>
      </c>
      <c r="C3068" s="11" t="s">
        <v>5584</v>
      </c>
      <c r="D3068" s="11">
        <v>17609</v>
      </c>
      <c r="E3068" s="11" t="s">
        <v>77</v>
      </c>
      <c r="F3068" s="11" t="s">
        <v>26</v>
      </c>
      <c r="G3068" s="11" t="s">
        <v>35</v>
      </c>
      <c r="H3068" s="12" t="s">
        <v>36</v>
      </c>
      <c r="I3068" s="12" t="s">
        <v>27</v>
      </c>
      <c r="J3068" s="12" t="s">
        <v>42</v>
      </c>
      <c r="K3068" s="12" t="s">
        <v>43</v>
      </c>
      <c r="L3068" s="13">
        <v>40.98</v>
      </c>
      <c r="M3068" s="13">
        <v>25</v>
      </c>
      <c r="N3068" s="13">
        <f t="shared" si="3084"/>
        <v>1.6391999999999998</v>
      </c>
      <c r="O3068" s="13">
        <v>45</v>
      </c>
      <c r="P3068" s="13" t="s">
        <v>30</v>
      </c>
      <c r="Q3068" s="13">
        <v>0</v>
      </c>
      <c r="R3068" s="69">
        <f>(L3068*O3068)-Q3068</f>
        <v>1844.1</v>
      </c>
      <c r="S3068" s="69">
        <v>0</v>
      </c>
      <c r="T3068" s="69">
        <f t="shared" si="3152"/>
        <v>0</v>
      </c>
      <c r="U3068" s="69">
        <f t="shared" si="3150"/>
        <v>1844.1</v>
      </c>
      <c r="V3068" s="69">
        <f>+U3068*0</f>
        <v>0</v>
      </c>
      <c r="W3068" s="69">
        <f t="shared" si="3151"/>
        <v>1844.1</v>
      </c>
      <c r="X3068" s="69">
        <v>0</v>
      </c>
      <c r="Y3068" s="14">
        <f t="shared" si="3118"/>
        <v>0</v>
      </c>
      <c r="Z3068" s="11" t="s">
        <v>26</v>
      </c>
      <c r="AA3068" s="12" t="s">
        <v>31</v>
      </c>
    </row>
    <row r="3069" spans="1:27" x14ac:dyDescent="0.25">
      <c r="A3069" s="10">
        <v>45702</v>
      </c>
      <c r="B3069" s="11" t="s">
        <v>5585</v>
      </c>
      <c r="C3069" s="11" t="s">
        <v>5586</v>
      </c>
      <c r="D3069" s="11">
        <v>17610</v>
      </c>
      <c r="E3069" s="11" t="s">
        <v>46</v>
      </c>
      <c r="F3069" s="11" t="s">
        <v>26</v>
      </c>
      <c r="G3069" s="11">
        <v>112798</v>
      </c>
      <c r="H3069" s="12" t="s">
        <v>4445</v>
      </c>
      <c r="I3069" s="12" t="s">
        <v>27</v>
      </c>
      <c r="J3069" s="12" t="s">
        <v>33</v>
      </c>
      <c r="K3069" s="12" t="s">
        <v>34</v>
      </c>
      <c r="L3069" s="13">
        <v>34.799999999999997</v>
      </c>
      <c r="M3069" s="13">
        <v>25</v>
      </c>
      <c r="N3069" s="13">
        <f t="shared" si="3084"/>
        <v>1.3919999999999999</v>
      </c>
      <c r="O3069" s="13">
        <v>44</v>
      </c>
      <c r="P3069" s="13" t="s">
        <v>30</v>
      </c>
      <c r="Q3069" s="13">
        <v>0</v>
      </c>
      <c r="R3069" s="69">
        <f t="shared" ref="R3069" si="3153">+L3069*O3069</f>
        <v>1531.1999999999998</v>
      </c>
      <c r="S3069" s="69">
        <v>0</v>
      </c>
      <c r="T3069" s="69">
        <f>+L3069*S3069</f>
        <v>0</v>
      </c>
      <c r="U3069" s="69">
        <f>+R3069-T3069</f>
        <v>1531.1999999999998</v>
      </c>
      <c r="V3069" s="69">
        <f>+U3069*1</f>
        <v>1531.1999999999998</v>
      </c>
      <c r="W3069" s="69">
        <f>+U3069-V3069</f>
        <v>0</v>
      </c>
      <c r="X3069" s="69">
        <v>0</v>
      </c>
      <c r="Y3069" s="14">
        <f t="shared" si="3118"/>
        <v>0</v>
      </c>
      <c r="Z3069" s="11" t="s">
        <v>26</v>
      </c>
      <c r="AA3069" s="12" t="s">
        <v>31</v>
      </c>
    </row>
    <row r="3070" spans="1:27" x14ac:dyDescent="0.25">
      <c r="A3070" s="10">
        <v>45702</v>
      </c>
      <c r="B3070" s="11" t="s">
        <v>5587</v>
      </c>
      <c r="C3070" s="11" t="s">
        <v>5588</v>
      </c>
      <c r="D3070" s="11">
        <v>17611</v>
      </c>
      <c r="E3070" s="11" t="s">
        <v>604</v>
      </c>
      <c r="F3070" s="11" t="s">
        <v>26</v>
      </c>
      <c r="G3070" s="11" t="s">
        <v>26</v>
      </c>
      <c r="H3070" s="12" t="s">
        <v>4421</v>
      </c>
      <c r="I3070" s="12" t="s">
        <v>27</v>
      </c>
      <c r="J3070" s="12" t="s">
        <v>47</v>
      </c>
      <c r="K3070" s="12" t="s">
        <v>48</v>
      </c>
      <c r="L3070" s="13">
        <v>39.86</v>
      </c>
      <c r="M3070" s="13">
        <v>27</v>
      </c>
      <c r="N3070" s="13">
        <f t="shared" si="3084"/>
        <v>1.4762962962962962</v>
      </c>
      <c r="O3070" s="13">
        <v>87</v>
      </c>
      <c r="P3070" s="13" t="s">
        <v>30</v>
      </c>
      <c r="Q3070" s="13">
        <v>0</v>
      </c>
      <c r="R3070" s="69">
        <f>L3070*O3070</f>
        <v>3467.82</v>
      </c>
      <c r="S3070" s="69">
        <v>38</v>
      </c>
      <c r="T3070" s="69">
        <f>L3070*S3070</f>
        <v>1514.68</v>
      </c>
      <c r="U3070" s="69">
        <f>R3070-T3070</f>
        <v>1953.14</v>
      </c>
      <c r="V3070" s="69">
        <f>U3070*1</f>
        <v>1953.14</v>
      </c>
      <c r="W3070" s="69">
        <f>U3070-V3070</f>
        <v>0</v>
      </c>
      <c r="X3070" s="69">
        <f>L3070*36</f>
        <v>1434.96</v>
      </c>
      <c r="Y3070" s="70">
        <f>+T3070-X3070</f>
        <v>79.720000000000027</v>
      </c>
      <c r="Z3070" s="12" t="s">
        <v>141</v>
      </c>
      <c r="AA3070" s="12" t="s">
        <v>78</v>
      </c>
    </row>
    <row r="3071" spans="1:27" x14ac:dyDescent="0.25">
      <c r="A3071" s="10">
        <v>45702</v>
      </c>
      <c r="B3071" s="11" t="s">
        <v>385</v>
      </c>
      <c r="C3071" s="11" t="s">
        <v>5589</v>
      </c>
      <c r="D3071" s="11">
        <v>17612</v>
      </c>
      <c r="E3071" s="11" t="s">
        <v>74</v>
      </c>
      <c r="F3071" s="11" t="s">
        <v>26</v>
      </c>
      <c r="G3071" s="11">
        <v>1333</v>
      </c>
      <c r="H3071" s="12" t="s">
        <v>70</v>
      </c>
      <c r="I3071" s="12" t="s">
        <v>27</v>
      </c>
      <c r="J3071" s="12" t="s">
        <v>42</v>
      </c>
      <c r="K3071" s="12" t="s">
        <v>43</v>
      </c>
      <c r="L3071" s="13">
        <v>43.56</v>
      </c>
      <c r="M3071" s="13">
        <v>25</v>
      </c>
      <c r="N3071" s="13">
        <f t="shared" si="3084"/>
        <v>1.7424000000000002</v>
      </c>
      <c r="O3071" s="13" t="s">
        <v>30</v>
      </c>
      <c r="P3071" s="13">
        <v>64</v>
      </c>
      <c r="Q3071" s="13">
        <v>0</v>
      </c>
      <c r="R3071" s="69">
        <f>+M3071*P3071</f>
        <v>1600</v>
      </c>
      <c r="S3071" s="69">
        <v>0</v>
      </c>
      <c r="T3071" s="69">
        <f>+M3071*S3071</f>
        <v>0</v>
      </c>
      <c r="U3071" s="69">
        <f t="shared" ref="U3071" si="3154">+R3071-T3071</f>
        <v>1600</v>
      </c>
      <c r="V3071" s="69">
        <f t="shared" ref="V3071" si="3155">+U3071*0</f>
        <v>0</v>
      </c>
      <c r="W3071" s="69">
        <f t="shared" ref="W3071" si="3156">+U3071-V3071</f>
        <v>1600</v>
      </c>
      <c r="X3071" s="69">
        <v>0</v>
      </c>
      <c r="Y3071" s="14">
        <f t="shared" ref="Y3071:Y3076" si="3157">T3071-X3071</f>
        <v>0</v>
      </c>
      <c r="Z3071" s="11" t="s">
        <v>26</v>
      </c>
      <c r="AA3071" s="12" t="s">
        <v>31</v>
      </c>
    </row>
    <row r="3072" spans="1:27" x14ac:dyDescent="0.25">
      <c r="A3072" s="10">
        <v>45702</v>
      </c>
      <c r="B3072" s="11" t="s">
        <v>5590</v>
      </c>
      <c r="C3072" s="11" t="s">
        <v>5591</v>
      </c>
      <c r="D3072" s="11">
        <v>17613</v>
      </c>
      <c r="E3072" s="11" t="s">
        <v>183</v>
      </c>
      <c r="F3072" s="11" t="s">
        <v>26</v>
      </c>
      <c r="G3072" s="11">
        <v>1016</v>
      </c>
      <c r="H3072" s="12" t="s">
        <v>141</v>
      </c>
      <c r="I3072" s="12" t="s">
        <v>27</v>
      </c>
      <c r="J3072" s="12" t="s">
        <v>33</v>
      </c>
      <c r="K3072" s="12" t="s">
        <v>34</v>
      </c>
      <c r="L3072" s="13">
        <v>38.659999999999997</v>
      </c>
      <c r="M3072" s="13">
        <v>25</v>
      </c>
      <c r="N3072" s="13">
        <f t="shared" si="3084"/>
        <v>1.5463999999999998</v>
      </c>
      <c r="O3072" s="13">
        <v>40</v>
      </c>
      <c r="P3072" s="13" t="s">
        <v>30</v>
      </c>
      <c r="Q3072" s="13">
        <v>0</v>
      </c>
      <c r="R3072" s="69">
        <f>L3072*O3072</f>
        <v>1546.3999999999999</v>
      </c>
      <c r="S3072" s="69">
        <v>0</v>
      </c>
      <c r="T3072" s="69">
        <f>L3072*S3072</f>
        <v>0</v>
      </c>
      <c r="U3072" s="69">
        <f>R3072-T3072</f>
        <v>1546.3999999999999</v>
      </c>
      <c r="V3072" s="69">
        <f>U3072*0</f>
        <v>0</v>
      </c>
      <c r="W3072" s="69">
        <f>U3072-V3072</f>
        <v>1546.3999999999999</v>
      </c>
      <c r="X3072" s="69">
        <v>0</v>
      </c>
      <c r="Y3072" s="14">
        <f t="shared" si="3157"/>
        <v>0</v>
      </c>
      <c r="Z3072" s="11" t="s">
        <v>26</v>
      </c>
      <c r="AA3072" s="12" t="s">
        <v>31</v>
      </c>
    </row>
    <row r="3073" spans="1:27" x14ac:dyDescent="0.25">
      <c r="A3073" s="10">
        <v>45702</v>
      </c>
      <c r="B3073" s="11" t="s">
        <v>627</v>
      </c>
      <c r="C3073" s="11" t="s">
        <v>5592</v>
      </c>
      <c r="D3073" s="11">
        <v>17614</v>
      </c>
      <c r="E3073" s="11" t="s">
        <v>508</v>
      </c>
      <c r="F3073" s="11" t="s">
        <v>26</v>
      </c>
      <c r="G3073" s="11">
        <v>1316</v>
      </c>
      <c r="H3073" s="12" t="s">
        <v>141</v>
      </c>
      <c r="I3073" s="12" t="s">
        <v>55</v>
      </c>
      <c r="J3073" s="12" t="s">
        <v>55</v>
      </c>
      <c r="K3073" s="12" t="s">
        <v>56</v>
      </c>
      <c r="L3073" s="13">
        <v>40.28</v>
      </c>
      <c r="M3073" s="13">
        <v>25</v>
      </c>
      <c r="N3073" s="13">
        <f t="shared" si="3084"/>
        <v>1.6112</v>
      </c>
      <c r="O3073" s="13">
        <v>15</v>
      </c>
      <c r="P3073" s="13" t="s">
        <v>30</v>
      </c>
      <c r="Q3073" s="13">
        <v>0</v>
      </c>
      <c r="R3073" s="69">
        <f>L3073*O3073</f>
        <v>604.20000000000005</v>
      </c>
      <c r="S3073" s="69">
        <v>0</v>
      </c>
      <c r="T3073" s="69">
        <f>L3073*S3073</f>
        <v>0</v>
      </c>
      <c r="U3073" s="69">
        <f>R3073-T3073</f>
        <v>604.20000000000005</v>
      </c>
      <c r="V3073" s="69">
        <f>U3073*0</f>
        <v>0</v>
      </c>
      <c r="W3073" s="69">
        <f>U3073-V3073</f>
        <v>604.20000000000005</v>
      </c>
      <c r="X3073" s="69">
        <v>0</v>
      </c>
      <c r="Y3073" s="14">
        <f t="shared" si="3157"/>
        <v>0</v>
      </c>
      <c r="Z3073" s="11" t="s">
        <v>26</v>
      </c>
      <c r="AA3073" s="12" t="s">
        <v>31</v>
      </c>
    </row>
    <row r="3074" spans="1:27" x14ac:dyDescent="0.25">
      <c r="A3074" s="10">
        <v>45702</v>
      </c>
      <c r="B3074" s="11" t="s">
        <v>3971</v>
      </c>
      <c r="C3074" s="11" t="s">
        <v>5593</v>
      </c>
      <c r="D3074" s="11">
        <v>17615</v>
      </c>
      <c r="E3074" s="11" t="s">
        <v>1199</v>
      </c>
      <c r="F3074" s="11" t="s">
        <v>26</v>
      </c>
      <c r="G3074" s="11">
        <v>2968</v>
      </c>
      <c r="H3074" s="12" t="s">
        <v>162</v>
      </c>
      <c r="I3074" s="12" t="s">
        <v>27</v>
      </c>
      <c r="J3074" s="12" t="s">
        <v>33</v>
      </c>
      <c r="K3074" s="12" t="s">
        <v>34</v>
      </c>
      <c r="L3074" s="13">
        <v>38.96</v>
      </c>
      <c r="M3074" s="13">
        <v>25</v>
      </c>
      <c r="N3074" s="13">
        <f t="shared" si="3084"/>
        <v>1.5584</v>
      </c>
      <c r="O3074" s="13" t="s">
        <v>30</v>
      </c>
      <c r="P3074" s="13">
        <v>58</v>
      </c>
      <c r="Q3074" s="13">
        <v>0</v>
      </c>
      <c r="R3074" s="69">
        <f>M3074*P3074</f>
        <v>1450</v>
      </c>
      <c r="S3074" s="69">
        <v>0</v>
      </c>
      <c r="T3074" s="69">
        <f>M3074*S3074</f>
        <v>0</v>
      </c>
      <c r="U3074" s="69">
        <f>R3074-T3074</f>
        <v>1450</v>
      </c>
      <c r="V3074" s="69">
        <f>U3074*0</f>
        <v>0</v>
      </c>
      <c r="W3074" s="69">
        <f>U3074-V3074</f>
        <v>1450</v>
      </c>
      <c r="X3074" s="69">
        <v>0</v>
      </c>
      <c r="Y3074" s="14">
        <f t="shared" si="3157"/>
        <v>0</v>
      </c>
      <c r="Z3074" s="11" t="s">
        <v>26</v>
      </c>
      <c r="AA3074" s="12" t="s">
        <v>31</v>
      </c>
    </row>
    <row r="3075" spans="1:27" x14ac:dyDescent="0.25">
      <c r="A3075" s="10">
        <v>45702</v>
      </c>
      <c r="B3075" s="11" t="s">
        <v>1793</v>
      </c>
      <c r="C3075" s="11" t="s">
        <v>5594</v>
      </c>
      <c r="D3075" s="11">
        <v>17616</v>
      </c>
      <c r="E3075" s="11" t="s">
        <v>430</v>
      </c>
      <c r="F3075" s="11" t="s">
        <v>26</v>
      </c>
      <c r="G3075" s="11">
        <v>1051</v>
      </c>
      <c r="H3075" s="12" t="s">
        <v>6326</v>
      </c>
      <c r="I3075" s="12" t="s">
        <v>27</v>
      </c>
      <c r="J3075" s="12" t="s">
        <v>42</v>
      </c>
      <c r="K3075" s="12" t="s">
        <v>43</v>
      </c>
      <c r="L3075" s="13">
        <v>40.56</v>
      </c>
      <c r="M3075" s="13">
        <v>25</v>
      </c>
      <c r="N3075" s="13">
        <f t="shared" si="3084"/>
        <v>1.6224000000000001</v>
      </c>
      <c r="O3075" s="13">
        <v>42.5</v>
      </c>
      <c r="P3075" s="13"/>
      <c r="Q3075" s="13">
        <v>0</v>
      </c>
      <c r="R3075" s="69">
        <f>L3075*O3075</f>
        <v>1723.8000000000002</v>
      </c>
      <c r="S3075" s="69">
        <v>0</v>
      </c>
      <c r="T3075" s="69">
        <f>+L3075*S3075</f>
        <v>0</v>
      </c>
      <c r="U3075" s="69">
        <f>R3075-T3075</f>
        <v>1723.8000000000002</v>
      </c>
      <c r="V3075" s="69">
        <f>U3075*0</f>
        <v>0</v>
      </c>
      <c r="W3075" s="69">
        <f>U3075-V3075</f>
        <v>1723.8000000000002</v>
      </c>
      <c r="X3075" s="69"/>
      <c r="Y3075" s="14">
        <f t="shared" si="3157"/>
        <v>0</v>
      </c>
      <c r="Z3075" s="11" t="s">
        <v>26</v>
      </c>
      <c r="AA3075" s="12" t="s">
        <v>31</v>
      </c>
    </row>
    <row r="3076" spans="1:27" x14ac:dyDescent="0.25">
      <c r="A3076" s="10">
        <v>45702</v>
      </c>
      <c r="B3076" s="11" t="s">
        <v>5595</v>
      </c>
      <c r="C3076" s="11" t="s">
        <v>5596</v>
      </c>
      <c r="D3076" s="11">
        <v>17617</v>
      </c>
      <c r="E3076" s="11" t="s">
        <v>321</v>
      </c>
      <c r="F3076" s="11" t="s">
        <v>26</v>
      </c>
      <c r="G3076" s="11">
        <v>112865</v>
      </c>
      <c r="H3076" s="12" t="s">
        <v>4445</v>
      </c>
      <c r="I3076" s="12" t="s">
        <v>27</v>
      </c>
      <c r="J3076" s="12" t="s">
        <v>33</v>
      </c>
      <c r="K3076" s="12" t="s">
        <v>34</v>
      </c>
      <c r="L3076" s="13">
        <v>35.64</v>
      </c>
      <c r="M3076" s="13">
        <v>25</v>
      </c>
      <c r="N3076" s="13">
        <f t="shared" si="3084"/>
        <v>1.4256</v>
      </c>
      <c r="O3076" s="13">
        <v>44</v>
      </c>
      <c r="P3076" s="13" t="s">
        <v>30</v>
      </c>
      <c r="Q3076" s="13">
        <v>0</v>
      </c>
      <c r="R3076" s="69">
        <f t="shared" ref="R3076" si="3158">+L3076*O3076</f>
        <v>1568.16</v>
      </c>
      <c r="S3076" s="69">
        <v>0</v>
      </c>
      <c r="T3076" s="69">
        <f>+L3076*S3076</f>
        <v>0</v>
      </c>
      <c r="U3076" s="69">
        <f>+R3076-T3076</f>
        <v>1568.16</v>
      </c>
      <c r="V3076" s="69">
        <f>+U3076*1</f>
        <v>1568.16</v>
      </c>
      <c r="W3076" s="69">
        <f>+U3076-V3076</f>
        <v>0</v>
      </c>
      <c r="X3076" s="69">
        <v>0</v>
      </c>
      <c r="Y3076" s="14">
        <f t="shared" si="3157"/>
        <v>0</v>
      </c>
      <c r="Z3076" s="11" t="s">
        <v>26</v>
      </c>
      <c r="AA3076" s="12" t="s">
        <v>31</v>
      </c>
    </row>
    <row r="3077" spans="1:27" x14ac:dyDescent="0.25">
      <c r="A3077" s="10">
        <v>45702</v>
      </c>
      <c r="B3077" s="11" t="s">
        <v>5597</v>
      </c>
      <c r="C3077" s="11" t="s">
        <v>5598</v>
      </c>
      <c r="D3077" s="11">
        <v>17618</v>
      </c>
      <c r="E3077" s="11" t="s">
        <v>239</v>
      </c>
      <c r="F3077" s="11" t="s">
        <v>26</v>
      </c>
      <c r="G3077" s="11" t="s">
        <v>26</v>
      </c>
      <c r="H3077" s="12" t="s">
        <v>145</v>
      </c>
      <c r="I3077" s="12" t="s">
        <v>27</v>
      </c>
      <c r="J3077" s="12" t="s">
        <v>47</v>
      </c>
      <c r="K3077" s="12" t="s">
        <v>48</v>
      </c>
      <c r="L3077" s="13">
        <v>42.24</v>
      </c>
      <c r="M3077" s="13">
        <v>29</v>
      </c>
      <c r="N3077" s="13">
        <f t="shared" si="3084"/>
        <v>1.4565517241379311</v>
      </c>
      <c r="O3077" s="13">
        <v>91</v>
      </c>
      <c r="P3077" s="13" t="s">
        <v>30</v>
      </c>
      <c r="Q3077" s="13">
        <v>0</v>
      </c>
      <c r="R3077" s="69">
        <f>+L3077*O3077</f>
        <v>3843.84</v>
      </c>
      <c r="S3077" s="69">
        <v>40</v>
      </c>
      <c r="T3077" s="69">
        <f>L3077*S3077</f>
        <v>1689.6000000000001</v>
      </c>
      <c r="U3077" s="69">
        <f t="shared" ref="U3077" si="3159">R3077-T3077</f>
        <v>2154.2399999999998</v>
      </c>
      <c r="V3077" s="69">
        <f>U3077*1</f>
        <v>2154.2399999999998</v>
      </c>
      <c r="W3077" s="69">
        <f t="shared" ref="W3077" si="3160">U3077-V3077</f>
        <v>0</v>
      </c>
      <c r="X3077" s="69">
        <f>L3077*37</f>
        <v>1562.88</v>
      </c>
      <c r="Y3077" s="70">
        <f>+T3077-X3077</f>
        <v>126.72000000000003</v>
      </c>
      <c r="Z3077" s="12" t="s">
        <v>41</v>
      </c>
      <c r="AA3077" s="12" t="s">
        <v>79</v>
      </c>
    </row>
    <row r="3078" spans="1:27" x14ac:dyDescent="0.25">
      <c r="A3078" s="10">
        <v>45702</v>
      </c>
      <c r="B3078" s="11" t="s">
        <v>5599</v>
      </c>
      <c r="C3078" s="11" t="s">
        <v>5600</v>
      </c>
      <c r="D3078" s="11">
        <v>17619</v>
      </c>
      <c r="E3078" s="11" t="s">
        <v>2125</v>
      </c>
      <c r="F3078" s="11" t="s">
        <v>26</v>
      </c>
      <c r="G3078" s="11">
        <v>112868</v>
      </c>
      <c r="H3078" s="12" t="s">
        <v>4445</v>
      </c>
      <c r="I3078" s="12" t="s">
        <v>27</v>
      </c>
      <c r="J3078" s="12" t="s">
        <v>42</v>
      </c>
      <c r="K3078" s="12" t="s">
        <v>43</v>
      </c>
      <c r="L3078" s="13">
        <v>40.6</v>
      </c>
      <c r="M3078" s="13">
        <v>25</v>
      </c>
      <c r="N3078" s="13">
        <f t="shared" si="3084"/>
        <v>1.6240000000000001</v>
      </c>
      <c r="O3078" s="13">
        <v>42</v>
      </c>
      <c r="P3078" s="13" t="s">
        <v>30</v>
      </c>
      <c r="Q3078" s="13">
        <v>0</v>
      </c>
      <c r="R3078" s="69">
        <f t="shared" ref="R3078:R3079" si="3161">+L3078*O3078</f>
        <v>1705.2</v>
      </c>
      <c r="S3078" s="69">
        <v>0</v>
      </c>
      <c r="T3078" s="69">
        <f>+L3078*S3078</f>
        <v>0</v>
      </c>
      <c r="U3078" s="69">
        <f t="shared" ref="U3078" si="3162">+R3078-T3078</f>
        <v>1705.2</v>
      </c>
      <c r="V3078" s="69">
        <f>+U3078*1</f>
        <v>1705.2</v>
      </c>
      <c r="W3078" s="69">
        <f t="shared" ref="W3078" si="3163">+U3078-V3078</f>
        <v>0</v>
      </c>
      <c r="X3078" s="69">
        <v>0</v>
      </c>
      <c r="Y3078" s="14">
        <f t="shared" ref="Y3078:Y3094" si="3164">T3078-X3078</f>
        <v>0</v>
      </c>
      <c r="Z3078" s="11" t="s">
        <v>26</v>
      </c>
      <c r="AA3078" s="12" t="s">
        <v>31</v>
      </c>
    </row>
    <row r="3079" spans="1:27" x14ac:dyDescent="0.25">
      <c r="A3079" s="10">
        <v>45702</v>
      </c>
      <c r="B3079" s="11" t="s">
        <v>3324</v>
      </c>
      <c r="C3079" s="11" t="s">
        <v>5601</v>
      </c>
      <c r="D3079" s="11">
        <v>17620</v>
      </c>
      <c r="E3079" s="11" t="s">
        <v>560</v>
      </c>
      <c r="F3079" s="11" t="s">
        <v>26</v>
      </c>
      <c r="G3079" s="11">
        <v>112866</v>
      </c>
      <c r="H3079" s="12" t="s">
        <v>4445</v>
      </c>
      <c r="I3079" s="12" t="s">
        <v>27</v>
      </c>
      <c r="J3079" s="12" t="s">
        <v>33</v>
      </c>
      <c r="K3079" s="12" t="s">
        <v>34</v>
      </c>
      <c r="L3079" s="13">
        <v>35.020000000000003</v>
      </c>
      <c r="M3079" s="13">
        <v>25</v>
      </c>
      <c r="N3079" s="13">
        <f t="shared" si="3084"/>
        <v>1.4008</v>
      </c>
      <c r="O3079" s="13">
        <v>44</v>
      </c>
      <c r="P3079" s="13" t="s">
        <v>30</v>
      </c>
      <c r="Q3079" s="13">
        <v>0</v>
      </c>
      <c r="R3079" s="69">
        <f t="shared" si="3161"/>
        <v>1540.88</v>
      </c>
      <c r="S3079" s="69">
        <v>0</v>
      </c>
      <c r="T3079" s="69">
        <f>+L3079*S3079</f>
        <v>0</v>
      </c>
      <c r="U3079" s="69">
        <f>+R3079-T3079</f>
        <v>1540.88</v>
      </c>
      <c r="V3079" s="69">
        <f>+U3079*1</f>
        <v>1540.88</v>
      </c>
      <c r="W3079" s="69">
        <f>+U3079-V3079</f>
        <v>0</v>
      </c>
      <c r="X3079" s="69">
        <v>0</v>
      </c>
      <c r="Y3079" s="14">
        <f t="shared" si="3164"/>
        <v>0</v>
      </c>
      <c r="Z3079" s="11" t="s">
        <v>26</v>
      </c>
      <c r="AA3079" s="12" t="s">
        <v>31</v>
      </c>
    </row>
    <row r="3080" spans="1:27" x14ac:dyDescent="0.25">
      <c r="A3080" s="10">
        <v>45702</v>
      </c>
      <c r="B3080" s="11" t="s">
        <v>322</v>
      </c>
      <c r="C3080" s="11" t="s">
        <v>5602</v>
      </c>
      <c r="D3080" s="11">
        <v>17621</v>
      </c>
      <c r="E3080" s="11" t="s">
        <v>74</v>
      </c>
      <c r="F3080" s="11" t="s">
        <v>26</v>
      </c>
      <c r="G3080" s="11">
        <v>1334</v>
      </c>
      <c r="H3080" s="12" t="s">
        <v>70</v>
      </c>
      <c r="I3080" s="12" t="s">
        <v>27</v>
      </c>
      <c r="J3080" s="12" t="s">
        <v>42</v>
      </c>
      <c r="K3080" s="12" t="s">
        <v>43</v>
      </c>
      <c r="L3080" s="13">
        <v>41.92</v>
      </c>
      <c r="M3080" s="13">
        <v>25</v>
      </c>
      <c r="N3080" s="13">
        <f t="shared" ref="N3080:N3143" si="3165">L3080/M3080</f>
        <v>1.6768000000000001</v>
      </c>
      <c r="O3080" s="13" t="s">
        <v>30</v>
      </c>
      <c r="P3080" s="13">
        <v>64</v>
      </c>
      <c r="Q3080" s="13">
        <v>0</v>
      </c>
      <c r="R3080" s="69">
        <f>+M3080*P3080</f>
        <v>1600</v>
      </c>
      <c r="S3080" s="69">
        <v>0</v>
      </c>
      <c r="T3080" s="69">
        <f>+M3080*S3080</f>
        <v>0</v>
      </c>
      <c r="U3080" s="69">
        <f t="shared" ref="U3080" si="3166">+R3080-T3080</f>
        <v>1600</v>
      </c>
      <c r="V3080" s="69">
        <f t="shared" ref="V3080:V3081" si="3167">+U3080*0</f>
        <v>0</v>
      </c>
      <c r="W3080" s="69">
        <f t="shared" ref="W3080" si="3168">+U3080-V3080</f>
        <v>1600</v>
      </c>
      <c r="X3080" s="69">
        <v>0</v>
      </c>
      <c r="Y3080" s="14">
        <f t="shared" si="3164"/>
        <v>0</v>
      </c>
      <c r="Z3080" s="11" t="s">
        <v>26</v>
      </c>
      <c r="AA3080" s="12" t="s">
        <v>31</v>
      </c>
    </row>
    <row r="3081" spans="1:27" x14ac:dyDescent="0.25">
      <c r="A3081" s="10">
        <v>45702</v>
      </c>
      <c r="B3081" s="11" t="s">
        <v>5603</v>
      </c>
      <c r="C3081" s="11" t="s">
        <v>5604</v>
      </c>
      <c r="D3081" s="11">
        <v>17622</v>
      </c>
      <c r="E3081" s="11" t="s">
        <v>569</v>
      </c>
      <c r="F3081" s="11" t="s">
        <v>26</v>
      </c>
      <c r="G3081" s="11">
        <v>10756</v>
      </c>
      <c r="H3081" s="12" t="s">
        <v>140</v>
      </c>
      <c r="I3081" s="12" t="s">
        <v>27</v>
      </c>
      <c r="J3081" s="12" t="s">
        <v>42</v>
      </c>
      <c r="K3081" s="12" t="s">
        <v>43</v>
      </c>
      <c r="L3081" s="13">
        <v>42.18</v>
      </c>
      <c r="M3081" s="13">
        <v>25</v>
      </c>
      <c r="N3081" s="13">
        <f t="shared" si="3165"/>
        <v>1.6872</v>
      </c>
      <c r="O3081" s="13">
        <v>35</v>
      </c>
      <c r="P3081" s="13"/>
      <c r="Q3081" s="13">
        <v>0</v>
      </c>
      <c r="R3081" s="69">
        <f>+L3081*O3081</f>
        <v>1476.3</v>
      </c>
      <c r="S3081" s="69">
        <v>0</v>
      </c>
      <c r="T3081" s="69">
        <f>+L3081*S3081</f>
        <v>0</v>
      </c>
      <c r="U3081" s="69">
        <f>+R3081-T3081</f>
        <v>1476.3</v>
      </c>
      <c r="V3081" s="69">
        <f t="shared" si="3167"/>
        <v>0</v>
      </c>
      <c r="W3081" s="69">
        <f>+U3081-V3081</f>
        <v>1476.3</v>
      </c>
      <c r="X3081" s="69">
        <v>0</v>
      </c>
      <c r="Y3081" s="14">
        <f t="shared" si="3164"/>
        <v>0</v>
      </c>
      <c r="Z3081" s="11" t="s">
        <v>26</v>
      </c>
      <c r="AA3081" s="12" t="s">
        <v>31</v>
      </c>
    </row>
    <row r="3082" spans="1:27" x14ac:dyDescent="0.25">
      <c r="A3082" s="10">
        <v>45702</v>
      </c>
      <c r="B3082" s="11" t="s">
        <v>5605</v>
      </c>
      <c r="C3082" s="11" t="s">
        <v>5606</v>
      </c>
      <c r="D3082" s="11">
        <v>17623</v>
      </c>
      <c r="E3082" s="11" t="s">
        <v>69</v>
      </c>
      <c r="F3082" s="11" t="s">
        <v>26</v>
      </c>
      <c r="G3082" s="11">
        <v>1335</v>
      </c>
      <c r="H3082" s="12" t="s">
        <v>70</v>
      </c>
      <c r="I3082" s="12" t="s">
        <v>27</v>
      </c>
      <c r="J3082" s="12" t="s">
        <v>33</v>
      </c>
      <c r="K3082" s="12" t="s">
        <v>34</v>
      </c>
      <c r="L3082" s="13">
        <v>37.44</v>
      </c>
      <c r="M3082" s="13">
        <v>25</v>
      </c>
      <c r="N3082" s="13">
        <f t="shared" si="3165"/>
        <v>1.4975999999999998</v>
      </c>
      <c r="O3082" s="13" t="s">
        <v>30</v>
      </c>
      <c r="P3082" s="13">
        <v>60</v>
      </c>
      <c r="Q3082" s="13">
        <v>0</v>
      </c>
      <c r="R3082" s="69">
        <f>+M3082*P3082</f>
        <v>1500</v>
      </c>
      <c r="S3082" s="69">
        <v>0</v>
      </c>
      <c r="T3082" s="69">
        <f>+M3082*S3082</f>
        <v>0</v>
      </c>
      <c r="U3082" s="69">
        <f t="shared" ref="U3082:U3083" si="3169">+R3082-T3082</f>
        <v>1500</v>
      </c>
      <c r="V3082" s="69">
        <f>+U3082*0</f>
        <v>0</v>
      </c>
      <c r="W3082" s="69">
        <f t="shared" ref="W3082:W3083" si="3170">+U3082-V3082</f>
        <v>1500</v>
      </c>
      <c r="X3082" s="69">
        <v>0</v>
      </c>
      <c r="Y3082" s="14">
        <f t="shared" si="3164"/>
        <v>0</v>
      </c>
      <c r="Z3082" s="11" t="s">
        <v>26</v>
      </c>
      <c r="AA3082" s="12" t="s">
        <v>31</v>
      </c>
    </row>
    <row r="3083" spans="1:27" x14ac:dyDescent="0.25">
      <c r="A3083" s="10">
        <v>45702</v>
      </c>
      <c r="B3083" s="11" t="s">
        <v>466</v>
      </c>
      <c r="C3083" s="11" t="s">
        <v>5607</v>
      </c>
      <c r="D3083" s="11">
        <v>17624</v>
      </c>
      <c r="E3083" s="11" t="s">
        <v>5207</v>
      </c>
      <c r="F3083" s="11" t="s">
        <v>26</v>
      </c>
      <c r="G3083" s="11" t="s">
        <v>35</v>
      </c>
      <c r="H3083" s="12" t="s">
        <v>36</v>
      </c>
      <c r="I3083" s="12" t="s">
        <v>37</v>
      </c>
      <c r="J3083" s="12" t="s">
        <v>85</v>
      </c>
      <c r="K3083" s="12" t="s">
        <v>86</v>
      </c>
      <c r="L3083" s="13">
        <v>14.96</v>
      </c>
      <c r="M3083" s="13">
        <v>9</v>
      </c>
      <c r="N3083" s="13">
        <f t="shared" si="3165"/>
        <v>1.6622222222222223</v>
      </c>
      <c r="O3083" s="13">
        <v>37</v>
      </c>
      <c r="P3083" s="13" t="s">
        <v>30</v>
      </c>
      <c r="Q3083" s="13">
        <v>0</v>
      </c>
      <c r="R3083" s="69">
        <f>(L3083*O3083)-Q3083</f>
        <v>553.52</v>
      </c>
      <c r="S3083" s="69">
        <v>0</v>
      </c>
      <c r="T3083" s="69">
        <f t="shared" ref="T3083" si="3171">+L3083*S3083</f>
        <v>0</v>
      </c>
      <c r="U3083" s="69">
        <f t="shared" si="3169"/>
        <v>553.52</v>
      </c>
      <c r="V3083" s="69">
        <f>+U3083*0</f>
        <v>0</v>
      </c>
      <c r="W3083" s="69">
        <f t="shared" si="3170"/>
        <v>553.52</v>
      </c>
      <c r="X3083" s="69">
        <v>0</v>
      </c>
      <c r="Y3083" s="14">
        <f t="shared" si="3164"/>
        <v>0</v>
      </c>
      <c r="Z3083" s="11" t="s">
        <v>26</v>
      </c>
      <c r="AA3083" s="12" t="s">
        <v>31</v>
      </c>
    </row>
    <row r="3084" spans="1:27" x14ac:dyDescent="0.25">
      <c r="A3084" s="10">
        <v>45702</v>
      </c>
      <c r="B3084" s="11" t="s">
        <v>735</v>
      </c>
      <c r="C3084" s="11" t="s">
        <v>5608</v>
      </c>
      <c r="D3084" s="11">
        <v>17625</v>
      </c>
      <c r="E3084" s="11" t="s">
        <v>484</v>
      </c>
      <c r="F3084" s="11" t="s">
        <v>26</v>
      </c>
      <c r="G3084" s="11">
        <v>78401</v>
      </c>
      <c r="H3084" s="12" t="s">
        <v>4447</v>
      </c>
      <c r="I3084" s="12" t="s">
        <v>27</v>
      </c>
      <c r="J3084" s="12" t="s">
        <v>42</v>
      </c>
      <c r="K3084" s="12" t="s">
        <v>43</v>
      </c>
      <c r="L3084" s="13">
        <v>42.62</v>
      </c>
      <c r="M3084" s="13">
        <v>25</v>
      </c>
      <c r="N3084" s="13">
        <f t="shared" si="3165"/>
        <v>1.7047999999999999</v>
      </c>
      <c r="O3084" s="13">
        <v>42.5</v>
      </c>
      <c r="P3084" s="13"/>
      <c r="Q3084" s="13">
        <v>0</v>
      </c>
      <c r="R3084" s="69">
        <f>+L3084*O3084</f>
        <v>1811.35</v>
      </c>
      <c r="S3084" s="69">
        <v>0</v>
      </c>
      <c r="T3084" s="69">
        <f>+L3084*S3084</f>
        <v>0</v>
      </c>
      <c r="U3084" s="69">
        <f>+R3084-T3084</f>
        <v>1811.35</v>
      </c>
      <c r="V3084" s="69">
        <f>+U3084*0.75</f>
        <v>1358.5124999999998</v>
      </c>
      <c r="W3084" s="69">
        <f>+U3084-V3084</f>
        <v>452.83750000000009</v>
      </c>
      <c r="X3084" s="69">
        <v>0</v>
      </c>
      <c r="Y3084" s="14">
        <f t="shared" si="3164"/>
        <v>0</v>
      </c>
      <c r="Z3084" s="11" t="s">
        <v>26</v>
      </c>
      <c r="AA3084" s="12" t="s">
        <v>31</v>
      </c>
    </row>
    <row r="3085" spans="1:27" x14ac:dyDescent="0.25">
      <c r="A3085" s="10">
        <v>45702</v>
      </c>
      <c r="B3085" s="11" t="s">
        <v>5609</v>
      </c>
      <c r="C3085" s="11" t="s">
        <v>5610</v>
      </c>
      <c r="D3085" s="11">
        <v>17626</v>
      </c>
      <c r="E3085" s="11" t="s">
        <v>74</v>
      </c>
      <c r="F3085" s="11" t="s">
        <v>26</v>
      </c>
      <c r="G3085" s="11">
        <v>1336</v>
      </c>
      <c r="H3085" s="12" t="s">
        <v>70</v>
      </c>
      <c r="I3085" s="12" t="s">
        <v>27</v>
      </c>
      <c r="J3085" s="12" t="s">
        <v>42</v>
      </c>
      <c r="K3085" s="12" t="s">
        <v>43</v>
      </c>
      <c r="L3085" s="13">
        <v>42.06</v>
      </c>
      <c r="M3085" s="13">
        <v>25</v>
      </c>
      <c r="N3085" s="13">
        <f t="shared" si="3165"/>
        <v>1.6824000000000001</v>
      </c>
      <c r="O3085" s="13" t="s">
        <v>30</v>
      </c>
      <c r="P3085" s="13">
        <v>64</v>
      </c>
      <c r="Q3085" s="13">
        <v>0</v>
      </c>
      <c r="R3085" s="69">
        <f>+M3085*P3085</f>
        <v>1600</v>
      </c>
      <c r="S3085" s="69">
        <v>0</v>
      </c>
      <c r="T3085" s="69">
        <f>+M3085*S3085</f>
        <v>0</v>
      </c>
      <c r="U3085" s="69">
        <f t="shared" ref="U3085" si="3172">+R3085-T3085</f>
        <v>1600</v>
      </c>
      <c r="V3085" s="69">
        <f t="shared" ref="V3085" si="3173">+U3085*0</f>
        <v>0</v>
      </c>
      <c r="W3085" s="69">
        <f t="shared" ref="W3085" si="3174">+U3085-V3085</f>
        <v>1600</v>
      </c>
      <c r="X3085" s="69">
        <v>0</v>
      </c>
      <c r="Y3085" s="14">
        <f t="shared" si="3164"/>
        <v>0</v>
      </c>
      <c r="Z3085" s="11" t="s">
        <v>26</v>
      </c>
      <c r="AA3085" s="12" t="s">
        <v>31</v>
      </c>
    </row>
    <row r="3086" spans="1:27" x14ac:dyDescent="0.25">
      <c r="A3086" s="10">
        <v>45702</v>
      </c>
      <c r="B3086" s="11" t="s">
        <v>5611</v>
      </c>
      <c r="C3086" s="11" t="s">
        <v>5612</v>
      </c>
      <c r="D3086" s="11">
        <v>17627</v>
      </c>
      <c r="E3086" s="11" t="s">
        <v>53</v>
      </c>
      <c r="F3086" s="11" t="s">
        <v>26</v>
      </c>
      <c r="G3086" s="11">
        <v>3961</v>
      </c>
      <c r="H3086" s="12" t="s">
        <v>41</v>
      </c>
      <c r="I3086" s="12" t="s">
        <v>55</v>
      </c>
      <c r="J3086" s="12" t="s">
        <v>565</v>
      </c>
      <c r="K3086" s="12" t="s">
        <v>549</v>
      </c>
      <c r="L3086" s="13">
        <v>41.06</v>
      </c>
      <c r="M3086" s="13">
        <v>25</v>
      </c>
      <c r="N3086" s="13">
        <f t="shared" si="3165"/>
        <v>1.6424000000000001</v>
      </c>
      <c r="O3086" s="13">
        <v>25</v>
      </c>
      <c r="P3086" s="13"/>
      <c r="Q3086" s="13">
        <v>0</v>
      </c>
      <c r="R3086" s="69">
        <f>L3086*O3086</f>
        <v>1026.5</v>
      </c>
      <c r="S3086" s="69">
        <v>0</v>
      </c>
      <c r="T3086" s="69">
        <f t="shared" ref="T3086" si="3175">L3086*S3086</f>
        <v>0</v>
      </c>
      <c r="U3086" s="69">
        <f>R3086-T3086</f>
        <v>1026.5</v>
      </c>
      <c r="V3086" s="69">
        <f>U3086*0</f>
        <v>0</v>
      </c>
      <c r="W3086" s="69">
        <f>U3086-V3086</f>
        <v>1026.5</v>
      </c>
      <c r="X3086" s="69">
        <v>0</v>
      </c>
      <c r="Y3086" s="14">
        <f t="shared" si="3164"/>
        <v>0</v>
      </c>
      <c r="Z3086" s="11" t="s">
        <v>26</v>
      </c>
      <c r="AA3086" s="12" t="s">
        <v>31</v>
      </c>
    </row>
    <row r="3087" spans="1:27" x14ac:dyDescent="0.25">
      <c r="A3087" s="10">
        <v>45702</v>
      </c>
      <c r="B3087" s="11" t="s">
        <v>5613</v>
      </c>
      <c r="C3087" s="11" t="s">
        <v>5614</v>
      </c>
      <c r="D3087" s="11">
        <v>17628</v>
      </c>
      <c r="E3087" s="11" t="s">
        <v>63</v>
      </c>
      <c r="F3087" s="11" t="s">
        <v>26</v>
      </c>
      <c r="G3087" s="11">
        <v>10194</v>
      </c>
      <c r="H3087" s="12" t="s">
        <v>140</v>
      </c>
      <c r="I3087" s="12" t="s">
        <v>27</v>
      </c>
      <c r="J3087" s="12" t="s">
        <v>33</v>
      </c>
      <c r="K3087" s="12" t="s">
        <v>34</v>
      </c>
      <c r="L3087" s="13">
        <v>42.34</v>
      </c>
      <c r="M3087" s="13">
        <v>29</v>
      </c>
      <c r="N3087" s="13">
        <f t="shared" si="3165"/>
        <v>1.4600000000000002</v>
      </c>
      <c r="O3087" s="13">
        <v>40</v>
      </c>
      <c r="P3087" s="13"/>
      <c r="Q3087" s="13">
        <v>0</v>
      </c>
      <c r="R3087" s="69">
        <f>+L3087*O3087</f>
        <v>1693.6000000000001</v>
      </c>
      <c r="S3087" s="69">
        <v>0</v>
      </c>
      <c r="T3087" s="69">
        <f>+L3087*S3087</f>
        <v>0</v>
      </c>
      <c r="U3087" s="69">
        <f>+R3087-T3087</f>
        <v>1693.6000000000001</v>
      </c>
      <c r="V3087" s="69">
        <f t="shared" ref="V3087:V3088" si="3176">+U3087*0</f>
        <v>0</v>
      </c>
      <c r="W3087" s="69">
        <f>+U3087-V3087</f>
        <v>1693.6000000000001</v>
      </c>
      <c r="X3087" s="69">
        <v>0</v>
      </c>
      <c r="Y3087" s="14">
        <f t="shared" si="3164"/>
        <v>0</v>
      </c>
      <c r="Z3087" s="11" t="s">
        <v>26</v>
      </c>
      <c r="AA3087" s="12" t="s">
        <v>31</v>
      </c>
    </row>
    <row r="3088" spans="1:27" x14ac:dyDescent="0.25">
      <c r="A3088" s="10">
        <v>45702</v>
      </c>
      <c r="B3088" s="11" t="s">
        <v>5615</v>
      </c>
      <c r="C3088" s="11" t="s">
        <v>5616</v>
      </c>
      <c r="D3088" s="11">
        <v>17629</v>
      </c>
      <c r="E3088" s="11" t="s">
        <v>237</v>
      </c>
      <c r="F3088" s="11" t="s">
        <v>26</v>
      </c>
      <c r="G3088" s="11" t="s">
        <v>35</v>
      </c>
      <c r="H3088" s="12" t="s">
        <v>36</v>
      </c>
      <c r="I3088" s="12" t="s">
        <v>55</v>
      </c>
      <c r="J3088" s="12" t="s">
        <v>55</v>
      </c>
      <c r="K3088" s="12" t="s">
        <v>56</v>
      </c>
      <c r="L3088" s="13">
        <v>32.4</v>
      </c>
      <c r="M3088" s="13">
        <v>23</v>
      </c>
      <c r="N3088" s="13">
        <f t="shared" si="3165"/>
        <v>1.4086956521739129</v>
      </c>
      <c r="O3088" s="13">
        <v>20</v>
      </c>
      <c r="P3088" s="13" t="s">
        <v>30</v>
      </c>
      <c r="Q3088" s="13">
        <v>0</v>
      </c>
      <c r="R3088" s="69">
        <f>(L3088*O3088)-Q3088</f>
        <v>648</v>
      </c>
      <c r="S3088" s="69">
        <v>0</v>
      </c>
      <c r="T3088" s="69">
        <f t="shared" ref="T3088" si="3177">+L3088*S3088</f>
        <v>0</v>
      </c>
      <c r="U3088" s="69">
        <f t="shared" ref="U3088" si="3178">+R3088-T3088</f>
        <v>648</v>
      </c>
      <c r="V3088" s="69">
        <f t="shared" si="3176"/>
        <v>0</v>
      </c>
      <c r="W3088" s="69">
        <f t="shared" ref="W3088" si="3179">+U3088-V3088</f>
        <v>648</v>
      </c>
      <c r="X3088" s="69">
        <v>0</v>
      </c>
      <c r="Y3088" s="14">
        <f t="shared" si="3164"/>
        <v>0</v>
      </c>
      <c r="Z3088" s="11" t="s">
        <v>26</v>
      </c>
      <c r="AA3088" s="12" t="s">
        <v>31</v>
      </c>
    </row>
    <row r="3089" spans="1:27" x14ac:dyDescent="0.25">
      <c r="A3089" s="10">
        <v>45702</v>
      </c>
      <c r="B3089" s="11" t="s">
        <v>5273</v>
      </c>
      <c r="C3089" s="11" t="s">
        <v>5617</v>
      </c>
      <c r="D3089" s="11">
        <v>17630</v>
      </c>
      <c r="E3089" s="11" t="s">
        <v>657</v>
      </c>
      <c r="F3089" s="11" t="s">
        <v>26</v>
      </c>
      <c r="G3089" s="11">
        <v>870</v>
      </c>
      <c r="H3089" s="12" t="s">
        <v>141</v>
      </c>
      <c r="I3089" s="12" t="s">
        <v>55</v>
      </c>
      <c r="J3089" s="12" t="s">
        <v>55</v>
      </c>
      <c r="K3089" s="12" t="s">
        <v>56</v>
      </c>
      <c r="L3089" s="13">
        <v>37.72</v>
      </c>
      <c r="M3089" s="13">
        <v>25</v>
      </c>
      <c r="N3089" s="13">
        <f t="shared" si="3165"/>
        <v>1.5087999999999999</v>
      </c>
      <c r="O3089" s="13">
        <v>15</v>
      </c>
      <c r="P3089" s="13" t="s">
        <v>30</v>
      </c>
      <c r="Q3089" s="13">
        <v>0</v>
      </c>
      <c r="R3089" s="69">
        <f>L3089*O3089</f>
        <v>565.79999999999995</v>
      </c>
      <c r="S3089" s="69">
        <v>0</v>
      </c>
      <c r="T3089" s="69">
        <f>L3089*S3089</f>
        <v>0</v>
      </c>
      <c r="U3089" s="69">
        <f>R3089-T3089</f>
        <v>565.79999999999995</v>
      </c>
      <c r="V3089" s="69">
        <f>U3089*0</f>
        <v>0</v>
      </c>
      <c r="W3089" s="69">
        <f>U3089-V3089</f>
        <v>565.79999999999995</v>
      </c>
      <c r="X3089" s="69">
        <v>0</v>
      </c>
      <c r="Y3089" s="14">
        <f t="shared" si="3164"/>
        <v>0</v>
      </c>
      <c r="Z3089" s="11" t="s">
        <v>26</v>
      </c>
      <c r="AA3089" s="12" t="s">
        <v>31</v>
      </c>
    </row>
    <row r="3090" spans="1:27" x14ac:dyDescent="0.25">
      <c r="A3090" s="10">
        <v>45702</v>
      </c>
      <c r="B3090" s="11" t="s">
        <v>5618</v>
      </c>
      <c r="C3090" s="11" t="s">
        <v>5619</v>
      </c>
      <c r="D3090" s="11">
        <v>17631</v>
      </c>
      <c r="E3090" s="11" t="s">
        <v>80</v>
      </c>
      <c r="F3090" s="11" t="s">
        <v>26</v>
      </c>
      <c r="G3090" s="11">
        <v>10689</v>
      </c>
      <c r="H3090" s="12" t="s">
        <v>140</v>
      </c>
      <c r="I3090" s="12" t="s">
        <v>27</v>
      </c>
      <c r="J3090" s="12" t="s">
        <v>42</v>
      </c>
      <c r="K3090" s="12" t="s">
        <v>43</v>
      </c>
      <c r="L3090" s="13">
        <v>45.06</v>
      </c>
      <c r="M3090" s="13">
        <v>25</v>
      </c>
      <c r="N3090" s="13">
        <f t="shared" si="3165"/>
        <v>1.8024</v>
      </c>
      <c r="O3090" s="13">
        <v>35</v>
      </c>
      <c r="P3090" s="13"/>
      <c r="Q3090" s="13">
        <v>0</v>
      </c>
      <c r="R3090" s="69">
        <f>+L3090*O3090</f>
        <v>1577.1000000000001</v>
      </c>
      <c r="S3090" s="69">
        <v>0</v>
      </c>
      <c r="T3090" s="69">
        <f>+L3090*S3090</f>
        <v>0</v>
      </c>
      <c r="U3090" s="69">
        <f>+R3090-T3090</f>
        <v>1577.1000000000001</v>
      </c>
      <c r="V3090" s="69">
        <f t="shared" ref="V3090" si="3180">+U3090*0</f>
        <v>0</v>
      </c>
      <c r="W3090" s="69">
        <f>+U3090-V3090</f>
        <v>1577.1000000000001</v>
      </c>
      <c r="X3090" s="69">
        <v>0</v>
      </c>
      <c r="Y3090" s="14">
        <f t="shared" si="3164"/>
        <v>0</v>
      </c>
      <c r="Z3090" s="11" t="s">
        <v>26</v>
      </c>
      <c r="AA3090" s="12" t="s">
        <v>31</v>
      </c>
    </row>
    <row r="3091" spans="1:27" x14ac:dyDescent="0.25">
      <c r="A3091" s="10">
        <v>45702</v>
      </c>
      <c r="B3091" s="11" t="s">
        <v>5620</v>
      </c>
      <c r="C3091" s="11" t="s">
        <v>5621</v>
      </c>
      <c r="D3091" s="11">
        <v>17632</v>
      </c>
      <c r="E3091" s="11" t="s">
        <v>81</v>
      </c>
      <c r="F3091" s="11" t="s">
        <v>26</v>
      </c>
      <c r="G3091" s="11">
        <v>1217</v>
      </c>
      <c r="H3091" s="12" t="s">
        <v>141</v>
      </c>
      <c r="I3091" s="12" t="s">
        <v>27</v>
      </c>
      <c r="J3091" s="12" t="s">
        <v>42</v>
      </c>
      <c r="K3091" s="12" t="s">
        <v>43</v>
      </c>
      <c r="L3091" s="13">
        <v>42.12</v>
      </c>
      <c r="M3091" s="13">
        <v>25</v>
      </c>
      <c r="N3091" s="13">
        <f t="shared" si="3165"/>
        <v>1.6847999999999999</v>
      </c>
      <c r="O3091" s="13">
        <v>40</v>
      </c>
      <c r="P3091" s="13" t="s">
        <v>30</v>
      </c>
      <c r="Q3091" s="13">
        <v>0</v>
      </c>
      <c r="R3091" s="69">
        <f>L3091*O3091</f>
        <v>1684.8</v>
      </c>
      <c r="S3091" s="69">
        <v>0</v>
      </c>
      <c r="T3091" s="69">
        <f>L3091*S3091</f>
        <v>0</v>
      </c>
      <c r="U3091" s="69">
        <f>R3091-T3091</f>
        <v>1684.8</v>
      </c>
      <c r="V3091" s="69">
        <f>U3091*0</f>
        <v>0</v>
      </c>
      <c r="W3091" s="69">
        <f>U3091-V3091</f>
        <v>1684.8</v>
      </c>
      <c r="X3091" s="69">
        <v>0</v>
      </c>
      <c r="Y3091" s="14">
        <f t="shared" si="3164"/>
        <v>0</v>
      </c>
      <c r="Z3091" s="11" t="s">
        <v>26</v>
      </c>
      <c r="AA3091" s="12" t="s">
        <v>31</v>
      </c>
    </row>
    <row r="3092" spans="1:27" x14ac:dyDescent="0.25">
      <c r="A3092" s="10">
        <v>45702</v>
      </c>
      <c r="B3092" s="11" t="s">
        <v>5622</v>
      </c>
      <c r="C3092" s="11" t="s">
        <v>5623</v>
      </c>
      <c r="D3092" s="11">
        <v>17633</v>
      </c>
      <c r="E3092" s="11" t="s">
        <v>2108</v>
      </c>
      <c r="F3092" s="11" t="s">
        <v>26</v>
      </c>
      <c r="G3092" s="11">
        <v>10627</v>
      </c>
      <c r="H3092" s="12" t="s">
        <v>140</v>
      </c>
      <c r="I3092" s="12" t="s">
        <v>27</v>
      </c>
      <c r="J3092" s="12" t="s">
        <v>33</v>
      </c>
      <c r="K3092" s="12" t="s">
        <v>34</v>
      </c>
      <c r="L3092" s="13">
        <v>43.08</v>
      </c>
      <c r="M3092" s="13">
        <v>29</v>
      </c>
      <c r="N3092" s="13">
        <f t="shared" si="3165"/>
        <v>1.4855172413793103</v>
      </c>
      <c r="O3092" s="13">
        <v>40</v>
      </c>
      <c r="P3092" s="13"/>
      <c r="Q3092" s="13">
        <v>0</v>
      </c>
      <c r="R3092" s="69">
        <f>+L3092*O3092</f>
        <v>1723.1999999999998</v>
      </c>
      <c r="S3092" s="69">
        <v>0</v>
      </c>
      <c r="T3092" s="69">
        <f>+L3092*S3092</f>
        <v>0</v>
      </c>
      <c r="U3092" s="69">
        <f>+R3092-T3092</f>
        <v>1723.1999999999998</v>
      </c>
      <c r="V3092" s="69">
        <f t="shared" ref="V3092" si="3181">+U3092*0</f>
        <v>0</v>
      </c>
      <c r="W3092" s="69">
        <f>+U3092-V3092</f>
        <v>1723.1999999999998</v>
      </c>
      <c r="X3092" s="69">
        <v>0</v>
      </c>
      <c r="Y3092" s="14">
        <f t="shared" si="3164"/>
        <v>0</v>
      </c>
      <c r="Z3092" s="11" t="s">
        <v>26</v>
      </c>
      <c r="AA3092" s="12" t="s">
        <v>31</v>
      </c>
    </row>
    <row r="3093" spans="1:27" x14ac:dyDescent="0.25">
      <c r="A3093" s="10">
        <v>45702</v>
      </c>
      <c r="B3093" s="11" t="s">
        <v>5624</v>
      </c>
      <c r="C3093" s="11" t="s">
        <v>5625</v>
      </c>
      <c r="D3093" s="11">
        <v>17634</v>
      </c>
      <c r="E3093" s="11" t="s">
        <v>592</v>
      </c>
      <c r="F3093" s="11" t="s">
        <v>26</v>
      </c>
      <c r="G3093" s="11">
        <v>44335</v>
      </c>
      <c r="H3093" s="12" t="s">
        <v>4422</v>
      </c>
      <c r="I3093" s="12" t="s">
        <v>27</v>
      </c>
      <c r="J3093" s="12" t="s">
        <v>33</v>
      </c>
      <c r="K3093" s="12" t="s">
        <v>34</v>
      </c>
      <c r="L3093" s="13">
        <v>34.92</v>
      </c>
      <c r="M3093" s="13">
        <v>25</v>
      </c>
      <c r="N3093" s="13">
        <f t="shared" si="3165"/>
        <v>1.3968</v>
      </c>
      <c r="O3093" s="13">
        <v>45</v>
      </c>
      <c r="P3093" s="13" t="s">
        <v>30</v>
      </c>
      <c r="Q3093" s="13">
        <v>0</v>
      </c>
      <c r="R3093" s="69">
        <f>+L3093*O3093</f>
        <v>1571.4</v>
      </c>
      <c r="S3093" s="69">
        <v>0</v>
      </c>
      <c r="T3093" s="69">
        <f>+L3093*S3093</f>
        <v>0</v>
      </c>
      <c r="U3093" s="69">
        <f t="shared" ref="U3093" si="3182">+R3093-T3093</f>
        <v>1571.4</v>
      </c>
      <c r="V3093" s="69">
        <f>+U3093*1</f>
        <v>1571.4</v>
      </c>
      <c r="W3093" s="69">
        <f t="shared" ref="W3093" si="3183">+U3093-V3093</f>
        <v>0</v>
      </c>
      <c r="X3093" s="69">
        <v>0</v>
      </c>
      <c r="Y3093" s="14">
        <f t="shared" si="3164"/>
        <v>0</v>
      </c>
      <c r="Z3093" s="11" t="s">
        <v>26</v>
      </c>
      <c r="AA3093" s="12" t="s">
        <v>31</v>
      </c>
    </row>
    <row r="3094" spans="1:27" x14ac:dyDescent="0.25">
      <c r="A3094" s="10">
        <v>45702</v>
      </c>
      <c r="B3094" s="11" t="s">
        <v>5626</v>
      </c>
      <c r="C3094" s="11" t="s">
        <v>5627</v>
      </c>
      <c r="D3094" s="11">
        <v>17635</v>
      </c>
      <c r="E3094" s="11" t="s">
        <v>5030</v>
      </c>
      <c r="F3094" s="11" t="s">
        <v>26</v>
      </c>
      <c r="G3094" s="11">
        <v>10804</v>
      </c>
      <c r="H3094" s="12" t="s">
        <v>140</v>
      </c>
      <c r="I3094" s="12" t="s">
        <v>27</v>
      </c>
      <c r="J3094" s="12" t="s">
        <v>42</v>
      </c>
      <c r="K3094" s="12" t="s">
        <v>43</v>
      </c>
      <c r="L3094" s="13">
        <v>43.18</v>
      </c>
      <c r="M3094" s="13">
        <v>25</v>
      </c>
      <c r="N3094" s="13">
        <f t="shared" si="3165"/>
        <v>1.7272000000000001</v>
      </c>
      <c r="O3094" s="13">
        <v>35</v>
      </c>
      <c r="P3094" s="13"/>
      <c r="Q3094" s="13">
        <v>0</v>
      </c>
      <c r="R3094" s="69">
        <f>+L3094*O3094</f>
        <v>1511.3</v>
      </c>
      <c r="S3094" s="69">
        <v>0</v>
      </c>
      <c r="T3094" s="69">
        <f>+L3094*S3094</f>
        <v>0</v>
      </c>
      <c r="U3094" s="69">
        <f>+R3094-T3094</f>
        <v>1511.3</v>
      </c>
      <c r="V3094" s="69">
        <f t="shared" ref="V3094" si="3184">+U3094*0</f>
        <v>0</v>
      </c>
      <c r="W3094" s="69">
        <f>+U3094-V3094</f>
        <v>1511.3</v>
      </c>
      <c r="X3094" s="69">
        <v>0</v>
      </c>
      <c r="Y3094" s="14">
        <f t="shared" si="3164"/>
        <v>0</v>
      </c>
      <c r="Z3094" s="11" t="s">
        <v>26</v>
      </c>
      <c r="AA3094" s="12" t="s">
        <v>31</v>
      </c>
    </row>
    <row r="3095" spans="1:27" x14ac:dyDescent="0.25">
      <c r="A3095" s="10">
        <v>45702</v>
      </c>
      <c r="B3095" s="11" t="s">
        <v>345</v>
      </c>
      <c r="C3095" s="11" t="s">
        <v>5628</v>
      </c>
      <c r="D3095" s="11">
        <v>17636</v>
      </c>
      <c r="E3095" s="11" t="s">
        <v>239</v>
      </c>
      <c r="F3095" s="11" t="s">
        <v>26</v>
      </c>
      <c r="G3095" s="11" t="s">
        <v>26</v>
      </c>
      <c r="H3095" s="12" t="s">
        <v>4421</v>
      </c>
      <c r="I3095" s="12" t="s">
        <v>27</v>
      </c>
      <c r="J3095" s="12" t="s">
        <v>47</v>
      </c>
      <c r="K3095" s="12" t="s">
        <v>48</v>
      </c>
      <c r="L3095" s="13">
        <v>42.02</v>
      </c>
      <c r="M3095" s="13">
        <v>28</v>
      </c>
      <c r="N3095" s="13">
        <f t="shared" si="3165"/>
        <v>1.5007142857142859</v>
      </c>
      <c r="O3095" s="13">
        <v>87</v>
      </c>
      <c r="P3095" s="13" t="s">
        <v>30</v>
      </c>
      <c r="Q3095" s="13">
        <v>0</v>
      </c>
      <c r="R3095" s="69">
        <f>L3095*O3095</f>
        <v>3655.7400000000002</v>
      </c>
      <c r="S3095" s="69">
        <v>38</v>
      </c>
      <c r="T3095" s="69">
        <f>L3095*S3095</f>
        <v>1596.7600000000002</v>
      </c>
      <c r="U3095" s="69">
        <f>R3095-T3095</f>
        <v>2058.98</v>
      </c>
      <c r="V3095" s="69">
        <f>U3095*1</f>
        <v>2058.98</v>
      </c>
      <c r="W3095" s="69">
        <f>U3095-V3095</f>
        <v>0</v>
      </c>
      <c r="X3095" s="69">
        <f>L3095*37</f>
        <v>1554.74</v>
      </c>
      <c r="Y3095" s="70">
        <f>+T3095-X3095</f>
        <v>42.020000000000209</v>
      </c>
      <c r="Z3095" s="12" t="s">
        <v>41</v>
      </c>
      <c r="AA3095" s="12" t="s">
        <v>78</v>
      </c>
    </row>
    <row r="3096" spans="1:27" x14ac:dyDescent="0.25">
      <c r="A3096" s="10">
        <v>45702</v>
      </c>
      <c r="B3096" s="11" t="s">
        <v>3333</v>
      </c>
      <c r="C3096" s="11" t="s">
        <v>5629</v>
      </c>
      <c r="D3096" s="11">
        <v>17637</v>
      </c>
      <c r="E3096" s="11" t="s">
        <v>5630</v>
      </c>
      <c r="F3096" s="11" t="s">
        <v>26</v>
      </c>
      <c r="G3096" s="11" t="s">
        <v>35</v>
      </c>
      <c r="H3096" s="12" t="s">
        <v>36</v>
      </c>
      <c r="I3096" s="12" t="s">
        <v>37</v>
      </c>
      <c r="J3096" s="12" t="s">
        <v>85</v>
      </c>
      <c r="K3096" s="12" t="s">
        <v>86</v>
      </c>
      <c r="L3096" s="13">
        <v>14.4</v>
      </c>
      <c r="M3096" s="13">
        <v>8</v>
      </c>
      <c r="N3096" s="13">
        <f t="shared" si="3165"/>
        <v>1.8</v>
      </c>
      <c r="O3096" s="13">
        <v>37</v>
      </c>
      <c r="P3096" s="13" t="s">
        <v>30</v>
      </c>
      <c r="Q3096" s="13">
        <v>0</v>
      </c>
      <c r="R3096" s="69">
        <f>(L3096*O3096)-Q3096</f>
        <v>532.80000000000007</v>
      </c>
      <c r="S3096" s="69">
        <v>0</v>
      </c>
      <c r="T3096" s="69">
        <f t="shared" ref="T3096" si="3185">+L3096*S3096</f>
        <v>0</v>
      </c>
      <c r="U3096" s="69">
        <f t="shared" ref="U3096" si="3186">+R3096-T3096</f>
        <v>532.80000000000007</v>
      </c>
      <c r="V3096" s="69">
        <f>+U3096*0</f>
        <v>0</v>
      </c>
      <c r="W3096" s="69">
        <f t="shared" ref="W3096" si="3187">+U3096-V3096</f>
        <v>532.80000000000007</v>
      </c>
      <c r="X3096" s="69">
        <v>0</v>
      </c>
      <c r="Y3096" s="14">
        <f t="shared" ref="Y3096:Y3105" si="3188">T3096-X3096</f>
        <v>0</v>
      </c>
      <c r="Z3096" s="11" t="s">
        <v>26</v>
      </c>
      <c r="AA3096" s="12" t="s">
        <v>31</v>
      </c>
    </row>
    <row r="3097" spans="1:27" x14ac:dyDescent="0.25">
      <c r="A3097" s="10">
        <v>45702</v>
      </c>
      <c r="B3097" s="11" t="s">
        <v>5631</v>
      </c>
      <c r="C3097" s="11" t="s">
        <v>5632</v>
      </c>
      <c r="D3097" s="11">
        <v>17638</v>
      </c>
      <c r="E3097" s="11" t="s">
        <v>46</v>
      </c>
      <c r="F3097" s="11" t="s">
        <v>26</v>
      </c>
      <c r="G3097" s="11">
        <v>112869</v>
      </c>
      <c r="H3097" s="12" t="s">
        <v>4445</v>
      </c>
      <c r="I3097" s="12" t="s">
        <v>27</v>
      </c>
      <c r="J3097" s="12" t="s">
        <v>33</v>
      </c>
      <c r="K3097" s="12" t="s">
        <v>34</v>
      </c>
      <c r="L3097" s="13">
        <v>35.46</v>
      </c>
      <c r="M3097" s="13">
        <v>25</v>
      </c>
      <c r="N3097" s="13">
        <f t="shared" si="3165"/>
        <v>1.4184000000000001</v>
      </c>
      <c r="O3097" s="13">
        <v>44</v>
      </c>
      <c r="P3097" s="13" t="s">
        <v>30</v>
      </c>
      <c r="Q3097" s="13">
        <v>0</v>
      </c>
      <c r="R3097" s="69">
        <f t="shared" ref="R3097" si="3189">+L3097*O3097</f>
        <v>1560.24</v>
      </c>
      <c r="S3097" s="69">
        <v>0</v>
      </c>
      <c r="T3097" s="69">
        <f>+L3097*S3097</f>
        <v>0</v>
      </c>
      <c r="U3097" s="69">
        <f>+R3097-T3097</f>
        <v>1560.24</v>
      </c>
      <c r="V3097" s="69">
        <f>+U3097*1</f>
        <v>1560.24</v>
      </c>
      <c r="W3097" s="69">
        <f>+U3097-V3097</f>
        <v>0</v>
      </c>
      <c r="X3097" s="69">
        <v>0</v>
      </c>
      <c r="Y3097" s="14">
        <f t="shared" si="3188"/>
        <v>0</v>
      </c>
      <c r="Z3097" s="11" t="s">
        <v>26</v>
      </c>
      <c r="AA3097" s="12" t="s">
        <v>31</v>
      </c>
    </row>
    <row r="3098" spans="1:27" x14ac:dyDescent="0.25">
      <c r="A3098" s="10">
        <v>45702</v>
      </c>
      <c r="B3098" s="11" t="s">
        <v>5633</v>
      </c>
      <c r="C3098" s="11" t="s">
        <v>5634</v>
      </c>
      <c r="D3098" s="11">
        <v>17639</v>
      </c>
      <c r="E3098" s="11" t="s">
        <v>524</v>
      </c>
      <c r="F3098" s="11" t="s">
        <v>26</v>
      </c>
      <c r="G3098" s="11">
        <v>78552</v>
      </c>
      <c r="H3098" s="12" t="s">
        <v>4447</v>
      </c>
      <c r="I3098" s="12" t="s">
        <v>27</v>
      </c>
      <c r="J3098" s="12" t="s">
        <v>42</v>
      </c>
      <c r="K3098" s="12" t="s">
        <v>43</v>
      </c>
      <c r="L3098" s="13">
        <v>40.36</v>
      </c>
      <c r="M3098" s="13">
        <v>25</v>
      </c>
      <c r="N3098" s="13">
        <f t="shared" si="3165"/>
        <v>1.6144000000000001</v>
      </c>
      <c r="O3098" s="13">
        <v>42.5</v>
      </c>
      <c r="P3098" s="13"/>
      <c r="Q3098" s="13">
        <v>0</v>
      </c>
      <c r="R3098" s="69">
        <f>+L3098*O3098</f>
        <v>1715.3</v>
      </c>
      <c r="S3098" s="69">
        <v>0</v>
      </c>
      <c r="T3098" s="69">
        <f>+L3098*S3098</f>
        <v>0</v>
      </c>
      <c r="U3098" s="69">
        <f>+R3098-T3098</f>
        <v>1715.3</v>
      </c>
      <c r="V3098" s="69">
        <f>+U3098*0.75</f>
        <v>1286.4749999999999</v>
      </c>
      <c r="W3098" s="69">
        <f>+U3098-V3098</f>
        <v>428.82500000000005</v>
      </c>
      <c r="X3098" s="69">
        <v>0</v>
      </c>
      <c r="Y3098" s="14">
        <f t="shared" si="3188"/>
        <v>0</v>
      </c>
      <c r="Z3098" s="11" t="s">
        <v>26</v>
      </c>
      <c r="AA3098" s="12" t="s">
        <v>31</v>
      </c>
    </row>
    <row r="3099" spans="1:27" x14ac:dyDescent="0.25">
      <c r="A3099" s="10">
        <v>45702</v>
      </c>
      <c r="B3099" s="11" t="s">
        <v>1222</v>
      </c>
      <c r="C3099" s="11" t="s">
        <v>5635</v>
      </c>
      <c r="D3099" s="11">
        <v>17640</v>
      </c>
      <c r="E3099" s="11" t="s">
        <v>1199</v>
      </c>
      <c r="F3099" s="11" t="s">
        <v>26</v>
      </c>
      <c r="G3099" s="11">
        <v>2969</v>
      </c>
      <c r="H3099" s="12" t="s">
        <v>162</v>
      </c>
      <c r="I3099" s="12" t="s">
        <v>27</v>
      </c>
      <c r="J3099" s="12" t="s">
        <v>47</v>
      </c>
      <c r="K3099" s="12" t="s">
        <v>48</v>
      </c>
      <c r="L3099" s="13">
        <v>38.56</v>
      </c>
      <c r="M3099" s="13">
        <v>25</v>
      </c>
      <c r="N3099" s="13">
        <f t="shared" si="3165"/>
        <v>1.5424</v>
      </c>
      <c r="O3099" s="13" t="s">
        <v>30</v>
      </c>
      <c r="P3099" s="13">
        <v>58</v>
      </c>
      <c r="Q3099" s="13">
        <v>0</v>
      </c>
      <c r="R3099" s="69">
        <f>M3099*P3099</f>
        <v>1450</v>
      </c>
      <c r="S3099" s="69">
        <v>0</v>
      </c>
      <c r="T3099" s="69">
        <f>M3099*S3099</f>
        <v>0</v>
      </c>
      <c r="U3099" s="69">
        <f>R3099-T3099</f>
        <v>1450</v>
      </c>
      <c r="V3099" s="69">
        <f>U3099*0</f>
        <v>0</v>
      </c>
      <c r="W3099" s="69">
        <f>U3099-V3099</f>
        <v>1450</v>
      </c>
      <c r="X3099" s="69">
        <v>0</v>
      </c>
      <c r="Y3099" s="14">
        <f t="shared" si="3188"/>
        <v>0</v>
      </c>
      <c r="Z3099" s="11" t="s">
        <v>26</v>
      </c>
      <c r="AA3099" s="12" t="s">
        <v>31</v>
      </c>
    </row>
    <row r="3100" spans="1:27" x14ac:dyDescent="0.25">
      <c r="A3100" s="10">
        <v>45702</v>
      </c>
      <c r="B3100" s="11" t="s">
        <v>5636</v>
      </c>
      <c r="C3100" s="11" t="s">
        <v>5637</v>
      </c>
      <c r="D3100" s="11">
        <v>17641</v>
      </c>
      <c r="E3100" s="11" t="s">
        <v>560</v>
      </c>
      <c r="F3100" s="11" t="s">
        <v>26</v>
      </c>
      <c r="G3100" s="11">
        <v>112872</v>
      </c>
      <c r="H3100" s="12" t="s">
        <v>4445</v>
      </c>
      <c r="I3100" s="12" t="s">
        <v>27</v>
      </c>
      <c r="J3100" s="12" t="s">
        <v>42</v>
      </c>
      <c r="K3100" s="12" t="s">
        <v>43</v>
      </c>
      <c r="L3100" s="13">
        <v>38.76</v>
      </c>
      <c r="M3100" s="13">
        <v>25</v>
      </c>
      <c r="N3100" s="13">
        <f t="shared" si="3165"/>
        <v>1.5504</v>
      </c>
      <c r="O3100" s="13">
        <v>42</v>
      </c>
      <c r="P3100" s="13" t="s">
        <v>30</v>
      </c>
      <c r="Q3100" s="13">
        <v>0</v>
      </c>
      <c r="R3100" s="69">
        <f t="shared" ref="R3100:R3101" si="3190">+L3100*O3100</f>
        <v>1627.9199999999998</v>
      </c>
      <c r="S3100" s="69">
        <v>0</v>
      </c>
      <c r="T3100" s="69">
        <f>+L3100*S3100</f>
        <v>0</v>
      </c>
      <c r="U3100" s="69">
        <f t="shared" ref="U3100" si="3191">+R3100-T3100</f>
        <v>1627.9199999999998</v>
      </c>
      <c r="V3100" s="69">
        <f>+U3100*1</f>
        <v>1627.9199999999998</v>
      </c>
      <c r="W3100" s="69">
        <f t="shared" ref="W3100" si="3192">+U3100-V3100</f>
        <v>0</v>
      </c>
      <c r="X3100" s="69">
        <v>0</v>
      </c>
      <c r="Y3100" s="14">
        <f t="shared" si="3188"/>
        <v>0</v>
      </c>
      <c r="Z3100" s="11" t="s">
        <v>26</v>
      </c>
      <c r="AA3100" s="12" t="s">
        <v>31</v>
      </c>
    </row>
    <row r="3101" spans="1:27" x14ac:dyDescent="0.25">
      <c r="A3101" s="10">
        <v>45702</v>
      </c>
      <c r="B3101" s="11" t="s">
        <v>3647</v>
      </c>
      <c r="C3101" s="11" t="s">
        <v>5638</v>
      </c>
      <c r="D3101" s="11">
        <v>17642</v>
      </c>
      <c r="E3101" s="11" t="s">
        <v>5470</v>
      </c>
      <c r="F3101" s="11" t="s">
        <v>26</v>
      </c>
      <c r="G3101" s="11">
        <v>112871</v>
      </c>
      <c r="H3101" s="12" t="s">
        <v>4445</v>
      </c>
      <c r="I3101" s="12" t="s">
        <v>27</v>
      </c>
      <c r="J3101" s="12" t="s">
        <v>47</v>
      </c>
      <c r="K3101" s="12" t="s">
        <v>48</v>
      </c>
      <c r="L3101" s="13">
        <v>34.56</v>
      </c>
      <c r="M3101" s="13">
        <v>25</v>
      </c>
      <c r="N3101" s="13">
        <f t="shared" si="3165"/>
        <v>1.3824000000000001</v>
      </c>
      <c r="O3101" s="13">
        <v>44</v>
      </c>
      <c r="P3101" s="13" t="s">
        <v>30</v>
      </c>
      <c r="Q3101" s="13">
        <v>0</v>
      </c>
      <c r="R3101" s="69">
        <f t="shared" si="3190"/>
        <v>1520.64</v>
      </c>
      <c r="S3101" s="69">
        <v>0</v>
      </c>
      <c r="T3101" s="69">
        <f>+L3101*S3101</f>
        <v>0</v>
      </c>
      <c r="U3101" s="69">
        <f>+R3101-T3101</f>
        <v>1520.64</v>
      </c>
      <c r="V3101" s="69">
        <f>+U3101*1</f>
        <v>1520.64</v>
      </c>
      <c r="W3101" s="69">
        <f>+U3101-V3101</f>
        <v>0</v>
      </c>
      <c r="X3101" s="69">
        <v>0</v>
      </c>
      <c r="Y3101" s="14">
        <f t="shared" si="3188"/>
        <v>0</v>
      </c>
      <c r="Z3101" s="11" t="s">
        <v>26</v>
      </c>
      <c r="AA3101" s="12" t="s">
        <v>31</v>
      </c>
    </row>
    <row r="3102" spans="1:27" x14ac:dyDescent="0.25">
      <c r="A3102" s="10">
        <v>45702</v>
      </c>
      <c r="B3102" s="11" t="s">
        <v>5639</v>
      </c>
      <c r="C3102" s="11" t="s">
        <v>5640</v>
      </c>
      <c r="D3102" s="11">
        <v>17643</v>
      </c>
      <c r="E3102" s="11" t="s">
        <v>1280</v>
      </c>
      <c r="F3102" s="11" t="s">
        <v>26</v>
      </c>
      <c r="G3102" s="11">
        <v>1017</v>
      </c>
      <c r="H3102" s="12" t="s">
        <v>141</v>
      </c>
      <c r="I3102" s="12" t="s">
        <v>27</v>
      </c>
      <c r="J3102" s="12" t="s">
        <v>33</v>
      </c>
      <c r="K3102" s="12" t="s">
        <v>34</v>
      </c>
      <c r="L3102" s="13">
        <v>36.86</v>
      </c>
      <c r="M3102" s="13">
        <v>25</v>
      </c>
      <c r="N3102" s="13">
        <f t="shared" si="3165"/>
        <v>1.4743999999999999</v>
      </c>
      <c r="O3102" s="13">
        <v>40</v>
      </c>
      <c r="P3102" s="13" t="s">
        <v>30</v>
      </c>
      <c r="Q3102" s="13">
        <v>0</v>
      </c>
      <c r="R3102" s="69">
        <f>L3102*O3102</f>
        <v>1474.4</v>
      </c>
      <c r="S3102" s="69">
        <v>0</v>
      </c>
      <c r="T3102" s="69">
        <f>L3102*S3102</f>
        <v>0</v>
      </c>
      <c r="U3102" s="69">
        <f>R3102-T3102</f>
        <v>1474.4</v>
      </c>
      <c r="V3102" s="69">
        <f>U3102*0</f>
        <v>0</v>
      </c>
      <c r="W3102" s="69">
        <f>U3102-V3102</f>
        <v>1474.4</v>
      </c>
      <c r="X3102" s="69">
        <v>0</v>
      </c>
      <c r="Y3102" s="14">
        <f t="shared" si="3188"/>
        <v>0</v>
      </c>
      <c r="Z3102" s="11" t="s">
        <v>26</v>
      </c>
      <c r="AA3102" s="12" t="s">
        <v>31</v>
      </c>
    </row>
    <row r="3103" spans="1:27" x14ac:dyDescent="0.25">
      <c r="A3103" s="10">
        <v>45703</v>
      </c>
      <c r="B3103" s="11" t="s">
        <v>461</v>
      </c>
      <c r="C3103" s="11" t="s">
        <v>5641</v>
      </c>
      <c r="D3103" s="11">
        <v>17644</v>
      </c>
      <c r="E3103" s="11" t="s">
        <v>68</v>
      </c>
      <c r="F3103" s="11" t="s">
        <v>26</v>
      </c>
      <c r="G3103" s="11">
        <v>76370</v>
      </c>
      <c r="H3103" s="12" t="s">
        <v>4447</v>
      </c>
      <c r="I3103" s="12" t="s">
        <v>27</v>
      </c>
      <c r="J3103" s="12" t="s">
        <v>47</v>
      </c>
      <c r="K3103" s="12" t="s">
        <v>48</v>
      </c>
      <c r="L3103" s="13">
        <v>39.94</v>
      </c>
      <c r="M3103" s="13">
        <v>27</v>
      </c>
      <c r="N3103" s="13">
        <f t="shared" si="3165"/>
        <v>1.4792592592592593</v>
      </c>
      <c r="O3103" s="13">
        <v>46.66</v>
      </c>
      <c r="P3103" s="13" t="s">
        <v>30</v>
      </c>
      <c r="Q3103" s="13">
        <v>0</v>
      </c>
      <c r="R3103" s="69">
        <f>+L3103*O3103</f>
        <v>1863.6003999999998</v>
      </c>
      <c r="S3103" s="69">
        <v>0</v>
      </c>
      <c r="T3103" s="69">
        <f>+L3103*S3103</f>
        <v>0</v>
      </c>
      <c r="U3103" s="69">
        <f>+R3103-T3103</f>
        <v>1863.6003999999998</v>
      </c>
      <c r="V3103" s="69">
        <f>+U3103*0.75</f>
        <v>1397.7003</v>
      </c>
      <c r="W3103" s="69">
        <f>+U3103-V3103</f>
        <v>465.90009999999984</v>
      </c>
      <c r="X3103" s="69">
        <v>0</v>
      </c>
      <c r="Y3103" s="14">
        <f t="shared" si="3188"/>
        <v>0</v>
      </c>
      <c r="Z3103" s="11" t="s">
        <v>26</v>
      </c>
      <c r="AA3103" s="12" t="s">
        <v>31</v>
      </c>
    </row>
    <row r="3104" spans="1:27" x14ac:dyDescent="0.25">
      <c r="A3104" s="10">
        <v>45703</v>
      </c>
      <c r="B3104" s="11" t="s">
        <v>5642</v>
      </c>
      <c r="C3104" s="11" t="s">
        <v>5643</v>
      </c>
      <c r="D3104" s="11">
        <v>17645</v>
      </c>
      <c r="E3104" s="11" t="s">
        <v>100</v>
      </c>
      <c r="F3104" s="11" t="s">
        <v>26</v>
      </c>
      <c r="G3104" s="11">
        <v>78252</v>
      </c>
      <c r="H3104" s="12" t="s">
        <v>4447</v>
      </c>
      <c r="I3104" s="12" t="s">
        <v>27</v>
      </c>
      <c r="J3104" s="12" t="s">
        <v>33</v>
      </c>
      <c r="K3104" s="12" t="s">
        <v>34</v>
      </c>
      <c r="L3104" s="13">
        <v>37.119999999999997</v>
      </c>
      <c r="M3104" s="13">
        <v>25</v>
      </c>
      <c r="N3104" s="13">
        <f t="shared" si="3165"/>
        <v>1.4847999999999999</v>
      </c>
      <c r="O3104" s="13">
        <v>45.33</v>
      </c>
      <c r="P3104" s="13" t="s">
        <v>30</v>
      </c>
      <c r="Q3104" s="13">
        <v>0</v>
      </c>
      <c r="R3104" s="69">
        <f>+L3104*O3104</f>
        <v>1682.6495999999997</v>
      </c>
      <c r="S3104" s="69">
        <v>0</v>
      </c>
      <c r="T3104" s="69">
        <f>+L3104*S3104</f>
        <v>0</v>
      </c>
      <c r="U3104" s="69">
        <f>+R3104-T3104</f>
        <v>1682.6495999999997</v>
      </c>
      <c r="V3104" s="69">
        <f>+U3104*0.75</f>
        <v>1261.9871999999998</v>
      </c>
      <c r="W3104" s="69">
        <f>+U3104-V3104</f>
        <v>420.66239999999993</v>
      </c>
      <c r="X3104" s="69">
        <v>0</v>
      </c>
      <c r="Y3104" s="14">
        <f t="shared" si="3188"/>
        <v>0</v>
      </c>
      <c r="Z3104" s="11" t="s">
        <v>26</v>
      </c>
      <c r="AA3104" s="12" t="s">
        <v>31</v>
      </c>
    </row>
    <row r="3105" spans="1:27" x14ac:dyDescent="0.25">
      <c r="A3105" s="10">
        <v>45703</v>
      </c>
      <c r="B3105" s="11" t="s">
        <v>2230</v>
      </c>
      <c r="C3105" s="11" t="s">
        <v>5644</v>
      </c>
      <c r="D3105" s="11">
        <v>17646</v>
      </c>
      <c r="E3105" s="11" t="s">
        <v>495</v>
      </c>
      <c r="F3105" s="11" t="s">
        <v>26</v>
      </c>
      <c r="G3105" s="11">
        <v>78958</v>
      </c>
      <c r="H3105" s="12" t="s">
        <v>4447</v>
      </c>
      <c r="I3105" s="12" t="s">
        <v>27</v>
      </c>
      <c r="J3105" s="12" t="s">
        <v>42</v>
      </c>
      <c r="K3105" s="12" t="s">
        <v>43</v>
      </c>
      <c r="L3105" s="13">
        <v>45</v>
      </c>
      <c r="M3105" s="13">
        <v>25</v>
      </c>
      <c r="N3105" s="13">
        <f t="shared" si="3165"/>
        <v>1.8</v>
      </c>
      <c r="O3105" s="13">
        <v>42.5</v>
      </c>
      <c r="P3105" s="13"/>
      <c r="Q3105" s="13">
        <v>0</v>
      </c>
      <c r="R3105" s="69">
        <f>+L3105*O3105</f>
        <v>1912.5</v>
      </c>
      <c r="S3105" s="69">
        <v>0</v>
      </c>
      <c r="T3105" s="69">
        <f>+L3105*S3105</f>
        <v>0</v>
      </c>
      <c r="U3105" s="69">
        <f>+R3105-T3105</f>
        <v>1912.5</v>
      </c>
      <c r="V3105" s="69">
        <f>+U3105*0.75</f>
        <v>1434.375</v>
      </c>
      <c r="W3105" s="69">
        <f>+U3105-V3105</f>
        <v>478.125</v>
      </c>
      <c r="X3105" s="69">
        <v>0</v>
      </c>
      <c r="Y3105" s="14">
        <f t="shared" si="3188"/>
        <v>0</v>
      </c>
      <c r="Z3105" s="11" t="s">
        <v>26</v>
      </c>
      <c r="AA3105" s="12" t="s">
        <v>31</v>
      </c>
    </row>
    <row r="3106" spans="1:27" x14ac:dyDescent="0.25">
      <c r="A3106" s="10">
        <v>45703</v>
      </c>
      <c r="B3106" s="11" t="s">
        <v>469</v>
      </c>
      <c r="C3106" s="11" t="s">
        <v>5645</v>
      </c>
      <c r="D3106" s="11">
        <v>17647</v>
      </c>
      <c r="E3106" s="11" t="s">
        <v>183</v>
      </c>
      <c r="F3106" s="11" t="s">
        <v>26</v>
      </c>
      <c r="G3106" s="11" t="s">
        <v>26</v>
      </c>
      <c r="H3106" s="12" t="s">
        <v>4421</v>
      </c>
      <c r="I3106" s="12" t="s">
        <v>27</v>
      </c>
      <c r="J3106" s="12" t="s">
        <v>47</v>
      </c>
      <c r="K3106" s="12" t="s">
        <v>48</v>
      </c>
      <c r="L3106" s="13">
        <v>40.36</v>
      </c>
      <c r="M3106" s="13">
        <v>28</v>
      </c>
      <c r="N3106" s="13">
        <f t="shared" si="3165"/>
        <v>1.4414285714285715</v>
      </c>
      <c r="O3106" s="13">
        <v>87</v>
      </c>
      <c r="P3106" s="13" t="s">
        <v>30</v>
      </c>
      <c r="Q3106" s="13">
        <v>0</v>
      </c>
      <c r="R3106" s="69">
        <f t="shared" ref="R3106:R3111" si="3193">L3106*O3106</f>
        <v>3511.32</v>
      </c>
      <c r="S3106" s="69">
        <v>38</v>
      </c>
      <c r="T3106" s="69">
        <f>L3106*S3106</f>
        <v>1533.68</v>
      </c>
      <c r="U3106" s="69">
        <f>R3106-T3106</f>
        <v>1977.64</v>
      </c>
      <c r="V3106" s="69">
        <f>U3106*1</f>
        <v>1977.64</v>
      </c>
      <c r="W3106" s="69">
        <f>U3106-V3106</f>
        <v>0</v>
      </c>
      <c r="X3106" s="69">
        <f>L3106*36</f>
        <v>1452.96</v>
      </c>
      <c r="Y3106" s="70">
        <f>+T3106-X3106</f>
        <v>80.720000000000027</v>
      </c>
      <c r="Z3106" s="12" t="s">
        <v>141</v>
      </c>
      <c r="AA3106" s="12" t="s">
        <v>78</v>
      </c>
    </row>
    <row r="3107" spans="1:27" x14ac:dyDescent="0.25">
      <c r="A3107" s="10">
        <v>45703</v>
      </c>
      <c r="B3107" s="11" t="s">
        <v>3681</v>
      </c>
      <c r="C3107" s="11" t="s">
        <v>5646</v>
      </c>
      <c r="D3107" s="11">
        <v>17648</v>
      </c>
      <c r="E3107" s="11" t="s">
        <v>430</v>
      </c>
      <c r="F3107" s="11" t="s">
        <v>26</v>
      </c>
      <c r="G3107" s="11">
        <v>1052</v>
      </c>
      <c r="H3107" s="12" t="s">
        <v>6326</v>
      </c>
      <c r="I3107" s="12" t="s">
        <v>27</v>
      </c>
      <c r="J3107" s="12" t="s">
        <v>42</v>
      </c>
      <c r="K3107" s="12" t="s">
        <v>43</v>
      </c>
      <c r="L3107" s="13">
        <v>40.22</v>
      </c>
      <c r="M3107" s="13">
        <v>25</v>
      </c>
      <c r="N3107" s="13">
        <f t="shared" si="3165"/>
        <v>1.6088</v>
      </c>
      <c r="O3107" s="13">
        <v>42.5</v>
      </c>
      <c r="P3107" s="13"/>
      <c r="Q3107" s="13">
        <v>0</v>
      </c>
      <c r="R3107" s="69">
        <f t="shared" si="3193"/>
        <v>1709.35</v>
      </c>
      <c r="S3107" s="69">
        <v>0</v>
      </c>
      <c r="T3107" s="69">
        <f>+L3107*S3107</f>
        <v>0</v>
      </c>
      <c r="U3107" s="69">
        <f>R3107-T3107</f>
        <v>1709.35</v>
      </c>
      <c r="V3107" s="69">
        <f>U3107*0</f>
        <v>0</v>
      </c>
      <c r="W3107" s="69">
        <f>U3107-V3107</f>
        <v>1709.35</v>
      </c>
      <c r="X3107" s="69"/>
      <c r="Y3107" s="14">
        <f t="shared" ref="Y3107" si="3194">T3107-X3107</f>
        <v>0</v>
      </c>
      <c r="Z3107" s="11" t="s">
        <v>26</v>
      </c>
      <c r="AA3107" s="12" t="s">
        <v>31</v>
      </c>
    </row>
    <row r="3108" spans="1:27" x14ac:dyDescent="0.25">
      <c r="A3108" s="10">
        <v>45703</v>
      </c>
      <c r="B3108" s="11" t="s">
        <v>5647</v>
      </c>
      <c r="C3108" s="11" t="s">
        <v>5648</v>
      </c>
      <c r="D3108" s="11">
        <v>17649</v>
      </c>
      <c r="E3108" s="11" t="s">
        <v>482</v>
      </c>
      <c r="F3108" s="11" t="s">
        <v>26</v>
      </c>
      <c r="G3108" s="11" t="s">
        <v>26</v>
      </c>
      <c r="H3108" s="12" t="s">
        <v>4421</v>
      </c>
      <c r="I3108" s="12" t="s">
        <v>27</v>
      </c>
      <c r="J3108" s="12" t="s">
        <v>42</v>
      </c>
      <c r="K3108" s="12" t="s">
        <v>43</v>
      </c>
      <c r="L3108" s="13">
        <v>43.22</v>
      </c>
      <c r="M3108" s="13">
        <v>25</v>
      </c>
      <c r="N3108" s="13">
        <f t="shared" si="3165"/>
        <v>1.7287999999999999</v>
      </c>
      <c r="O3108" s="13">
        <v>83</v>
      </c>
      <c r="P3108" s="13" t="s">
        <v>30</v>
      </c>
      <c r="Q3108" s="13">
        <v>0</v>
      </c>
      <c r="R3108" s="69">
        <f t="shared" si="3193"/>
        <v>3587.2599999999998</v>
      </c>
      <c r="S3108" s="69">
        <v>38</v>
      </c>
      <c r="T3108" s="69">
        <f>L3108*S3108</f>
        <v>1642.36</v>
      </c>
      <c r="U3108" s="69">
        <f>R3108-T3108</f>
        <v>1944.8999999999999</v>
      </c>
      <c r="V3108" s="69">
        <f>U3108*1</f>
        <v>1944.8999999999999</v>
      </c>
      <c r="W3108" s="69">
        <f>U3108-V3108</f>
        <v>0</v>
      </c>
      <c r="X3108" s="69">
        <f>L3108*37</f>
        <v>1599.1399999999999</v>
      </c>
      <c r="Y3108" s="70">
        <f>+T3108-X3108</f>
        <v>43.220000000000027</v>
      </c>
      <c r="Z3108" s="12" t="s">
        <v>41</v>
      </c>
      <c r="AA3108" s="12" t="s">
        <v>78</v>
      </c>
    </row>
    <row r="3109" spans="1:27" x14ac:dyDescent="0.25">
      <c r="A3109" s="10">
        <v>45703</v>
      </c>
      <c r="B3109" s="11" t="s">
        <v>5649</v>
      </c>
      <c r="C3109" s="11" t="s">
        <v>5650</v>
      </c>
      <c r="D3109" s="11">
        <v>17650</v>
      </c>
      <c r="E3109" s="11" t="s">
        <v>81</v>
      </c>
      <c r="F3109" s="11" t="s">
        <v>26</v>
      </c>
      <c r="G3109" s="11" t="s">
        <v>26</v>
      </c>
      <c r="H3109" s="12" t="s">
        <v>4421</v>
      </c>
      <c r="I3109" s="12" t="s">
        <v>27</v>
      </c>
      <c r="J3109" s="12" t="s">
        <v>33</v>
      </c>
      <c r="K3109" s="12" t="s">
        <v>34</v>
      </c>
      <c r="L3109" s="13">
        <v>42.18</v>
      </c>
      <c r="M3109" s="13">
        <v>29</v>
      </c>
      <c r="N3109" s="13">
        <f t="shared" si="3165"/>
        <v>1.4544827586206897</v>
      </c>
      <c r="O3109" s="13">
        <v>85</v>
      </c>
      <c r="P3109" s="13" t="s">
        <v>30</v>
      </c>
      <c r="Q3109" s="13">
        <v>0</v>
      </c>
      <c r="R3109" s="69">
        <f t="shared" si="3193"/>
        <v>3585.3</v>
      </c>
      <c r="S3109" s="69">
        <v>38</v>
      </c>
      <c r="T3109" s="69">
        <f t="shared" ref="T3109" si="3195">L3109*S3109</f>
        <v>1602.84</v>
      </c>
      <c r="U3109" s="69">
        <f t="shared" ref="U3109" si="3196">R3109-T3109</f>
        <v>1982.4600000000003</v>
      </c>
      <c r="V3109" s="69">
        <f>U3109*1</f>
        <v>1982.4600000000003</v>
      </c>
      <c r="W3109" s="69">
        <f t="shared" ref="W3109" si="3197">U3109-V3109</f>
        <v>0</v>
      </c>
      <c r="X3109" s="69">
        <f>L3109*36</f>
        <v>1518.48</v>
      </c>
      <c r="Y3109" s="70">
        <f>+T3109-X3109</f>
        <v>84.3599999999999</v>
      </c>
      <c r="Z3109" s="12" t="s">
        <v>141</v>
      </c>
      <c r="AA3109" s="12" t="s">
        <v>78</v>
      </c>
    </row>
    <row r="3110" spans="1:27" x14ac:dyDescent="0.25">
      <c r="A3110" s="10">
        <v>45703</v>
      </c>
      <c r="B3110" s="11" t="s">
        <v>5651</v>
      </c>
      <c r="C3110" s="11" t="s">
        <v>5652</v>
      </c>
      <c r="D3110" s="11">
        <v>17651</v>
      </c>
      <c r="E3110" s="11" t="s">
        <v>57</v>
      </c>
      <c r="F3110" s="11" t="s">
        <v>26</v>
      </c>
      <c r="G3110" s="11" t="s">
        <v>26</v>
      </c>
      <c r="H3110" s="12" t="s">
        <v>4421</v>
      </c>
      <c r="I3110" s="12" t="s">
        <v>27</v>
      </c>
      <c r="J3110" s="12" t="s">
        <v>42</v>
      </c>
      <c r="K3110" s="12" t="s">
        <v>43</v>
      </c>
      <c r="L3110" s="13">
        <v>45.2</v>
      </c>
      <c r="M3110" s="13">
        <v>28</v>
      </c>
      <c r="N3110" s="13">
        <f t="shared" si="3165"/>
        <v>1.6142857142857143</v>
      </c>
      <c r="O3110" s="13">
        <v>83</v>
      </c>
      <c r="P3110" s="13" t="s">
        <v>30</v>
      </c>
      <c r="Q3110" s="13">
        <v>0</v>
      </c>
      <c r="R3110" s="69">
        <f t="shared" si="3193"/>
        <v>3751.6000000000004</v>
      </c>
      <c r="S3110" s="69">
        <v>38</v>
      </c>
      <c r="T3110" s="69">
        <f>L3110*S3110</f>
        <v>1717.6000000000001</v>
      </c>
      <c r="U3110" s="69">
        <f>R3110-T3110</f>
        <v>2034.0000000000002</v>
      </c>
      <c r="V3110" s="69">
        <f>U3110*1</f>
        <v>2034.0000000000002</v>
      </c>
      <c r="W3110" s="69">
        <f>U3110-V3110</f>
        <v>0</v>
      </c>
      <c r="X3110" s="69">
        <f>L3110*37</f>
        <v>1672.4</v>
      </c>
      <c r="Y3110" s="70">
        <f>+T3110-X3110</f>
        <v>45.200000000000045</v>
      </c>
      <c r="Z3110" s="12" t="s">
        <v>41</v>
      </c>
      <c r="AA3110" s="12" t="s">
        <v>78</v>
      </c>
    </row>
    <row r="3111" spans="1:27" x14ac:dyDescent="0.25">
      <c r="A3111" s="10">
        <v>45703</v>
      </c>
      <c r="B3111" s="11" t="s">
        <v>5653</v>
      </c>
      <c r="C3111" s="11" t="s">
        <v>5654</v>
      </c>
      <c r="D3111" s="11">
        <v>17652</v>
      </c>
      <c r="E3111" s="11" t="s">
        <v>500</v>
      </c>
      <c r="F3111" s="11" t="s">
        <v>26</v>
      </c>
      <c r="G3111" s="11" t="s">
        <v>26</v>
      </c>
      <c r="H3111" s="12" t="s">
        <v>4421</v>
      </c>
      <c r="I3111" s="12" t="s">
        <v>27</v>
      </c>
      <c r="J3111" s="12" t="s">
        <v>33</v>
      </c>
      <c r="K3111" s="12" t="s">
        <v>34</v>
      </c>
      <c r="L3111" s="13">
        <v>43.8</v>
      </c>
      <c r="M3111" s="13">
        <v>30</v>
      </c>
      <c r="N3111" s="13">
        <f t="shared" si="3165"/>
        <v>1.46</v>
      </c>
      <c r="O3111" s="13">
        <v>85</v>
      </c>
      <c r="P3111" s="13" t="s">
        <v>30</v>
      </c>
      <c r="Q3111" s="13">
        <v>0</v>
      </c>
      <c r="R3111" s="69">
        <f t="shared" si="3193"/>
        <v>3722.9999999999995</v>
      </c>
      <c r="S3111" s="69">
        <v>38</v>
      </c>
      <c r="T3111" s="69">
        <f t="shared" ref="T3111" si="3198">L3111*S3111</f>
        <v>1664.3999999999999</v>
      </c>
      <c r="U3111" s="69">
        <f t="shared" ref="U3111" si="3199">R3111-T3111</f>
        <v>2058.5999999999995</v>
      </c>
      <c r="V3111" s="69">
        <f>U3111*1</f>
        <v>2058.5999999999995</v>
      </c>
      <c r="W3111" s="69">
        <f t="shared" ref="W3111" si="3200">U3111-V3111</f>
        <v>0</v>
      </c>
      <c r="X3111" s="69">
        <f>L3111*36</f>
        <v>1576.8</v>
      </c>
      <c r="Y3111" s="70">
        <f>+T3111-X3111</f>
        <v>87.599999999999909</v>
      </c>
      <c r="Z3111" s="12" t="s">
        <v>141</v>
      </c>
      <c r="AA3111" s="12" t="s">
        <v>78</v>
      </c>
    </row>
    <row r="3112" spans="1:27" x14ac:dyDescent="0.25">
      <c r="A3112" s="10">
        <v>45703</v>
      </c>
      <c r="B3112" s="11" t="s">
        <v>5655</v>
      </c>
      <c r="C3112" s="11" t="s">
        <v>5656</v>
      </c>
      <c r="D3112" s="11">
        <v>17653</v>
      </c>
      <c r="E3112" s="11" t="s">
        <v>5101</v>
      </c>
      <c r="F3112" s="11" t="s">
        <v>26</v>
      </c>
      <c r="G3112" s="11">
        <v>78104</v>
      </c>
      <c r="H3112" s="12" t="s">
        <v>4447</v>
      </c>
      <c r="I3112" s="12" t="s">
        <v>27</v>
      </c>
      <c r="J3112" s="12" t="s">
        <v>42</v>
      </c>
      <c r="K3112" s="12" t="s">
        <v>43</v>
      </c>
      <c r="L3112" s="13">
        <v>43.18</v>
      </c>
      <c r="M3112" s="13">
        <v>25</v>
      </c>
      <c r="N3112" s="13">
        <f t="shared" si="3165"/>
        <v>1.7272000000000001</v>
      </c>
      <c r="O3112" s="13">
        <v>42.5</v>
      </c>
      <c r="P3112" s="13"/>
      <c r="Q3112" s="13">
        <v>0</v>
      </c>
      <c r="R3112" s="69">
        <f>+L3112*O3112</f>
        <v>1835.15</v>
      </c>
      <c r="S3112" s="69">
        <v>0</v>
      </c>
      <c r="T3112" s="69">
        <f>+L3112*S3112</f>
        <v>0</v>
      </c>
      <c r="U3112" s="69">
        <f>+R3112-T3112</f>
        <v>1835.15</v>
      </c>
      <c r="V3112" s="69">
        <f>+U3112*0.75</f>
        <v>1376.3625000000002</v>
      </c>
      <c r="W3112" s="69">
        <f>+U3112-V3112</f>
        <v>458.78749999999991</v>
      </c>
      <c r="X3112" s="69">
        <v>0</v>
      </c>
      <c r="Y3112" s="14">
        <f t="shared" ref="Y3112" si="3201">T3112-X3112</f>
        <v>0</v>
      </c>
      <c r="Z3112" s="11" t="s">
        <v>26</v>
      </c>
      <c r="AA3112" s="12" t="s">
        <v>31</v>
      </c>
    </row>
    <row r="3113" spans="1:27" x14ac:dyDescent="0.25">
      <c r="A3113" s="10">
        <v>45703</v>
      </c>
      <c r="B3113" s="11" t="s">
        <v>5657</v>
      </c>
      <c r="C3113" s="11" t="s">
        <v>5658</v>
      </c>
      <c r="D3113" s="11">
        <v>17654</v>
      </c>
      <c r="E3113" s="11" t="s">
        <v>538</v>
      </c>
      <c r="F3113" s="11" t="s">
        <v>26</v>
      </c>
      <c r="G3113" s="11" t="s">
        <v>26</v>
      </c>
      <c r="H3113" s="12" t="s">
        <v>4421</v>
      </c>
      <c r="I3113" s="12" t="s">
        <v>27</v>
      </c>
      <c r="J3113" s="12" t="s">
        <v>42</v>
      </c>
      <c r="K3113" s="12" t="s">
        <v>43</v>
      </c>
      <c r="L3113" s="13">
        <v>44.22</v>
      </c>
      <c r="M3113" s="13">
        <v>25</v>
      </c>
      <c r="N3113" s="13">
        <f t="shared" si="3165"/>
        <v>1.7687999999999999</v>
      </c>
      <c r="O3113" s="13">
        <v>83</v>
      </c>
      <c r="P3113" s="13" t="s">
        <v>30</v>
      </c>
      <c r="Q3113" s="13">
        <v>0</v>
      </c>
      <c r="R3113" s="69">
        <f>L3113*O3113</f>
        <v>3670.2599999999998</v>
      </c>
      <c r="S3113" s="69">
        <v>38</v>
      </c>
      <c r="T3113" s="69">
        <f>L3113*S3113</f>
        <v>1680.36</v>
      </c>
      <c r="U3113" s="69">
        <f>R3113-T3113</f>
        <v>1989.8999999999999</v>
      </c>
      <c r="V3113" s="69">
        <f>U3113*1</f>
        <v>1989.8999999999999</v>
      </c>
      <c r="W3113" s="69">
        <f>U3113-V3113</f>
        <v>0</v>
      </c>
      <c r="X3113" s="69">
        <f>L3113*37</f>
        <v>1636.1399999999999</v>
      </c>
      <c r="Y3113" s="70">
        <f>+T3113-X3113</f>
        <v>44.220000000000027</v>
      </c>
      <c r="Z3113" s="12" t="s">
        <v>41</v>
      </c>
      <c r="AA3113" s="12" t="s">
        <v>78</v>
      </c>
    </row>
    <row r="3114" spans="1:27" x14ac:dyDescent="0.25">
      <c r="A3114" s="10">
        <v>45703</v>
      </c>
      <c r="B3114" s="11" t="s">
        <v>5659</v>
      </c>
      <c r="C3114" s="11" t="s">
        <v>5660</v>
      </c>
      <c r="D3114" s="11">
        <v>17655</v>
      </c>
      <c r="E3114" s="11" t="s">
        <v>245</v>
      </c>
      <c r="F3114" s="11" t="s">
        <v>26</v>
      </c>
      <c r="G3114" s="11" t="s">
        <v>26</v>
      </c>
      <c r="H3114" s="12" t="s">
        <v>4421</v>
      </c>
      <c r="I3114" s="12" t="s">
        <v>27</v>
      </c>
      <c r="J3114" s="12" t="s">
        <v>42</v>
      </c>
      <c r="K3114" s="12" t="s">
        <v>43</v>
      </c>
      <c r="L3114" s="13">
        <v>44.38</v>
      </c>
      <c r="M3114" s="13">
        <v>25</v>
      </c>
      <c r="N3114" s="13">
        <f t="shared" si="3165"/>
        <v>1.7752000000000001</v>
      </c>
      <c r="O3114" s="13">
        <v>83</v>
      </c>
      <c r="P3114" s="13" t="s">
        <v>30</v>
      </c>
      <c r="Q3114" s="13">
        <v>0</v>
      </c>
      <c r="R3114" s="69">
        <f>L3114*O3114</f>
        <v>3683.5400000000004</v>
      </c>
      <c r="S3114" s="69">
        <v>38</v>
      </c>
      <c r="T3114" s="69">
        <f>L3114*S3114</f>
        <v>1686.44</v>
      </c>
      <c r="U3114" s="69">
        <f>R3114-T3114</f>
        <v>1997.1000000000004</v>
      </c>
      <c r="V3114" s="69">
        <f>U3114*1</f>
        <v>1997.1000000000004</v>
      </c>
      <c r="W3114" s="69">
        <f>U3114-V3114</f>
        <v>0</v>
      </c>
      <c r="X3114" s="69">
        <f>L3114*37</f>
        <v>1642.0600000000002</v>
      </c>
      <c r="Y3114" s="70">
        <f>+T3114-X3114</f>
        <v>44.379999999999882</v>
      </c>
      <c r="Z3114" s="12" t="s">
        <v>41</v>
      </c>
      <c r="AA3114" s="12" t="s">
        <v>78</v>
      </c>
    </row>
    <row r="3115" spans="1:27" x14ac:dyDescent="0.25">
      <c r="A3115" s="10">
        <v>45703</v>
      </c>
      <c r="B3115" s="11" t="s">
        <v>691</v>
      </c>
      <c r="C3115" s="11" t="s">
        <v>5661</v>
      </c>
      <c r="D3115" s="11">
        <v>17656</v>
      </c>
      <c r="E3115" s="11" t="s">
        <v>434</v>
      </c>
      <c r="F3115" s="11" t="s">
        <v>26</v>
      </c>
      <c r="G3115" s="11">
        <v>2783</v>
      </c>
      <c r="H3115" s="12" t="s">
        <v>41</v>
      </c>
      <c r="I3115" s="12" t="s">
        <v>55</v>
      </c>
      <c r="J3115" s="12" t="s">
        <v>565</v>
      </c>
      <c r="K3115" s="12" t="s">
        <v>549</v>
      </c>
      <c r="L3115" s="13">
        <v>44.3</v>
      </c>
      <c r="M3115" s="13">
        <v>25</v>
      </c>
      <c r="N3115" s="13">
        <f t="shared" si="3165"/>
        <v>1.7719999999999998</v>
      </c>
      <c r="O3115" s="13">
        <v>25</v>
      </c>
      <c r="P3115" s="13"/>
      <c r="Q3115" s="13">
        <v>0</v>
      </c>
      <c r="R3115" s="69">
        <f>L3115*O3115</f>
        <v>1107.5</v>
      </c>
      <c r="S3115" s="69">
        <v>0</v>
      </c>
      <c r="T3115" s="69">
        <f t="shared" ref="T3115" si="3202">L3115*S3115</f>
        <v>0</v>
      </c>
      <c r="U3115" s="69">
        <f>R3115-T3115</f>
        <v>1107.5</v>
      </c>
      <c r="V3115" s="69">
        <f>U3115*0</f>
        <v>0</v>
      </c>
      <c r="W3115" s="69">
        <f>U3115-V3115</f>
        <v>1107.5</v>
      </c>
      <c r="X3115" s="69">
        <v>0</v>
      </c>
      <c r="Y3115" s="14">
        <f t="shared" ref="Y3115:Y3137" si="3203">T3115-X3115</f>
        <v>0</v>
      </c>
      <c r="Z3115" s="11" t="s">
        <v>26</v>
      </c>
      <c r="AA3115" s="12" t="s">
        <v>31</v>
      </c>
    </row>
    <row r="3116" spans="1:27" x14ac:dyDescent="0.25">
      <c r="A3116" s="10">
        <v>45703</v>
      </c>
      <c r="B3116" s="11" t="s">
        <v>5662</v>
      </c>
      <c r="C3116" s="11" t="s">
        <v>5663</v>
      </c>
      <c r="D3116" s="11">
        <v>17657</v>
      </c>
      <c r="E3116" s="11" t="s">
        <v>1199</v>
      </c>
      <c r="F3116" s="11" t="s">
        <v>26</v>
      </c>
      <c r="G3116" s="11">
        <v>2970</v>
      </c>
      <c r="H3116" s="12" t="s">
        <v>162</v>
      </c>
      <c r="I3116" s="12" t="s">
        <v>27</v>
      </c>
      <c r="J3116" s="12" t="s">
        <v>42</v>
      </c>
      <c r="K3116" s="12" t="s">
        <v>43</v>
      </c>
      <c r="L3116" s="13">
        <v>44.94</v>
      </c>
      <c r="M3116" s="13">
        <v>25</v>
      </c>
      <c r="N3116" s="13">
        <f t="shared" si="3165"/>
        <v>1.7975999999999999</v>
      </c>
      <c r="O3116" s="13" t="s">
        <v>30</v>
      </c>
      <c r="P3116" s="13">
        <v>62</v>
      </c>
      <c r="Q3116" s="13">
        <v>0</v>
      </c>
      <c r="R3116" s="69">
        <f>M3116*P3116</f>
        <v>1550</v>
      </c>
      <c r="S3116" s="69">
        <v>0</v>
      </c>
      <c r="T3116" s="69">
        <f>M3116*S3116</f>
        <v>0</v>
      </c>
      <c r="U3116" s="69">
        <f>R3116-T3116</f>
        <v>1550</v>
      </c>
      <c r="V3116" s="69">
        <f t="shared" ref="V3116" si="3204">U3116*0</f>
        <v>0</v>
      </c>
      <c r="W3116" s="69">
        <f t="shared" ref="W3116" si="3205">U3116-V3116</f>
        <v>1550</v>
      </c>
      <c r="X3116" s="69">
        <v>0</v>
      </c>
      <c r="Y3116" s="14">
        <f t="shared" si="3203"/>
        <v>0</v>
      </c>
      <c r="Z3116" s="11" t="s">
        <v>26</v>
      </c>
      <c r="AA3116" s="12" t="s">
        <v>31</v>
      </c>
    </row>
    <row r="3117" spans="1:27" x14ac:dyDescent="0.25">
      <c r="A3117" s="10">
        <v>45703</v>
      </c>
      <c r="B3117" s="11" t="s">
        <v>3316</v>
      </c>
      <c r="C3117" s="11" t="s">
        <v>5664</v>
      </c>
      <c r="D3117" s="11">
        <v>17658</v>
      </c>
      <c r="E3117" s="11" t="s">
        <v>91</v>
      </c>
      <c r="F3117" s="11" t="s">
        <v>26</v>
      </c>
      <c r="G3117" s="11">
        <v>2474</v>
      </c>
      <c r="H3117" s="12" t="s">
        <v>41</v>
      </c>
      <c r="I3117" s="12" t="s">
        <v>55</v>
      </c>
      <c r="J3117" s="12" t="s">
        <v>55</v>
      </c>
      <c r="K3117" s="12" t="s">
        <v>56</v>
      </c>
      <c r="L3117" s="13">
        <v>31.78</v>
      </c>
      <c r="M3117" s="13">
        <v>19</v>
      </c>
      <c r="N3117" s="13">
        <f t="shared" si="3165"/>
        <v>1.6726315789473685</v>
      </c>
      <c r="O3117" s="13" t="s">
        <v>30</v>
      </c>
      <c r="P3117" s="13">
        <v>24</v>
      </c>
      <c r="Q3117" s="13">
        <v>0</v>
      </c>
      <c r="R3117" s="69">
        <f>+M3117*P3117</f>
        <v>456</v>
      </c>
      <c r="S3117" s="69">
        <v>0</v>
      </c>
      <c r="T3117" s="69">
        <f>+M3117*S3117</f>
        <v>0</v>
      </c>
      <c r="U3117" s="69">
        <f t="shared" ref="U3117" si="3206">+R3117-T3117</f>
        <v>456</v>
      </c>
      <c r="V3117" s="69">
        <f>+U3117*0</f>
        <v>0</v>
      </c>
      <c r="W3117" s="69">
        <f t="shared" ref="W3117" si="3207">+U3117-V3117</f>
        <v>456</v>
      </c>
      <c r="X3117" s="69">
        <v>0</v>
      </c>
      <c r="Y3117" s="14">
        <f t="shared" si="3203"/>
        <v>0</v>
      </c>
      <c r="Z3117" s="11" t="s">
        <v>26</v>
      </c>
      <c r="AA3117" s="12" t="s">
        <v>31</v>
      </c>
    </row>
    <row r="3118" spans="1:27" x14ac:dyDescent="0.25">
      <c r="A3118" s="10">
        <v>45703</v>
      </c>
      <c r="B3118" s="11" t="s">
        <v>4260</v>
      </c>
      <c r="C3118" s="11" t="s">
        <v>5665</v>
      </c>
      <c r="D3118" s="11">
        <v>17659</v>
      </c>
      <c r="E3118" s="11" t="s">
        <v>239</v>
      </c>
      <c r="F3118" s="11" t="s">
        <v>26</v>
      </c>
      <c r="G3118" s="11">
        <v>3004</v>
      </c>
      <c r="H3118" s="12" t="s">
        <v>41</v>
      </c>
      <c r="I3118" s="12" t="s">
        <v>27</v>
      </c>
      <c r="J3118" s="12" t="s">
        <v>42</v>
      </c>
      <c r="K3118" s="12" t="s">
        <v>43</v>
      </c>
      <c r="L3118" s="13">
        <v>42.58</v>
      </c>
      <c r="M3118" s="13">
        <v>25</v>
      </c>
      <c r="N3118" s="13">
        <f t="shared" si="3165"/>
        <v>1.7031999999999998</v>
      </c>
      <c r="O3118" s="13" t="s">
        <v>30</v>
      </c>
      <c r="P3118" s="13">
        <v>64</v>
      </c>
      <c r="Q3118" s="13">
        <v>0</v>
      </c>
      <c r="R3118" s="69">
        <f>M3118*P3118</f>
        <v>1600</v>
      </c>
      <c r="S3118" s="69">
        <v>0</v>
      </c>
      <c r="T3118" s="69">
        <f>M3118*S3118</f>
        <v>0</v>
      </c>
      <c r="U3118" s="69">
        <f>+R3118-T3118</f>
        <v>1600</v>
      </c>
      <c r="V3118" s="69">
        <f t="shared" ref="V3118:V3120" si="3208">+U3118*0</f>
        <v>0</v>
      </c>
      <c r="W3118" s="69">
        <f>+U3118-V3118</f>
        <v>1600</v>
      </c>
      <c r="X3118" s="69">
        <v>0</v>
      </c>
      <c r="Y3118" s="14">
        <f t="shared" si="3203"/>
        <v>0</v>
      </c>
      <c r="Z3118" s="11" t="s">
        <v>26</v>
      </c>
      <c r="AA3118" s="12" t="s">
        <v>31</v>
      </c>
    </row>
    <row r="3119" spans="1:27" x14ac:dyDescent="0.25">
      <c r="A3119" s="10">
        <v>45703</v>
      </c>
      <c r="B3119" s="11" t="s">
        <v>5666</v>
      </c>
      <c r="C3119" s="11" t="s">
        <v>5667</v>
      </c>
      <c r="D3119" s="11">
        <v>17660</v>
      </c>
      <c r="E3119" s="11" t="s">
        <v>445</v>
      </c>
      <c r="F3119" s="11" t="s">
        <v>26</v>
      </c>
      <c r="G3119" s="11" t="s">
        <v>35</v>
      </c>
      <c r="H3119" s="12" t="s">
        <v>36</v>
      </c>
      <c r="I3119" s="12" t="s">
        <v>55</v>
      </c>
      <c r="J3119" s="12" t="s">
        <v>55</v>
      </c>
      <c r="K3119" s="12" t="s">
        <v>56</v>
      </c>
      <c r="L3119" s="13">
        <v>33.299999999999997</v>
      </c>
      <c r="M3119" s="13">
        <v>20</v>
      </c>
      <c r="N3119" s="13">
        <f t="shared" si="3165"/>
        <v>1.6649999999999998</v>
      </c>
      <c r="O3119" s="13">
        <v>20</v>
      </c>
      <c r="P3119" s="13" t="s">
        <v>30</v>
      </c>
      <c r="Q3119" s="13">
        <v>0</v>
      </c>
      <c r="R3119" s="69">
        <f>(L3119*O3119)-Q3119</f>
        <v>666</v>
      </c>
      <c r="S3119" s="69">
        <v>0</v>
      </c>
      <c r="T3119" s="69">
        <f t="shared" ref="T3119" si="3209">+L3119*S3119</f>
        <v>0</v>
      </c>
      <c r="U3119" s="69">
        <f t="shared" ref="U3119" si="3210">+R3119-T3119</f>
        <v>666</v>
      </c>
      <c r="V3119" s="69">
        <f t="shared" si="3208"/>
        <v>0</v>
      </c>
      <c r="W3119" s="69">
        <f t="shared" ref="W3119" si="3211">+U3119-V3119</f>
        <v>666</v>
      </c>
      <c r="X3119" s="69">
        <v>0</v>
      </c>
      <c r="Y3119" s="14">
        <f t="shared" si="3203"/>
        <v>0</v>
      </c>
      <c r="Z3119" s="11" t="s">
        <v>26</v>
      </c>
      <c r="AA3119" s="12" t="s">
        <v>31</v>
      </c>
    </row>
    <row r="3120" spans="1:27" x14ac:dyDescent="0.25">
      <c r="A3120" s="10">
        <v>45703</v>
      </c>
      <c r="B3120" s="11" t="s">
        <v>5668</v>
      </c>
      <c r="C3120" s="11" t="s">
        <v>5669</v>
      </c>
      <c r="D3120" s="11">
        <v>17661</v>
      </c>
      <c r="E3120" s="11" t="s">
        <v>53</v>
      </c>
      <c r="F3120" s="11" t="s">
        <v>26</v>
      </c>
      <c r="G3120" s="11">
        <v>3962</v>
      </c>
      <c r="H3120" s="12" t="s">
        <v>41</v>
      </c>
      <c r="I3120" s="12" t="s">
        <v>27</v>
      </c>
      <c r="J3120" s="12" t="s">
        <v>42</v>
      </c>
      <c r="K3120" s="12" t="s">
        <v>43</v>
      </c>
      <c r="L3120" s="13">
        <v>44.58</v>
      </c>
      <c r="M3120" s="13">
        <v>25</v>
      </c>
      <c r="N3120" s="13">
        <f t="shared" si="3165"/>
        <v>1.7831999999999999</v>
      </c>
      <c r="O3120" s="13" t="s">
        <v>30</v>
      </c>
      <c r="P3120" s="13">
        <v>64</v>
      </c>
      <c r="Q3120" s="13">
        <v>0</v>
      </c>
      <c r="R3120" s="69">
        <f>M3120*P3120</f>
        <v>1600</v>
      </c>
      <c r="S3120" s="69">
        <v>0</v>
      </c>
      <c r="T3120" s="69">
        <f>M3120*S3120</f>
        <v>0</v>
      </c>
      <c r="U3120" s="69">
        <f>+R3120-T3120</f>
        <v>1600</v>
      </c>
      <c r="V3120" s="69">
        <f t="shared" si="3208"/>
        <v>0</v>
      </c>
      <c r="W3120" s="69">
        <f>+U3120-V3120</f>
        <v>1600</v>
      </c>
      <c r="X3120" s="69">
        <v>0</v>
      </c>
      <c r="Y3120" s="14">
        <f t="shared" si="3203"/>
        <v>0</v>
      </c>
      <c r="Z3120" s="11" t="s">
        <v>26</v>
      </c>
      <c r="AA3120" s="12" t="s">
        <v>31</v>
      </c>
    </row>
    <row r="3121" spans="1:27" x14ac:dyDescent="0.25">
      <c r="A3121" s="10">
        <v>45703</v>
      </c>
      <c r="B3121" s="11" t="s">
        <v>5670</v>
      </c>
      <c r="C3121" s="11" t="s">
        <v>5671</v>
      </c>
      <c r="D3121" s="11">
        <v>17662</v>
      </c>
      <c r="E3121" s="11" t="s">
        <v>604</v>
      </c>
      <c r="F3121" s="11" t="s">
        <v>26</v>
      </c>
      <c r="G3121" s="11">
        <v>1067</v>
      </c>
      <c r="H3121" s="12" t="s">
        <v>141</v>
      </c>
      <c r="I3121" s="12" t="s">
        <v>37</v>
      </c>
      <c r="J3121" s="12" t="s">
        <v>85</v>
      </c>
      <c r="K3121" s="12" t="s">
        <v>86</v>
      </c>
      <c r="L3121" s="13">
        <v>39.18</v>
      </c>
      <c r="M3121" s="13">
        <v>25</v>
      </c>
      <c r="N3121" s="13">
        <f t="shared" si="3165"/>
        <v>1.5671999999999999</v>
      </c>
      <c r="O3121" s="13">
        <v>29</v>
      </c>
      <c r="P3121" s="13" t="s">
        <v>30</v>
      </c>
      <c r="Q3121" s="13">
        <v>0</v>
      </c>
      <c r="R3121" s="69">
        <f>L3121*O3121</f>
        <v>1136.22</v>
      </c>
      <c r="S3121" s="69">
        <v>0</v>
      </c>
      <c r="T3121" s="69">
        <f>L3121*S3121</f>
        <v>0</v>
      </c>
      <c r="U3121" s="69">
        <f>R3121-T3121</f>
        <v>1136.22</v>
      </c>
      <c r="V3121" s="69">
        <f>U3121*0</f>
        <v>0</v>
      </c>
      <c r="W3121" s="69">
        <f>U3121-V3121</f>
        <v>1136.22</v>
      </c>
      <c r="X3121" s="69">
        <v>0</v>
      </c>
      <c r="Y3121" s="14">
        <f t="shared" si="3203"/>
        <v>0</v>
      </c>
      <c r="Z3121" s="11" t="s">
        <v>26</v>
      </c>
      <c r="AA3121" s="12" t="s">
        <v>31</v>
      </c>
    </row>
    <row r="3122" spans="1:27" x14ac:dyDescent="0.25">
      <c r="A3122" s="10">
        <v>45703</v>
      </c>
      <c r="B3122" s="11" t="s">
        <v>5271</v>
      </c>
      <c r="C3122" s="11" t="s">
        <v>5672</v>
      </c>
      <c r="D3122" s="11">
        <v>17663</v>
      </c>
      <c r="E3122" s="11" t="s">
        <v>40</v>
      </c>
      <c r="F3122" s="11" t="s">
        <v>26</v>
      </c>
      <c r="G3122" s="11">
        <v>3273</v>
      </c>
      <c r="H3122" s="12" t="s">
        <v>41</v>
      </c>
      <c r="I3122" s="12" t="s">
        <v>27</v>
      </c>
      <c r="J3122" s="12" t="s">
        <v>28</v>
      </c>
      <c r="K3122" s="12" t="s">
        <v>29</v>
      </c>
      <c r="L3122" s="13">
        <v>37.1</v>
      </c>
      <c r="M3122" s="13">
        <v>25</v>
      </c>
      <c r="N3122" s="13">
        <f t="shared" si="3165"/>
        <v>1.484</v>
      </c>
      <c r="O3122" s="13" t="s">
        <v>30</v>
      </c>
      <c r="P3122" s="13">
        <v>40.5</v>
      </c>
      <c r="Q3122" s="13">
        <v>0</v>
      </c>
      <c r="R3122" s="69">
        <f>M3122*P3122</f>
        <v>1012.5</v>
      </c>
      <c r="S3122" s="69">
        <v>0</v>
      </c>
      <c r="T3122" s="69">
        <f>M3122*S3122</f>
        <v>0</v>
      </c>
      <c r="U3122" s="69">
        <f>+R3122-T3122</f>
        <v>1012.5</v>
      </c>
      <c r="V3122" s="69">
        <f t="shared" ref="V3122" si="3212">+U3122*0</f>
        <v>0</v>
      </c>
      <c r="W3122" s="69">
        <f>+U3122-V3122</f>
        <v>1012.5</v>
      </c>
      <c r="X3122" s="69">
        <v>0</v>
      </c>
      <c r="Y3122" s="14">
        <f t="shared" si="3203"/>
        <v>0</v>
      </c>
      <c r="Z3122" s="11" t="s">
        <v>26</v>
      </c>
      <c r="AA3122" s="12" t="s">
        <v>31</v>
      </c>
    </row>
    <row r="3123" spans="1:27" x14ac:dyDescent="0.25">
      <c r="A3123" s="10">
        <v>45703</v>
      </c>
      <c r="B3123" s="11" t="s">
        <v>5673</v>
      </c>
      <c r="C3123" s="11" t="s">
        <v>5674</v>
      </c>
      <c r="D3123" s="11">
        <v>17664</v>
      </c>
      <c r="E3123" s="11" t="s">
        <v>61</v>
      </c>
      <c r="F3123" s="11" t="s">
        <v>26</v>
      </c>
      <c r="G3123" s="11" t="s">
        <v>35</v>
      </c>
      <c r="H3123" s="12" t="s">
        <v>36</v>
      </c>
      <c r="I3123" s="12" t="s">
        <v>27</v>
      </c>
      <c r="J3123" s="12" t="s">
        <v>42</v>
      </c>
      <c r="K3123" s="12" t="s">
        <v>43</v>
      </c>
      <c r="L3123" s="13">
        <v>9.8000000000000007</v>
      </c>
      <c r="M3123" s="13">
        <v>6</v>
      </c>
      <c r="N3123" s="13">
        <f t="shared" si="3165"/>
        <v>1.6333333333333335</v>
      </c>
      <c r="O3123" s="13">
        <v>45</v>
      </c>
      <c r="P3123" s="13" t="s">
        <v>30</v>
      </c>
      <c r="Q3123" s="13">
        <v>0</v>
      </c>
      <c r="R3123" s="69">
        <f>(L3123*O3123)-Q3123</f>
        <v>441.00000000000006</v>
      </c>
      <c r="S3123" s="69">
        <v>0</v>
      </c>
      <c r="T3123" s="69">
        <f t="shared" ref="T3123" si="3213">+L3123*S3123</f>
        <v>0</v>
      </c>
      <c r="U3123" s="69">
        <f t="shared" ref="U3123:U3124" si="3214">+R3123-T3123</f>
        <v>441.00000000000006</v>
      </c>
      <c r="V3123" s="69">
        <f>+U3123*0</f>
        <v>0</v>
      </c>
      <c r="W3123" s="69">
        <f t="shared" ref="W3123:W3124" si="3215">+U3123-V3123</f>
        <v>441.00000000000006</v>
      </c>
      <c r="X3123" s="69">
        <v>0</v>
      </c>
      <c r="Y3123" s="14">
        <f t="shared" si="3203"/>
        <v>0</v>
      </c>
      <c r="Z3123" s="11" t="s">
        <v>26</v>
      </c>
      <c r="AA3123" s="12" t="s">
        <v>31</v>
      </c>
    </row>
    <row r="3124" spans="1:27" x14ac:dyDescent="0.25">
      <c r="A3124" s="10">
        <v>45703</v>
      </c>
      <c r="B3124" s="11" t="s">
        <v>5675</v>
      </c>
      <c r="C3124" s="11" t="s">
        <v>5676</v>
      </c>
      <c r="D3124" s="11">
        <v>17665</v>
      </c>
      <c r="E3124" s="11" t="s">
        <v>560</v>
      </c>
      <c r="F3124" s="11" t="s">
        <v>26</v>
      </c>
      <c r="G3124" s="11">
        <v>112876</v>
      </c>
      <c r="H3124" s="12" t="s">
        <v>4445</v>
      </c>
      <c r="I3124" s="12" t="s">
        <v>27</v>
      </c>
      <c r="J3124" s="12" t="s">
        <v>42</v>
      </c>
      <c r="K3124" s="12" t="s">
        <v>43</v>
      </c>
      <c r="L3124" s="13">
        <v>39.659999999999997</v>
      </c>
      <c r="M3124" s="13">
        <v>25</v>
      </c>
      <c r="N3124" s="13">
        <f t="shared" si="3165"/>
        <v>1.5863999999999998</v>
      </c>
      <c r="O3124" s="13">
        <v>42</v>
      </c>
      <c r="P3124" s="13" t="s">
        <v>30</v>
      </c>
      <c r="Q3124" s="13">
        <v>0</v>
      </c>
      <c r="R3124" s="69">
        <f t="shared" ref="R3124:R3125" si="3216">+L3124*O3124</f>
        <v>1665.7199999999998</v>
      </c>
      <c r="S3124" s="69">
        <v>0</v>
      </c>
      <c r="T3124" s="69">
        <f>+L3124*S3124</f>
        <v>0</v>
      </c>
      <c r="U3124" s="69">
        <f t="shared" si="3214"/>
        <v>1665.7199999999998</v>
      </c>
      <c r="V3124" s="69">
        <f>+U3124*1</f>
        <v>1665.7199999999998</v>
      </c>
      <c r="W3124" s="69">
        <f t="shared" si="3215"/>
        <v>0</v>
      </c>
      <c r="X3124" s="69">
        <v>0</v>
      </c>
      <c r="Y3124" s="14">
        <f t="shared" si="3203"/>
        <v>0</v>
      </c>
      <c r="Z3124" s="11" t="s">
        <v>26</v>
      </c>
      <c r="AA3124" s="12" t="s">
        <v>31</v>
      </c>
    </row>
    <row r="3125" spans="1:27" x14ac:dyDescent="0.25">
      <c r="A3125" s="10">
        <v>45703</v>
      </c>
      <c r="B3125" s="11" t="s">
        <v>5677</v>
      </c>
      <c r="C3125" s="11" t="s">
        <v>5678</v>
      </c>
      <c r="D3125" s="11">
        <v>17666</v>
      </c>
      <c r="E3125" s="11" t="s">
        <v>321</v>
      </c>
      <c r="F3125" s="11" t="s">
        <v>26</v>
      </c>
      <c r="G3125" s="11">
        <v>112870</v>
      </c>
      <c r="H3125" s="12" t="s">
        <v>4445</v>
      </c>
      <c r="I3125" s="12" t="s">
        <v>27</v>
      </c>
      <c r="J3125" s="12" t="s">
        <v>33</v>
      </c>
      <c r="K3125" s="12" t="s">
        <v>34</v>
      </c>
      <c r="L3125" s="13">
        <v>35.86</v>
      </c>
      <c r="M3125" s="13">
        <v>25</v>
      </c>
      <c r="N3125" s="13">
        <f t="shared" si="3165"/>
        <v>1.4343999999999999</v>
      </c>
      <c r="O3125" s="13">
        <v>44</v>
      </c>
      <c r="P3125" s="13" t="s">
        <v>30</v>
      </c>
      <c r="Q3125" s="13">
        <v>0</v>
      </c>
      <c r="R3125" s="69">
        <f t="shared" si="3216"/>
        <v>1577.84</v>
      </c>
      <c r="S3125" s="69">
        <v>0</v>
      </c>
      <c r="T3125" s="69">
        <f>+L3125*S3125</f>
        <v>0</v>
      </c>
      <c r="U3125" s="69">
        <f>+R3125-T3125</f>
        <v>1577.84</v>
      </c>
      <c r="V3125" s="69">
        <f>+U3125*1</f>
        <v>1577.84</v>
      </c>
      <c r="W3125" s="69">
        <f>+U3125-V3125</f>
        <v>0</v>
      </c>
      <c r="X3125" s="69">
        <v>0</v>
      </c>
      <c r="Y3125" s="14">
        <f t="shared" si="3203"/>
        <v>0</v>
      </c>
      <c r="Z3125" s="11" t="s">
        <v>26</v>
      </c>
      <c r="AA3125" s="12" t="s">
        <v>31</v>
      </c>
    </row>
    <row r="3126" spans="1:27" x14ac:dyDescent="0.25">
      <c r="A3126" s="10">
        <v>45703</v>
      </c>
      <c r="B3126" s="11" t="s">
        <v>5679</v>
      </c>
      <c r="C3126" s="11" t="s">
        <v>5680</v>
      </c>
      <c r="D3126" s="11">
        <v>17667</v>
      </c>
      <c r="E3126" s="11" t="s">
        <v>60</v>
      </c>
      <c r="F3126" s="11" t="s">
        <v>26</v>
      </c>
      <c r="G3126" s="11" t="s">
        <v>35</v>
      </c>
      <c r="H3126" s="12" t="s">
        <v>36</v>
      </c>
      <c r="I3126" s="12" t="s">
        <v>27</v>
      </c>
      <c r="J3126" s="12" t="s">
        <v>42</v>
      </c>
      <c r="K3126" s="12" t="s">
        <v>43</v>
      </c>
      <c r="L3126" s="13">
        <v>6.5</v>
      </c>
      <c r="M3126" s="13">
        <v>4</v>
      </c>
      <c r="N3126" s="13">
        <f t="shared" si="3165"/>
        <v>1.625</v>
      </c>
      <c r="O3126" s="13">
        <v>45</v>
      </c>
      <c r="P3126" s="13" t="s">
        <v>30</v>
      </c>
      <c r="Q3126" s="13">
        <v>0</v>
      </c>
      <c r="R3126" s="69">
        <f>(L3126*O3126)-Q3126</f>
        <v>292.5</v>
      </c>
      <c r="S3126" s="69">
        <v>0</v>
      </c>
      <c r="T3126" s="69">
        <f t="shared" ref="T3126" si="3217">+L3126*S3126</f>
        <v>0</v>
      </c>
      <c r="U3126" s="69">
        <f t="shared" ref="U3126" si="3218">+R3126-T3126</f>
        <v>292.5</v>
      </c>
      <c r="V3126" s="69">
        <f>+U3126*0</f>
        <v>0</v>
      </c>
      <c r="W3126" s="69">
        <f t="shared" ref="W3126" si="3219">+U3126-V3126</f>
        <v>292.5</v>
      </c>
      <c r="X3126" s="69">
        <v>0</v>
      </c>
      <c r="Y3126" s="14">
        <f t="shared" si="3203"/>
        <v>0</v>
      </c>
      <c r="Z3126" s="11" t="s">
        <v>26</v>
      </c>
      <c r="AA3126" s="12" t="s">
        <v>31</v>
      </c>
    </row>
    <row r="3127" spans="1:27" x14ac:dyDescent="0.25">
      <c r="A3127" s="10">
        <v>45703</v>
      </c>
      <c r="B3127" s="11" t="s">
        <v>1104</v>
      </c>
      <c r="C3127" s="11" t="s">
        <v>5681</v>
      </c>
      <c r="D3127" s="11">
        <v>17668</v>
      </c>
      <c r="E3127" s="11" t="s">
        <v>80</v>
      </c>
      <c r="F3127" s="11" t="s">
        <v>26</v>
      </c>
      <c r="G3127" s="11">
        <v>10688</v>
      </c>
      <c r="H3127" s="12" t="s">
        <v>140</v>
      </c>
      <c r="I3127" s="12" t="s">
        <v>27</v>
      </c>
      <c r="J3127" s="12" t="s">
        <v>42</v>
      </c>
      <c r="K3127" s="12" t="s">
        <v>43</v>
      </c>
      <c r="L3127" s="13">
        <v>43.6</v>
      </c>
      <c r="M3127" s="13">
        <v>25</v>
      </c>
      <c r="N3127" s="13">
        <f t="shared" si="3165"/>
        <v>1.744</v>
      </c>
      <c r="O3127" s="13">
        <v>35</v>
      </c>
      <c r="P3127" s="13"/>
      <c r="Q3127" s="13">
        <v>0</v>
      </c>
      <c r="R3127" s="69">
        <f>+L3127*O3127</f>
        <v>1526</v>
      </c>
      <c r="S3127" s="69">
        <v>0</v>
      </c>
      <c r="T3127" s="69">
        <f>+L3127*S3127</f>
        <v>0</v>
      </c>
      <c r="U3127" s="69">
        <f>+R3127-T3127</f>
        <v>1526</v>
      </c>
      <c r="V3127" s="69">
        <f t="shared" ref="V3127" si="3220">+U3127*0</f>
        <v>0</v>
      </c>
      <c r="W3127" s="69">
        <f>+U3127-V3127</f>
        <v>1526</v>
      </c>
      <c r="X3127" s="69">
        <v>0</v>
      </c>
      <c r="Y3127" s="14">
        <f t="shared" si="3203"/>
        <v>0</v>
      </c>
      <c r="Z3127" s="11" t="s">
        <v>26</v>
      </c>
      <c r="AA3127" s="12" t="s">
        <v>31</v>
      </c>
    </row>
    <row r="3128" spans="1:27" x14ac:dyDescent="0.25">
      <c r="A3128" s="10">
        <v>45703</v>
      </c>
      <c r="B3128" s="11" t="s">
        <v>5682</v>
      </c>
      <c r="C3128" s="11" t="s">
        <v>5683</v>
      </c>
      <c r="D3128" s="11">
        <v>17669</v>
      </c>
      <c r="E3128" s="11" t="s">
        <v>5207</v>
      </c>
      <c r="F3128" s="11" t="s">
        <v>26</v>
      </c>
      <c r="G3128" s="11" t="s">
        <v>35</v>
      </c>
      <c r="H3128" s="12" t="s">
        <v>36</v>
      </c>
      <c r="I3128" s="12" t="s">
        <v>37</v>
      </c>
      <c r="J3128" s="12" t="s">
        <v>85</v>
      </c>
      <c r="K3128" s="12" t="s">
        <v>86</v>
      </c>
      <c r="L3128" s="13">
        <v>15.48</v>
      </c>
      <c r="M3128" s="13">
        <v>9</v>
      </c>
      <c r="N3128" s="13">
        <f t="shared" si="3165"/>
        <v>1.72</v>
      </c>
      <c r="O3128" s="13">
        <v>37</v>
      </c>
      <c r="P3128" s="13" t="s">
        <v>30</v>
      </c>
      <c r="Q3128" s="13">
        <v>0</v>
      </c>
      <c r="R3128" s="69">
        <f>(L3128*O3128)-Q3128</f>
        <v>572.76</v>
      </c>
      <c r="S3128" s="69">
        <v>0</v>
      </c>
      <c r="T3128" s="69">
        <f t="shared" ref="T3128" si="3221">+L3128*S3128</f>
        <v>0</v>
      </c>
      <c r="U3128" s="69">
        <f t="shared" ref="U3128:U3129" si="3222">+R3128-T3128</f>
        <v>572.76</v>
      </c>
      <c r="V3128" s="69">
        <f>+U3128*0</f>
        <v>0</v>
      </c>
      <c r="W3128" s="69">
        <f t="shared" ref="W3128:W3129" si="3223">+U3128-V3128</f>
        <v>572.76</v>
      </c>
      <c r="X3128" s="69">
        <v>0</v>
      </c>
      <c r="Y3128" s="14">
        <f t="shared" si="3203"/>
        <v>0</v>
      </c>
      <c r="Z3128" s="11" t="s">
        <v>26</v>
      </c>
      <c r="AA3128" s="12" t="s">
        <v>31</v>
      </c>
    </row>
    <row r="3129" spans="1:27" x14ac:dyDescent="0.25">
      <c r="A3129" s="10">
        <v>45703</v>
      </c>
      <c r="B3129" s="11" t="s">
        <v>5684</v>
      </c>
      <c r="C3129" s="11" t="s">
        <v>5685</v>
      </c>
      <c r="D3129" s="11">
        <v>17670</v>
      </c>
      <c r="E3129" s="11" t="s">
        <v>223</v>
      </c>
      <c r="F3129" s="11" t="s">
        <v>26</v>
      </c>
      <c r="G3129" s="11">
        <v>3219</v>
      </c>
      <c r="H3129" s="12" t="s">
        <v>4422</v>
      </c>
      <c r="I3129" s="12" t="s">
        <v>27</v>
      </c>
      <c r="J3129" s="12" t="s">
        <v>33</v>
      </c>
      <c r="K3129" s="12" t="s">
        <v>34</v>
      </c>
      <c r="L3129" s="13">
        <v>35.56</v>
      </c>
      <c r="M3129" s="13">
        <v>25</v>
      </c>
      <c r="N3129" s="13">
        <f t="shared" si="3165"/>
        <v>1.4224000000000001</v>
      </c>
      <c r="O3129" s="13">
        <v>45</v>
      </c>
      <c r="P3129" s="13" t="s">
        <v>30</v>
      </c>
      <c r="Q3129" s="13">
        <v>0</v>
      </c>
      <c r="R3129" s="69">
        <f>+L3129*O3129</f>
        <v>1600.2</v>
      </c>
      <c r="S3129" s="69">
        <v>0</v>
      </c>
      <c r="T3129" s="69">
        <f>+L3129*S3129</f>
        <v>0</v>
      </c>
      <c r="U3129" s="69">
        <f t="shared" si="3222"/>
        <v>1600.2</v>
      </c>
      <c r="V3129" s="69">
        <f>+U3129*1</f>
        <v>1600.2</v>
      </c>
      <c r="W3129" s="69">
        <f t="shared" si="3223"/>
        <v>0</v>
      </c>
      <c r="X3129" s="69">
        <v>0</v>
      </c>
      <c r="Y3129" s="14">
        <f t="shared" si="3203"/>
        <v>0</v>
      </c>
      <c r="Z3129" s="11" t="s">
        <v>26</v>
      </c>
      <c r="AA3129" s="12" t="s">
        <v>31</v>
      </c>
    </row>
    <row r="3130" spans="1:27" x14ac:dyDescent="0.25">
      <c r="A3130" s="10">
        <v>45703</v>
      </c>
      <c r="B3130" s="11" t="s">
        <v>5686</v>
      </c>
      <c r="C3130" s="11" t="s">
        <v>5687</v>
      </c>
      <c r="D3130" s="11">
        <v>17671</v>
      </c>
      <c r="E3130" s="11" t="s">
        <v>183</v>
      </c>
      <c r="F3130" s="11" t="s">
        <v>26</v>
      </c>
      <c r="G3130" s="11">
        <v>1018</v>
      </c>
      <c r="H3130" s="12" t="s">
        <v>141</v>
      </c>
      <c r="I3130" s="12" t="s">
        <v>37</v>
      </c>
      <c r="J3130" s="12" t="s">
        <v>85</v>
      </c>
      <c r="K3130" s="12" t="s">
        <v>86</v>
      </c>
      <c r="L3130" s="13">
        <v>37.46</v>
      </c>
      <c r="M3130" s="13">
        <v>25</v>
      </c>
      <c r="N3130" s="13">
        <f t="shared" si="3165"/>
        <v>1.4984</v>
      </c>
      <c r="O3130" s="13">
        <v>29</v>
      </c>
      <c r="P3130" s="13" t="s">
        <v>30</v>
      </c>
      <c r="Q3130" s="13">
        <v>0</v>
      </c>
      <c r="R3130" s="69">
        <f>L3130*O3130</f>
        <v>1086.3399999999999</v>
      </c>
      <c r="S3130" s="69">
        <v>0</v>
      </c>
      <c r="T3130" s="69">
        <f>L3130*S3130</f>
        <v>0</v>
      </c>
      <c r="U3130" s="69">
        <f>R3130-T3130</f>
        <v>1086.3399999999999</v>
      </c>
      <c r="V3130" s="69">
        <f>U3130*0</f>
        <v>0</v>
      </c>
      <c r="W3130" s="69">
        <f>U3130-V3130</f>
        <v>1086.3399999999999</v>
      </c>
      <c r="X3130" s="69">
        <v>0</v>
      </c>
      <c r="Y3130" s="14">
        <f t="shared" si="3203"/>
        <v>0</v>
      </c>
      <c r="Z3130" s="11" t="s">
        <v>26</v>
      </c>
      <c r="AA3130" s="12" t="s">
        <v>31</v>
      </c>
    </row>
    <row r="3131" spans="1:27" x14ac:dyDescent="0.25">
      <c r="A3131" s="10">
        <v>45703</v>
      </c>
      <c r="B3131" s="11" t="s">
        <v>5688</v>
      </c>
      <c r="C3131" s="11" t="s">
        <v>5689</v>
      </c>
      <c r="D3131" s="11">
        <v>17672</v>
      </c>
      <c r="E3131" s="11" t="s">
        <v>592</v>
      </c>
      <c r="F3131" s="11" t="s">
        <v>26</v>
      </c>
      <c r="G3131" s="11">
        <v>44336</v>
      </c>
      <c r="H3131" s="12" t="s">
        <v>4422</v>
      </c>
      <c r="I3131" s="12" t="s">
        <v>27</v>
      </c>
      <c r="J3131" s="12" t="s">
        <v>47</v>
      </c>
      <c r="K3131" s="12" t="s">
        <v>48</v>
      </c>
      <c r="L3131" s="13">
        <v>33.46</v>
      </c>
      <c r="M3131" s="13">
        <v>25</v>
      </c>
      <c r="N3131" s="13">
        <f t="shared" si="3165"/>
        <v>1.3384</v>
      </c>
      <c r="O3131" s="13">
        <v>46</v>
      </c>
      <c r="P3131" s="13" t="s">
        <v>30</v>
      </c>
      <c r="Q3131" s="13">
        <v>0</v>
      </c>
      <c r="R3131" s="69">
        <f t="shared" ref="R3131" si="3224">+L3131*O3131</f>
        <v>1539.16</v>
      </c>
      <c r="S3131" s="69">
        <v>0</v>
      </c>
      <c r="T3131" s="69">
        <f t="shared" ref="T3131" si="3225">+L3131*S3131</f>
        <v>0</v>
      </c>
      <c r="U3131" s="69">
        <f t="shared" ref="U3131" si="3226">+R3131-T3131</f>
        <v>1539.16</v>
      </c>
      <c r="V3131" s="69">
        <f>+U3131*1</f>
        <v>1539.16</v>
      </c>
      <c r="W3131" s="69">
        <f t="shared" ref="W3131" si="3227">+U3131-V3131</f>
        <v>0</v>
      </c>
      <c r="X3131" s="69">
        <v>0</v>
      </c>
      <c r="Y3131" s="14">
        <f t="shared" si="3203"/>
        <v>0</v>
      </c>
      <c r="Z3131" s="11" t="s">
        <v>26</v>
      </c>
      <c r="AA3131" s="12" t="s">
        <v>31</v>
      </c>
    </row>
    <row r="3132" spans="1:27" x14ac:dyDescent="0.25">
      <c r="A3132" s="10">
        <v>45703</v>
      </c>
      <c r="B3132" s="11" t="s">
        <v>2548</v>
      </c>
      <c r="C3132" s="11" t="s">
        <v>5690</v>
      </c>
      <c r="D3132" s="11">
        <v>17673</v>
      </c>
      <c r="E3132" s="11" t="s">
        <v>81</v>
      </c>
      <c r="F3132" s="11" t="s">
        <v>26</v>
      </c>
      <c r="G3132" s="11">
        <v>1218</v>
      </c>
      <c r="H3132" s="12" t="s">
        <v>141</v>
      </c>
      <c r="I3132" s="12" t="s">
        <v>37</v>
      </c>
      <c r="J3132" s="12" t="s">
        <v>85</v>
      </c>
      <c r="K3132" s="12" t="s">
        <v>86</v>
      </c>
      <c r="L3132" s="13">
        <v>38.04</v>
      </c>
      <c r="M3132" s="13">
        <v>25</v>
      </c>
      <c r="N3132" s="13">
        <f t="shared" si="3165"/>
        <v>1.5216000000000001</v>
      </c>
      <c r="O3132" s="13">
        <v>29</v>
      </c>
      <c r="P3132" s="13" t="s">
        <v>30</v>
      </c>
      <c r="Q3132" s="13">
        <v>0</v>
      </c>
      <c r="R3132" s="69">
        <f>L3132*O3132</f>
        <v>1103.1600000000001</v>
      </c>
      <c r="S3132" s="69">
        <v>0</v>
      </c>
      <c r="T3132" s="69">
        <f>L3132*S3132</f>
        <v>0</v>
      </c>
      <c r="U3132" s="69">
        <f>R3132-T3132</f>
        <v>1103.1600000000001</v>
      </c>
      <c r="V3132" s="69">
        <f>U3132*0</f>
        <v>0</v>
      </c>
      <c r="W3132" s="69">
        <f>U3132-V3132</f>
        <v>1103.1600000000001</v>
      </c>
      <c r="X3132" s="69">
        <v>0</v>
      </c>
      <c r="Y3132" s="14">
        <f t="shared" si="3203"/>
        <v>0</v>
      </c>
      <c r="Z3132" s="11" t="s">
        <v>26</v>
      </c>
      <c r="AA3132" s="12" t="s">
        <v>31</v>
      </c>
    </row>
    <row r="3133" spans="1:27" x14ac:dyDescent="0.25">
      <c r="A3133" s="10">
        <v>45703</v>
      </c>
      <c r="B3133" s="11" t="s">
        <v>5691</v>
      </c>
      <c r="C3133" s="11" t="s">
        <v>5692</v>
      </c>
      <c r="D3133" s="11">
        <v>17674</v>
      </c>
      <c r="E3133" s="11" t="s">
        <v>5207</v>
      </c>
      <c r="F3133" s="11" t="s">
        <v>26</v>
      </c>
      <c r="G3133" s="11" t="s">
        <v>35</v>
      </c>
      <c r="H3133" s="12" t="s">
        <v>36</v>
      </c>
      <c r="I3133" s="12" t="s">
        <v>37</v>
      </c>
      <c r="J3133" s="12" t="s">
        <v>85</v>
      </c>
      <c r="K3133" s="12" t="s">
        <v>86</v>
      </c>
      <c r="L3133" s="13">
        <v>16.100000000000001</v>
      </c>
      <c r="M3133" s="13">
        <v>9</v>
      </c>
      <c r="N3133" s="13">
        <f t="shared" si="3165"/>
        <v>1.788888888888889</v>
      </c>
      <c r="O3133" s="13">
        <v>37</v>
      </c>
      <c r="P3133" s="13" t="s">
        <v>30</v>
      </c>
      <c r="Q3133" s="13">
        <v>0</v>
      </c>
      <c r="R3133" s="69">
        <f>(L3133*O3133)-Q3133</f>
        <v>595.70000000000005</v>
      </c>
      <c r="S3133" s="69">
        <v>0</v>
      </c>
      <c r="T3133" s="69">
        <f t="shared" ref="T3133" si="3228">+L3133*S3133</f>
        <v>0</v>
      </c>
      <c r="U3133" s="69">
        <f t="shared" ref="U3133" si="3229">+R3133-T3133</f>
        <v>595.70000000000005</v>
      </c>
      <c r="V3133" s="69">
        <f>+U3133*0</f>
        <v>0</v>
      </c>
      <c r="W3133" s="69">
        <f t="shared" ref="W3133" si="3230">+U3133-V3133</f>
        <v>595.70000000000005</v>
      </c>
      <c r="X3133" s="69">
        <v>0</v>
      </c>
      <c r="Y3133" s="14">
        <f t="shared" si="3203"/>
        <v>0</v>
      </c>
      <c r="Z3133" s="11" t="s">
        <v>26</v>
      </c>
      <c r="AA3133" s="12" t="s">
        <v>31</v>
      </c>
    </row>
    <row r="3134" spans="1:27" x14ac:dyDescent="0.25">
      <c r="A3134" s="10">
        <v>45703</v>
      </c>
      <c r="B3134" s="11" t="s">
        <v>5693</v>
      </c>
      <c r="C3134" s="11" t="s">
        <v>5694</v>
      </c>
      <c r="D3134" s="11">
        <v>17675</v>
      </c>
      <c r="E3134" s="11" t="s">
        <v>569</v>
      </c>
      <c r="F3134" s="11" t="s">
        <v>26</v>
      </c>
      <c r="G3134" s="11">
        <v>10757</v>
      </c>
      <c r="H3134" s="12" t="s">
        <v>140</v>
      </c>
      <c r="I3134" s="12" t="s">
        <v>27</v>
      </c>
      <c r="J3134" s="12" t="s">
        <v>33</v>
      </c>
      <c r="K3134" s="12" t="s">
        <v>34</v>
      </c>
      <c r="L3134" s="13">
        <v>42.64</v>
      </c>
      <c r="M3134" s="13">
        <v>29</v>
      </c>
      <c r="N3134" s="13">
        <f t="shared" si="3165"/>
        <v>1.470344827586207</v>
      </c>
      <c r="O3134" s="13">
        <v>40</v>
      </c>
      <c r="P3134" s="13"/>
      <c r="Q3134" s="13">
        <v>0</v>
      </c>
      <c r="R3134" s="69">
        <f>+L3134*O3134</f>
        <v>1705.6</v>
      </c>
      <c r="S3134" s="69">
        <v>0</v>
      </c>
      <c r="T3134" s="69">
        <f>+L3134*S3134</f>
        <v>0</v>
      </c>
      <c r="U3134" s="69">
        <f>+R3134-T3134</f>
        <v>1705.6</v>
      </c>
      <c r="V3134" s="69">
        <f t="shared" ref="V3134" si="3231">+U3134*0</f>
        <v>0</v>
      </c>
      <c r="W3134" s="69">
        <f>+U3134-V3134</f>
        <v>1705.6</v>
      </c>
      <c r="X3134" s="69">
        <v>0</v>
      </c>
      <c r="Y3134" s="14">
        <f t="shared" si="3203"/>
        <v>0</v>
      </c>
      <c r="Z3134" s="11" t="s">
        <v>26</v>
      </c>
      <c r="AA3134" s="12" t="s">
        <v>31</v>
      </c>
    </row>
    <row r="3135" spans="1:27" x14ac:dyDescent="0.25">
      <c r="A3135" s="10">
        <v>45703</v>
      </c>
      <c r="B3135" s="11" t="s">
        <v>5695</v>
      </c>
      <c r="C3135" s="11" t="s">
        <v>5696</v>
      </c>
      <c r="D3135" s="11">
        <v>17676</v>
      </c>
      <c r="E3135" s="11" t="s">
        <v>588</v>
      </c>
      <c r="F3135" s="11" t="s">
        <v>26</v>
      </c>
      <c r="G3135" s="11">
        <v>56924</v>
      </c>
      <c r="H3135" s="12" t="s">
        <v>4422</v>
      </c>
      <c r="I3135" s="12" t="s">
        <v>27</v>
      </c>
      <c r="J3135" s="12" t="s">
        <v>33</v>
      </c>
      <c r="K3135" s="12" t="s">
        <v>34</v>
      </c>
      <c r="L3135" s="13">
        <v>35.22</v>
      </c>
      <c r="M3135" s="13">
        <v>25</v>
      </c>
      <c r="N3135" s="13">
        <f t="shared" si="3165"/>
        <v>1.4088000000000001</v>
      </c>
      <c r="O3135" s="13">
        <v>45</v>
      </c>
      <c r="P3135" s="13" t="s">
        <v>30</v>
      </c>
      <c r="Q3135" s="13">
        <v>0</v>
      </c>
      <c r="R3135" s="69">
        <f>+L3135*O3135</f>
        <v>1584.8999999999999</v>
      </c>
      <c r="S3135" s="69">
        <v>0</v>
      </c>
      <c r="T3135" s="69">
        <f>+L3135*S3135</f>
        <v>0</v>
      </c>
      <c r="U3135" s="69">
        <f t="shared" ref="U3135" si="3232">+R3135-T3135</f>
        <v>1584.8999999999999</v>
      </c>
      <c r="V3135" s="69">
        <f>+U3135*1</f>
        <v>1584.8999999999999</v>
      </c>
      <c r="W3135" s="69">
        <f t="shared" ref="W3135" si="3233">+U3135-V3135</f>
        <v>0</v>
      </c>
      <c r="X3135" s="69">
        <v>0</v>
      </c>
      <c r="Y3135" s="14">
        <f t="shared" si="3203"/>
        <v>0</v>
      </c>
      <c r="Z3135" s="11" t="s">
        <v>26</v>
      </c>
      <c r="AA3135" s="12" t="s">
        <v>31</v>
      </c>
    </row>
    <row r="3136" spans="1:27" x14ac:dyDescent="0.25">
      <c r="A3136" s="10">
        <v>45703</v>
      </c>
      <c r="B3136" s="11" t="s">
        <v>5697</v>
      </c>
      <c r="C3136" s="11" t="s">
        <v>5698</v>
      </c>
      <c r="D3136" s="11">
        <v>17677</v>
      </c>
      <c r="E3136" s="11" t="s">
        <v>430</v>
      </c>
      <c r="F3136" s="11" t="s">
        <v>26</v>
      </c>
      <c r="G3136" s="11">
        <v>1053</v>
      </c>
      <c r="H3136" s="12" t="s">
        <v>6326</v>
      </c>
      <c r="I3136" s="12" t="s">
        <v>27</v>
      </c>
      <c r="J3136" s="12" t="s">
        <v>42</v>
      </c>
      <c r="K3136" s="12" t="s">
        <v>43</v>
      </c>
      <c r="L3136" s="13">
        <v>40.9</v>
      </c>
      <c r="M3136" s="13">
        <v>25</v>
      </c>
      <c r="N3136" s="13">
        <f t="shared" si="3165"/>
        <v>1.6359999999999999</v>
      </c>
      <c r="O3136" s="13">
        <v>42.5</v>
      </c>
      <c r="P3136" s="13"/>
      <c r="Q3136" s="13">
        <v>0</v>
      </c>
      <c r="R3136" s="69">
        <f>L3136*O3136</f>
        <v>1738.25</v>
      </c>
      <c r="S3136" s="69">
        <v>0</v>
      </c>
      <c r="T3136" s="69">
        <f>+L3136*S3136</f>
        <v>0</v>
      </c>
      <c r="U3136" s="69">
        <f>R3136-T3136</f>
        <v>1738.25</v>
      </c>
      <c r="V3136" s="69">
        <f>U3136*0</f>
        <v>0</v>
      </c>
      <c r="W3136" s="69">
        <f>U3136-V3136</f>
        <v>1738.25</v>
      </c>
      <c r="X3136" s="69"/>
      <c r="Y3136" s="14">
        <f t="shared" si="3203"/>
        <v>0</v>
      </c>
      <c r="Z3136" s="11" t="s">
        <v>26</v>
      </c>
      <c r="AA3136" s="12" t="s">
        <v>31</v>
      </c>
    </row>
    <row r="3137" spans="1:27" x14ac:dyDescent="0.25">
      <c r="A3137" s="10">
        <v>45703</v>
      </c>
      <c r="B3137" s="11" t="s">
        <v>5699</v>
      </c>
      <c r="C3137" s="11" t="s">
        <v>5700</v>
      </c>
      <c r="D3137" s="11">
        <v>17678</v>
      </c>
      <c r="E3137" s="11" t="s">
        <v>65</v>
      </c>
      <c r="F3137" s="11" t="s">
        <v>26</v>
      </c>
      <c r="G3137" s="11">
        <v>1707</v>
      </c>
      <c r="H3137" s="12" t="s">
        <v>66</v>
      </c>
      <c r="I3137" s="12" t="s">
        <v>37</v>
      </c>
      <c r="J3137" s="12" t="s">
        <v>1908</v>
      </c>
      <c r="K3137" s="12" t="s">
        <v>82</v>
      </c>
      <c r="L3137" s="13">
        <v>39.82</v>
      </c>
      <c r="M3137" s="13">
        <v>25</v>
      </c>
      <c r="N3137" s="13">
        <f t="shared" si="3165"/>
        <v>1.5928</v>
      </c>
      <c r="O3137" s="13" t="s">
        <v>30</v>
      </c>
      <c r="P3137" s="13">
        <v>54</v>
      </c>
      <c r="Q3137" s="13">
        <v>0</v>
      </c>
      <c r="R3137" s="69">
        <f>M3137*P3137</f>
        <v>1350</v>
      </c>
      <c r="S3137" s="69">
        <v>0</v>
      </c>
      <c r="T3137" s="69">
        <f>M3137*S3137</f>
        <v>0</v>
      </c>
      <c r="U3137" s="69">
        <f t="shared" ref="U3137:U3138" si="3234">R3137-T3137</f>
        <v>1350</v>
      </c>
      <c r="V3137" s="69">
        <f>U3137*1</f>
        <v>1350</v>
      </c>
      <c r="W3137" s="69">
        <f>U3137-V3137</f>
        <v>0</v>
      </c>
      <c r="X3137" s="69">
        <v>0</v>
      </c>
      <c r="Y3137" s="14">
        <f t="shared" si="3203"/>
        <v>0</v>
      </c>
      <c r="Z3137" s="11" t="s">
        <v>26</v>
      </c>
      <c r="AA3137" s="12" t="s">
        <v>31</v>
      </c>
    </row>
    <row r="3138" spans="1:27" x14ac:dyDescent="0.25">
      <c r="A3138" s="10">
        <v>45703</v>
      </c>
      <c r="B3138" s="11" t="s">
        <v>5701</v>
      </c>
      <c r="C3138" s="11" t="s">
        <v>5702</v>
      </c>
      <c r="D3138" s="11">
        <v>17679</v>
      </c>
      <c r="E3138" s="11" t="s">
        <v>482</v>
      </c>
      <c r="F3138" s="11" t="s">
        <v>26</v>
      </c>
      <c r="G3138" s="11" t="s">
        <v>26</v>
      </c>
      <c r="H3138" s="12" t="s">
        <v>145</v>
      </c>
      <c r="I3138" s="12" t="s">
        <v>27</v>
      </c>
      <c r="J3138" s="12" t="s">
        <v>47</v>
      </c>
      <c r="K3138" s="12" t="s">
        <v>48</v>
      </c>
      <c r="L3138" s="13">
        <v>42.72</v>
      </c>
      <c r="M3138" s="13">
        <v>29</v>
      </c>
      <c r="N3138" s="13">
        <f t="shared" si="3165"/>
        <v>1.473103448275862</v>
      </c>
      <c r="O3138" s="13">
        <v>91</v>
      </c>
      <c r="P3138" s="13" t="s">
        <v>30</v>
      </c>
      <c r="Q3138" s="13">
        <v>0</v>
      </c>
      <c r="R3138" s="69">
        <f>+L3138*O3138</f>
        <v>3887.52</v>
      </c>
      <c r="S3138" s="69">
        <v>40</v>
      </c>
      <c r="T3138" s="69">
        <f>L3138*S3138</f>
        <v>1708.8</v>
      </c>
      <c r="U3138" s="69">
        <f t="shared" si="3234"/>
        <v>2178.7200000000003</v>
      </c>
      <c r="V3138" s="69">
        <f>U3138*1</f>
        <v>2178.7200000000003</v>
      </c>
      <c r="W3138" s="69">
        <f t="shared" ref="W3138" si="3235">U3138-V3138</f>
        <v>0</v>
      </c>
      <c r="X3138" s="69">
        <f>L3138*37</f>
        <v>1580.6399999999999</v>
      </c>
      <c r="Y3138" s="70">
        <f>+T3138-X3138</f>
        <v>128.16000000000008</v>
      </c>
      <c r="Z3138" s="12" t="s">
        <v>41</v>
      </c>
      <c r="AA3138" s="12" t="s">
        <v>79</v>
      </c>
    </row>
    <row r="3139" spans="1:27" x14ac:dyDescent="0.25">
      <c r="A3139" s="10">
        <v>45703</v>
      </c>
      <c r="B3139" s="11" t="s">
        <v>3914</v>
      </c>
      <c r="C3139" s="11" t="s">
        <v>5703</v>
      </c>
      <c r="D3139" s="11">
        <v>17680</v>
      </c>
      <c r="E3139" s="11" t="s">
        <v>5192</v>
      </c>
      <c r="F3139" s="11" t="s">
        <v>26</v>
      </c>
      <c r="G3139" s="11">
        <v>78005</v>
      </c>
      <c r="H3139" s="12" t="s">
        <v>4447</v>
      </c>
      <c r="I3139" s="12" t="s">
        <v>27</v>
      </c>
      <c r="J3139" s="12" t="s">
        <v>42</v>
      </c>
      <c r="K3139" s="12" t="s">
        <v>43</v>
      </c>
      <c r="L3139" s="13">
        <v>41.8</v>
      </c>
      <c r="M3139" s="13">
        <v>25</v>
      </c>
      <c r="N3139" s="13">
        <f t="shared" si="3165"/>
        <v>1.6719999999999999</v>
      </c>
      <c r="O3139" s="13">
        <v>42.5</v>
      </c>
      <c r="P3139" s="13"/>
      <c r="Q3139" s="13">
        <v>0</v>
      </c>
      <c r="R3139" s="69">
        <f>+L3139*O3139</f>
        <v>1776.4999999999998</v>
      </c>
      <c r="S3139" s="69">
        <v>0</v>
      </c>
      <c r="T3139" s="69">
        <f>+L3139*S3139</f>
        <v>0</v>
      </c>
      <c r="U3139" s="69">
        <f>+R3139-T3139</f>
        <v>1776.4999999999998</v>
      </c>
      <c r="V3139" s="69">
        <f>+U3139*0.75</f>
        <v>1332.3749999999998</v>
      </c>
      <c r="W3139" s="69">
        <f>+U3139-V3139</f>
        <v>444.125</v>
      </c>
      <c r="X3139" s="69">
        <v>0</v>
      </c>
      <c r="Y3139" s="14">
        <f t="shared" ref="Y3139:Y3154" si="3236">T3139-X3139</f>
        <v>0</v>
      </c>
      <c r="Z3139" s="11" t="s">
        <v>26</v>
      </c>
      <c r="AA3139" s="12" t="s">
        <v>31</v>
      </c>
    </row>
    <row r="3140" spans="1:27" x14ac:dyDescent="0.25">
      <c r="A3140" s="10">
        <v>45703</v>
      </c>
      <c r="B3140" s="11" t="s">
        <v>5704</v>
      </c>
      <c r="C3140" s="11" t="s">
        <v>5705</v>
      </c>
      <c r="D3140" s="11">
        <v>17681</v>
      </c>
      <c r="E3140" s="11" t="s">
        <v>40</v>
      </c>
      <c r="F3140" s="11" t="s">
        <v>26</v>
      </c>
      <c r="G3140" s="11">
        <v>3274</v>
      </c>
      <c r="H3140" s="12" t="s">
        <v>41</v>
      </c>
      <c r="I3140" s="12" t="s">
        <v>27</v>
      </c>
      <c r="J3140" s="12" t="s">
        <v>33</v>
      </c>
      <c r="K3140" s="12" t="s">
        <v>34</v>
      </c>
      <c r="L3140" s="13">
        <v>42.16</v>
      </c>
      <c r="M3140" s="13">
        <v>29</v>
      </c>
      <c r="N3140" s="13">
        <f t="shared" si="3165"/>
        <v>1.4537931034482758</v>
      </c>
      <c r="O3140" s="13" t="s">
        <v>30</v>
      </c>
      <c r="P3140" s="13">
        <v>60</v>
      </c>
      <c r="Q3140" s="13">
        <v>0</v>
      </c>
      <c r="R3140" s="69">
        <f>M3140*P3140</f>
        <v>1740</v>
      </c>
      <c r="S3140" s="69">
        <v>0</v>
      </c>
      <c r="T3140" s="69">
        <f>M3140*S3140</f>
        <v>0</v>
      </c>
      <c r="U3140" s="69">
        <f t="shared" ref="U3140:U3141" si="3237">+R3140-T3140</f>
        <v>1740</v>
      </c>
      <c r="V3140" s="69">
        <f>+U3140*0</f>
        <v>0</v>
      </c>
      <c r="W3140" s="69">
        <f t="shared" ref="W3140:W3141" si="3238">+U3140-V3140</f>
        <v>1740</v>
      </c>
      <c r="X3140" s="69">
        <v>0</v>
      </c>
      <c r="Y3140" s="14">
        <f t="shared" si="3236"/>
        <v>0</v>
      </c>
      <c r="Z3140" s="11" t="s">
        <v>26</v>
      </c>
      <c r="AA3140" s="12" t="s">
        <v>31</v>
      </c>
    </row>
    <row r="3141" spans="1:27" x14ac:dyDescent="0.25">
      <c r="A3141" s="10">
        <v>45703</v>
      </c>
      <c r="B3141" s="11" t="s">
        <v>5706</v>
      </c>
      <c r="C3141" s="11" t="s">
        <v>5707</v>
      </c>
      <c r="D3141" s="11">
        <v>17682</v>
      </c>
      <c r="E3141" s="11" t="s">
        <v>5207</v>
      </c>
      <c r="F3141" s="11" t="s">
        <v>26</v>
      </c>
      <c r="G3141" s="11" t="s">
        <v>35</v>
      </c>
      <c r="H3141" s="12" t="s">
        <v>36</v>
      </c>
      <c r="I3141" s="12" t="s">
        <v>37</v>
      </c>
      <c r="J3141" s="12" t="s">
        <v>85</v>
      </c>
      <c r="K3141" s="12" t="s">
        <v>86</v>
      </c>
      <c r="L3141" s="13">
        <v>15.52</v>
      </c>
      <c r="M3141" s="13">
        <v>9</v>
      </c>
      <c r="N3141" s="13">
        <f t="shared" si="3165"/>
        <v>1.7244444444444444</v>
      </c>
      <c r="O3141" s="13">
        <v>37</v>
      </c>
      <c r="P3141" s="13" t="s">
        <v>30</v>
      </c>
      <c r="Q3141" s="13">
        <v>0</v>
      </c>
      <c r="R3141" s="69">
        <f>(L3141*O3141)-Q3141</f>
        <v>574.24</v>
      </c>
      <c r="S3141" s="69">
        <v>0</v>
      </c>
      <c r="T3141" s="69">
        <f t="shared" ref="T3141" si="3239">+L3141*S3141</f>
        <v>0</v>
      </c>
      <c r="U3141" s="69">
        <f t="shared" si="3237"/>
        <v>574.24</v>
      </c>
      <c r="V3141" s="69">
        <f>+U3141*0</f>
        <v>0</v>
      </c>
      <c r="W3141" s="69">
        <f t="shared" si="3238"/>
        <v>574.24</v>
      </c>
      <c r="X3141" s="69">
        <v>0</v>
      </c>
      <c r="Y3141" s="14">
        <f t="shared" si="3236"/>
        <v>0</v>
      </c>
      <c r="Z3141" s="11" t="s">
        <v>26</v>
      </c>
      <c r="AA3141" s="12" t="s">
        <v>31</v>
      </c>
    </row>
    <row r="3142" spans="1:27" x14ac:dyDescent="0.25">
      <c r="A3142" s="10">
        <v>45703</v>
      </c>
      <c r="B3142" s="11" t="s">
        <v>2277</v>
      </c>
      <c r="C3142" s="11" t="s">
        <v>5708</v>
      </c>
      <c r="D3142" s="11">
        <v>17683</v>
      </c>
      <c r="E3142" s="11" t="s">
        <v>4557</v>
      </c>
      <c r="F3142" s="11" t="s">
        <v>26</v>
      </c>
      <c r="G3142" s="11">
        <v>2723</v>
      </c>
      <c r="H3142" s="12" t="s">
        <v>203</v>
      </c>
      <c r="I3142" s="12" t="s">
        <v>37</v>
      </c>
      <c r="J3142" s="12" t="s">
        <v>5709</v>
      </c>
      <c r="K3142" s="12" t="s">
        <v>82</v>
      </c>
      <c r="L3142" s="13">
        <v>15.74</v>
      </c>
      <c r="M3142" s="13">
        <v>10</v>
      </c>
      <c r="N3142" s="13">
        <f t="shared" si="3165"/>
        <v>1.5740000000000001</v>
      </c>
      <c r="O3142" s="13"/>
      <c r="P3142" s="13">
        <v>51</v>
      </c>
      <c r="Q3142" s="72">
        <v>0</v>
      </c>
      <c r="R3142" s="73">
        <f>M3142*P3142</f>
        <v>510</v>
      </c>
      <c r="S3142" s="73">
        <v>0</v>
      </c>
      <c r="T3142" s="73">
        <f>M3142*S3142</f>
        <v>0</v>
      </c>
      <c r="U3142" s="73">
        <f>R3142-T3142</f>
        <v>510</v>
      </c>
      <c r="V3142" s="73">
        <f>U3142*0</f>
        <v>0</v>
      </c>
      <c r="W3142" s="73">
        <f>U3142-V3142</f>
        <v>510</v>
      </c>
      <c r="X3142" s="12"/>
      <c r="Y3142" s="14">
        <f t="shared" si="3236"/>
        <v>0</v>
      </c>
      <c r="Z3142" s="11" t="s">
        <v>26</v>
      </c>
      <c r="AA3142" s="12" t="s">
        <v>31</v>
      </c>
    </row>
    <row r="3143" spans="1:27" x14ac:dyDescent="0.25">
      <c r="A3143" s="10">
        <v>45703</v>
      </c>
      <c r="B3143" s="11" t="s">
        <v>5710</v>
      </c>
      <c r="C3143" s="11" t="s">
        <v>5711</v>
      </c>
      <c r="D3143" s="11">
        <v>17684</v>
      </c>
      <c r="E3143" s="11" t="s">
        <v>53</v>
      </c>
      <c r="F3143" s="11" t="s">
        <v>26</v>
      </c>
      <c r="G3143" s="11">
        <v>3963</v>
      </c>
      <c r="H3143" s="12" t="s">
        <v>41</v>
      </c>
      <c r="I3143" s="12" t="s">
        <v>27</v>
      </c>
      <c r="J3143" s="12" t="s">
        <v>33</v>
      </c>
      <c r="K3143" s="12" t="s">
        <v>34</v>
      </c>
      <c r="L3143" s="13">
        <v>41.84</v>
      </c>
      <c r="M3143" s="13">
        <v>28</v>
      </c>
      <c r="N3143" s="13">
        <f t="shared" si="3165"/>
        <v>1.4942857142857144</v>
      </c>
      <c r="O3143" s="13" t="s">
        <v>30</v>
      </c>
      <c r="P3143" s="13">
        <v>60</v>
      </c>
      <c r="Q3143" s="13">
        <v>0</v>
      </c>
      <c r="R3143" s="69">
        <f>M3143*P3143</f>
        <v>1680</v>
      </c>
      <c r="S3143" s="69">
        <v>0</v>
      </c>
      <c r="T3143" s="69">
        <f>M3143*S3143</f>
        <v>0</v>
      </c>
      <c r="U3143" s="69">
        <f t="shared" ref="U3143" si="3240">+R3143-T3143</f>
        <v>1680</v>
      </c>
      <c r="V3143" s="69">
        <f>+U3143*0</f>
        <v>0</v>
      </c>
      <c r="W3143" s="69">
        <f t="shared" ref="W3143" si="3241">+U3143-V3143</f>
        <v>1680</v>
      </c>
      <c r="X3143" s="69">
        <v>0</v>
      </c>
      <c r="Y3143" s="14">
        <f t="shared" si="3236"/>
        <v>0</v>
      </c>
      <c r="Z3143" s="11" t="s">
        <v>26</v>
      </c>
      <c r="AA3143" s="12" t="s">
        <v>31</v>
      </c>
    </row>
    <row r="3144" spans="1:27" x14ac:dyDescent="0.25">
      <c r="A3144" s="10">
        <v>45703</v>
      </c>
      <c r="B3144" s="11" t="s">
        <v>5712</v>
      </c>
      <c r="C3144" s="11" t="s">
        <v>5713</v>
      </c>
      <c r="D3144" s="11">
        <v>17685</v>
      </c>
      <c r="E3144" s="11" t="s">
        <v>560</v>
      </c>
      <c r="F3144" s="11" t="s">
        <v>26</v>
      </c>
      <c r="G3144" s="11">
        <v>112878</v>
      </c>
      <c r="H3144" s="12" t="s">
        <v>4445</v>
      </c>
      <c r="I3144" s="12" t="s">
        <v>27</v>
      </c>
      <c r="J3144" s="12" t="s">
        <v>33</v>
      </c>
      <c r="K3144" s="12" t="s">
        <v>34</v>
      </c>
      <c r="L3144" s="13">
        <v>35.840000000000003</v>
      </c>
      <c r="M3144" s="13">
        <v>25</v>
      </c>
      <c r="N3144" s="13">
        <f t="shared" ref="N3144:N3166" si="3242">L3144/M3144</f>
        <v>1.4336000000000002</v>
      </c>
      <c r="O3144" s="13">
        <v>44</v>
      </c>
      <c r="P3144" s="13" t="s">
        <v>30</v>
      </c>
      <c r="Q3144" s="13">
        <v>0</v>
      </c>
      <c r="R3144" s="69">
        <f t="shared" ref="R3144" si="3243">+L3144*O3144</f>
        <v>1576.96</v>
      </c>
      <c r="S3144" s="69">
        <v>0</v>
      </c>
      <c r="T3144" s="69">
        <f>+L3144*S3144</f>
        <v>0</v>
      </c>
      <c r="U3144" s="69">
        <f>+R3144-T3144</f>
        <v>1576.96</v>
      </c>
      <c r="V3144" s="69">
        <f>+U3144*1</f>
        <v>1576.96</v>
      </c>
      <c r="W3144" s="69">
        <f>+U3144-V3144</f>
        <v>0</v>
      </c>
      <c r="X3144" s="69">
        <v>0</v>
      </c>
      <c r="Y3144" s="14">
        <f t="shared" si="3236"/>
        <v>0</v>
      </c>
      <c r="Z3144" s="11" t="s">
        <v>26</v>
      </c>
      <c r="AA3144" s="12" t="s">
        <v>31</v>
      </c>
    </row>
    <row r="3145" spans="1:27" x14ac:dyDescent="0.25">
      <c r="A3145" s="10">
        <v>45703</v>
      </c>
      <c r="B3145" s="11" t="s">
        <v>5558</v>
      </c>
      <c r="C3145" s="11" t="s">
        <v>5714</v>
      </c>
      <c r="D3145" s="11">
        <v>17686</v>
      </c>
      <c r="E3145" s="11" t="s">
        <v>439</v>
      </c>
      <c r="F3145" s="11" t="s">
        <v>26</v>
      </c>
      <c r="G3145" s="11" t="s">
        <v>35</v>
      </c>
      <c r="H3145" s="12" t="s">
        <v>36</v>
      </c>
      <c r="I3145" s="12" t="s">
        <v>55</v>
      </c>
      <c r="J3145" s="12" t="s">
        <v>55</v>
      </c>
      <c r="K3145" s="12" t="s">
        <v>56</v>
      </c>
      <c r="L3145" s="13">
        <v>31.14</v>
      </c>
      <c r="M3145" s="13">
        <v>22</v>
      </c>
      <c r="N3145" s="13">
        <f t="shared" si="3242"/>
        <v>1.4154545454545455</v>
      </c>
      <c r="O3145" s="13">
        <v>20</v>
      </c>
      <c r="P3145" s="13" t="s">
        <v>30</v>
      </c>
      <c r="Q3145" s="13">
        <v>0</v>
      </c>
      <c r="R3145" s="69">
        <f>(L3145*O3145)-Q3145</f>
        <v>622.79999999999995</v>
      </c>
      <c r="S3145" s="69">
        <v>0</v>
      </c>
      <c r="T3145" s="69">
        <f t="shared" ref="T3145:T3146" si="3244">+L3145*S3145</f>
        <v>0</v>
      </c>
      <c r="U3145" s="69">
        <f t="shared" ref="U3145:U3146" si="3245">+R3145-T3145</f>
        <v>622.79999999999995</v>
      </c>
      <c r="V3145" s="69">
        <f t="shared" ref="V3145:V3146" si="3246">+U3145*0</f>
        <v>0</v>
      </c>
      <c r="W3145" s="69">
        <f t="shared" ref="W3145:W3146" si="3247">+U3145-V3145</f>
        <v>622.79999999999995</v>
      </c>
      <c r="X3145" s="69">
        <v>0</v>
      </c>
      <c r="Y3145" s="14">
        <f t="shared" si="3236"/>
        <v>0</v>
      </c>
      <c r="Z3145" s="11" t="s">
        <v>26</v>
      </c>
      <c r="AA3145" s="12" t="s">
        <v>31</v>
      </c>
    </row>
    <row r="3146" spans="1:27" x14ac:dyDescent="0.25">
      <c r="A3146" s="10">
        <v>45703</v>
      </c>
      <c r="B3146" s="11" t="s">
        <v>5447</v>
      </c>
      <c r="C3146" s="11" t="s">
        <v>5715</v>
      </c>
      <c r="D3146" s="11">
        <v>17687</v>
      </c>
      <c r="E3146" s="11" t="s">
        <v>650</v>
      </c>
      <c r="F3146" s="11" t="s">
        <v>26</v>
      </c>
      <c r="G3146" s="11" t="s">
        <v>35</v>
      </c>
      <c r="H3146" s="12" t="s">
        <v>36</v>
      </c>
      <c r="I3146" s="12" t="s">
        <v>55</v>
      </c>
      <c r="J3146" s="12" t="s">
        <v>55</v>
      </c>
      <c r="K3146" s="12" t="s">
        <v>56</v>
      </c>
      <c r="L3146" s="13">
        <v>36.200000000000003</v>
      </c>
      <c r="M3146" s="13">
        <v>22</v>
      </c>
      <c r="N3146" s="13">
        <f t="shared" si="3242"/>
        <v>1.6454545454545455</v>
      </c>
      <c r="O3146" s="13">
        <v>20</v>
      </c>
      <c r="P3146" s="13" t="s">
        <v>30</v>
      </c>
      <c r="Q3146" s="13">
        <v>0</v>
      </c>
      <c r="R3146" s="69">
        <f>(L3146*O3146)-Q3146</f>
        <v>724</v>
      </c>
      <c r="S3146" s="69">
        <v>0</v>
      </c>
      <c r="T3146" s="69">
        <f t="shared" si="3244"/>
        <v>0</v>
      </c>
      <c r="U3146" s="69">
        <f t="shared" si="3245"/>
        <v>724</v>
      </c>
      <c r="V3146" s="69">
        <f t="shared" si="3246"/>
        <v>0</v>
      </c>
      <c r="W3146" s="69">
        <f t="shared" si="3247"/>
        <v>724</v>
      </c>
      <c r="X3146" s="69">
        <v>0</v>
      </c>
      <c r="Y3146" s="14">
        <f t="shared" si="3236"/>
        <v>0</v>
      </c>
      <c r="Z3146" s="11" t="s">
        <v>26</v>
      </c>
      <c r="AA3146" s="12" t="s">
        <v>31</v>
      </c>
    </row>
    <row r="3147" spans="1:27" x14ac:dyDescent="0.25">
      <c r="A3147" s="10">
        <v>45703</v>
      </c>
      <c r="B3147" s="11" t="s">
        <v>5716</v>
      </c>
      <c r="C3147" s="11" t="s">
        <v>5717</v>
      </c>
      <c r="D3147" s="11">
        <v>17688</v>
      </c>
      <c r="E3147" s="11" t="s">
        <v>1199</v>
      </c>
      <c r="F3147" s="11" t="s">
        <v>26</v>
      </c>
      <c r="G3147" s="11">
        <v>2971</v>
      </c>
      <c r="H3147" s="12" t="s">
        <v>162</v>
      </c>
      <c r="I3147" s="12" t="s">
        <v>27</v>
      </c>
      <c r="J3147" s="12" t="s">
        <v>47</v>
      </c>
      <c r="K3147" s="12" t="s">
        <v>48</v>
      </c>
      <c r="L3147" s="13">
        <v>38.58</v>
      </c>
      <c r="M3147" s="13">
        <v>25</v>
      </c>
      <c r="N3147" s="13">
        <f t="shared" si="3242"/>
        <v>1.5431999999999999</v>
      </c>
      <c r="O3147" s="13" t="s">
        <v>30</v>
      </c>
      <c r="P3147" s="13">
        <v>58</v>
      </c>
      <c r="Q3147" s="13">
        <v>0</v>
      </c>
      <c r="R3147" s="69">
        <f>M3147*P3147</f>
        <v>1450</v>
      </c>
      <c r="S3147" s="69">
        <v>0</v>
      </c>
      <c r="T3147" s="69">
        <f>M3147*S3147</f>
        <v>0</v>
      </c>
      <c r="U3147" s="69">
        <f>R3147-T3147</f>
        <v>1450</v>
      </c>
      <c r="V3147" s="69">
        <f>U3147*0</f>
        <v>0</v>
      </c>
      <c r="W3147" s="69">
        <f>U3147-V3147</f>
        <v>1450</v>
      </c>
      <c r="X3147" s="69">
        <v>0</v>
      </c>
      <c r="Y3147" s="14">
        <f t="shared" si="3236"/>
        <v>0</v>
      </c>
      <c r="Z3147" s="11" t="s">
        <v>26</v>
      </c>
      <c r="AA3147" s="12" t="s">
        <v>31</v>
      </c>
    </row>
    <row r="3148" spans="1:27" x14ac:dyDescent="0.25">
      <c r="A3148" s="10">
        <v>45703</v>
      </c>
      <c r="B3148" s="11" t="s">
        <v>5718</v>
      </c>
      <c r="C3148" s="11" t="s">
        <v>5719</v>
      </c>
      <c r="D3148" s="11">
        <v>17689</v>
      </c>
      <c r="E3148" s="11" t="s">
        <v>80</v>
      </c>
      <c r="F3148" s="11" t="s">
        <v>26</v>
      </c>
      <c r="G3148" s="11">
        <v>10690</v>
      </c>
      <c r="H3148" s="12" t="s">
        <v>140</v>
      </c>
      <c r="I3148" s="12" t="s">
        <v>27</v>
      </c>
      <c r="J3148" s="12" t="s">
        <v>33</v>
      </c>
      <c r="K3148" s="12" t="s">
        <v>34</v>
      </c>
      <c r="L3148" s="13">
        <v>41.9</v>
      </c>
      <c r="M3148" s="13">
        <v>28</v>
      </c>
      <c r="N3148" s="13">
        <f t="shared" si="3242"/>
        <v>1.4964285714285714</v>
      </c>
      <c r="O3148" s="13">
        <v>40</v>
      </c>
      <c r="P3148" s="13"/>
      <c r="Q3148" s="13">
        <v>0</v>
      </c>
      <c r="R3148" s="69">
        <f>+L3148*O3148</f>
        <v>1676</v>
      </c>
      <c r="S3148" s="69">
        <v>0</v>
      </c>
      <c r="T3148" s="69">
        <f>+L3148*S3148</f>
        <v>0</v>
      </c>
      <c r="U3148" s="69">
        <f>+R3148-T3148</f>
        <v>1676</v>
      </c>
      <c r="V3148" s="69">
        <f t="shared" ref="V3148" si="3248">+U3148*0</f>
        <v>0</v>
      </c>
      <c r="W3148" s="69">
        <f>+U3148-V3148</f>
        <v>1676</v>
      </c>
      <c r="X3148" s="69">
        <v>0</v>
      </c>
      <c r="Y3148" s="14">
        <f t="shared" si="3236"/>
        <v>0</v>
      </c>
      <c r="Z3148" s="11" t="s">
        <v>26</v>
      </c>
      <c r="AA3148" s="12" t="s">
        <v>31</v>
      </c>
    </row>
    <row r="3149" spans="1:27" x14ac:dyDescent="0.25">
      <c r="A3149" s="10">
        <v>45703</v>
      </c>
      <c r="B3149" s="11" t="s">
        <v>5720</v>
      </c>
      <c r="C3149" s="11" t="s">
        <v>5721</v>
      </c>
      <c r="D3149" s="11">
        <v>17690</v>
      </c>
      <c r="E3149" s="11" t="s">
        <v>657</v>
      </c>
      <c r="F3149" s="11" t="s">
        <v>26</v>
      </c>
      <c r="G3149" s="11">
        <v>871</v>
      </c>
      <c r="H3149" s="12" t="s">
        <v>141</v>
      </c>
      <c r="I3149" s="12" t="s">
        <v>37</v>
      </c>
      <c r="J3149" s="12" t="s">
        <v>85</v>
      </c>
      <c r="K3149" s="12" t="s">
        <v>86</v>
      </c>
      <c r="L3149" s="13">
        <v>38.58</v>
      </c>
      <c r="M3149" s="13">
        <v>25</v>
      </c>
      <c r="N3149" s="13">
        <f t="shared" si="3242"/>
        <v>1.5431999999999999</v>
      </c>
      <c r="O3149" s="13">
        <v>29</v>
      </c>
      <c r="P3149" s="13" t="s">
        <v>30</v>
      </c>
      <c r="Q3149" s="13">
        <v>0</v>
      </c>
      <c r="R3149" s="69">
        <f>L3149*O3149</f>
        <v>1118.82</v>
      </c>
      <c r="S3149" s="69">
        <v>0</v>
      </c>
      <c r="T3149" s="69">
        <f>L3149*S3149</f>
        <v>0</v>
      </c>
      <c r="U3149" s="69">
        <f>R3149-T3149</f>
        <v>1118.82</v>
      </c>
      <c r="V3149" s="69">
        <f>U3149*0</f>
        <v>0</v>
      </c>
      <c r="W3149" s="69">
        <f>U3149-V3149</f>
        <v>1118.82</v>
      </c>
      <c r="X3149" s="69">
        <v>0</v>
      </c>
      <c r="Y3149" s="14">
        <f t="shared" si="3236"/>
        <v>0</v>
      </c>
      <c r="Z3149" s="11" t="s">
        <v>26</v>
      </c>
      <c r="AA3149" s="12" t="s">
        <v>31</v>
      </c>
    </row>
    <row r="3150" spans="1:27" x14ac:dyDescent="0.25">
      <c r="A3150" s="10">
        <v>45703</v>
      </c>
      <c r="B3150" s="11" t="s">
        <v>5722</v>
      </c>
      <c r="C3150" s="11" t="s">
        <v>5723</v>
      </c>
      <c r="D3150" s="11">
        <v>17691</v>
      </c>
      <c r="E3150" s="11" t="s">
        <v>5724</v>
      </c>
      <c r="F3150" s="11" t="s">
        <v>26</v>
      </c>
      <c r="G3150" s="11" t="s">
        <v>35</v>
      </c>
      <c r="H3150" s="12" t="s">
        <v>36</v>
      </c>
      <c r="I3150" s="12" t="s">
        <v>27</v>
      </c>
      <c r="J3150" s="12" t="s">
        <v>47</v>
      </c>
      <c r="K3150" s="12" t="s">
        <v>48</v>
      </c>
      <c r="L3150" s="13">
        <v>10.72</v>
      </c>
      <c r="M3150" s="13">
        <v>7</v>
      </c>
      <c r="N3150" s="13">
        <f t="shared" si="3242"/>
        <v>1.5314285714285716</v>
      </c>
      <c r="O3150" s="13">
        <v>50</v>
      </c>
      <c r="P3150" s="13" t="s">
        <v>30</v>
      </c>
      <c r="Q3150" s="13">
        <v>0</v>
      </c>
      <c r="R3150" s="69">
        <f>(L3150*O3150)-Q3150</f>
        <v>536</v>
      </c>
      <c r="S3150" s="69">
        <v>0</v>
      </c>
      <c r="T3150" s="69">
        <f t="shared" ref="T3150" si="3249">+L3150*S3150</f>
        <v>0</v>
      </c>
      <c r="U3150" s="69">
        <f t="shared" ref="U3150:U3154" si="3250">+R3150-T3150</f>
        <v>536</v>
      </c>
      <c r="V3150" s="69">
        <f t="shared" ref="V3150" si="3251">+U3150*0</f>
        <v>0</v>
      </c>
      <c r="W3150" s="69">
        <f t="shared" ref="W3150:W3154" si="3252">+U3150-V3150</f>
        <v>536</v>
      </c>
      <c r="X3150" s="69">
        <v>0</v>
      </c>
      <c r="Y3150" s="14">
        <f t="shared" si="3236"/>
        <v>0</v>
      </c>
      <c r="Z3150" s="11" t="s">
        <v>26</v>
      </c>
      <c r="AA3150" s="12" t="s">
        <v>31</v>
      </c>
    </row>
    <row r="3151" spans="1:27" x14ac:dyDescent="0.25">
      <c r="A3151" s="10">
        <v>45703</v>
      </c>
      <c r="B3151" s="11" t="s">
        <v>5725</v>
      </c>
      <c r="C3151" s="11" t="s">
        <v>5726</v>
      </c>
      <c r="D3151" s="11">
        <v>17692</v>
      </c>
      <c r="E3151" s="11" t="s">
        <v>97</v>
      </c>
      <c r="F3151" s="11" t="s">
        <v>26</v>
      </c>
      <c r="G3151" s="11">
        <v>9858</v>
      </c>
      <c r="H3151" s="12" t="s">
        <v>4446</v>
      </c>
      <c r="I3151" s="12" t="s">
        <v>27</v>
      </c>
      <c r="J3151" s="12" t="s">
        <v>42</v>
      </c>
      <c r="K3151" s="12" t="s">
        <v>43</v>
      </c>
      <c r="L3151" s="13">
        <v>22.24</v>
      </c>
      <c r="M3151" s="13">
        <v>13</v>
      </c>
      <c r="N3151" s="13">
        <f t="shared" si="3242"/>
        <v>1.7107692307692306</v>
      </c>
      <c r="O3151" s="13" t="s">
        <v>30</v>
      </c>
      <c r="P3151" s="13">
        <v>65.599999999999994</v>
      </c>
      <c r="Q3151" s="13">
        <v>0</v>
      </c>
      <c r="R3151" s="69">
        <f>+M3151*P3151</f>
        <v>852.8</v>
      </c>
      <c r="S3151" s="69">
        <v>0</v>
      </c>
      <c r="T3151" s="69">
        <f>+M3151*S3151</f>
        <v>0</v>
      </c>
      <c r="U3151" s="69">
        <f t="shared" si="3250"/>
        <v>852.8</v>
      </c>
      <c r="V3151" s="69">
        <f>+U3151*1</f>
        <v>852.8</v>
      </c>
      <c r="W3151" s="69">
        <f t="shared" si="3252"/>
        <v>0</v>
      </c>
      <c r="X3151" s="69">
        <v>0</v>
      </c>
      <c r="Y3151" s="14">
        <f t="shared" si="3236"/>
        <v>0</v>
      </c>
      <c r="Z3151" s="11" t="s">
        <v>26</v>
      </c>
      <c r="AA3151" s="12" t="s">
        <v>31</v>
      </c>
    </row>
    <row r="3152" spans="1:27" x14ac:dyDescent="0.25">
      <c r="A3152" s="10">
        <v>45703</v>
      </c>
      <c r="B3152" s="11" t="s">
        <v>639</v>
      </c>
      <c r="C3152" s="11" t="s">
        <v>5727</v>
      </c>
      <c r="D3152" s="11">
        <v>17693</v>
      </c>
      <c r="E3152" s="11" t="s">
        <v>69</v>
      </c>
      <c r="F3152" s="11" t="s">
        <v>26</v>
      </c>
      <c r="G3152" s="11">
        <v>2121</v>
      </c>
      <c r="H3152" s="12" t="s">
        <v>70</v>
      </c>
      <c r="I3152" s="12" t="s">
        <v>27</v>
      </c>
      <c r="J3152" s="12" t="s">
        <v>33</v>
      </c>
      <c r="K3152" s="12" t="s">
        <v>34</v>
      </c>
      <c r="L3152" s="13">
        <v>37.619999999999997</v>
      </c>
      <c r="M3152" s="13">
        <v>25</v>
      </c>
      <c r="N3152" s="13">
        <f t="shared" si="3242"/>
        <v>1.5047999999999999</v>
      </c>
      <c r="O3152" s="13" t="s">
        <v>30</v>
      </c>
      <c r="P3152" s="13">
        <v>60</v>
      </c>
      <c r="Q3152" s="13">
        <v>0</v>
      </c>
      <c r="R3152" s="69">
        <f>+M3152*P3152</f>
        <v>1500</v>
      </c>
      <c r="S3152" s="69">
        <v>0</v>
      </c>
      <c r="T3152" s="69">
        <f>+M3152*S3152</f>
        <v>0</v>
      </c>
      <c r="U3152" s="69">
        <f t="shared" si="3250"/>
        <v>1500</v>
      </c>
      <c r="V3152" s="69">
        <f>+U3152*0</f>
        <v>0</v>
      </c>
      <c r="W3152" s="69">
        <f t="shared" si="3252"/>
        <v>1500</v>
      </c>
      <c r="X3152" s="69">
        <v>0</v>
      </c>
      <c r="Y3152" s="14">
        <f t="shared" si="3236"/>
        <v>0</v>
      </c>
      <c r="Z3152" s="11" t="s">
        <v>26</v>
      </c>
      <c r="AA3152" s="12" t="s">
        <v>31</v>
      </c>
    </row>
    <row r="3153" spans="1:27" x14ac:dyDescent="0.25">
      <c r="A3153" s="10">
        <v>45703</v>
      </c>
      <c r="B3153" s="11" t="s">
        <v>2737</v>
      </c>
      <c r="C3153" s="11" t="s">
        <v>5728</v>
      </c>
      <c r="D3153" s="11">
        <v>17694</v>
      </c>
      <c r="E3153" s="11" t="s">
        <v>5207</v>
      </c>
      <c r="F3153" s="11" t="s">
        <v>26</v>
      </c>
      <c r="G3153" s="11" t="s">
        <v>35</v>
      </c>
      <c r="H3153" s="12" t="s">
        <v>36</v>
      </c>
      <c r="I3153" s="12" t="s">
        <v>37</v>
      </c>
      <c r="J3153" s="12" t="s">
        <v>85</v>
      </c>
      <c r="K3153" s="12" t="s">
        <v>86</v>
      </c>
      <c r="L3153" s="13">
        <v>15.04</v>
      </c>
      <c r="M3153" s="13">
        <v>9</v>
      </c>
      <c r="N3153" s="13">
        <f t="shared" si="3242"/>
        <v>1.671111111111111</v>
      </c>
      <c r="O3153" s="13">
        <v>37</v>
      </c>
      <c r="P3153" s="13" t="s">
        <v>30</v>
      </c>
      <c r="Q3153" s="13">
        <v>0</v>
      </c>
      <c r="R3153" s="69">
        <f>(L3153*O3153)-Q3153</f>
        <v>556.48</v>
      </c>
      <c r="S3153" s="69">
        <v>0</v>
      </c>
      <c r="T3153" s="69">
        <f t="shared" ref="T3153" si="3253">+L3153*S3153</f>
        <v>0</v>
      </c>
      <c r="U3153" s="69">
        <f t="shared" si="3250"/>
        <v>556.48</v>
      </c>
      <c r="V3153" s="69">
        <f>+U3153*0</f>
        <v>0</v>
      </c>
      <c r="W3153" s="69">
        <f t="shared" si="3252"/>
        <v>556.48</v>
      </c>
      <c r="X3153" s="69">
        <v>0</v>
      </c>
      <c r="Y3153" s="14">
        <f t="shared" si="3236"/>
        <v>0</v>
      </c>
      <c r="Z3153" s="11" t="s">
        <v>26</v>
      </c>
      <c r="AA3153" s="12" t="s">
        <v>31</v>
      </c>
    </row>
    <row r="3154" spans="1:27" x14ac:dyDescent="0.25">
      <c r="A3154" s="10">
        <v>45703</v>
      </c>
      <c r="B3154" s="11" t="s">
        <v>267</v>
      </c>
      <c r="C3154" s="11" t="s">
        <v>5729</v>
      </c>
      <c r="D3154" s="11">
        <v>17695</v>
      </c>
      <c r="E3154" s="11" t="s">
        <v>74</v>
      </c>
      <c r="F3154" s="11" t="s">
        <v>26</v>
      </c>
      <c r="G3154" s="11">
        <v>1337</v>
      </c>
      <c r="H3154" s="12" t="s">
        <v>70</v>
      </c>
      <c r="I3154" s="12" t="s">
        <v>27</v>
      </c>
      <c r="J3154" s="12" t="s">
        <v>33</v>
      </c>
      <c r="K3154" s="12" t="s">
        <v>34</v>
      </c>
      <c r="L3154" s="13">
        <v>39.56</v>
      </c>
      <c r="M3154" s="13">
        <v>27</v>
      </c>
      <c r="N3154" s="13">
        <f t="shared" si="3242"/>
        <v>1.4651851851851854</v>
      </c>
      <c r="O3154" s="13" t="s">
        <v>30</v>
      </c>
      <c r="P3154" s="13">
        <v>60</v>
      </c>
      <c r="Q3154" s="13">
        <v>0</v>
      </c>
      <c r="R3154" s="69">
        <f>+M3154*P3154</f>
        <v>1620</v>
      </c>
      <c r="S3154" s="69">
        <v>0</v>
      </c>
      <c r="T3154" s="69">
        <f>+M3154*S3154</f>
        <v>0</v>
      </c>
      <c r="U3154" s="69">
        <f t="shared" si="3250"/>
        <v>1620</v>
      </c>
      <c r="V3154" s="69">
        <f>+U3154*0</f>
        <v>0</v>
      </c>
      <c r="W3154" s="69">
        <f t="shared" si="3252"/>
        <v>1620</v>
      </c>
      <c r="X3154" s="69">
        <v>0</v>
      </c>
      <c r="Y3154" s="14">
        <f t="shared" si="3236"/>
        <v>0</v>
      </c>
      <c r="Z3154" s="11" t="s">
        <v>26</v>
      </c>
      <c r="AA3154" s="12" t="s">
        <v>31</v>
      </c>
    </row>
    <row r="3155" spans="1:27" x14ac:dyDescent="0.25">
      <c r="A3155" s="10">
        <v>45703</v>
      </c>
      <c r="B3155" s="11" t="s">
        <v>5730</v>
      </c>
      <c r="C3155" s="11" t="s">
        <v>5731</v>
      </c>
      <c r="D3155" s="11">
        <v>17696</v>
      </c>
      <c r="E3155" s="11" t="s">
        <v>500</v>
      </c>
      <c r="F3155" s="11" t="s">
        <v>26</v>
      </c>
      <c r="G3155" s="11" t="s">
        <v>26</v>
      </c>
      <c r="H3155" s="12" t="s">
        <v>4421</v>
      </c>
      <c r="I3155" s="12" t="s">
        <v>27</v>
      </c>
      <c r="J3155" s="12" t="s">
        <v>47</v>
      </c>
      <c r="K3155" s="12" t="s">
        <v>48</v>
      </c>
      <c r="L3155" s="13">
        <v>41.34</v>
      </c>
      <c r="M3155" s="13">
        <v>28</v>
      </c>
      <c r="N3155" s="13">
        <f t="shared" si="3242"/>
        <v>1.4764285714285716</v>
      </c>
      <c r="O3155" s="13">
        <v>87</v>
      </c>
      <c r="P3155" s="13" t="s">
        <v>30</v>
      </c>
      <c r="Q3155" s="13">
        <v>0</v>
      </c>
      <c r="R3155" s="69">
        <f>L3155*O3155</f>
        <v>3596.5800000000004</v>
      </c>
      <c r="S3155" s="69">
        <v>38</v>
      </c>
      <c r="T3155" s="69">
        <f>L3155*S3155</f>
        <v>1570.92</v>
      </c>
      <c r="U3155" s="69">
        <f>R3155-T3155</f>
        <v>2025.6600000000003</v>
      </c>
      <c r="V3155" s="69">
        <f>U3155*1</f>
        <v>2025.6600000000003</v>
      </c>
      <c r="W3155" s="69">
        <f>U3155-V3155</f>
        <v>0</v>
      </c>
      <c r="X3155" s="69">
        <f>L3155*36</f>
        <v>1488.2400000000002</v>
      </c>
      <c r="Y3155" s="70">
        <f>+T3155-X3155</f>
        <v>82.679999999999836</v>
      </c>
      <c r="Z3155" s="12" t="s">
        <v>141</v>
      </c>
      <c r="AA3155" s="12" t="s">
        <v>78</v>
      </c>
    </row>
    <row r="3156" spans="1:27" x14ac:dyDescent="0.25">
      <c r="A3156" s="10">
        <v>45703</v>
      </c>
      <c r="B3156" s="11" t="s">
        <v>5732</v>
      </c>
      <c r="C3156" s="11" t="s">
        <v>5733</v>
      </c>
      <c r="D3156" s="11">
        <v>17697</v>
      </c>
      <c r="E3156" s="11" t="s">
        <v>81</v>
      </c>
      <c r="F3156" s="11" t="s">
        <v>26</v>
      </c>
      <c r="G3156" s="11" t="s">
        <v>26</v>
      </c>
      <c r="H3156" s="12" t="s">
        <v>4421</v>
      </c>
      <c r="I3156" s="12" t="s">
        <v>27</v>
      </c>
      <c r="J3156" s="12" t="s">
        <v>42</v>
      </c>
      <c r="K3156" s="12" t="s">
        <v>43</v>
      </c>
      <c r="L3156" s="13">
        <v>41.38</v>
      </c>
      <c r="M3156" s="13">
        <v>25</v>
      </c>
      <c r="N3156" s="13">
        <f t="shared" si="3242"/>
        <v>1.6552</v>
      </c>
      <c r="O3156" s="13">
        <v>83</v>
      </c>
      <c r="P3156" s="13" t="s">
        <v>30</v>
      </c>
      <c r="Q3156" s="13">
        <v>0</v>
      </c>
      <c r="R3156" s="69">
        <f>L3156*O3156</f>
        <v>3434.5400000000004</v>
      </c>
      <c r="S3156" s="69">
        <v>38</v>
      </c>
      <c r="T3156" s="69">
        <f>L3156*S3156</f>
        <v>1572.44</v>
      </c>
      <c r="U3156" s="69">
        <f>R3156-T3156</f>
        <v>1862.1000000000004</v>
      </c>
      <c r="V3156" s="69">
        <f>U3156*1</f>
        <v>1862.1000000000004</v>
      </c>
      <c r="W3156" s="69">
        <f>U3156-V3156</f>
        <v>0</v>
      </c>
      <c r="X3156" s="69">
        <f>L3156*36</f>
        <v>1489.68</v>
      </c>
      <c r="Y3156" s="70">
        <f>+T3156-X3156</f>
        <v>82.759999999999991</v>
      </c>
      <c r="Z3156" s="12" t="s">
        <v>141</v>
      </c>
      <c r="AA3156" s="12" t="s">
        <v>78</v>
      </c>
    </row>
    <row r="3157" spans="1:27" x14ac:dyDescent="0.25">
      <c r="A3157" s="10">
        <v>45703</v>
      </c>
      <c r="B3157" s="11" t="s">
        <v>379</v>
      </c>
      <c r="C3157" s="11" t="s">
        <v>5734</v>
      </c>
      <c r="D3157" s="11">
        <v>17698</v>
      </c>
      <c r="E3157" s="11" t="s">
        <v>508</v>
      </c>
      <c r="F3157" s="11" t="s">
        <v>26</v>
      </c>
      <c r="G3157" s="11">
        <v>1317</v>
      </c>
      <c r="H3157" s="12" t="s">
        <v>141</v>
      </c>
      <c r="I3157" s="12" t="s">
        <v>37</v>
      </c>
      <c r="J3157" s="12" t="s">
        <v>85</v>
      </c>
      <c r="K3157" s="12" t="s">
        <v>86</v>
      </c>
      <c r="L3157" s="13">
        <v>39.96</v>
      </c>
      <c r="M3157" s="13">
        <v>25</v>
      </c>
      <c r="N3157" s="13">
        <f t="shared" si="3242"/>
        <v>1.5984</v>
      </c>
      <c r="O3157" s="13">
        <v>29</v>
      </c>
      <c r="P3157" s="13" t="s">
        <v>30</v>
      </c>
      <c r="Q3157" s="13">
        <v>0</v>
      </c>
      <c r="R3157" s="69">
        <f>L3157*O3157</f>
        <v>1158.8399999999999</v>
      </c>
      <c r="S3157" s="69">
        <v>0</v>
      </c>
      <c r="T3157" s="69">
        <f>L3157*S3157</f>
        <v>0</v>
      </c>
      <c r="U3157" s="69">
        <f>R3157-T3157</f>
        <v>1158.8399999999999</v>
      </c>
      <c r="V3157" s="69">
        <f>U3157*0</f>
        <v>0</v>
      </c>
      <c r="W3157" s="69">
        <f>U3157-V3157</f>
        <v>1158.8399999999999</v>
      </c>
      <c r="X3157" s="69">
        <v>0</v>
      </c>
      <c r="Y3157" s="14">
        <f t="shared" ref="Y3157:Y3171" si="3254">T3157-X3157</f>
        <v>0</v>
      </c>
      <c r="Z3157" s="11" t="s">
        <v>26</v>
      </c>
      <c r="AA3157" s="12" t="s">
        <v>31</v>
      </c>
    </row>
    <row r="3158" spans="1:27" x14ac:dyDescent="0.25">
      <c r="A3158" s="10">
        <v>45703</v>
      </c>
      <c r="B3158" s="11" t="s">
        <v>5451</v>
      </c>
      <c r="C3158" s="11" t="s">
        <v>5735</v>
      </c>
      <c r="D3158" s="11">
        <v>17699</v>
      </c>
      <c r="E3158" s="11" t="s">
        <v>441</v>
      </c>
      <c r="F3158" s="11" t="s">
        <v>26</v>
      </c>
      <c r="G3158" s="11">
        <v>4736</v>
      </c>
      <c r="H3158" s="12" t="s">
        <v>41</v>
      </c>
      <c r="I3158" s="12" t="s">
        <v>55</v>
      </c>
      <c r="J3158" s="12" t="s">
        <v>55</v>
      </c>
      <c r="K3158" s="12" t="s">
        <v>56</v>
      </c>
      <c r="L3158" s="13">
        <v>34.6</v>
      </c>
      <c r="M3158" s="13">
        <v>20</v>
      </c>
      <c r="N3158" s="13">
        <f t="shared" si="3242"/>
        <v>1.73</v>
      </c>
      <c r="O3158" s="13" t="s">
        <v>30</v>
      </c>
      <c r="P3158" s="13">
        <v>24</v>
      </c>
      <c r="Q3158" s="13">
        <v>0</v>
      </c>
      <c r="R3158" s="69">
        <f>+M3158*P3158</f>
        <v>480</v>
      </c>
      <c r="S3158" s="69">
        <v>0</v>
      </c>
      <c r="T3158" s="69">
        <f>+M3158*S3158</f>
        <v>0</v>
      </c>
      <c r="U3158" s="69">
        <f t="shared" ref="U3158:U3161" si="3255">+R3158-T3158</f>
        <v>480</v>
      </c>
      <c r="V3158" s="69">
        <f>+U3158*0</f>
        <v>0</v>
      </c>
      <c r="W3158" s="69">
        <f t="shared" ref="W3158:W3161" si="3256">+U3158-V3158</f>
        <v>480</v>
      </c>
      <c r="X3158" s="69">
        <v>0</v>
      </c>
      <c r="Y3158" s="14">
        <f t="shared" si="3254"/>
        <v>0</v>
      </c>
      <c r="Z3158" s="11" t="s">
        <v>26</v>
      </c>
      <c r="AA3158" s="12" t="s">
        <v>31</v>
      </c>
    </row>
    <row r="3159" spans="1:27" x14ac:dyDescent="0.25">
      <c r="A3159" s="10">
        <v>45703</v>
      </c>
      <c r="B3159" s="11" t="s">
        <v>3877</v>
      </c>
      <c r="C3159" s="11" t="s">
        <v>5736</v>
      </c>
      <c r="D3159" s="11">
        <v>17700</v>
      </c>
      <c r="E3159" s="11" t="s">
        <v>5737</v>
      </c>
      <c r="F3159" s="11" t="s">
        <v>26</v>
      </c>
      <c r="G3159" s="11">
        <v>4737</v>
      </c>
      <c r="H3159" s="12" t="s">
        <v>41</v>
      </c>
      <c r="I3159" s="12" t="s">
        <v>55</v>
      </c>
      <c r="J3159" s="12" t="s">
        <v>55</v>
      </c>
      <c r="K3159" s="12" t="s">
        <v>56</v>
      </c>
      <c r="L3159" s="13">
        <v>32.64</v>
      </c>
      <c r="M3159" s="13">
        <v>20</v>
      </c>
      <c r="N3159" s="13">
        <f t="shared" si="3242"/>
        <v>1.6320000000000001</v>
      </c>
      <c r="O3159" s="13" t="s">
        <v>30</v>
      </c>
      <c r="P3159" s="13">
        <v>24</v>
      </c>
      <c r="Q3159" s="13">
        <v>0</v>
      </c>
      <c r="R3159" s="69">
        <f>+M3159*P3159</f>
        <v>480</v>
      </c>
      <c r="S3159" s="69">
        <v>0</v>
      </c>
      <c r="T3159" s="69">
        <f>+M3159*S3159</f>
        <v>0</v>
      </c>
      <c r="U3159" s="69">
        <f t="shared" si="3255"/>
        <v>480</v>
      </c>
      <c r="V3159" s="69">
        <f>+U3159*0</f>
        <v>0</v>
      </c>
      <c r="W3159" s="69">
        <f t="shared" si="3256"/>
        <v>480</v>
      </c>
      <c r="X3159" s="69">
        <v>0</v>
      </c>
      <c r="Y3159" s="14">
        <f t="shared" si="3254"/>
        <v>0</v>
      </c>
      <c r="Z3159" s="11" t="s">
        <v>26</v>
      </c>
      <c r="AA3159" s="12" t="s">
        <v>31</v>
      </c>
    </row>
    <row r="3160" spans="1:27" x14ac:dyDescent="0.25">
      <c r="A3160" s="10">
        <v>45703</v>
      </c>
      <c r="B3160" s="11" t="s">
        <v>5738</v>
      </c>
      <c r="C3160" s="11" t="s">
        <v>5739</v>
      </c>
      <c r="D3160" s="11">
        <v>17701</v>
      </c>
      <c r="E3160" s="11" t="s">
        <v>5740</v>
      </c>
      <c r="F3160" s="11" t="s">
        <v>26</v>
      </c>
      <c r="G3160" s="11">
        <v>4738</v>
      </c>
      <c r="H3160" s="12" t="s">
        <v>41</v>
      </c>
      <c r="I3160" s="12" t="s">
        <v>55</v>
      </c>
      <c r="J3160" s="12" t="s">
        <v>55</v>
      </c>
      <c r="K3160" s="12" t="s">
        <v>56</v>
      </c>
      <c r="L3160" s="13">
        <v>32.54</v>
      </c>
      <c r="M3160" s="13">
        <v>20</v>
      </c>
      <c r="N3160" s="13">
        <f t="shared" si="3242"/>
        <v>1.627</v>
      </c>
      <c r="O3160" s="13" t="s">
        <v>30</v>
      </c>
      <c r="P3160" s="13">
        <v>24</v>
      </c>
      <c r="Q3160" s="13">
        <v>0</v>
      </c>
      <c r="R3160" s="69">
        <f>+M3160*P3160</f>
        <v>480</v>
      </c>
      <c r="S3160" s="69">
        <v>0</v>
      </c>
      <c r="T3160" s="69">
        <f>+M3160*S3160</f>
        <v>0</v>
      </c>
      <c r="U3160" s="69">
        <f t="shared" si="3255"/>
        <v>480</v>
      </c>
      <c r="V3160" s="69">
        <f>+U3160*0</f>
        <v>0</v>
      </c>
      <c r="W3160" s="69">
        <f t="shared" si="3256"/>
        <v>480</v>
      </c>
      <c r="X3160" s="69">
        <v>0</v>
      </c>
      <c r="Y3160" s="14">
        <f t="shared" si="3254"/>
        <v>0</v>
      </c>
      <c r="Z3160" s="11" t="s">
        <v>26</v>
      </c>
      <c r="AA3160" s="12" t="s">
        <v>31</v>
      </c>
    </row>
    <row r="3161" spans="1:27" x14ac:dyDescent="0.25">
      <c r="A3161" s="10">
        <v>45703</v>
      </c>
      <c r="B3161" s="11" t="s">
        <v>5741</v>
      </c>
      <c r="C3161" s="11" t="s">
        <v>5742</v>
      </c>
      <c r="D3161" s="11">
        <v>17702</v>
      </c>
      <c r="E3161" s="11" t="s">
        <v>5743</v>
      </c>
      <c r="F3161" s="11" t="s">
        <v>26</v>
      </c>
      <c r="G3161" s="11">
        <v>4739</v>
      </c>
      <c r="H3161" s="12" t="s">
        <v>41</v>
      </c>
      <c r="I3161" s="12" t="s">
        <v>55</v>
      </c>
      <c r="J3161" s="12" t="s">
        <v>55</v>
      </c>
      <c r="K3161" s="12" t="s">
        <v>56</v>
      </c>
      <c r="L3161" s="13">
        <v>32.24</v>
      </c>
      <c r="M3161" s="13">
        <v>20</v>
      </c>
      <c r="N3161" s="13">
        <f t="shared" si="3242"/>
        <v>1.6120000000000001</v>
      </c>
      <c r="O3161" s="13" t="s">
        <v>30</v>
      </c>
      <c r="P3161" s="13">
        <v>24</v>
      </c>
      <c r="Q3161" s="13">
        <v>0</v>
      </c>
      <c r="R3161" s="69">
        <f>+M3161*P3161</f>
        <v>480</v>
      </c>
      <c r="S3161" s="69">
        <v>0</v>
      </c>
      <c r="T3161" s="69">
        <f>+M3161*S3161</f>
        <v>0</v>
      </c>
      <c r="U3161" s="69">
        <f t="shared" si="3255"/>
        <v>480</v>
      </c>
      <c r="V3161" s="69">
        <f>+U3161*0</f>
        <v>0</v>
      </c>
      <c r="W3161" s="69">
        <f t="shared" si="3256"/>
        <v>480</v>
      </c>
      <c r="X3161" s="69">
        <v>0</v>
      </c>
      <c r="Y3161" s="14">
        <f t="shared" si="3254"/>
        <v>0</v>
      </c>
      <c r="Z3161" s="11" t="s">
        <v>26</v>
      </c>
      <c r="AA3161" s="12" t="s">
        <v>31</v>
      </c>
    </row>
    <row r="3162" spans="1:27" x14ac:dyDescent="0.25">
      <c r="A3162" s="10">
        <v>45703</v>
      </c>
      <c r="B3162" s="11" t="s">
        <v>251</v>
      </c>
      <c r="C3162" s="11" t="s">
        <v>5744</v>
      </c>
      <c r="D3162" s="11">
        <v>17703</v>
      </c>
      <c r="E3162" s="11" t="s">
        <v>569</v>
      </c>
      <c r="F3162" s="11" t="s">
        <v>26</v>
      </c>
      <c r="G3162" s="11">
        <v>10758</v>
      </c>
      <c r="H3162" s="12" t="s">
        <v>140</v>
      </c>
      <c r="I3162" s="12" t="s">
        <v>27</v>
      </c>
      <c r="J3162" s="12" t="s">
        <v>33</v>
      </c>
      <c r="K3162" s="12" t="s">
        <v>34</v>
      </c>
      <c r="L3162" s="13">
        <v>43.14</v>
      </c>
      <c r="M3162" s="13">
        <v>29</v>
      </c>
      <c r="N3162" s="13">
        <f t="shared" si="3242"/>
        <v>1.4875862068965517</v>
      </c>
      <c r="O3162" s="13">
        <v>40</v>
      </c>
      <c r="P3162" s="13"/>
      <c r="Q3162" s="13">
        <v>0</v>
      </c>
      <c r="R3162" s="69">
        <f>+L3162*O3162</f>
        <v>1725.6</v>
      </c>
      <c r="S3162" s="69">
        <v>0</v>
      </c>
      <c r="T3162" s="69">
        <f>+L3162*S3162</f>
        <v>0</v>
      </c>
      <c r="U3162" s="69">
        <f>+R3162-T3162</f>
        <v>1725.6</v>
      </c>
      <c r="V3162" s="69">
        <f t="shared" ref="V3162" si="3257">+U3162*0</f>
        <v>0</v>
      </c>
      <c r="W3162" s="69">
        <f>+U3162-V3162</f>
        <v>1725.6</v>
      </c>
      <c r="X3162" s="69">
        <v>0</v>
      </c>
      <c r="Y3162" s="14">
        <f t="shared" si="3254"/>
        <v>0</v>
      </c>
      <c r="Z3162" s="11" t="s">
        <v>26</v>
      </c>
      <c r="AA3162" s="12" t="s">
        <v>31</v>
      </c>
    </row>
    <row r="3163" spans="1:27" x14ac:dyDescent="0.25">
      <c r="A3163" s="10">
        <v>45703</v>
      </c>
      <c r="B3163" s="11" t="s">
        <v>174</v>
      </c>
      <c r="C3163" s="11" t="s">
        <v>5745</v>
      </c>
      <c r="D3163" s="11">
        <v>17704</v>
      </c>
      <c r="E3163" s="11" t="s">
        <v>604</v>
      </c>
      <c r="F3163" s="11" t="s">
        <v>26</v>
      </c>
      <c r="G3163" s="11">
        <v>1068</v>
      </c>
      <c r="H3163" s="12" t="s">
        <v>141</v>
      </c>
      <c r="I3163" s="12" t="s">
        <v>37</v>
      </c>
      <c r="J3163" s="12" t="s">
        <v>85</v>
      </c>
      <c r="K3163" s="12" t="s">
        <v>86</v>
      </c>
      <c r="L3163" s="13">
        <v>37.74</v>
      </c>
      <c r="M3163" s="13">
        <v>25</v>
      </c>
      <c r="N3163" s="13">
        <f t="shared" si="3242"/>
        <v>1.5096000000000001</v>
      </c>
      <c r="O3163" s="13">
        <v>29</v>
      </c>
      <c r="P3163" s="13" t="s">
        <v>30</v>
      </c>
      <c r="Q3163" s="13">
        <v>0</v>
      </c>
      <c r="R3163" s="69">
        <f>L3163*O3163</f>
        <v>1094.46</v>
      </c>
      <c r="S3163" s="69">
        <v>0</v>
      </c>
      <c r="T3163" s="69">
        <f>L3163*S3163</f>
        <v>0</v>
      </c>
      <c r="U3163" s="69">
        <f>R3163-T3163</f>
        <v>1094.46</v>
      </c>
      <c r="V3163" s="69">
        <f>U3163*0</f>
        <v>0</v>
      </c>
      <c r="W3163" s="69">
        <f>U3163-V3163</f>
        <v>1094.46</v>
      </c>
      <c r="X3163" s="69">
        <v>0</v>
      </c>
      <c r="Y3163" s="14">
        <f t="shared" si="3254"/>
        <v>0</v>
      </c>
      <c r="Z3163" s="11" t="s">
        <v>26</v>
      </c>
      <c r="AA3163" s="12" t="s">
        <v>31</v>
      </c>
    </row>
    <row r="3164" spans="1:27" x14ac:dyDescent="0.25">
      <c r="A3164" s="10">
        <v>45703</v>
      </c>
      <c r="B3164" s="11" t="s">
        <v>5746</v>
      </c>
      <c r="C3164" s="11" t="s">
        <v>5747</v>
      </c>
      <c r="D3164" s="11">
        <v>17705</v>
      </c>
      <c r="E3164" s="11" t="s">
        <v>60</v>
      </c>
      <c r="F3164" s="11" t="s">
        <v>26</v>
      </c>
      <c r="G3164" s="11" t="s">
        <v>35</v>
      </c>
      <c r="H3164" s="12" t="s">
        <v>36</v>
      </c>
      <c r="I3164" s="12" t="s">
        <v>27</v>
      </c>
      <c r="J3164" s="12" t="s">
        <v>33</v>
      </c>
      <c r="K3164" s="12" t="s">
        <v>34</v>
      </c>
      <c r="L3164" s="13">
        <v>5.76</v>
      </c>
      <c r="M3164" s="13">
        <v>5</v>
      </c>
      <c r="N3164" s="13">
        <f t="shared" si="3242"/>
        <v>1.1519999999999999</v>
      </c>
      <c r="O3164" s="13">
        <v>50</v>
      </c>
      <c r="P3164" s="13" t="s">
        <v>30</v>
      </c>
      <c r="Q3164" s="13">
        <v>0</v>
      </c>
      <c r="R3164" s="69">
        <f>(L3164*O3164)-Q3164</f>
        <v>288</v>
      </c>
      <c r="S3164" s="69">
        <v>0</v>
      </c>
      <c r="T3164" s="69">
        <f t="shared" ref="T3164" si="3258">+L3164*S3164</f>
        <v>0</v>
      </c>
      <c r="U3164" s="69">
        <f t="shared" ref="U3164" si="3259">+R3164-T3164</f>
        <v>288</v>
      </c>
      <c r="V3164" s="69">
        <f t="shared" ref="V3164:V3165" si="3260">+U3164*0</f>
        <v>0</v>
      </c>
      <c r="W3164" s="69">
        <f t="shared" ref="W3164" si="3261">+U3164-V3164</f>
        <v>288</v>
      </c>
      <c r="X3164" s="69">
        <v>0</v>
      </c>
      <c r="Y3164" s="14">
        <f t="shared" si="3254"/>
        <v>0</v>
      </c>
      <c r="Z3164" s="11" t="s">
        <v>26</v>
      </c>
      <c r="AA3164" s="12" t="s">
        <v>31</v>
      </c>
    </row>
    <row r="3165" spans="1:27" x14ac:dyDescent="0.25">
      <c r="A3165" s="10">
        <v>45703</v>
      </c>
      <c r="B3165" s="11" t="s">
        <v>4045</v>
      </c>
      <c r="C3165" s="11" t="s">
        <v>5748</v>
      </c>
      <c r="D3165" s="11">
        <v>17706</v>
      </c>
      <c r="E3165" s="11" t="s">
        <v>5367</v>
      </c>
      <c r="F3165" s="11" t="s">
        <v>26</v>
      </c>
      <c r="G3165" s="11">
        <v>10195</v>
      </c>
      <c r="H3165" s="12" t="s">
        <v>140</v>
      </c>
      <c r="I3165" s="12" t="s">
        <v>27</v>
      </c>
      <c r="J3165" s="12" t="s">
        <v>33</v>
      </c>
      <c r="K3165" s="12" t="s">
        <v>34</v>
      </c>
      <c r="L3165" s="13">
        <v>41.28</v>
      </c>
      <c r="M3165" s="13">
        <v>25</v>
      </c>
      <c r="N3165" s="13">
        <f t="shared" si="3242"/>
        <v>1.6512</v>
      </c>
      <c r="O3165" s="13">
        <v>40</v>
      </c>
      <c r="P3165" s="13"/>
      <c r="Q3165" s="13">
        <v>0</v>
      </c>
      <c r="R3165" s="69">
        <f>+L3165*O3165</f>
        <v>1651.2</v>
      </c>
      <c r="S3165" s="69">
        <v>0</v>
      </c>
      <c r="T3165" s="69">
        <f>+L3165*S3165</f>
        <v>0</v>
      </c>
      <c r="U3165" s="69">
        <f>+R3165-T3165</f>
        <v>1651.2</v>
      </c>
      <c r="V3165" s="69">
        <f t="shared" si="3260"/>
        <v>0</v>
      </c>
      <c r="W3165" s="69">
        <f>+U3165-V3165</f>
        <v>1651.2</v>
      </c>
      <c r="X3165" s="69">
        <v>0</v>
      </c>
      <c r="Y3165" s="14">
        <f t="shared" si="3254"/>
        <v>0</v>
      </c>
      <c r="Z3165" s="11" t="s">
        <v>26</v>
      </c>
      <c r="AA3165" s="12" t="s">
        <v>31</v>
      </c>
    </row>
    <row r="3166" spans="1:27" x14ac:dyDescent="0.25">
      <c r="A3166" s="10">
        <v>45703</v>
      </c>
      <c r="B3166" s="11" t="s">
        <v>5749</v>
      </c>
      <c r="C3166" s="11" t="s">
        <v>5750</v>
      </c>
      <c r="D3166" s="11">
        <v>17707</v>
      </c>
      <c r="E3166" s="11" t="s">
        <v>5493</v>
      </c>
      <c r="F3166" s="11" t="s">
        <v>26</v>
      </c>
      <c r="G3166" s="11">
        <v>1264</v>
      </c>
      <c r="H3166" s="12" t="s">
        <v>141</v>
      </c>
      <c r="I3166" s="12" t="s">
        <v>37</v>
      </c>
      <c r="J3166" s="12" t="s">
        <v>85</v>
      </c>
      <c r="K3166" s="12" t="s">
        <v>86</v>
      </c>
      <c r="L3166" s="13">
        <v>38.26</v>
      </c>
      <c r="M3166" s="13">
        <v>25</v>
      </c>
      <c r="N3166" s="13">
        <f t="shared" si="3242"/>
        <v>1.5304</v>
      </c>
      <c r="O3166" s="13">
        <v>29</v>
      </c>
      <c r="P3166" s="13" t="s">
        <v>30</v>
      </c>
      <c r="Q3166" s="13">
        <v>0</v>
      </c>
      <c r="R3166" s="69">
        <f>L3166*O3166</f>
        <v>1109.54</v>
      </c>
      <c r="S3166" s="69">
        <v>0</v>
      </c>
      <c r="T3166" s="69">
        <f>L3166*S3166</f>
        <v>0</v>
      </c>
      <c r="U3166" s="69">
        <f>R3166-T3166</f>
        <v>1109.54</v>
      </c>
      <c r="V3166" s="69">
        <f>U3166*0</f>
        <v>0</v>
      </c>
      <c r="W3166" s="69">
        <f>U3166-V3166</f>
        <v>1109.54</v>
      </c>
      <c r="X3166" s="69">
        <v>0</v>
      </c>
      <c r="Y3166" s="14">
        <f t="shared" si="3254"/>
        <v>0</v>
      </c>
      <c r="Z3166" s="11" t="s">
        <v>26</v>
      </c>
      <c r="AA3166" s="12" t="s">
        <v>31</v>
      </c>
    </row>
    <row r="3167" spans="1:27" x14ac:dyDescent="0.25">
      <c r="A3167" s="10">
        <v>45705</v>
      </c>
      <c r="B3167" s="11" t="s">
        <v>5751</v>
      </c>
      <c r="C3167" s="11" t="s">
        <v>5752</v>
      </c>
      <c r="D3167" s="11">
        <v>17708</v>
      </c>
      <c r="E3167" s="11" t="s">
        <v>32</v>
      </c>
      <c r="F3167" s="11" t="s">
        <v>26</v>
      </c>
      <c r="G3167" s="11">
        <v>75036</v>
      </c>
      <c r="H3167" s="12" t="s">
        <v>4447</v>
      </c>
      <c r="I3167" s="12" t="s">
        <v>27</v>
      </c>
      <c r="J3167" s="12" t="s">
        <v>47</v>
      </c>
      <c r="K3167" s="12" t="s">
        <v>48</v>
      </c>
      <c r="L3167" s="13">
        <v>39.08</v>
      </c>
      <c r="M3167" s="13">
        <v>27</v>
      </c>
      <c r="N3167" s="13">
        <f>L3167/M3167</f>
        <v>1.4474074074074073</v>
      </c>
      <c r="O3167" s="13">
        <v>46.66</v>
      </c>
      <c r="P3167" s="13" t="s">
        <v>30</v>
      </c>
      <c r="Q3167" s="13">
        <v>0</v>
      </c>
      <c r="R3167" s="69">
        <f>+L3167*O3167</f>
        <v>1823.4727999999998</v>
      </c>
      <c r="S3167" s="69">
        <v>0</v>
      </c>
      <c r="T3167" s="69">
        <f>+L3167*S3167</f>
        <v>0</v>
      </c>
      <c r="U3167" s="69">
        <f>+R3167-T3167</f>
        <v>1823.4727999999998</v>
      </c>
      <c r="V3167" s="69">
        <f>+U3167*0.75</f>
        <v>1367.6045999999999</v>
      </c>
      <c r="W3167" s="69">
        <f>+U3167-V3167</f>
        <v>455.86819999999989</v>
      </c>
      <c r="X3167" s="69">
        <v>0</v>
      </c>
      <c r="Y3167" s="14">
        <f t="shared" si="3254"/>
        <v>0</v>
      </c>
      <c r="Z3167" s="11" t="s">
        <v>26</v>
      </c>
      <c r="AA3167" s="12" t="s">
        <v>31</v>
      </c>
    </row>
    <row r="3168" spans="1:27" x14ac:dyDescent="0.25">
      <c r="A3168" s="10">
        <v>45705</v>
      </c>
      <c r="B3168" s="11" t="s">
        <v>5753</v>
      </c>
      <c r="C3168" s="11" t="s">
        <v>5754</v>
      </c>
      <c r="D3168" s="11">
        <v>17709</v>
      </c>
      <c r="E3168" s="11" t="s">
        <v>321</v>
      </c>
      <c r="F3168" s="11" t="s">
        <v>26</v>
      </c>
      <c r="G3168" s="11">
        <v>112883</v>
      </c>
      <c r="H3168" s="12" t="s">
        <v>4445</v>
      </c>
      <c r="I3168" s="12" t="s">
        <v>27</v>
      </c>
      <c r="J3168" s="12" t="s">
        <v>33</v>
      </c>
      <c r="K3168" s="12" t="s">
        <v>34</v>
      </c>
      <c r="L3168" s="13">
        <v>36.159999999999997</v>
      </c>
      <c r="M3168" s="13">
        <v>25</v>
      </c>
      <c r="N3168" s="13">
        <f t="shared" ref="N3168:N3228" si="3262">L3168/M3168</f>
        <v>1.4463999999999999</v>
      </c>
      <c r="O3168" s="13">
        <v>44</v>
      </c>
      <c r="P3168" s="13" t="s">
        <v>30</v>
      </c>
      <c r="Q3168" s="13">
        <v>0</v>
      </c>
      <c r="R3168" s="69">
        <f t="shared" ref="R3168" si="3263">+L3168*O3168</f>
        <v>1591.04</v>
      </c>
      <c r="S3168" s="69">
        <v>0</v>
      </c>
      <c r="T3168" s="69">
        <f>+L3168*S3168</f>
        <v>0</v>
      </c>
      <c r="U3168" s="69">
        <f>+R3168-T3168</f>
        <v>1591.04</v>
      </c>
      <c r="V3168" s="69">
        <f>+U3168*1</f>
        <v>1591.04</v>
      </c>
      <c r="W3168" s="69">
        <f>+U3168-V3168</f>
        <v>0</v>
      </c>
      <c r="X3168" s="69">
        <v>0</v>
      </c>
      <c r="Y3168" s="14">
        <f t="shared" si="3254"/>
        <v>0</v>
      </c>
      <c r="Z3168" s="11" t="s">
        <v>26</v>
      </c>
      <c r="AA3168" s="12" t="s">
        <v>31</v>
      </c>
    </row>
    <row r="3169" spans="1:27" x14ac:dyDescent="0.25">
      <c r="A3169" s="10">
        <v>45705</v>
      </c>
      <c r="B3169" s="11" t="s">
        <v>5755</v>
      </c>
      <c r="C3169" s="11" t="s">
        <v>5756</v>
      </c>
      <c r="D3169" s="11">
        <v>17710</v>
      </c>
      <c r="E3169" s="11" t="s">
        <v>223</v>
      </c>
      <c r="F3169" s="11" t="s">
        <v>26</v>
      </c>
      <c r="G3169" s="11">
        <v>3221</v>
      </c>
      <c r="H3169" s="12" t="s">
        <v>4422</v>
      </c>
      <c r="I3169" s="12" t="s">
        <v>27</v>
      </c>
      <c r="J3169" s="12" t="s">
        <v>33</v>
      </c>
      <c r="K3169" s="12" t="s">
        <v>34</v>
      </c>
      <c r="L3169" s="13">
        <v>35.6</v>
      </c>
      <c r="M3169" s="13">
        <v>25</v>
      </c>
      <c r="N3169" s="13">
        <f t="shared" si="3262"/>
        <v>1.4240000000000002</v>
      </c>
      <c r="O3169" s="13">
        <v>45</v>
      </c>
      <c r="P3169" s="13" t="s">
        <v>30</v>
      </c>
      <c r="Q3169" s="13">
        <v>0</v>
      </c>
      <c r="R3169" s="69">
        <f>+L3169*O3169</f>
        <v>1602</v>
      </c>
      <c r="S3169" s="69">
        <v>0</v>
      </c>
      <c r="T3169" s="69">
        <f>+L3169*S3169</f>
        <v>0</v>
      </c>
      <c r="U3169" s="69">
        <f t="shared" ref="U3169" si="3264">+R3169-T3169</f>
        <v>1602</v>
      </c>
      <c r="V3169" s="69">
        <f>+U3169*1</f>
        <v>1602</v>
      </c>
      <c r="W3169" s="69">
        <f t="shared" ref="W3169" si="3265">+U3169-V3169</f>
        <v>0</v>
      </c>
      <c r="X3169" s="69">
        <v>0</v>
      </c>
      <c r="Y3169" s="14">
        <f t="shared" si="3254"/>
        <v>0</v>
      </c>
      <c r="Z3169" s="11" t="s">
        <v>26</v>
      </c>
      <c r="AA3169" s="12" t="s">
        <v>31</v>
      </c>
    </row>
    <row r="3170" spans="1:27" x14ac:dyDescent="0.25">
      <c r="A3170" s="10">
        <v>45705</v>
      </c>
      <c r="B3170" s="11" t="s">
        <v>3322</v>
      </c>
      <c r="C3170" s="11" t="s">
        <v>5757</v>
      </c>
      <c r="D3170" s="11">
        <v>17711</v>
      </c>
      <c r="E3170" s="11" t="s">
        <v>68</v>
      </c>
      <c r="F3170" s="11" t="s">
        <v>26</v>
      </c>
      <c r="G3170" s="11">
        <v>76371</v>
      </c>
      <c r="H3170" s="12" t="s">
        <v>4447</v>
      </c>
      <c r="I3170" s="12" t="s">
        <v>27</v>
      </c>
      <c r="J3170" s="12" t="s">
        <v>47</v>
      </c>
      <c r="K3170" s="12" t="s">
        <v>48</v>
      </c>
      <c r="L3170" s="13">
        <v>40.46</v>
      </c>
      <c r="M3170" s="13">
        <v>28</v>
      </c>
      <c r="N3170" s="13">
        <f t="shared" si="3262"/>
        <v>1.4450000000000001</v>
      </c>
      <c r="O3170" s="13">
        <v>46.66</v>
      </c>
      <c r="P3170" s="13" t="s">
        <v>30</v>
      </c>
      <c r="Q3170" s="13">
        <v>0</v>
      </c>
      <c r="R3170" s="69">
        <f>+L3170*O3170</f>
        <v>1887.8635999999999</v>
      </c>
      <c r="S3170" s="69">
        <v>0</v>
      </c>
      <c r="T3170" s="69">
        <f>+L3170*S3170</f>
        <v>0</v>
      </c>
      <c r="U3170" s="69">
        <f>+R3170-T3170</f>
        <v>1887.8635999999999</v>
      </c>
      <c r="V3170" s="69">
        <f>+U3170*0.75</f>
        <v>1415.8977</v>
      </c>
      <c r="W3170" s="69">
        <f>+U3170-V3170</f>
        <v>471.96589999999992</v>
      </c>
      <c r="X3170" s="69">
        <v>0</v>
      </c>
      <c r="Y3170" s="14">
        <f t="shared" si="3254"/>
        <v>0</v>
      </c>
      <c r="Z3170" s="11" t="s">
        <v>26</v>
      </c>
      <c r="AA3170" s="12" t="s">
        <v>31</v>
      </c>
    </row>
    <row r="3171" spans="1:27" x14ac:dyDescent="0.25">
      <c r="A3171" s="10">
        <v>45705</v>
      </c>
      <c r="B3171" s="11" t="s">
        <v>5758</v>
      </c>
      <c r="C3171" s="11" t="s">
        <v>5759</v>
      </c>
      <c r="D3171" s="11">
        <v>17712</v>
      </c>
      <c r="E3171" s="11" t="s">
        <v>183</v>
      </c>
      <c r="F3171" s="11" t="s">
        <v>26</v>
      </c>
      <c r="G3171" s="11">
        <v>1019</v>
      </c>
      <c r="H3171" s="12" t="s">
        <v>141</v>
      </c>
      <c r="I3171" s="12" t="s">
        <v>27</v>
      </c>
      <c r="J3171" s="12" t="s">
        <v>42</v>
      </c>
      <c r="K3171" s="12" t="s">
        <v>43</v>
      </c>
      <c r="L3171" s="13">
        <v>44.82</v>
      </c>
      <c r="M3171" s="13">
        <v>25</v>
      </c>
      <c r="N3171" s="13">
        <f t="shared" si="3262"/>
        <v>1.7927999999999999</v>
      </c>
      <c r="O3171" s="13">
        <v>40</v>
      </c>
      <c r="P3171" s="13" t="s">
        <v>30</v>
      </c>
      <c r="Q3171" s="13">
        <v>0</v>
      </c>
      <c r="R3171" s="69">
        <f t="shared" ref="R3171:R3176" si="3266">L3171*O3171</f>
        <v>1792.8</v>
      </c>
      <c r="S3171" s="69">
        <v>0</v>
      </c>
      <c r="T3171" s="69">
        <f t="shared" ref="T3171:T3176" si="3267">L3171*S3171</f>
        <v>0</v>
      </c>
      <c r="U3171" s="69">
        <f t="shared" ref="U3171:U3177" si="3268">R3171-T3171</f>
        <v>1792.8</v>
      </c>
      <c r="V3171" s="69">
        <f>U3171*0</f>
        <v>0</v>
      </c>
      <c r="W3171" s="69">
        <f t="shared" ref="W3171:W3177" si="3269">U3171-V3171</f>
        <v>1792.8</v>
      </c>
      <c r="X3171" s="69">
        <v>0</v>
      </c>
      <c r="Y3171" s="14">
        <f t="shared" si="3254"/>
        <v>0</v>
      </c>
      <c r="Z3171" s="11" t="s">
        <v>26</v>
      </c>
      <c r="AA3171" s="12" t="s">
        <v>31</v>
      </c>
    </row>
    <row r="3172" spans="1:27" x14ac:dyDescent="0.25">
      <c r="A3172" s="10">
        <v>45705</v>
      </c>
      <c r="B3172" s="11" t="s">
        <v>5271</v>
      </c>
      <c r="C3172" s="11" t="s">
        <v>5760</v>
      </c>
      <c r="D3172" s="11">
        <v>17713</v>
      </c>
      <c r="E3172" s="11" t="s">
        <v>430</v>
      </c>
      <c r="F3172" s="11" t="s">
        <v>26</v>
      </c>
      <c r="G3172" s="11" t="s">
        <v>26</v>
      </c>
      <c r="H3172" s="12" t="s">
        <v>4421</v>
      </c>
      <c r="I3172" s="12" t="s">
        <v>27</v>
      </c>
      <c r="J3172" s="12" t="s">
        <v>47</v>
      </c>
      <c r="K3172" s="12" t="s">
        <v>48</v>
      </c>
      <c r="L3172" s="13">
        <v>40.18</v>
      </c>
      <c r="M3172" s="13">
        <v>28</v>
      </c>
      <c r="N3172" s="13">
        <f t="shared" si="3262"/>
        <v>1.4350000000000001</v>
      </c>
      <c r="O3172" s="13">
        <v>87</v>
      </c>
      <c r="P3172" s="13" t="s">
        <v>30</v>
      </c>
      <c r="Q3172" s="13">
        <v>0</v>
      </c>
      <c r="R3172" s="69">
        <f t="shared" si="3266"/>
        <v>3495.66</v>
      </c>
      <c r="S3172" s="69">
        <v>38</v>
      </c>
      <c r="T3172" s="69">
        <f t="shared" si="3267"/>
        <v>1526.84</v>
      </c>
      <c r="U3172" s="69">
        <f t="shared" si="3268"/>
        <v>1968.82</v>
      </c>
      <c r="V3172" s="69">
        <f>U3172*1</f>
        <v>1968.82</v>
      </c>
      <c r="W3172" s="69">
        <f t="shared" si="3269"/>
        <v>0</v>
      </c>
      <c r="X3172" s="69">
        <f>L3172*36</f>
        <v>1446.48</v>
      </c>
      <c r="Y3172" s="70">
        <f>+T3172-X3172</f>
        <v>80.3599999999999</v>
      </c>
      <c r="Z3172" s="12" t="s">
        <v>6326</v>
      </c>
      <c r="AA3172" s="12" t="s">
        <v>78</v>
      </c>
    </row>
    <row r="3173" spans="1:27" x14ac:dyDescent="0.25">
      <c r="A3173" s="10">
        <v>45705</v>
      </c>
      <c r="B3173" s="11" t="s">
        <v>5761</v>
      </c>
      <c r="C3173" s="11" t="s">
        <v>5762</v>
      </c>
      <c r="D3173" s="11">
        <v>17714</v>
      </c>
      <c r="E3173" s="11" t="s">
        <v>81</v>
      </c>
      <c r="F3173" s="11" t="s">
        <v>26</v>
      </c>
      <c r="G3173" s="11">
        <v>1219</v>
      </c>
      <c r="H3173" s="12" t="s">
        <v>141</v>
      </c>
      <c r="I3173" s="12" t="s">
        <v>27</v>
      </c>
      <c r="J3173" s="12" t="s">
        <v>33</v>
      </c>
      <c r="K3173" s="12" t="s">
        <v>34</v>
      </c>
      <c r="L3173" s="13">
        <v>39.5</v>
      </c>
      <c r="M3173" s="13">
        <v>27</v>
      </c>
      <c r="N3173" s="13">
        <f t="shared" si="3262"/>
        <v>1.462962962962963</v>
      </c>
      <c r="O3173" s="13">
        <v>40</v>
      </c>
      <c r="P3173" s="13" t="s">
        <v>30</v>
      </c>
      <c r="Q3173" s="13">
        <v>0</v>
      </c>
      <c r="R3173" s="69">
        <f t="shared" si="3266"/>
        <v>1580</v>
      </c>
      <c r="S3173" s="69">
        <v>0</v>
      </c>
      <c r="T3173" s="69">
        <f t="shared" si="3267"/>
        <v>0</v>
      </c>
      <c r="U3173" s="69">
        <f t="shared" si="3268"/>
        <v>1580</v>
      </c>
      <c r="V3173" s="69">
        <f>U3173*0</f>
        <v>0</v>
      </c>
      <c r="W3173" s="69">
        <f t="shared" si="3269"/>
        <v>1580</v>
      </c>
      <c r="X3173" s="69">
        <v>0</v>
      </c>
      <c r="Y3173" s="14">
        <f t="shared" ref="Y3173" si="3270">T3173-X3173</f>
        <v>0</v>
      </c>
      <c r="Z3173" s="11" t="s">
        <v>26</v>
      </c>
      <c r="AA3173" s="12" t="s">
        <v>31</v>
      </c>
    </row>
    <row r="3174" spans="1:27" x14ac:dyDescent="0.25">
      <c r="A3174" s="10">
        <v>45705</v>
      </c>
      <c r="B3174" s="11" t="s">
        <v>3894</v>
      </c>
      <c r="C3174" s="11" t="s">
        <v>5763</v>
      </c>
      <c r="D3174" s="11">
        <v>17715</v>
      </c>
      <c r="E3174" s="11" t="s">
        <v>245</v>
      </c>
      <c r="F3174" s="11" t="s">
        <v>26</v>
      </c>
      <c r="G3174" s="11" t="s">
        <v>26</v>
      </c>
      <c r="H3174" s="12" t="s">
        <v>4421</v>
      </c>
      <c r="I3174" s="12" t="s">
        <v>27</v>
      </c>
      <c r="J3174" s="12" t="s">
        <v>42</v>
      </c>
      <c r="K3174" s="12" t="s">
        <v>43</v>
      </c>
      <c r="L3174" s="13">
        <v>45.74</v>
      </c>
      <c r="M3174" s="13">
        <v>28</v>
      </c>
      <c r="N3174" s="13">
        <f t="shared" si="3262"/>
        <v>1.6335714285714287</v>
      </c>
      <c r="O3174" s="13">
        <v>83</v>
      </c>
      <c r="P3174" s="13" t="s">
        <v>30</v>
      </c>
      <c r="Q3174" s="13">
        <v>0</v>
      </c>
      <c r="R3174" s="69">
        <f t="shared" si="3266"/>
        <v>3796.42</v>
      </c>
      <c r="S3174" s="69">
        <v>38</v>
      </c>
      <c r="T3174" s="69">
        <f t="shared" si="3267"/>
        <v>1738.1200000000001</v>
      </c>
      <c r="U3174" s="69">
        <f t="shared" si="3268"/>
        <v>2058.3000000000002</v>
      </c>
      <c r="V3174" s="69">
        <f>U3174*1</f>
        <v>2058.3000000000002</v>
      </c>
      <c r="W3174" s="69">
        <f t="shared" si="3269"/>
        <v>0</v>
      </c>
      <c r="X3174" s="69">
        <f>L3174*37</f>
        <v>1692.38</v>
      </c>
      <c r="Y3174" s="70">
        <f>+T3174-X3174</f>
        <v>45.740000000000009</v>
      </c>
      <c r="Z3174" s="12" t="s">
        <v>41</v>
      </c>
      <c r="AA3174" s="12" t="s">
        <v>78</v>
      </c>
    </row>
    <row r="3175" spans="1:27" x14ac:dyDescent="0.25">
      <c r="A3175" s="10">
        <v>45705</v>
      </c>
      <c r="B3175" s="11" t="s">
        <v>249</v>
      </c>
      <c r="C3175" s="11" t="s">
        <v>5764</v>
      </c>
      <c r="D3175" s="11">
        <v>17716</v>
      </c>
      <c r="E3175" s="11" t="s">
        <v>604</v>
      </c>
      <c r="F3175" s="11" t="s">
        <v>26</v>
      </c>
      <c r="G3175" s="11">
        <v>1069</v>
      </c>
      <c r="H3175" s="12" t="s">
        <v>141</v>
      </c>
      <c r="I3175" s="12" t="s">
        <v>27</v>
      </c>
      <c r="J3175" s="12" t="s">
        <v>33</v>
      </c>
      <c r="K3175" s="12" t="s">
        <v>34</v>
      </c>
      <c r="L3175" s="13">
        <v>40.96</v>
      </c>
      <c r="M3175" s="13">
        <v>28</v>
      </c>
      <c r="N3175" s="13">
        <f t="shared" si="3262"/>
        <v>1.4628571428571429</v>
      </c>
      <c r="O3175" s="13">
        <v>40</v>
      </c>
      <c r="P3175" s="13" t="s">
        <v>30</v>
      </c>
      <c r="Q3175" s="13">
        <v>0</v>
      </c>
      <c r="R3175" s="69">
        <f t="shared" si="3266"/>
        <v>1638.4</v>
      </c>
      <c r="S3175" s="69">
        <v>0</v>
      </c>
      <c r="T3175" s="69">
        <f t="shared" si="3267"/>
        <v>0</v>
      </c>
      <c r="U3175" s="69">
        <f t="shared" si="3268"/>
        <v>1638.4</v>
      </c>
      <c r="V3175" s="69">
        <f>U3175*0</f>
        <v>0</v>
      </c>
      <c r="W3175" s="69">
        <f t="shared" si="3269"/>
        <v>1638.4</v>
      </c>
      <c r="X3175" s="69">
        <v>0</v>
      </c>
      <c r="Y3175" s="14">
        <f t="shared" ref="Y3175" si="3271">T3175-X3175</f>
        <v>0</v>
      </c>
      <c r="Z3175" s="11" t="s">
        <v>26</v>
      </c>
      <c r="AA3175" s="12" t="s">
        <v>31</v>
      </c>
    </row>
    <row r="3176" spans="1:27" x14ac:dyDescent="0.25">
      <c r="A3176" s="10">
        <v>45705</v>
      </c>
      <c r="B3176" s="11" t="s">
        <v>2982</v>
      </c>
      <c r="C3176" s="11" t="s">
        <v>5765</v>
      </c>
      <c r="D3176" s="11">
        <v>17717</v>
      </c>
      <c r="E3176" s="11" t="s">
        <v>53</v>
      </c>
      <c r="F3176" s="11" t="s">
        <v>26</v>
      </c>
      <c r="G3176" s="11" t="s">
        <v>26</v>
      </c>
      <c r="H3176" s="12" t="s">
        <v>4421</v>
      </c>
      <c r="I3176" s="12" t="s">
        <v>27</v>
      </c>
      <c r="J3176" s="12" t="s">
        <v>42</v>
      </c>
      <c r="K3176" s="12" t="s">
        <v>43</v>
      </c>
      <c r="L3176" s="13">
        <v>46.38</v>
      </c>
      <c r="M3176" s="13">
        <v>29</v>
      </c>
      <c r="N3176" s="13">
        <f t="shared" si="3262"/>
        <v>1.5993103448275863</v>
      </c>
      <c r="O3176" s="13">
        <v>83</v>
      </c>
      <c r="P3176" s="13" t="s">
        <v>30</v>
      </c>
      <c r="Q3176" s="13">
        <v>0</v>
      </c>
      <c r="R3176" s="69">
        <f t="shared" si="3266"/>
        <v>3849.5400000000004</v>
      </c>
      <c r="S3176" s="69">
        <v>38</v>
      </c>
      <c r="T3176" s="69">
        <f t="shared" si="3267"/>
        <v>1762.44</v>
      </c>
      <c r="U3176" s="69">
        <f t="shared" si="3268"/>
        <v>2087.1000000000004</v>
      </c>
      <c r="V3176" s="69">
        <f>U3176*1</f>
        <v>2087.1000000000004</v>
      </c>
      <c r="W3176" s="69">
        <f t="shared" si="3269"/>
        <v>0</v>
      </c>
      <c r="X3176" s="69">
        <f>L3176*37</f>
        <v>1716.0600000000002</v>
      </c>
      <c r="Y3176" s="70">
        <f>+T3176-X3176</f>
        <v>46.379999999999882</v>
      </c>
      <c r="Z3176" s="12" t="s">
        <v>41</v>
      </c>
      <c r="AA3176" s="12" t="s">
        <v>78</v>
      </c>
    </row>
    <row r="3177" spans="1:27" x14ac:dyDescent="0.25">
      <c r="A3177" s="10">
        <v>45705</v>
      </c>
      <c r="B3177" s="11" t="s">
        <v>5766</v>
      </c>
      <c r="C3177" s="11" t="s">
        <v>5767</v>
      </c>
      <c r="D3177" s="11">
        <v>17718</v>
      </c>
      <c r="E3177" s="11" t="s">
        <v>49</v>
      </c>
      <c r="F3177" s="11" t="s">
        <v>26</v>
      </c>
      <c r="G3177" s="11">
        <v>1600</v>
      </c>
      <c r="H3177" s="12" t="s">
        <v>45</v>
      </c>
      <c r="I3177" s="12" t="s">
        <v>27</v>
      </c>
      <c r="J3177" s="12" t="s">
        <v>33</v>
      </c>
      <c r="K3177" s="12" t="s">
        <v>34</v>
      </c>
      <c r="L3177" s="13">
        <v>37.78</v>
      </c>
      <c r="M3177" s="13">
        <v>25</v>
      </c>
      <c r="N3177" s="13">
        <f t="shared" si="3262"/>
        <v>1.5112000000000001</v>
      </c>
      <c r="O3177" s="13" t="s">
        <v>30</v>
      </c>
      <c r="P3177" s="13">
        <v>58</v>
      </c>
      <c r="Q3177" s="13">
        <v>0</v>
      </c>
      <c r="R3177" s="69">
        <f>M3177*P3177</f>
        <v>1450</v>
      </c>
      <c r="S3177" s="69">
        <v>0</v>
      </c>
      <c r="T3177" s="69">
        <f>M3177*S3177</f>
        <v>0</v>
      </c>
      <c r="U3177" s="69">
        <f t="shared" si="3268"/>
        <v>1450</v>
      </c>
      <c r="V3177" s="69">
        <f t="shared" ref="V3177" si="3272">U3177*0</f>
        <v>0</v>
      </c>
      <c r="W3177" s="69">
        <f t="shared" si="3269"/>
        <v>1450</v>
      </c>
      <c r="X3177" s="69">
        <v>0</v>
      </c>
      <c r="Y3177" s="14">
        <f t="shared" ref="Y3177:Y3178" si="3273">T3177-X3177</f>
        <v>0</v>
      </c>
      <c r="Z3177" s="11" t="s">
        <v>26</v>
      </c>
      <c r="AA3177" s="12" t="s">
        <v>31</v>
      </c>
    </row>
    <row r="3178" spans="1:27" x14ac:dyDescent="0.25">
      <c r="A3178" s="10">
        <v>45705</v>
      </c>
      <c r="B3178" s="11" t="s">
        <v>5768</v>
      </c>
      <c r="C3178" s="11" t="s">
        <v>5769</v>
      </c>
      <c r="D3178" s="11">
        <v>17719</v>
      </c>
      <c r="E3178" s="11" t="s">
        <v>61</v>
      </c>
      <c r="F3178" s="11" t="s">
        <v>26</v>
      </c>
      <c r="G3178" s="11" t="s">
        <v>35</v>
      </c>
      <c r="H3178" s="12" t="s">
        <v>36</v>
      </c>
      <c r="I3178" s="12" t="s">
        <v>27</v>
      </c>
      <c r="J3178" s="12" t="s">
        <v>42</v>
      </c>
      <c r="K3178" s="12" t="s">
        <v>43</v>
      </c>
      <c r="L3178" s="13">
        <v>10.3</v>
      </c>
      <c r="M3178" s="13">
        <v>6</v>
      </c>
      <c r="N3178" s="13">
        <f t="shared" si="3262"/>
        <v>1.7166666666666668</v>
      </c>
      <c r="O3178" s="13">
        <v>45</v>
      </c>
      <c r="P3178" s="13" t="s">
        <v>30</v>
      </c>
      <c r="Q3178" s="13">
        <v>0</v>
      </c>
      <c r="R3178" s="69">
        <f>(L3178*O3178)-Q3178</f>
        <v>463.50000000000006</v>
      </c>
      <c r="S3178" s="69">
        <v>0</v>
      </c>
      <c r="T3178" s="69">
        <f t="shared" ref="T3178" si="3274">+L3178*S3178</f>
        <v>0</v>
      </c>
      <c r="U3178" s="69">
        <f t="shared" ref="U3178" si="3275">+R3178-T3178</f>
        <v>463.50000000000006</v>
      </c>
      <c r="V3178" s="69">
        <f>+U3178*0</f>
        <v>0</v>
      </c>
      <c r="W3178" s="69">
        <f t="shared" ref="W3178" si="3276">+U3178-V3178</f>
        <v>463.50000000000006</v>
      </c>
      <c r="X3178" s="69">
        <v>0</v>
      </c>
      <c r="Y3178" s="14">
        <f t="shared" si="3273"/>
        <v>0</v>
      </c>
      <c r="Z3178" s="11" t="s">
        <v>26</v>
      </c>
      <c r="AA3178" s="12" t="s">
        <v>31</v>
      </c>
    </row>
    <row r="3179" spans="1:27" x14ac:dyDescent="0.25">
      <c r="A3179" s="10">
        <v>45705</v>
      </c>
      <c r="B3179" s="11" t="s">
        <v>5423</v>
      </c>
      <c r="C3179" s="11" t="s">
        <v>5770</v>
      </c>
      <c r="D3179" s="11">
        <v>17720</v>
      </c>
      <c r="E3179" s="11" t="s">
        <v>538</v>
      </c>
      <c r="F3179" s="11" t="s">
        <v>26</v>
      </c>
      <c r="G3179" s="11" t="s">
        <v>26</v>
      </c>
      <c r="H3179" s="12" t="s">
        <v>145</v>
      </c>
      <c r="I3179" s="12" t="s">
        <v>27</v>
      </c>
      <c r="J3179" s="12" t="s">
        <v>47</v>
      </c>
      <c r="K3179" s="12" t="s">
        <v>48</v>
      </c>
      <c r="L3179" s="13">
        <v>43.98</v>
      </c>
      <c r="M3179" s="13">
        <v>30</v>
      </c>
      <c r="N3179" s="13">
        <f t="shared" si="3262"/>
        <v>1.466</v>
      </c>
      <c r="O3179" s="13">
        <v>91</v>
      </c>
      <c r="P3179" s="13" t="s">
        <v>30</v>
      </c>
      <c r="Q3179" s="13">
        <v>0</v>
      </c>
      <c r="R3179" s="69">
        <f>+L3179*O3179</f>
        <v>4002.18</v>
      </c>
      <c r="S3179" s="69">
        <v>40</v>
      </c>
      <c r="T3179" s="69">
        <f>L3179*S3179</f>
        <v>1759.1999999999998</v>
      </c>
      <c r="U3179" s="69">
        <f t="shared" ref="U3179" si="3277">R3179-T3179</f>
        <v>2242.98</v>
      </c>
      <c r="V3179" s="69">
        <f>U3179*1</f>
        <v>2242.98</v>
      </c>
      <c r="W3179" s="69">
        <f t="shared" ref="W3179" si="3278">U3179-V3179</f>
        <v>0</v>
      </c>
      <c r="X3179" s="69">
        <f>L3179*37</f>
        <v>1627.26</v>
      </c>
      <c r="Y3179" s="70">
        <f>+T3179-X3179</f>
        <v>131.93999999999983</v>
      </c>
      <c r="Z3179" s="12" t="s">
        <v>41</v>
      </c>
      <c r="AA3179" s="12" t="s">
        <v>79</v>
      </c>
    </row>
    <row r="3180" spans="1:27" x14ac:dyDescent="0.25">
      <c r="A3180" s="10">
        <v>45705</v>
      </c>
      <c r="B3180" s="11" t="s">
        <v>5771</v>
      </c>
      <c r="C3180" s="11" t="s">
        <v>5772</v>
      </c>
      <c r="D3180" s="11">
        <v>17721</v>
      </c>
      <c r="E3180" s="11" t="s">
        <v>60</v>
      </c>
      <c r="F3180" s="11" t="s">
        <v>26</v>
      </c>
      <c r="G3180" s="11" t="s">
        <v>35</v>
      </c>
      <c r="H3180" s="12" t="s">
        <v>36</v>
      </c>
      <c r="I3180" s="12" t="s">
        <v>27</v>
      </c>
      <c r="J3180" s="12" t="s">
        <v>42</v>
      </c>
      <c r="K3180" s="12" t="s">
        <v>43</v>
      </c>
      <c r="L3180" s="13">
        <v>6.02</v>
      </c>
      <c r="M3180" s="13">
        <v>4</v>
      </c>
      <c r="N3180" s="13">
        <f t="shared" si="3262"/>
        <v>1.5049999999999999</v>
      </c>
      <c r="O3180" s="13">
        <v>45</v>
      </c>
      <c r="P3180" s="13" t="s">
        <v>30</v>
      </c>
      <c r="Q3180" s="13">
        <v>0</v>
      </c>
      <c r="R3180" s="69">
        <f>(L3180*O3180)-Q3180</f>
        <v>270.89999999999998</v>
      </c>
      <c r="S3180" s="69">
        <v>0</v>
      </c>
      <c r="T3180" s="69">
        <f t="shared" ref="T3180" si="3279">+L3180*S3180</f>
        <v>0</v>
      </c>
      <c r="U3180" s="69">
        <f t="shared" ref="U3180" si="3280">+R3180-T3180</f>
        <v>270.89999999999998</v>
      </c>
      <c r="V3180" s="69">
        <f>+U3180*0</f>
        <v>0</v>
      </c>
      <c r="W3180" s="69">
        <f t="shared" ref="W3180" si="3281">+U3180-V3180</f>
        <v>270.89999999999998</v>
      </c>
      <c r="X3180" s="69">
        <v>0</v>
      </c>
      <c r="Y3180" s="14">
        <f t="shared" ref="Y3180:Y3186" si="3282">T3180-X3180</f>
        <v>0</v>
      </c>
      <c r="Z3180" s="11" t="s">
        <v>26</v>
      </c>
      <c r="AA3180" s="12" t="s">
        <v>31</v>
      </c>
    </row>
    <row r="3181" spans="1:27" x14ac:dyDescent="0.25">
      <c r="A3181" s="10">
        <v>45705</v>
      </c>
      <c r="B3181" s="11" t="s">
        <v>5773</v>
      </c>
      <c r="C3181" s="11" t="s">
        <v>5774</v>
      </c>
      <c r="D3181" s="11">
        <v>17722</v>
      </c>
      <c r="E3181" s="11" t="s">
        <v>44</v>
      </c>
      <c r="F3181" s="11" t="s">
        <v>26</v>
      </c>
      <c r="G3181" s="11">
        <v>1658</v>
      </c>
      <c r="H3181" s="12" t="s">
        <v>45</v>
      </c>
      <c r="I3181" s="12" t="s">
        <v>27</v>
      </c>
      <c r="J3181" s="12" t="s">
        <v>33</v>
      </c>
      <c r="K3181" s="12" t="s">
        <v>34</v>
      </c>
      <c r="L3181" s="13">
        <v>37.82</v>
      </c>
      <c r="M3181" s="13">
        <v>25</v>
      </c>
      <c r="N3181" s="13">
        <f t="shared" si="3262"/>
        <v>1.5127999999999999</v>
      </c>
      <c r="O3181" s="13" t="s">
        <v>30</v>
      </c>
      <c r="P3181" s="13">
        <v>58</v>
      </c>
      <c r="Q3181" s="13">
        <v>0</v>
      </c>
      <c r="R3181" s="69">
        <f>M3181*P3181</f>
        <v>1450</v>
      </c>
      <c r="S3181" s="69">
        <v>0</v>
      </c>
      <c r="T3181" s="69">
        <f>M3181*S3181</f>
        <v>0</v>
      </c>
      <c r="U3181" s="69">
        <f>R3181-T3181</f>
        <v>1450</v>
      </c>
      <c r="V3181" s="69">
        <f t="shared" ref="V3181" si="3283">U3181*0</f>
        <v>0</v>
      </c>
      <c r="W3181" s="69">
        <f t="shared" ref="W3181" si="3284">U3181-V3181</f>
        <v>1450</v>
      </c>
      <c r="X3181" s="69">
        <v>0</v>
      </c>
      <c r="Y3181" s="14">
        <f t="shared" si="3282"/>
        <v>0</v>
      </c>
      <c r="Z3181" s="11" t="s">
        <v>26</v>
      </c>
      <c r="AA3181" s="12" t="s">
        <v>31</v>
      </c>
    </row>
    <row r="3182" spans="1:27" x14ac:dyDescent="0.25">
      <c r="A3182" s="10">
        <v>45705</v>
      </c>
      <c r="B3182" s="11" t="s">
        <v>3775</v>
      </c>
      <c r="C3182" s="11" t="s">
        <v>5775</v>
      </c>
      <c r="D3182" s="11">
        <v>17723</v>
      </c>
      <c r="E3182" s="11" t="s">
        <v>524</v>
      </c>
      <c r="F3182" s="11" t="s">
        <v>26</v>
      </c>
      <c r="G3182" s="11">
        <v>78553</v>
      </c>
      <c r="H3182" s="12" t="s">
        <v>4447</v>
      </c>
      <c r="I3182" s="12" t="s">
        <v>27</v>
      </c>
      <c r="J3182" s="12" t="s">
        <v>42</v>
      </c>
      <c r="K3182" s="12" t="s">
        <v>43</v>
      </c>
      <c r="L3182" s="13">
        <v>47.96</v>
      </c>
      <c r="M3182" s="13">
        <v>30</v>
      </c>
      <c r="N3182" s="13">
        <f t="shared" si="3262"/>
        <v>1.5986666666666667</v>
      </c>
      <c r="O3182" s="13">
        <v>42.5</v>
      </c>
      <c r="P3182" s="13"/>
      <c r="Q3182" s="13">
        <v>0</v>
      </c>
      <c r="R3182" s="69">
        <f>+L3182*O3182</f>
        <v>2038.3</v>
      </c>
      <c r="S3182" s="69">
        <v>0</v>
      </c>
      <c r="T3182" s="69">
        <f>+L3182*S3182</f>
        <v>0</v>
      </c>
      <c r="U3182" s="69">
        <f>+R3182-T3182</f>
        <v>2038.3</v>
      </c>
      <c r="V3182" s="69">
        <f>+U3182*0.75</f>
        <v>1528.7249999999999</v>
      </c>
      <c r="W3182" s="69">
        <f>+U3182-V3182</f>
        <v>509.57500000000005</v>
      </c>
      <c r="X3182" s="69">
        <v>0</v>
      </c>
      <c r="Y3182" s="14">
        <f t="shared" si="3282"/>
        <v>0</v>
      </c>
      <c r="Z3182" s="11" t="s">
        <v>26</v>
      </c>
      <c r="AA3182" s="12" t="s">
        <v>31</v>
      </c>
    </row>
    <row r="3183" spans="1:27" x14ac:dyDescent="0.25">
      <c r="A3183" s="10">
        <v>45705</v>
      </c>
      <c r="B3183" s="11" t="s">
        <v>315</v>
      </c>
      <c r="C3183" s="11" t="s">
        <v>5776</v>
      </c>
      <c r="D3183" s="11">
        <v>17724</v>
      </c>
      <c r="E3183" s="11" t="s">
        <v>543</v>
      </c>
      <c r="F3183" s="11" t="s">
        <v>26</v>
      </c>
      <c r="G3183" s="11">
        <v>78501</v>
      </c>
      <c r="H3183" s="12" t="s">
        <v>4447</v>
      </c>
      <c r="I3183" s="12" t="s">
        <v>27</v>
      </c>
      <c r="J3183" s="12" t="s">
        <v>42</v>
      </c>
      <c r="K3183" s="12" t="s">
        <v>43</v>
      </c>
      <c r="L3183" s="13">
        <v>47.06</v>
      </c>
      <c r="M3183" s="13">
        <v>29</v>
      </c>
      <c r="N3183" s="13">
        <f t="shared" si="3262"/>
        <v>1.6227586206896552</v>
      </c>
      <c r="O3183" s="13">
        <v>42.5</v>
      </c>
      <c r="P3183" s="13"/>
      <c r="Q3183" s="13">
        <v>0</v>
      </c>
      <c r="R3183" s="69">
        <f>+L3183*O3183</f>
        <v>2000.0500000000002</v>
      </c>
      <c r="S3183" s="69">
        <v>0</v>
      </c>
      <c r="T3183" s="69">
        <f>+L3183*S3183</f>
        <v>0</v>
      </c>
      <c r="U3183" s="69">
        <f>+R3183-T3183</f>
        <v>2000.0500000000002</v>
      </c>
      <c r="V3183" s="69">
        <f>+U3183*0.75</f>
        <v>1500.0375000000001</v>
      </c>
      <c r="W3183" s="69">
        <f>+U3183-V3183</f>
        <v>500.01250000000005</v>
      </c>
      <c r="X3183" s="69">
        <v>0</v>
      </c>
      <c r="Y3183" s="14">
        <f t="shared" si="3282"/>
        <v>0</v>
      </c>
      <c r="Z3183" s="11" t="s">
        <v>26</v>
      </c>
      <c r="AA3183" s="12" t="s">
        <v>31</v>
      </c>
    </row>
    <row r="3184" spans="1:27" x14ac:dyDescent="0.25">
      <c r="A3184" s="10">
        <v>45705</v>
      </c>
      <c r="B3184" s="11" t="s">
        <v>3633</v>
      </c>
      <c r="C3184" s="11" t="s">
        <v>5777</v>
      </c>
      <c r="D3184" s="11">
        <v>17725</v>
      </c>
      <c r="E3184" s="11" t="s">
        <v>50</v>
      </c>
      <c r="F3184" s="11" t="s">
        <v>26</v>
      </c>
      <c r="G3184" s="11">
        <v>755</v>
      </c>
      <c r="H3184" s="12" t="s">
        <v>162</v>
      </c>
      <c r="I3184" s="12" t="s">
        <v>27</v>
      </c>
      <c r="J3184" s="12" t="s">
        <v>42</v>
      </c>
      <c r="K3184" s="12" t="s">
        <v>43</v>
      </c>
      <c r="L3184" s="13">
        <v>44.26</v>
      </c>
      <c r="M3184" s="13">
        <v>25</v>
      </c>
      <c r="N3184" s="13">
        <f t="shared" si="3262"/>
        <v>1.7704</v>
      </c>
      <c r="O3184" s="13" t="s">
        <v>30</v>
      </c>
      <c r="P3184" s="13">
        <v>62</v>
      </c>
      <c r="Q3184" s="13">
        <v>0</v>
      </c>
      <c r="R3184" s="69">
        <f>M3184*P3184</f>
        <v>1550</v>
      </c>
      <c r="S3184" s="69">
        <v>0</v>
      </c>
      <c r="T3184" s="69">
        <f>M3184*S3184</f>
        <v>0</v>
      </c>
      <c r="U3184" s="69">
        <f>R3184-T3184</f>
        <v>1550</v>
      </c>
      <c r="V3184" s="69">
        <f t="shared" ref="V3184:V3185" si="3285">U3184*0</f>
        <v>0</v>
      </c>
      <c r="W3184" s="69">
        <f t="shared" ref="W3184:W3185" si="3286">U3184-V3184</f>
        <v>1550</v>
      </c>
      <c r="X3184" s="69">
        <v>0</v>
      </c>
      <c r="Y3184" s="14">
        <f t="shared" si="3282"/>
        <v>0</v>
      </c>
      <c r="Z3184" s="11" t="s">
        <v>26</v>
      </c>
      <c r="AA3184" s="12" t="s">
        <v>31</v>
      </c>
    </row>
    <row r="3185" spans="1:27" x14ac:dyDescent="0.25">
      <c r="A3185" s="10">
        <v>45705</v>
      </c>
      <c r="B3185" s="11" t="s">
        <v>1641</v>
      </c>
      <c r="C3185" s="11" t="s">
        <v>5778</v>
      </c>
      <c r="D3185" s="11">
        <v>17726</v>
      </c>
      <c r="E3185" s="11" t="s">
        <v>1199</v>
      </c>
      <c r="F3185" s="11" t="s">
        <v>26</v>
      </c>
      <c r="G3185" s="11">
        <v>2972</v>
      </c>
      <c r="H3185" s="12" t="s">
        <v>162</v>
      </c>
      <c r="I3185" s="12" t="s">
        <v>27</v>
      </c>
      <c r="J3185" s="12" t="s">
        <v>42</v>
      </c>
      <c r="K3185" s="12" t="s">
        <v>43</v>
      </c>
      <c r="L3185" s="13">
        <v>42.46</v>
      </c>
      <c r="M3185" s="13">
        <v>25</v>
      </c>
      <c r="N3185" s="13">
        <f t="shared" si="3262"/>
        <v>1.6984000000000001</v>
      </c>
      <c r="O3185" s="13" t="s">
        <v>30</v>
      </c>
      <c r="P3185" s="13">
        <v>62</v>
      </c>
      <c r="Q3185" s="13">
        <v>0</v>
      </c>
      <c r="R3185" s="69">
        <f>M3185*P3185</f>
        <v>1550</v>
      </c>
      <c r="S3185" s="69">
        <v>0</v>
      </c>
      <c r="T3185" s="69">
        <f>M3185*S3185</f>
        <v>0</v>
      </c>
      <c r="U3185" s="69">
        <f>R3185-T3185</f>
        <v>1550</v>
      </c>
      <c r="V3185" s="69">
        <f t="shared" si="3285"/>
        <v>0</v>
      </c>
      <c r="W3185" s="69">
        <f t="shared" si="3286"/>
        <v>1550</v>
      </c>
      <c r="X3185" s="69">
        <v>0</v>
      </c>
      <c r="Y3185" s="14">
        <f t="shared" si="3282"/>
        <v>0</v>
      </c>
      <c r="Z3185" s="11" t="s">
        <v>26</v>
      </c>
      <c r="AA3185" s="12" t="s">
        <v>31</v>
      </c>
    </row>
    <row r="3186" spans="1:27" x14ac:dyDescent="0.25">
      <c r="A3186" s="10">
        <v>45705</v>
      </c>
      <c r="B3186" s="11" t="s">
        <v>5779</v>
      </c>
      <c r="C3186" s="11" t="s">
        <v>5780</v>
      </c>
      <c r="D3186" s="11">
        <v>17727</v>
      </c>
      <c r="E3186" s="11" t="s">
        <v>433</v>
      </c>
      <c r="F3186" s="11" t="s">
        <v>26</v>
      </c>
      <c r="G3186" s="11" t="s">
        <v>35</v>
      </c>
      <c r="H3186" s="12" t="s">
        <v>36</v>
      </c>
      <c r="I3186" s="12" t="s">
        <v>27</v>
      </c>
      <c r="J3186" s="12" t="s">
        <v>42</v>
      </c>
      <c r="K3186" s="12" t="s">
        <v>43</v>
      </c>
      <c r="L3186" s="13">
        <v>9.6999999999999993</v>
      </c>
      <c r="M3186" s="13">
        <v>6</v>
      </c>
      <c r="N3186" s="13">
        <f t="shared" si="3262"/>
        <v>1.6166666666666665</v>
      </c>
      <c r="O3186" s="13">
        <v>45</v>
      </c>
      <c r="P3186" s="13" t="s">
        <v>30</v>
      </c>
      <c r="Q3186" s="13">
        <v>0</v>
      </c>
      <c r="R3186" s="69">
        <f>(L3186*O3186)-Q3186</f>
        <v>436.49999999999994</v>
      </c>
      <c r="S3186" s="69">
        <v>0</v>
      </c>
      <c r="T3186" s="69">
        <f t="shared" ref="T3186" si="3287">+L3186*S3186</f>
        <v>0</v>
      </c>
      <c r="U3186" s="69">
        <f t="shared" ref="U3186" si="3288">+R3186-T3186</f>
        <v>436.49999999999994</v>
      </c>
      <c r="V3186" s="69">
        <f>+U3186*0</f>
        <v>0</v>
      </c>
      <c r="W3186" s="69">
        <f t="shared" ref="W3186" si="3289">+U3186-V3186</f>
        <v>436.49999999999994</v>
      </c>
      <c r="X3186" s="69">
        <v>0</v>
      </c>
      <c r="Y3186" s="14">
        <f t="shared" si="3282"/>
        <v>0</v>
      </c>
      <c r="Z3186" s="11" t="s">
        <v>26</v>
      </c>
      <c r="AA3186" s="12" t="s">
        <v>31</v>
      </c>
    </row>
    <row r="3187" spans="1:27" x14ac:dyDescent="0.25">
      <c r="A3187" s="10">
        <v>45705</v>
      </c>
      <c r="B3187" s="11" t="s">
        <v>5781</v>
      </c>
      <c r="C3187" s="11" t="s">
        <v>5782</v>
      </c>
      <c r="D3187" s="11">
        <v>17728</v>
      </c>
      <c r="E3187" s="11" t="s">
        <v>569</v>
      </c>
      <c r="F3187" s="11" t="s">
        <v>26</v>
      </c>
      <c r="G3187" s="11" t="s">
        <v>26</v>
      </c>
      <c r="H3187" s="12" t="s">
        <v>4421</v>
      </c>
      <c r="I3187" s="12" t="s">
        <v>27</v>
      </c>
      <c r="J3187" s="12" t="s">
        <v>33</v>
      </c>
      <c r="K3187" s="12" t="s">
        <v>34</v>
      </c>
      <c r="L3187" s="13">
        <v>44.88</v>
      </c>
      <c r="M3187" s="13">
        <v>31</v>
      </c>
      <c r="N3187" s="13">
        <f t="shared" si="3262"/>
        <v>1.447741935483871</v>
      </c>
      <c r="O3187" s="13">
        <v>85</v>
      </c>
      <c r="P3187" s="13" t="s">
        <v>30</v>
      </c>
      <c r="Q3187" s="13">
        <v>0</v>
      </c>
      <c r="R3187" s="69">
        <f t="shared" ref="R3187" si="3290">L3187*O3187</f>
        <v>3814.8</v>
      </c>
      <c r="S3187" s="69">
        <v>38</v>
      </c>
      <c r="T3187" s="69">
        <f t="shared" ref="T3187:T3188" si="3291">L3187*S3187</f>
        <v>1705.44</v>
      </c>
      <c r="U3187" s="69">
        <f t="shared" ref="U3187" si="3292">R3187-T3187</f>
        <v>2109.36</v>
      </c>
      <c r="V3187" s="69">
        <f>U3187*1</f>
        <v>2109.36</v>
      </c>
      <c r="W3187" s="69">
        <f t="shared" ref="W3187" si="3293">U3187-V3187</f>
        <v>0</v>
      </c>
      <c r="X3187" s="69">
        <f>L3187*36</f>
        <v>1615.68</v>
      </c>
      <c r="Y3187" s="70">
        <f>+T3187-X3187</f>
        <v>89.759999999999991</v>
      </c>
      <c r="Z3187" s="12" t="s">
        <v>140</v>
      </c>
      <c r="AA3187" s="12" t="s">
        <v>78</v>
      </c>
    </row>
    <row r="3188" spans="1:27" x14ac:dyDescent="0.25">
      <c r="A3188" s="10">
        <v>45705</v>
      </c>
      <c r="B3188" s="11" t="s">
        <v>5783</v>
      </c>
      <c r="C3188" s="11" t="s">
        <v>5784</v>
      </c>
      <c r="D3188" s="11">
        <v>17729</v>
      </c>
      <c r="E3188" s="11" t="s">
        <v>57</v>
      </c>
      <c r="F3188" s="11" t="s">
        <v>26</v>
      </c>
      <c r="G3188" s="11">
        <v>3306</v>
      </c>
      <c r="H3188" s="12" t="s">
        <v>41</v>
      </c>
      <c r="I3188" s="12" t="s">
        <v>55</v>
      </c>
      <c r="J3188" s="12" t="s">
        <v>565</v>
      </c>
      <c r="K3188" s="12" t="s">
        <v>549</v>
      </c>
      <c r="L3188" s="13">
        <v>41.16</v>
      </c>
      <c r="M3188" s="13">
        <v>25</v>
      </c>
      <c r="N3188" s="13">
        <f t="shared" si="3262"/>
        <v>1.6463999999999999</v>
      </c>
      <c r="O3188" s="13">
        <v>25</v>
      </c>
      <c r="P3188" s="13"/>
      <c r="Q3188" s="13">
        <v>0</v>
      </c>
      <c r="R3188" s="69">
        <f>L3188*O3188</f>
        <v>1029</v>
      </c>
      <c r="S3188" s="69">
        <v>0</v>
      </c>
      <c r="T3188" s="69">
        <f t="shared" si="3291"/>
        <v>0</v>
      </c>
      <c r="U3188" s="69">
        <f>R3188-T3188</f>
        <v>1029</v>
      </c>
      <c r="V3188" s="69">
        <f>U3188*0</f>
        <v>0</v>
      </c>
      <c r="W3188" s="69">
        <f>U3188-V3188</f>
        <v>1029</v>
      </c>
      <c r="X3188" s="69">
        <v>0</v>
      </c>
      <c r="Y3188" s="14">
        <f t="shared" ref="Y3188:Y3192" si="3294">T3188-X3188</f>
        <v>0</v>
      </c>
      <c r="Z3188" s="11" t="s">
        <v>26</v>
      </c>
      <c r="AA3188" s="12" t="s">
        <v>31</v>
      </c>
    </row>
    <row r="3189" spans="1:27" x14ac:dyDescent="0.25">
      <c r="A3189" s="10">
        <v>45705</v>
      </c>
      <c r="B3189" s="11" t="s">
        <v>667</v>
      </c>
      <c r="C3189" s="11" t="s">
        <v>5785</v>
      </c>
      <c r="D3189" s="11">
        <v>17730</v>
      </c>
      <c r="E3189" s="11" t="s">
        <v>32</v>
      </c>
      <c r="F3189" s="11" t="s">
        <v>26</v>
      </c>
      <c r="G3189" s="11">
        <v>1616</v>
      </c>
      <c r="H3189" s="12" t="s">
        <v>45</v>
      </c>
      <c r="I3189" s="12" t="s">
        <v>27</v>
      </c>
      <c r="J3189" s="12" t="s">
        <v>42</v>
      </c>
      <c r="K3189" s="12" t="s">
        <v>43</v>
      </c>
      <c r="L3189" s="13">
        <v>42.3</v>
      </c>
      <c r="M3189" s="13">
        <v>25</v>
      </c>
      <c r="N3189" s="13">
        <f t="shared" si="3262"/>
        <v>1.6919999999999999</v>
      </c>
      <c r="O3189" s="13" t="s">
        <v>30</v>
      </c>
      <c r="P3189" s="13">
        <v>62</v>
      </c>
      <c r="Q3189" s="13">
        <v>0</v>
      </c>
      <c r="R3189" s="69">
        <f>M3189*P3189</f>
        <v>1550</v>
      </c>
      <c r="S3189" s="69">
        <v>0</v>
      </c>
      <c r="T3189" s="69">
        <f>M3189*S3189</f>
        <v>0</v>
      </c>
      <c r="U3189" s="69">
        <f>R3189-T3189</f>
        <v>1550</v>
      </c>
      <c r="V3189" s="69">
        <f>U3189*0</f>
        <v>0</v>
      </c>
      <c r="W3189" s="69">
        <f>U3189-V3189</f>
        <v>1550</v>
      </c>
      <c r="X3189" s="69">
        <v>0</v>
      </c>
      <c r="Y3189" s="14">
        <f t="shared" si="3294"/>
        <v>0</v>
      </c>
      <c r="Z3189" s="11" t="s">
        <v>26</v>
      </c>
      <c r="AA3189" s="12" t="s">
        <v>31</v>
      </c>
    </row>
    <row r="3190" spans="1:27" x14ac:dyDescent="0.25">
      <c r="A3190" s="10">
        <v>45705</v>
      </c>
      <c r="B3190" s="11" t="s">
        <v>5786</v>
      </c>
      <c r="C3190" s="11" t="s">
        <v>5787</v>
      </c>
      <c r="D3190" s="11">
        <v>17731</v>
      </c>
      <c r="E3190" s="11" t="s">
        <v>5207</v>
      </c>
      <c r="F3190" s="11" t="s">
        <v>26</v>
      </c>
      <c r="G3190" s="11" t="s">
        <v>35</v>
      </c>
      <c r="H3190" s="12" t="s">
        <v>36</v>
      </c>
      <c r="I3190" s="12" t="s">
        <v>37</v>
      </c>
      <c r="J3190" s="12" t="s">
        <v>85</v>
      </c>
      <c r="K3190" s="12" t="s">
        <v>86</v>
      </c>
      <c r="L3190" s="13">
        <v>14.86</v>
      </c>
      <c r="M3190" s="13">
        <v>9</v>
      </c>
      <c r="N3190" s="13">
        <f t="shared" si="3262"/>
        <v>1.651111111111111</v>
      </c>
      <c r="O3190" s="13">
        <v>37</v>
      </c>
      <c r="P3190" s="13" t="s">
        <v>30</v>
      </c>
      <c r="Q3190" s="13">
        <v>0</v>
      </c>
      <c r="R3190" s="69">
        <f>(L3190*O3190)-Q3190</f>
        <v>549.81999999999994</v>
      </c>
      <c r="S3190" s="69">
        <v>0</v>
      </c>
      <c r="T3190" s="69">
        <f t="shared" ref="T3190" si="3295">+L3190*S3190</f>
        <v>0</v>
      </c>
      <c r="U3190" s="69">
        <f t="shared" ref="U3190" si="3296">+R3190-T3190</f>
        <v>549.81999999999994</v>
      </c>
      <c r="V3190" s="69">
        <f>+U3190*0</f>
        <v>0</v>
      </c>
      <c r="W3190" s="69">
        <f t="shared" ref="W3190" si="3297">+U3190-V3190</f>
        <v>549.81999999999994</v>
      </c>
      <c r="X3190" s="69">
        <v>0</v>
      </c>
      <c r="Y3190" s="14">
        <f t="shared" si="3294"/>
        <v>0</v>
      </c>
      <c r="Z3190" s="11" t="s">
        <v>26</v>
      </c>
      <c r="AA3190" s="12" t="s">
        <v>31</v>
      </c>
    </row>
    <row r="3191" spans="1:27" x14ac:dyDescent="0.25">
      <c r="A3191" s="10">
        <v>45705</v>
      </c>
      <c r="B3191" s="11" t="s">
        <v>364</v>
      </c>
      <c r="C3191" s="11" t="s">
        <v>5788</v>
      </c>
      <c r="D3191" s="11">
        <v>17732</v>
      </c>
      <c r="E3191" s="11" t="s">
        <v>183</v>
      </c>
      <c r="F3191" s="11" t="s">
        <v>26</v>
      </c>
      <c r="G3191" s="11">
        <v>1020</v>
      </c>
      <c r="H3191" s="12" t="s">
        <v>141</v>
      </c>
      <c r="I3191" s="12" t="s">
        <v>27</v>
      </c>
      <c r="J3191" s="12" t="s">
        <v>42</v>
      </c>
      <c r="K3191" s="12" t="s">
        <v>43</v>
      </c>
      <c r="L3191" s="13">
        <v>44.24</v>
      </c>
      <c r="M3191" s="13">
        <v>25</v>
      </c>
      <c r="N3191" s="13">
        <f t="shared" si="3262"/>
        <v>1.7696000000000001</v>
      </c>
      <c r="O3191" s="13">
        <v>40</v>
      </c>
      <c r="P3191" s="13" t="s">
        <v>30</v>
      </c>
      <c r="Q3191" s="13">
        <v>0</v>
      </c>
      <c r="R3191" s="69">
        <f>L3191*O3191</f>
        <v>1769.6000000000001</v>
      </c>
      <c r="S3191" s="69">
        <v>0</v>
      </c>
      <c r="T3191" s="69">
        <f>L3191*S3191</f>
        <v>0</v>
      </c>
      <c r="U3191" s="69">
        <f>R3191-T3191</f>
        <v>1769.6000000000001</v>
      </c>
      <c r="V3191" s="69">
        <f>U3191*0</f>
        <v>0</v>
      </c>
      <c r="W3191" s="69">
        <f>U3191-V3191</f>
        <v>1769.6000000000001</v>
      </c>
      <c r="X3191" s="69">
        <v>0</v>
      </c>
      <c r="Y3191" s="14">
        <f t="shared" si="3294"/>
        <v>0</v>
      </c>
      <c r="Z3191" s="11" t="s">
        <v>26</v>
      </c>
      <c r="AA3191" s="12" t="s">
        <v>31</v>
      </c>
    </row>
    <row r="3192" spans="1:27" x14ac:dyDescent="0.25">
      <c r="A3192" s="10">
        <v>45705</v>
      </c>
      <c r="B3192" s="11" t="s">
        <v>5789</v>
      </c>
      <c r="C3192" s="11" t="s">
        <v>5790</v>
      </c>
      <c r="D3192" s="11">
        <v>17733</v>
      </c>
      <c r="E3192" s="11" t="s">
        <v>482</v>
      </c>
      <c r="F3192" s="11" t="s">
        <v>26</v>
      </c>
      <c r="G3192" s="11">
        <v>3051</v>
      </c>
      <c r="H3192" s="12" t="s">
        <v>41</v>
      </c>
      <c r="I3192" s="12" t="s">
        <v>27</v>
      </c>
      <c r="J3192" s="12" t="s">
        <v>33</v>
      </c>
      <c r="K3192" s="12" t="s">
        <v>34</v>
      </c>
      <c r="L3192" s="13">
        <v>40.56</v>
      </c>
      <c r="M3192" s="13">
        <v>28</v>
      </c>
      <c r="N3192" s="13">
        <f t="shared" si="3262"/>
        <v>1.4485714285714286</v>
      </c>
      <c r="O3192" s="13" t="s">
        <v>30</v>
      </c>
      <c r="P3192" s="13">
        <v>60</v>
      </c>
      <c r="Q3192" s="13">
        <v>0</v>
      </c>
      <c r="R3192" s="69">
        <f>M3192*P3192</f>
        <v>1680</v>
      </c>
      <c r="S3192" s="69">
        <v>0</v>
      </c>
      <c r="T3192" s="69">
        <f>M3192*S3192</f>
        <v>0</v>
      </c>
      <c r="U3192" s="69">
        <f t="shared" ref="U3192" si="3298">+R3192-T3192</f>
        <v>1680</v>
      </c>
      <c r="V3192" s="69">
        <f>+U3192*0</f>
        <v>0</v>
      </c>
      <c r="W3192" s="69">
        <f t="shared" ref="W3192" si="3299">+U3192-V3192</f>
        <v>1680</v>
      </c>
      <c r="X3192" s="69">
        <v>0</v>
      </c>
      <c r="Y3192" s="14">
        <f t="shared" si="3294"/>
        <v>0</v>
      </c>
      <c r="Z3192" s="11" t="s">
        <v>26</v>
      </c>
      <c r="AA3192" s="12" t="s">
        <v>31</v>
      </c>
    </row>
    <row r="3193" spans="1:27" x14ac:dyDescent="0.25">
      <c r="A3193" s="10">
        <v>45705</v>
      </c>
      <c r="B3193" s="11" t="s">
        <v>5791</v>
      </c>
      <c r="C3193" s="11" t="s">
        <v>5792</v>
      </c>
      <c r="D3193" s="11">
        <v>17734</v>
      </c>
      <c r="E3193" s="11" t="s">
        <v>434</v>
      </c>
      <c r="F3193" s="11" t="s">
        <v>26</v>
      </c>
      <c r="G3193" s="11" t="s">
        <v>26</v>
      </c>
      <c r="H3193" s="12" t="s">
        <v>145</v>
      </c>
      <c r="I3193" s="12" t="s">
        <v>27</v>
      </c>
      <c r="J3193" s="12" t="s">
        <v>33</v>
      </c>
      <c r="K3193" s="12" t="s">
        <v>34</v>
      </c>
      <c r="L3193" s="13">
        <v>44.42</v>
      </c>
      <c r="M3193" s="13">
        <v>30</v>
      </c>
      <c r="N3193" s="13">
        <f t="shared" si="3262"/>
        <v>1.4806666666666668</v>
      </c>
      <c r="O3193" s="13">
        <v>91</v>
      </c>
      <c r="P3193" s="13" t="s">
        <v>30</v>
      </c>
      <c r="Q3193" s="13">
        <v>0</v>
      </c>
      <c r="R3193" s="69">
        <f>+L3193*O3193</f>
        <v>4042.2200000000003</v>
      </c>
      <c r="S3193" s="69">
        <v>40</v>
      </c>
      <c r="T3193" s="69">
        <f>L3193*S3193</f>
        <v>1776.8000000000002</v>
      </c>
      <c r="U3193" s="69">
        <f t="shared" ref="U3193" si="3300">R3193-T3193</f>
        <v>2265.42</v>
      </c>
      <c r="V3193" s="69">
        <f>U3193*1</f>
        <v>2265.42</v>
      </c>
      <c r="W3193" s="69">
        <f t="shared" ref="W3193" si="3301">U3193-V3193</f>
        <v>0</v>
      </c>
      <c r="X3193" s="69">
        <f>L3193*37</f>
        <v>1643.54</v>
      </c>
      <c r="Y3193" s="70">
        <f>+T3193-X3193</f>
        <v>133.26000000000022</v>
      </c>
      <c r="Z3193" s="12" t="s">
        <v>41</v>
      </c>
      <c r="AA3193" s="12" t="s">
        <v>79</v>
      </c>
    </row>
    <row r="3194" spans="1:27" x14ac:dyDescent="0.25">
      <c r="A3194" s="10">
        <v>45705</v>
      </c>
      <c r="B3194" s="11" t="s">
        <v>315</v>
      </c>
      <c r="C3194" s="11" t="s">
        <v>5793</v>
      </c>
      <c r="D3194" s="11">
        <v>17735</v>
      </c>
      <c r="E3194" s="11" t="s">
        <v>560</v>
      </c>
      <c r="F3194" s="11" t="s">
        <v>26</v>
      </c>
      <c r="G3194" s="11">
        <v>112889</v>
      </c>
      <c r="H3194" s="12" t="s">
        <v>4445</v>
      </c>
      <c r="I3194" s="12" t="s">
        <v>27</v>
      </c>
      <c r="J3194" s="12" t="s">
        <v>33</v>
      </c>
      <c r="K3194" s="12" t="s">
        <v>34</v>
      </c>
      <c r="L3194" s="13">
        <v>35.1</v>
      </c>
      <c r="M3194" s="13">
        <v>25</v>
      </c>
      <c r="N3194" s="13">
        <f t="shared" si="3262"/>
        <v>1.4040000000000001</v>
      </c>
      <c r="O3194" s="13">
        <v>44</v>
      </c>
      <c r="P3194" s="13" t="s">
        <v>30</v>
      </c>
      <c r="Q3194" s="13">
        <v>0</v>
      </c>
      <c r="R3194" s="69">
        <f t="shared" ref="R3194:R3195" si="3302">+L3194*O3194</f>
        <v>1544.4</v>
      </c>
      <c r="S3194" s="69">
        <v>0</v>
      </c>
      <c r="T3194" s="69">
        <f>+L3194*S3194</f>
        <v>0</v>
      </c>
      <c r="U3194" s="69">
        <f>+R3194-T3194</f>
        <v>1544.4</v>
      </c>
      <c r="V3194" s="69">
        <f>+U3194*1</f>
        <v>1544.4</v>
      </c>
      <c r="W3194" s="69">
        <f>+U3194-V3194</f>
        <v>0</v>
      </c>
      <c r="X3194" s="69">
        <v>0</v>
      </c>
      <c r="Y3194" s="14">
        <f t="shared" ref="Y3194:Y3198" si="3303">T3194-X3194</f>
        <v>0</v>
      </c>
      <c r="Z3194" s="11" t="s">
        <v>26</v>
      </c>
      <c r="AA3194" s="12" t="s">
        <v>31</v>
      </c>
    </row>
    <row r="3195" spans="1:27" x14ac:dyDescent="0.25">
      <c r="A3195" s="10">
        <v>45705</v>
      </c>
      <c r="B3195" s="11" t="s">
        <v>5794</v>
      </c>
      <c r="C3195" s="11" t="s">
        <v>5795</v>
      </c>
      <c r="D3195" s="11">
        <v>17736</v>
      </c>
      <c r="E3195" s="11" t="s">
        <v>236</v>
      </c>
      <c r="F3195" s="11" t="s">
        <v>26</v>
      </c>
      <c r="G3195" s="11">
        <v>56003</v>
      </c>
      <c r="H3195" s="12" t="s">
        <v>4422</v>
      </c>
      <c r="I3195" s="12" t="s">
        <v>27</v>
      </c>
      <c r="J3195" s="12" t="s">
        <v>47</v>
      </c>
      <c r="K3195" s="12" t="s">
        <v>48</v>
      </c>
      <c r="L3195" s="13">
        <v>34.5</v>
      </c>
      <c r="M3195" s="13">
        <v>25</v>
      </c>
      <c r="N3195" s="13">
        <f t="shared" si="3262"/>
        <v>1.38</v>
      </c>
      <c r="O3195" s="13">
        <v>46</v>
      </c>
      <c r="P3195" s="13" t="s">
        <v>30</v>
      </c>
      <c r="Q3195" s="13">
        <v>0</v>
      </c>
      <c r="R3195" s="69">
        <f t="shared" si="3302"/>
        <v>1587</v>
      </c>
      <c r="S3195" s="69">
        <v>0</v>
      </c>
      <c r="T3195" s="69">
        <f t="shared" ref="T3195" si="3304">+L3195*S3195</f>
        <v>0</v>
      </c>
      <c r="U3195" s="69">
        <f t="shared" ref="U3195:U3196" si="3305">+R3195-T3195</f>
        <v>1587</v>
      </c>
      <c r="V3195" s="69">
        <f>+U3195*1</f>
        <v>1587</v>
      </c>
      <c r="W3195" s="69">
        <f t="shared" ref="W3195:W3196" si="3306">+U3195-V3195</f>
        <v>0</v>
      </c>
      <c r="X3195" s="69">
        <v>0</v>
      </c>
      <c r="Y3195" s="14">
        <f t="shared" si="3303"/>
        <v>0</v>
      </c>
      <c r="Z3195" s="11" t="s">
        <v>26</v>
      </c>
      <c r="AA3195" s="12" t="s">
        <v>31</v>
      </c>
    </row>
    <row r="3196" spans="1:27" x14ac:dyDescent="0.25">
      <c r="A3196" s="10">
        <v>45705</v>
      </c>
      <c r="B3196" s="11" t="s">
        <v>5796</v>
      </c>
      <c r="C3196" s="11" t="s">
        <v>5797</v>
      </c>
      <c r="D3196" s="11">
        <v>17737</v>
      </c>
      <c r="E3196" s="11" t="s">
        <v>588</v>
      </c>
      <c r="F3196" s="11" t="s">
        <v>26</v>
      </c>
      <c r="G3196" s="11">
        <v>56927</v>
      </c>
      <c r="H3196" s="12" t="s">
        <v>4422</v>
      </c>
      <c r="I3196" s="12" t="s">
        <v>27</v>
      </c>
      <c r="J3196" s="12" t="s">
        <v>33</v>
      </c>
      <c r="K3196" s="12" t="s">
        <v>34</v>
      </c>
      <c r="L3196" s="13">
        <v>32.799999999999997</v>
      </c>
      <c r="M3196" s="13">
        <v>25</v>
      </c>
      <c r="N3196" s="13">
        <f t="shared" si="3262"/>
        <v>1.3119999999999998</v>
      </c>
      <c r="O3196" s="13">
        <v>45</v>
      </c>
      <c r="P3196" s="13" t="s">
        <v>30</v>
      </c>
      <c r="Q3196" s="13">
        <v>0</v>
      </c>
      <c r="R3196" s="69">
        <f>+L3196*O3196</f>
        <v>1475.9999999999998</v>
      </c>
      <c r="S3196" s="69">
        <v>0</v>
      </c>
      <c r="T3196" s="69">
        <f>+L3196*S3196</f>
        <v>0</v>
      </c>
      <c r="U3196" s="69">
        <f t="shared" si="3305"/>
        <v>1475.9999999999998</v>
      </c>
      <c r="V3196" s="69">
        <f>+U3196*1</f>
        <v>1475.9999999999998</v>
      </c>
      <c r="W3196" s="69">
        <f t="shared" si="3306"/>
        <v>0</v>
      </c>
      <c r="X3196" s="69">
        <v>0</v>
      </c>
      <c r="Y3196" s="14">
        <f t="shared" si="3303"/>
        <v>0</v>
      </c>
      <c r="Z3196" s="11" t="s">
        <v>26</v>
      </c>
      <c r="AA3196" s="12" t="s">
        <v>31</v>
      </c>
    </row>
    <row r="3197" spans="1:27" x14ac:dyDescent="0.25">
      <c r="A3197" s="10">
        <v>45705</v>
      </c>
      <c r="B3197" s="11" t="s">
        <v>5798</v>
      </c>
      <c r="C3197" s="11" t="s">
        <v>5799</v>
      </c>
      <c r="D3197" s="11">
        <v>17738</v>
      </c>
      <c r="E3197" s="11" t="s">
        <v>49</v>
      </c>
      <c r="F3197" s="11" t="s">
        <v>26</v>
      </c>
      <c r="G3197" s="11">
        <v>1667</v>
      </c>
      <c r="H3197" s="12" t="s">
        <v>45</v>
      </c>
      <c r="I3197" s="12" t="s">
        <v>27</v>
      </c>
      <c r="J3197" s="12" t="s">
        <v>42</v>
      </c>
      <c r="K3197" s="12" t="s">
        <v>43</v>
      </c>
      <c r="L3197" s="13">
        <v>44.72</v>
      </c>
      <c r="M3197" s="13">
        <v>25</v>
      </c>
      <c r="N3197" s="13">
        <f t="shared" si="3262"/>
        <v>1.7887999999999999</v>
      </c>
      <c r="O3197" s="13" t="s">
        <v>30</v>
      </c>
      <c r="P3197" s="13">
        <v>62</v>
      </c>
      <c r="Q3197" s="13">
        <v>0</v>
      </c>
      <c r="R3197" s="69">
        <f>M3197*P3197</f>
        <v>1550</v>
      </c>
      <c r="S3197" s="69">
        <v>0</v>
      </c>
      <c r="T3197" s="69">
        <f>M3197*S3197</f>
        <v>0</v>
      </c>
      <c r="U3197" s="69">
        <f>R3197-T3197</f>
        <v>1550</v>
      </c>
      <c r="V3197" s="69">
        <f>U3197*0</f>
        <v>0</v>
      </c>
      <c r="W3197" s="69">
        <f>U3197-V3197</f>
        <v>1550</v>
      </c>
      <c r="X3197" s="69">
        <v>0</v>
      </c>
      <c r="Y3197" s="14">
        <f t="shared" si="3303"/>
        <v>0</v>
      </c>
      <c r="Z3197" s="11" t="s">
        <v>26</v>
      </c>
      <c r="AA3197" s="12" t="s">
        <v>31</v>
      </c>
    </row>
    <row r="3198" spans="1:27" x14ac:dyDescent="0.25">
      <c r="A3198" s="10">
        <v>45705</v>
      </c>
      <c r="B3198" s="11" t="s">
        <v>5800</v>
      </c>
      <c r="C3198" s="11" t="s">
        <v>5801</v>
      </c>
      <c r="D3198" s="11">
        <v>17739</v>
      </c>
      <c r="E3198" s="11" t="s">
        <v>592</v>
      </c>
      <c r="F3198" s="11" t="s">
        <v>26</v>
      </c>
      <c r="G3198" s="11">
        <v>44338</v>
      </c>
      <c r="H3198" s="12" t="s">
        <v>4422</v>
      </c>
      <c r="I3198" s="12" t="s">
        <v>27</v>
      </c>
      <c r="J3198" s="12" t="s">
        <v>33</v>
      </c>
      <c r="K3198" s="12" t="s">
        <v>34</v>
      </c>
      <c r="L3198" s="13">
        <v>33.479999999999997</v>
      </c>
      <c r="M3198" s="13">
        <v>25</v>
      </c>
      <c r="N3198" s="13">
        <f t="shared" si="3262"/>
        <v>1.3391999999999999</v>
      </c>
      <c r="O3198" s="13">
        <v>45</v>
      </c>
      <c r="P3198" s="13" t="s">
        <v>30</v>
      </c>
      <c r="Q3198" s="13">
        <v>0</v>
      </c>
      <c r="R3198" s="69">
        <f>+L3198*O3198</f>
        <v>1506.6</v>
      </c>
      <c r="S3198" s="69">
        <v>0</v>
      </c>
      <c r="T3198" s="69">
        <f>+L3198*S3198</f>
        <v>0</v>
      </c>
      <c r="U3198" s="69">
        <f t="shared" ref="U3198" si="3307">+R3198-T3198</f>
        <v>1506.6</v>
      </c>
      <c r="V3198" s="69">
        <f>+U3198*1</f>
        <v>1506.6</v>
      </c>
      <c r="W3198" s="69">
        <f t="shared" ref="W3198" si="3308">+U3198-V3198</f>
        <v>0</v>
      </c>
      <c r="X3198" s="69">
        <v>0</v>
      </c>
      <c r="Y3198" s="14">
        <f t="shared" si="3303"/>
        <v>0</v>
      </c>
      <c r="Z3198" s="11" t="s">
        <v>26</v>
      </c>
      <c r="AA3198" s="12" t="s">
        <v>31</v>
      </c>
    </row>
    <row r="3199" spans="1:27" x14ac:dyDescent="0.25">
      <c r="A3199" s="10">
        <v>45705</v>
      </c>
      <c r="B3199" s="11" t="s">
        <v>1852</v>
      </c>
      <c r="C3199" s="11" t="s">
        <v>5802</v>
      </c>
      <c r="D3199" s="11">
        <v>17740</v>
      </c>
      <c r="E3199" s="11" t="s">
        <v>430</v>
      </c>
      <c r="F3199" s="11" t="s">
        <v>26</v>
      </c>
      <c r="G3199" s="11" t="s">
        <v>26</v>
      </c>
      <c r="H3199" s="12" t="s">
        <v>4421</v>
      </c>
      <c r="I3199" s="12" t="s">
        <v>27</v>
      </c>
      <c r="J3199" s="12" t="s">
        <v>42</v>
      </c>
      <c r="K3199" s="12" t="s">
        <v>43</v>
      </c>
      <c r="L3199" s="13">
        <v>41.56</v>
      </c>
      <c r="M3199" s="13">
        <v>25</v>
      </c>
      <c r="N3199" s="13">
        <f t="shared" si="3262"/>
        <v>1.6624000000000001</v>
      </c>
      <c r="O3199" s="13">
        <v>83</v>
      </c>
      <c r="P3199" s="13" t="s">
        <v>30</v>
      </c>
      <c r="Q3199" s="13">
        <v>0</v>
      </c>
      <c r="R3199" s="69">
        <f>L3199*O3199</f>
        <v>3449.48</v>
      </c>
      <c r="S3199" s="69">
        <v>38</v>
      </c>
      <c r="T3199" s="69">
        <f>L3199*S3199</f>
        <v>1579.2800000000002</v>
      </c>
      <c r="U3199" s="69">
        <f>R3199-T3199</f>
        <v>1870.1999999999998</v>
      </c>
      <c r="V3199" s="69">
        <f>U3199*1</f>
        <v>1870.1999999999998</v>
      </c>
      <c r="W3199" s="69">
        <f>U3199-V3199</f>
        <v>0</v>
      </c>
      <c r="X3199" s="69">
        <f>L3199*36</f>
        <v>1496.16</v>
      </c>
      <c r="Y3199" s="70">
        <f>+T3199-X3199</f>
        <v>83.120000000000118</v>
      </c>
      <c r="Z3199" s="12" t="s">
        <v>6326</v>
      </c>
      <c r="AA3199" s="12" t="s">
        <v>78</v>
      </c>
    </row>
    <row r="3200" spans="1:27" x14ac:dyDescent="0.25">
      <c r="A3200" s="10">
        <v>45705</v>
      </c>
      <c r="B3200" s="11" t="s">
        <v>5803</v>
      </c>
      <c r="C3200" s="11" t="s">
        <v>5804</v>
      </c>
      <c r="D3200" s="11">
        <v>17741</v>
      </c>
      <c r="E3200" s="11" t="s">
        <v>1199</v>
      </c>
      <c r="F3200" s="11" t="s">
        <v>26</v>
      </c>
      <c r="G3200" s="11">
        <v>2973</v>
      </c>
      <c r="H3200" s="12" t="s">
        <v>162</v>
      </c>
      <c r="I3200" s="12" t="s">
        <v>27</v>
      </c>
      <c r="J3200" s="12" t="s">
        <v>33</v>
      </c>
      <c r="K3200" s="12" t="s">
        <v>34</v>
      </c>
      <c r="L3200" s="13">
        <v>37.4</v>
      </c>
      <c r="M3200" s="13">
        <v>25</v>
      </c>
      <c r="N3200" s="13">
        <f t="shared" si="3262"/>
        <v>1.496</v>
      </c>
      <c r="O3200" s="13" t="s">
        <v>30</v>
      </c>
      <c r="P3200" s="13">
        <v>58</v>
      </c>
      <c r="Q3200" s="13">
        <v>0</v>
      </c>
      <c r="R3200" s="69">
        <f>M3200*P3200</f>
        <v>1450</v>
      </c>
      <c r="S3200" s="69">
        <v>0</v>
      </c>
      <c r="T3200" s="69">
        <f>M3200*S3200</f>
        <v>0</v>
      </c>
      <c r="U3200" s="69">
        <f>R3200-T3200</f>
        <v>1450</v>
      </c>
      <c r="V3200" s="69">
        <f>U3200*0</f>
        <v>0</v>
      </c>
      <c r="W3200" s="69">
        <f>U3200-V3200</f>
        <v>1450</v>
      </c>
      <c r="X3200" s="69">
        <v>0</v>
      </c>
      <c r="Y3200" s="14">
        <f t="shared" ref="Y3200:Y3201" si="3309">T3200-X3200</f>
        <v>0</v>
      </c>
      <c r="Z3200" s="11" t="s">
        <v>26</v>
      </c>
      <c r="AA3200" s="12" t="s">
        <v>31</v>
      </c>
    </row>
    <row r="3201" spans="1:27" x14ac:dyDescent="0.25">
      <c r="A3201" s="10">
        <v>45705</v>
      </c>
      <c r="B3201" s="11" t="s">
        <v>5805</v>
      </c>
      <c r="C3201" s="11" t="s">
        <v>5806</v>
      </c>
      <c r="D3201" s="11">
        <v>17743</v>
      </c>
      <c r="E3201" s="11" t="s">
        <v>44</v>
      </c>
      <c r="F3201" s="11" t="s">
        <v>26</v>
      </c>
      <c r="G3201" s="11">
        <v>1655</v>
      </c>
      <c r="H3201" s="12" t="s">
        <v>45</v>
      </c>
      <c r="I3201" s="12" t="s">
        <v>27</v>
      </c>
      <c r="J3201" s="12" t="s">
        <v>47</v>
      </c>
      <c r="K3201" s="12" t="s">
        <v>48</v>
      </c>
      <c r="L3201" s="13">
        <v>38.92</v>
      </c>
      <c r="M3201" s="13">
        <v>25</v>
      </c>
      <c r="N3201" s="13">
        <f t="shared" si="3262"/>
        <v>1.5568</v>
      </c>
      <c r="O3201" s="13" t="s">
        <v>30</v>
      </c>
      <c r="P3201" s="13">
        <v>58</v>
      </c>
      <c r="Q3201" s="13">
        <v>0</v>
      </c>
      <c r="R3201" s="69">
        <f>M3201*P3201</f>
        <v>1450</v>
      </c>
      <c r="S3201" s="69">
        <v>0</v>
      </c>
      <c r="T3201" s="69">
        <f>M3201*S3201</f>
        <v>0</v>
      </c>
      <c r="U3201" s="69">
        <f>R3201-T3201</f>
        <v>1450</v>
      </c>
      <c r="V3201" s="69">
        <f>U3201*0</f>
        <v>0</v>
      </c>
      <c r="W3201" s="69">
        <f>U3201-V3201</f>
        <v>1450</v>
      </c>
      <c r="X3201" s="69">
        <v>0</v>
      </c>
      <c r="Y3201" s="14">
        <f t="shared" si="3309"/>
        <v>0</v>
      </c>
      <c r="Z3201" s="11" t="s">
        <v>26</v>
      </c>
      <c r="AA3201" s="12" t="s">
        <v>31</v>
      </c>
    </row>
    <row r="3202" spans="1:27" x14ac:dyDescent="0.25">
      <c r="A3202" s="10">
        <v>45705</v>
      </c>
      <c r="B3202" s="11" t="s">
        <v>2658</v>
      </c>
      <c r="C3202" s="11" t="s">
        <v>5807</v>
      </c>
      <c r="D3202" s="11">
        <v>17745</v>
      </c>
      <c r="E3202" s="11" t="s">
        <v>569</v>
      </c>
      <c r="F3202" s="11" t="s">
        <v>26</v>
      </c>
      <c r="G3202" s="11" t="s">
        <v>26</v>
      </c>
      <c r="H3202" s="12" t="s">
        <v>4421</v>
      </c>
      <c r="I3202" s="12" t="s">
        <v>27</v>
      </c>
      <c r="J3202" s="12" t="s">
        <v>33</v>
      </c>
      <c r="K3202" s="12" t="s">
        <v>34</v>
      </c>
      <c r="L3202" s="13">
        <v>44.08</v>
      </c>
      <c r="M3202" s="13">
        <v>30</v>
      </c>
      <c r="N3202" s="13">
        <f t="shared" si="3262"/>
        <v>1.4693333333333334</v>
      </c>
      <c r="O3202" s="13">
        <v>85</v>
      </c>
      <c r="P3202" s="13" t="s">
        <v>30</v>
      </c>
      <c r="Q3202" s="13">
        <v>0</v>
      </c>
      <c r="R3202" s="69">
        <f t="shared" ref="R3202" si="3310">L3202*O3202</f>
        <v>3746.7999999999997</v>
      </c>
      <c r="S3202" s="69">
        <v>38</v>
      </c>
      <c r="T3202" s="69">
        <f t="shared" ref="T3202" si="3311">L3202*S3202</f>
        <v>1675.04</v>
      </c>
      <c r="U3202" s="69">
        <f t="shared" ref="U3202" si="3312">R3202-T3202</f>
        <v>2071.7599999999998</v>
      </c>
      <c r="V3202" s="69">
        <f>U3202*1</f>
        <v>2071.7599999999998</v>
      </c>
      <c r="W3202" s="69">
        <f t="shared" ref="W3202" si="3313">U3202-V3202</f>
        <v>0</v>
      </c>
      <c r="X3202" s="69">
        <f>L3202*36</f>
        <v>1586.8799999999999</v>
      </c>
      <c r="Y3202" s="70">
        <f>+T3202-X3202</f>
        <v>88.160000000000082</v>
      </c>
      <c r="Z3202" s="12" t="s">
        <v>140</v>
      </c>
      <c r="AA3202" s="12" t="s">
        <v>78</v>
      </c>
    </row>
    <row r="3203" spans="1:27" x14ac:dyDescent="0.25">
      <c r="A3203" s="10">
        <v>45705</v>
      </c>
      <c r="B3203" s="11" t="s">
        <v>3755</v>
      </c>
      <c r="C3203" s="11" t="s">
        <v>5808</v>
      </c>
      <c r="D3203" s="11">
        <v>17746</v>
      </c>
      <c r="E3203" s="11" t="s">
        <v>183</v>
      </c>
      <c r="F3203" s="11" t="s">
        <v>26</v>
      </c>
      <c r="G3203" s="11">
        <v>1021</v>
      </c>
      <c r="H3203" s="12" t="s">
        <v>141</v>
      </c>
      <c r="I3203" s="12" t="s">
        <v>37</v>
      </c>
      <c r="J3203" s="12" t="s">
        <v>85</v>
      </c>
      <c r="K3203" s="12" t="s">
        <v>86</v>
      </c>
      <c r="L3203" s="13">
        <v>35.6</v>
      </c>
      <c r="M3203" s="13">
        <v>25</v>
      </c>
      <c r="N3203" s="13">
        <f t="shared" si="3262"/>
        <v>1.4240000000000002</v>
      </c>
      <c r="O3203" s="13">
        <v>29</v>
      </c>
      <c r="P3203" s="13" t="s">
        <v>30</v>
      </c>
      <c r="Q3203" s="13">
        <v>0</v>
      </c>
      <c r="R3203" s="69">
        <f>L3203*O3203</f>
        <v>1032.4000000000001</v>
      </c>
      <c r="S3203" s="69">
        <v>0</v>
      </c>
      <c r="T3203" s="69">
        <f>L3203*S3203</f>
        <v>0</v>
      </c>
      <c r="U3203" s="69">
        <f>R3203-T3203</f>
        <v>1032.4000000000001</v>
      </c>
      <c r="V3203" s="69">
        <f>U3203*0</f>
        <v>0</v>
      </c>
      <c r="W3203" s="69">
        <f>U3203-V3203</f>
        <v>1032.4000000000001</v>
      </c>
      <c r="X3203" s="69">
        <v>0</v>
      </c>
      <c r="Y3203" s="14">
        <f t="shared" ref="Y3203:Y3231" si="3314">T3203-X3203</f>
        <v>0</v>
      </c>
      <c r="Z3203" s="11" t="s">
        <v>26</v>
      </c>
      <c r="AA3203" s="12" t="s">
        <v>31</v>
      </c>
    </row>
    <row r="3204" spans="1:27" x14ac:dyDescent="0.25">
      <c r="A3204" s="10">
        <v>45705</v>
      </c>
      <c r="B3204" s="11" t="s">
        <v>5809</v>
      </c>
      <c r="C3204" s="11" t="s">
        <v>5810</v>
      </c>
      <c r="D3204" s="11">
        <v>17747</v>
      </c>
      <c r="E3204" s="11" t="s">
        <v>239</v>
      </c>
      <c r="F3204" s="11" t="s">
        <v>26</v>
      </c>
      <c r="G3204" s="11">
        <v>3005</v>
      </c>
      <c r="H3204" s="12" t="s">
        <v>41</v>
      </c>
      <c r="I3204" s="12" t="s">
        <v>55</v>
      </c>
      <c r="J3204" s="12" t="s">
        <v>55</v>
      </c>
      <c r="K3204" s="12" t="s">
        <v>56</v>
      </c>
      <c r="L3204" s="13">
        <v>37.979999999999997</v>
      </c>
      <c r="M3204" s="13">
        <v>22</v>
      </c>
      <c r="N3204" s="13">
        <f t="shared" si="3262"/>
        <v>1.7263636363636363</v>
      </c>
      <c r="O3204" s="13" t="s">
        <v>30</v>
      </c>
      <c r="P3204" s="13">
        <v>24</v>
      </c>
      <c r="Q3204" s="13">
        <v>0</v>
      </c>
      <c r="R3204" s="69">
        <f>+M3204*P3204</f>
        <v>528</v>
      </c>
      <c r="S3204" s="69">
        <v>0</v>
      </c>
      <c r="T3204" s="69">
        <f>+M3204*S3204</f>
        <v>0</v>
      </c>
      <c r="U3204" s="69">
        <f t="shared" ref="U3204" si="3315">+R3204-T3204</f>
        <v>528</v>
      </c>
      <c r="V3204" s="69">
        <f>+U3204*0</f>
        <v>0</v>
      </c>
      <c r="W3204" s="69">
        <f t="shared" ref="W3204" si="3316">+U3204-V3204</f>
        <v>528</v>
      </c>
      <c r="X3204" s="69">
        <v>0</v>
      </c>
      <c r="Y3204" s="14">
        <f t="shared" si="3314"/>
        <v>0</v>
      </c>
      <c r="Z3204" s="11" t="s">
        <v>26</v>
      </c>
      <c r="AA3204" s="12" t="s">
        <v>31</v>
      </c>
    </row>
    <row r="3205" spans="1:27" x14ac:dyDescent="0.25">
      <c r="A3205" s="10">
        <v>45705</v>
      </c>
      <c r="B3205" s="11" t="s">
        <v>5811</v>
      </c>
      <c r="C3205" s="11" t="s">
        <v>5812</v>
      </c>
      <c r="D3205" s="11">
        <v>17748</v>
      </c>
      <c r="E3205" s="11" t="s">
        <v>80</v>
      </c>
      <c r="F3205" s="11" t="s">
        <v>26</v>
      </c>
      <c r="G3205" s="11">
        <v>10692</v>
      </c>
      <c r="H3205" s="12" t="s">
        <v>140</v>
      </c>
      <c r="I3205" s="12" t="s">
        <v>27</v>
      </c>
      <c r="J3205" s="12" t="s">
        <v>33</v>
      </c>
      <c r="K3205" s="12" t="s">
        <v>34</v>
      </c>
      <c r="L3205" s="13">
        <v>41.7</v>
      </c>
      <c r="M3205" s="13">
        <v>28</v>
      </c>
      <c r="N3205" s="13">
        <f t="shared" si="3262"/>
        <v>1.4892857142857143</v>
      </c>
      <c r="O3205" s="13">
        <v>40</v>
      </c>
      <c r="P3205" s="13"/>
      <c r="Q3205" s="13">
        <v>0</v>
      </c>
      <c r="R3205" s="69">
        <f>+L3205*O3205</f>
        <v>1668</v>
      </c>
      <c r="S3205" s="69">
        <v>0</v>
      </c>
      <c r="T3205" s="69">
        <f>+L3205*S3205</f>
        <v>0</v>
      </c>
      <c r="U3205" s="69">
        <f>+R3205-T3205</f>
        <v>1668</v>
      </c>
      <c r="V3205" s="69">
        <f t="shared" ref="V3205" si="3317">+U3205*0</f>
        <v>0</v>
      </c>
      <c r="W3205" s="69">
        <f>+U3205-V3205</f>
        <v>1668</v>
      </c>
      <c r="X3205" s="69">
        <v>0</v>
      </c>
      <c r="Y3205" s="14">
        <f t="shared" si="3314"/>
        <v>0</v>
      </c>
      <c r="Z3205" s="11" t="s">
        <v>26</v>
      </c>
      <c r="AA3205" s="12" t="s">
        <v>31</v>
      </c>
    </row>
    <row r="3206" spans="1:27" x14ac:dyDescent="0.25">
      <c r="A3206" s="10">
        <v>45705</v>
      </c>
      <c r="B3206" s="11" t="s">
        <v>5813</v>
      </c>
      <c r="C3206" s="11" t="s">
        <v>5814</v>
      </c>
      <c r="D3206" s="11">
        <v>17749</v>
      </c>
      <c r="E3206" s="11" t="s">
        <v>434</v>
      </c>
      <c r="F3206" s="11" t="s">
        <v>26</v>
      </c>
      <c r="G3206" s="11">
        <v>2784</v>
      </c>
      <c r="H3206" s="12" t="s">
        <v>41</v>
      </c>
      <c r="I3206" s="12" t="s">
        <v>55</v>
      </c>
      <c r="J3206" s="12" t="s">
        <v>55</v>
      </c>
      <c r="K3206" s="12" t="s">
        <v>56</v>
      </c>
      <c r="L3206" s="13">
        <v>40.159999999999997</v>
      </c>
      <c r="M3206" s="13">
        <v>25</v>
      </c>
      <c r="N3206" s="13">
        <f t="shared" si="3262"/>
        <v>1.6063999999999998</v>
      </c>
      <c r="O3206" s="13" t="s">
        <v>30</v>
      </c>
      <c r="P3206" s="13">
        <v>24</v>
      </c>
      <c r="Q3206" s="13">
        <v>0</v>
      </c>
      <c r="R3206" s="69">
        <f>+M3206*P3206</f>
        <v>600</v>
      </c>
      <c r="S3206" s="69">
        <v>0</v>
      </c>
      <c r="T3206" s="69">
        <f>+M3206*S3206</f>
        <v>0</v>
      </c>
      <c r="U3206" s="69">
        <f t="shared" ref="U3206:U3209" si="3318">+R3206-T3206</f>
        <v>600</v>
      </c>
      <c r="V3206" s="69">
        <f>+U3206*0</f>
        <v>0</v>
      </c>
      <c r="W3206" s="69">
        <f t="shared" ref="W3206:W3209" si="3319">+U3206-V3206</f>
        <v>600</v>
      </c>
      <c r="X3206" s="69">
        <v>0</v>
      </c>
      <c r="Y3206" s="14">
        <f t="shared" si="3314"/>
        <v>0</v>
      </c>
      <c r="Z3206" s="11" t="s">
        <v>26</v>
      </c>
      <c r="AA3206" s="12" t="s">
        <v>31</v>
      </c>
    </row>
    <row r="3207" spans="1:27" x14ac:dyDescent="0.25">
      <c r="A3207" s="10">
        <v>45705</v>
      </c>
      <c r="B3207" s="11" t="s">
        <v>5815</v>
      </c>
      <c r="C3207" s="11" t="s">
        <v>5816</v>
      </c>
      <c r="D3207" s="11">
        <v>17750</v>
      </c>
      <c r="E3207" s="11" t="s">
        <v>69</v>
      </c>
      <c r="F3207" s="11" t="s">
        <v>26</v>
      </c>
      <c r="G3207" s="11">
        <v>2122</v>
      </c>
      <c r="H3207" s="12" t="s">
        <v>70</v>
      </c>
      <c r="I3207" s="12" t="s">
        <v>27</v>
      </c>
      <c r="J3207" s="12" t="s">
        <v>33</v>
      </c>
      <c r="K3207" s="12" t="s">
        <v>34</v>
      </c>
      <c r="L3207" s="13">
        <v>38.799999999999997</v>
      </c>
      <c r="M3207" s="13">
        <v>25</v>
      </c>
      <c r="N3207" s="13">
        <f t="shared" si="3262"/>
        <v>1.5519999999999998</v>
      </c>
      <c r="O3207" s="13" t="s">
        <v>30</v>
      </c>
      <c r="P3207" s="13">
        <v>60</v>
      </c>
      <c r="Q3207" s="13">
        <v>0</v>
      </c>
      <c r="R3207" s="69">
        <f>+M3207*P3207</f>
        <v>1500</v>
      </c>
      <c r="S3207" s="69">
        <v>0</v>
      </c>
      <c r="T3207" s="69">
        <f>+M3207*S3207</f>
        <v>0</v>
      </c>
      <c r="U3207" s="69">
        <f t="shared" si="3318"/>
        <v>1500</v>
      </c>
      <c r="V3207" s="69">
        <f>+U3207*0</f>
        <v>0</v>
      </c>
      <c r="W3207" s="69">
        <f t="shared" si="3319"/>
        <v>1500</v>
      </c>
      <c r="X3207" s="69">
        <v>0</v>
      </c>
      <c r="Y3207" s="14">
        <f t="shared" si="3314"/>
        <v>0</v>
      </c>
      <c r="Z3207" s="11" t="s">
        <v>26</v>
      </c>
      <c r="AA3207" s="12" t="s">
        <v>31</v>
      </c>
    </row>
    <row r="3208" spans="1:27" x14ac:dyDescent="0.25">
      <c r="A3208" s="10">
        <v>45705</v>
      </c>
      <c r="B3208" s="11" t="s">
        <v>614</v>
      </c>
      <c r="C3208" s="11" t="s">
        <v>5817</v>
      </c>
      <c r="D3208" s="11">
        <v>17751</v>
      </c>
      <c r="E3208" s="11" t="s">
        <v>223</v>
      </c>
      <c r="F3208" s="11" t="s">
        <v>26</v>
      </c>
      <c r="G3208" s="11">
        <v>3223</v>
      </c>
      <c r="H3208" s="12" t="s">
        <v>4422</v>
      </c>
      <c r="I3208" s="12" t="s">
        <v>27</v>
      </c>
      <c r="J3208" s="12" t="s">
        <v>47</v>
      </c>
      <c r="K3208" s="12" t="s">
        <v>48</v>
      </c>
      <c r="L3208" s="13">
        <v>34.86</v>
      </c>
      <c r="M3208" s="13">
        <v>25</v>
      </c>
      <c r="N3208" s="13">
        <f t="shared" si="3262"/>
        <v>1.3944000000000001</v>
      </c>
      <c r="O3208" s="13">
        <v>46</v>
      </c>
      <c r="P3208" s="13" t="s">
        <v>30</v>
      </c>
      <c r="Q3208" s="13">
        <v>0</v>
      </c>
      <c r="R3208" s="69">
        <f t="shared" ref="R3208" si="3320">+L3208*O3208</f>
        <v>1603.56</v>
      </c>
      <c r="S3208" s="69">
        <v>0</v>
      </c>
      <c r="T3208" s="69">
        <f t="shared" ref="T3208:T3209" si="3321">+L3208*S3208</f>
        <v>0</v>
      </c>
      <c r="U3208" s="69">
        <f t="shared" si="3318"/>
        <v>1603.56</v>
      </c>
      <c r="V3208" s="69">
        <f>+U3208*1</f>
        <v>1603.56</v>
      </c>
      <c r="W3208" s="69">
        <f t="shared" si="3319"/>
        <v>0</v>
      </c>
      <c r="X3208" s="69">
        <v>0</v>
      </c>
      <c r="Y3208" s="14">
        <f t="shared" si="3314"/>
        <v>0</v>
      </c>
      <c r="Z3208" s="11" t="s">
        <v>26</v>
      </c>
      <c r="AA3208" s="12" t="s">
        <v>31</v>
      </c>
    </row>
    <row r="3209" spans="1:27" x14ac:dyDescent="0.25">
      <c r="A3209" s="10">
        <v>45705</v>
      </c>
      <c r="B3209" s="11" t="s">
        <v>194</v>
      </c>
      <c r="C3209" s="11" t="s">
        <v>5818</v>
      </c>
      <c r="D3209" s="11">
        <v>17752</v>
      </c>
      <c r="E3209" s="11" t="s">
        <v>61</v>
      </c>
      <c r="F3209" s="11" t="s">
        <v>26</v>
      </c>
      <c r="G3209" s="11" t="s">
        <v>35</v>
      </c>
      <c r="H3209" s="12" t="s">
        <v>36</v>
      </c>
      <c r="I3209" s="12" t="s">
        <v>27</v>
      </c>
      <c r="J3209" s="12" t="s">
        <v>42</v>
      </c>
      <c r="K3209" s="12" t="s">
        <v>43</v>
      </c>
      <c r="L3209" s="13">
        <v>10.220000000000001</v>
      </c>
      <c r="M3209" s="13">
        <v>7</v>
      </c>
      <c r="N3209" s="13">
        <f t="shared" si="3262"/>
        <v>1.4600000000000002</v>
      </c>
      <c r="O3209" s="13">
        <v>45</v>
      </c>
      <c r="P3209" s="13" t="s">
        <v>30</v>
      </c>
      <c r="Q3209" s="13">
        <v>0</v>
      </c>
      <c r="R3209" s="69">
        <f>(L3209*O3209)-Q3209</f>
        <v>459.90000000000003</v>
      </c>
      <c r="S3209" s="69">
        <v>0</v>
      </c>
      <c r="T3209" s="69">
        <f t="shared" si="3321"/>
        <v>0</v>
      </c>
      <c r="U3209" s="69">
        <f t="shared" si="3318"/>
        <v>459.90000000000003</v>
      </c>
      <c r="V3209" s="69">
        <f>+U3209*0</f>
        <v>0</v>
      </c>
      <c r="W3209" s="69">
        <f t="shared" si="3319"/>
        <v>459.90000000000003</v>
      </c>
      <c r="X3209" s="69">
        <v>0</v>
      </c>
      <c r="Y3209" s="14">
        <f t="shared" si="3314"/>
        <v>0</v>
      </c>
      <c r="Z3209" s="11" t="s">
        <v>26</v>
      </c>
      <c r="AA3209" s="12" t="s">
        <v>31</v>
      </c>
    </row>
    <row r="3210" spans="1:27" x14ac:dyDescent="0.25">
      <c r="A3210" s="10">
        <v>45705</v>
      </c>
      <c r="B3210" s="11" t="s">
        <v>1054</v>
      </c>
      <c r="C3210" s="11" t="s">
        <v>5819</v>
      </c>
      <c r="D3210" s="11">
        <v>17753</v>
      </c>
      <c r="E3210" s="11" t="s">
        <v>504</v>
      </c>
      <c r="F3210" s="11" t="s">
        <v>26</v>
      </c>
      <c r="G3210" s="11">
        <v>1265</v>
      </c>
      <c r="H3210" s="12" t="s">
        <v>141</v>
      </c>
      <c r="I3210" s="12" t="s">
        <v>55</v>
      </c>
      <c r="J3210" s="12" t="s">
        <v>565</v>
      </c>
      <c r="K3210" s="12" t="s">
        <v>549</v>
      </c>
      <c r="L3210" s="13">
        <v>41.68</v>
      </c>
      <c r="M3210" s="13">
        <v>25</v>
      </c>
      <c r="N3210" s="13">
        <f t="shared" si="3262"/>
        <v>1.6672</v>
      </c>
      <c r="O3210" s="13">
        <v>25</v>
      </c>
      <c r="P3210" s="13" t="s">
        <v>30</v>
      </c>
      <c r="Q3210" s="13">
        <v>0</v>
      </c>
      <c r="R3210" s="69">
        <f>L3210*O3210</f>
        <v>1042</v>
      </c>
      <c r="S3210" s="69">
        <v>0</v>
      </c>
      <c r="T3210" s="69">
        <f>L3210*S3210</f>
        <v>0</v>
      </c>
      <c r="U3210" s="69">
        <f>R3210-T3210</f>
        <v>1042</v>
      </c>
      <c r="V3210" s="69">
        <f>U3210*0</f>
        <v>0</v>
      </c>
      <c r="W3210" s="69">
        <f>U3210-V3210</f>
        <v>1042</v>
      </c>
      <c r="X3210" s="69">
        <v>0</v>
      </c>
      <c r="Y3210" s="14">
        <f t="shared" si="3314"/>
        <v>0</v>
      </c>
      <c r="Z3210" s="11" t="s">
        <v>26</v>
      </c>
      <c r="AA3210" s="12" t="s">
        <v>31</v>
      </c>
    </row>
    <row r="3211" spans="1:27" x14ac:dyDescent="0.25">
      <c r="A3211" s="10">
        <v>45705</v>
      </c>
      <c r="B3211" s="11" t="s">
        <v>5820</v>
      </c>
      <c r="C3211" s="11" t="s">
        <v>5821</v>
      </c>
      <c r="D3211" s="11">
        <v>17754</v>
      </c>
      <c r="E3211" s="11" t="s">
        <v>32</v>
      </c>
      <c r="F3211" s="11" t="s">
        <v>26</v>
      </c>
      <c r="G3211" s="11">
        <v>75037</v>
      </c>
      <c r="H3211" s="12" t="s">
        <v>4447</v>
      </c>
      <c r="I3211" s="12" t="s">
        <v>27</v>
      </c>
      <c r="J3211" s="12" t="s">
        <v>33</v>
      </c>
      <c r="K3211" s="12" t="s">
        <v>34</v>
      </c>
      <c r="L3211" s="13">
        <v>38.54</v>
      </c>
      <c r="M3211" s="13">
        <v>25</v>
      </c>
      <c r="N3211" s="13">
        <f t="shared" si="3262"/>
        <v>1.5415999999999999</v>
      </c>
      <c r="O3211" s="13">
        <v>45.33</v>
      </c>
      <c r="P3211" s="13" t="s">
        <v>30</v>
      </c>
      <c r="Q3211" s="13">
        <v>0</v>
      </c>
      <c r="R3211" s="69">
        <f>+L3211*O3211</f>
        <v>1747.0182</v>
      </c>
      <c r="S3211" s="69">
        <v>0</v>
      </c>
      <c r="T3211" s="69">
        <f>+L3211*S3211</f>
        <v>0</v>
      </c>
      <c r="U3211" s="69">
        <f>+R3211-T3211</f>
        <v>1747.0182</v>
      </c>
      <c r="V3211" s="69">
        <f>+U3211*0.75</f>
        <v>1310.2636499999999</v>
      </c>
      <c r="W3211" s="69">
        <f>+U3211-V3211</f>
        <v>436.75455000000011</v>
      </c>
      <c r="X3211" s="69">
        <v>0</v>
      </c>
      <c r="Y3211" s="14">
        <f t="shared" si="3314"/>
        <v>0</v>
      </c>
      <c r="Z3211" s="11" t="s">
        <v>26</v>
      </c>
      <c r="AA3211" s="12" t="s">
        <v>31</v>
      </c>
    </row>
    <row r="3212" spans="1:27" x14ac:dyDescent="0.25">
      <c r="A3212" s="10">
        <v>45705</v>
      </c>
      <c r="B3212" s="11" t="s">
        <v>734</v>
      </c>
      <c r="C3212" s="11" t="s">
        <v>5822</v>
      </c>
      <c r="D3212" s="11">
        <v>17755</v>
      </c>
      <c r="E3212" s="11" t="s">
        <v>604</v>
      </c>
      <c r="F3212" s="11" t="s">
        <v>26</v>
      </c>
      <c r="G3212" s="11">
        <v>1070</v>
      </c>
      <c r="H3212" s="12" t="s">
        <v>141</v>
      </c>
      <c r="I3212" s="12" t="s">
        <v>27</v>
      </c>
      <c r="J3212" s="12" t="s">
        <v>42</v>
      </c>
      <c r="K3212" s="12" t="s">
        <v>43</v>
      </c>
      <c r="L3212" s="13">
        <v>45.3</v>
      </c>
      <c r="M3212" s="13">
        <v>28</v>
      </c>
      <c r="N3212" s="13">
        <f t="shared" si="3262"/>
        <v>1.6178571428571427</v>
      </c>
      <c r="O3212" s="13">
        <v>40</v>
      </c>
      <c r="P3212" s="13" t="s">
        <v>30</v>
      </c>
      <c r="Q3212" s="13">
        <v>0</v>
      </c>
      <c r="R3212" s="69">
        <f>L3212*O3212</f>
        <v>1812</v>
      </c>
      <c r="S3212" s="69">
        <v>0</v>
      </c>
      <c r="T3212" s="69">
        <f>L3212*S3212</f>
        <v>0</v>
      </c>
      <c r="U3212" s="69">
        <f>R3212-T3212</f>
        <v>1812</v>
      </c>
      <c r="V3212" s="69">
        <f>U3212*0</f>
        <v>0</v>
      </c>
      <c r="W3212" s="69">
        <f>U3212-V3212</f>
        <v>1812</v>
      </c>
      <c r="X3212" s="69">
        <v>0</v>
      </c>
      <c r="Y3212" s="14">
        <f t="shared" si="3314"/>
        <v>0</v>
      </c>
      <c r="Z3212" s="11" t="s">
        <v>26</v>
      </c>
      <c r="AA3212" s="12" t="s">
        <v>31</v>
      </c>
    </row>
    <row r="3213" spans="1:27" x14ac:dyDescent="0.25">
      <c r="A3213" s="10">
        <v>45705</v>
      </c>
      <c r="B3213" s="11" t="s">
        <v>1371</v>
      </c>
      <c r="C3213" s="11" t="s">
        <v>5823</v>
      </c>
      <c r="D3213" s="11">
        <v>17756</v>
      </c>
      <c r="E3213" s="11" t="s">
        <v>98</v>
      </c>
      <c r="F3213" s="11" t="s">
        <v>26</v>
      </c>
      <c r="G3213" s="11">
        <v>10727</v>
      </c>
      <c r="H3213" s="12" t="s">
        <v>140</v>
      </c>
      <c r="I3213" s="12" t="s">
        <v>27</v>
      </c>
      <c r="J3213" s="12" t="s">
        <v>42</v>
      </c>
      <c r="K3213" s="12" t="s">
        <v>43</v>
      </c>
      <c r="L3213" s="13">
        <v>43.6</v>
      </c>
      <c r="M3213" s="13">
        <v>25</v>
      </c>
      <c r="N3213" s="13">
        <f t="shared" si="3262"/>
        <v>1.744</v>
      </c>
      <c r="O3213" s="13">
        <v>35</v>
      </c>
      <c r="P3213" s="13"/>
      <c r="Q3213" s="13">
        <v>0</v>
      </c>
      <c r="R3213" s="69">
        <f>+L3213*O3213</f>
        <v>1526</v>
      </c>
      <c r="S3213" s="69">
        <v>0</v>
      </c>
      <c r="T3213" s="69">
        <f>+L3213*S3213</f>
        <v>0</v>
      </c>
      <c r="U3213" s="69">
        <f>+R3213-T3213</f>
        <v>1526</v>
      </c>
      <c r="V3213" s="69">
        <f t="shared" ref="V3213" si="3322">+U3213*0</f>
        <v>0</v>
      </c>
      <c r="W3213" s="69">
        <f>+U3213-V3213</f>
        <v>1526</v>
      </c>
      <c r="X3213" s="69">
        <v>0</v>
      </c>
      <c r="Y3213" s="14">
        <f t="shared" si="3314"/>
        <v>0</v>
      </c>
      <c r="Z3213" s="11" t="s">
        <v>26</v>
      </c>
      <c r="AA3213" s="12" t="s">
        <v>31</v>
      </c>
    </row>
    <row r="3214" spans="1:27" x14ac:dyDescent="0.25">
      <c r="A3214" s="10">
        <v>45705</v>
      </c>
      <c r="B3214" s="11" t="s">
        <v>4223</v>
      </c>
      <c r="C3214" s="11" t="s">
        <v>5824</v>
      </c>
      <c r="D3214" s="11">
        <v>17757</v>
      </c>
      <c r="E3214" s="11" t="s">
        <v>560</v>
      </c>
      <c r="F3214" s="11" t="s">
        <v>26</v>
      </c>
      <c r="G3214" s="11">
        <v>112892</v>
      </c>
      <c r="H3214" s="12" t="s">
        <v>4445</v>
      </c>
      <c r="I3214" s="12" t="s">
        <v>27</v>
      </c>
      <c r="J3214" s="12" t="s">
        <v>42</v>
      </c>
      <c r="K3214" s="12" t="s">
        <v>43</v>
      </c>
      <c r="L3214" s="13">
        <v>40.200000000000003</v>
      </c>
      <c r="M3214" s="13">
        <v>25</v>
      </c>
      <c r="N3214" s="13">
        <f t="shared" si="3262"/>
        <v>1.6080000000000001</v>
      </c>
      <c r="O3214" s="13">
        <v>42</v>
      </c>
      <c r="P3214" s="13" t="s">
        <v>30</v>
      </c>
      <c r="Q3214" s="13">
        <v>0</v>
      </c>
      <c r="R3214" s="69">
        <f t="shared" ref="R3214" si="3323">+L3214*O3214</f>
        <v>1688.4</v>
      </c>
      <c r="S3214" s="69">
        <v>0</v>
      </c>
      <c r="T3214" s="69">
        <f>+L3214*S3214</f>
        <v>0</v>
      </c>
      <c r="U3214" s="69">
        <f t="shared" ref="U3214" si="3324">+R3214-T3214</f>
        <v>1688.4</v>
      </c>
      <c r="V3214" s="69">
        <f>+U3214*1</f>
        <v>1688.4</v>
      </c>
      <c r="W3214" s="69">
        <f t="shared" ref="W3214" si="3325">+U3214-V3214</f>
        <v>0</v>
      </c>
      <c r="X3214" s="69">
        <v>0</v>
      </c>
      <c r="Y3214" s="14">
        <f t="shared" si="3314"/>
        <v>0</v>
      </c>
      <c r="Z3214" s="11" t="s">
        <v>26</v>
      </c>
      <c r="AA3214" s="12" t="s">
        <v>31</v>
      </c>
    </row>
    <row r="3215" spans="1:27" x14ac:dyDescent="0.25">
      <c r="A3215" s="10">
        <v>45705</v>
      </c>
      <c r="B3215" s="11" t="s">
        <v>5825</v>
      </c>
      <c r="C3215" s="11" t="s">
        <v>5826</v>
      </c>
      <c r="D3215" s="11">
        <v>17758</v>
      </c>
      <c r="E3215" s="11" t="s">
        <v>81</v>
      </c>
      <c r="F3215" s="11" t="s">
        <v>26</v>
      </c>
      <c r="G3215" s="11">
        <v>1220</v>
      </c>
      <c r="H3215" s="12" t="s">
        <v>141</v>
      </c>
      <c r="I3215" s="12" t="s">
        <v>27</v>
      </c>
      <c r="J3215" s="12" t="s">
        <v>33</v>
      </c>
      <c r="K3215" s="12" t="s">
        <v>34</v>
      </c>
      <c r="L3215" s="13">
        <v>38.119999999999997</v>
      </c>
      <c r="M3215" s="13">
        <v>25</v>
      </c>
      <c r="N3215" s="13">
        <f t="shared" si="3262"/>
        <v>1.5247999999999999</v>
      </c>
      <c r="O3215" s="13">
        <v>40</v>
      </c>
      <c r="P3215" s="13" t="s">
        <v>30</v>
      </c>
      <c r="Q3215" s="13">
        <v>0</v>
      </c>
      <c r="R3215" s="69">
        <f>L3215*O3215</f>
        <v>1524.8</v>
      </c>
      <c r="S3215" s="69">
        <v>0</v>
      </c>
      <c r="T3215" s="69">
        <f>L3215*S3215</f>
        <v>0</v>
      </c>
      <c r="U3215" s="69">
        <f>R3215-T3215</f>
        <v>1524.8</v>
      </c>
      <c r="V3215" s="69">
        <f>U3215*0</f>
        <v>0</v>
      </c>
      <c r="W3215" s="69">
        <f>U3215-V3215</f>
        <v>1524.8</v>
      </c>
      <c r="X3215" s="69">
        <v>0</v>
      </c>
      <c r="Y3215" s="14">
        <f t="shared" si="3314"/>
        <v>0</v>
      </c>
      <c r="Z3215" s="11" t="s">
        <v>26</v>
      </c>
      <c r="AA3215" s="12" t="s">
        <v>31</v>
      </c>
    </row>
    <row r="3216" spans="1:27" x14ac:dyDescent="0.25">
      <c r="A3216" s="10">
        <v>45705</v>
      </c>
      <c r="B3216" s="11" t="s">
        <v>5827</v>
      </c>
      <c r="C3216" s="11" t="s">
        <v>5828</v>
      </c>
      <c r="D3216" s="11">
        <v>17759</v>
      </c>
      <c r="E3216" s="11" t="s">
        <v>588</v>
      </c>
      <c r="F3216" s="11" t="s">
        <v>26</v>
      </c>
      <c r="G3216" s="11">
        <v>56928</v>
      </c>
      <c r="H3216" s="12" t="s">
        <v>4422</v>
      </c>
      <c r="I3216" s="12" t="s">
        <v>27</v>
      </c>
      <c r="J3216" s="12" t="s">
        <v>47</v>
      </c>
      <c r="K3216" s="12" t="s">
        <v>48</v>
      </c>
      <c r="L3216" s="13">
        <v>32.9</v>
      </c>
      <c r="M3216" s="13">
        <v>24</v>
      </c>
      <c r="N3216" s="13">
        <f t="shared" si="3262"/>
        <v>1.3708333333333333</v>
      </c>
      <c r="O3216" s="13">
        <v>46</v>
      </c>
      <c r="P3216" s="13" t="s">
        <v>30</v>
      </c>
      <c r="Q3216" s="13">
        <v>0</v>
      </c>
      <c r="R3216" s="69">
        <f t="shared" ref="R3216" si="3326">+L3216*O3216</f>
        <v>1513.3999999999999</v>
      </c>
      <c r="S3216" s="69">
        <v>0</v>
      </c>
      <c r="T3216" s="69">
        <f t="shared" ref="T3216" si="3327">+L3216*S3216</f>
        <v>0</v>
      </c>
      <c r="U3216" s="69">
        <f t="shared" ref="U3216:U3217" si="3328">+R3216-T3216</f>
        <v>1513.3999999999999</v>
      </c>
      <c r="V3216" s="69">
        <f>+U3216*1</f>
        <v>1513.3999999999999</v>
      </c>
      <c r="W3216" s="69">
        <f t="shared" ref="W3216:W3217" si="3329">+U3216-V3216</f>
        <v>0</v>
      </c>
      <c r="X3216" s="69">
        <v>0</v>
      </c>
      <c r="Y3216" s="14">
        <f t="shared" si="3314"/>
        <v>0</v>
      </c>
      <c r="Z3216" s="11" t="s">
        <v>26</v>
      </c>
      <c r="AA3216" s="12" t="s">
        <v>31</v>
      </c>
    </row>
    <row r="3217" spans="1:27" x14ac:dyDescent="0.25">
      <c r="A3217" s="10">
        <v>45705</v>
      </c>
      <c r="B3217" s="11" t="s">
        <v>5829</v>
      </c>
      <c r="C3217" s="11" t="s">
        <v>5830</v>
      </c>
      <c r="D3217" s="11">
        <v>17760</v>
      </c>
      <c r="E3217" s="11" t="s">
        <v>97</v>
      </c>
      <c r="F3217" s="11" t="s">
        <v>26</v>
      </c>
      <c r="G3217" s="11">
        <v>9860</v>
      </c>
      <c r="H3217" s="12" t="s">
        <v>4446</v>
      </c>
      <c r="I3217" s="12" t="s">
        <v>27</v>
      </c>
      <c r="J3217" s="12" t="s">
        <v>42</v>
      </c>
      <c r="K3217" s="12" t="s">
        <v>43</v>
      </c>
      <c r="L3217" s="13">
        <v>21.74</v>
      </c>
      <c r="M3217" s="13">
        <v>13</v>
      </c>
      <c r="N3217" s="13">
        <f t="shared" si="3262"/>
        <v>1.6723076923076923</v>
      </c>
      <c r="O3217" s="13" t="s">
        <v>30</v>
      </c>
      <c r="P3217" s="13">
        <v>65.599999999999994</v>
      </c>
      <c r="Q3217" s="13">
        <v>0</v>
      </c>
      <c r="R3217" s="69">
        <f>+M3217*P3217</f>
        <v>852.8</v>
      </c>
      <c r="S3217" s="69">
        <v>0</v>
      </c>
      <c r="T3217" s="69">
        <f>+M3217*S3217</f>
        <v>0</v>
      </c>
      <c r="U3217" s="69">
        <f t="shared" si="3328"/>
        <v>852.8</v>
      </c>
      <c r="V3217" s="69">
        <f>+U3217*1</f>
        <v>852.8</v>
      </c>
      <c r="W3217" s="69">
        <f t="shared" si="3329"/>
        <v>0</v>
      </c>
      <c r="X3217" s="69">
        <v>0</v>
      </c>
      <c r="Y3217" s="14">
        <f t="shared" si="3314"/>
        <v>0</v>
      </c>
      <c r="Z3217" s="11" t="s">
        <v>26</v>
      </c>
      <c r="AA3217" s="12" t="s">
        <v>31</v>
      </c>
    </row>
    <row r="3218" spans="1:27" x14ac:dyDescent="0.25">
      <c r="A3218" s="10">
        <v>45705</v>
      </c>
      <c r="B3218" s="11" t="s">
        <v>5831</v>
      </c>
      <c r="C3218" s="11" t="s">
        <v>5832</v>
      </c>
      <c r="D3218" s="11">
        <v>17761</v>
      </c>
      <c r="E3218" s="11" t="s">
        <v>519</v>
      </c>
      <c r="F3218" s="11" t="s">
        <v>26</v>
      </c>
      <c r="G3218" s="11">
        <v>10451</v>
      </c>
      <c r="H3218" s="12" t="s">
        <v>140</v>
      </c>
      <c r="I3218" s="12" t="s">
        <v>27</v>
      </c>
      <c r="J3218" s="12" t="s">
        <v>42</v>
      </c>
      <c r="K3218" s="12" t="s">
        <v>43</v>
      </c>
      <c r="L3218" s="13">
        <v>44.78</v>
      </c>
      <c r="M3218" s="13">
        <v>25</v>
      </c>
      <c r="N3218" s="13">
        <f t="shared" si="3262"/>
        <v>1.7912000000000001</v>
      </c>
      <c r="O3218" s="13">
        <v>35</v>
      </c>
      <c r="P3218" s="13"/>
      <c r="Q3218" s="13">
        <v>0</v>
      </c>
      <c r="R3218" s="69">
        <f>+L3218*O3218</f>
        <v>1567.3</v>
      </c>
      <c r="S3218" s="69">
        <v>0</v>
      </c>
      <c r="T3218" s="69">
        <f>+L3218*S3218</f>
        <v>0</v>
      </c>
      <c r="U3218" s="69">
        <f>+R3218-T3218</f>
        <v>1567.3</v>
      </c>
      <c r="V3218" s="69">
        <f t="shared" ref="V3218:V3219" si="3330">+U3218*0</f>
        <v>0</v>
      </c>
      <c r="W3218" s="69">
        <f>+U3218-V3218</f>
        <v>1567.3</v>
      </c>
      <c r="X3218" s="69">
        <v>0</v>
      </c>
      <c r="Y3218" s="14">
        <f t="shared" si="3314"/>
        <v>0</v>
      </c>
      <c r="Z3218" s="11" t="s">
        <v>26</v>
      </c>
      <c r="AA3218" s="12" t="s">
        <v>31</v>
      </c>
    </row>
    <row r="3219" spans="1:27" x14ac:dyDescent="0.25">
      <c r="A3219" s="10">
        <v>45705</v>
      </c>
      <c r="B3219" s="11" t="s">
        <v>2530</v>
      </c>
      <c r="C3219" s="11" t="s">
        <v>5833</v>
      </c>
      <c r="D3219" s="11">
        <v>17762</v>
      </c>
      <c r="E3219" s="11" t="s">
        <v>69</v>
      </c>
      <c r="F3219" s="11" t="s">
        <v>26</v>
      </c>
      <c r="G3219" s="11">
        <v>2123</v>
      </c>
      <c r="H3219" s="12" t="s">
        <v>70</v>
      </c>
      <c r="I3219" s="12" t="s">
        <v>27</v>
      </c>
      <c r="J3219" s="12" t="s">
        <v>42</v>
      </c>
      <c r="K3219" s="12" t="s">
        <v>43</v>
      </c>
      <c r="L3219" s="13">
        <v>44.7</v>
      </c>
      <c r="M3219" s="13">
        <v>25</v>
      </c>
      <c r="N3219" s="13">
        <f t="shared" si="3262"/>
        <v>1.788</v>
      </c>
      <c r="O3219" s="13" t="s">
        <v>30</v>
      </c>
      <c r="P3219" s="13">
        <v>64</v>
      </c>
      <c r="Q3219" s="13">
        <v>0</v>
      </c>
      <c r="R3219" s="69">
        <f>+M3219*P3219</f>
        <v>1600</v>
      </c>
      <c r="S3219" s="69">
        <v>0</v>
      </c>
      <c r="T3219" s="69">
        <f>+M3219*S3219</f>
        <v>0</v>
      </c>
      <c r="U3219" s="69">
        <f t="shared" ref="U3219" si="3331">+R3219-T3219</f>
        <v>1600</v>
      </c>
      <c r="V3219" s="69">
        <f t="shared" si="3330"/>
        <v>0</v>
      </c>
      <c r="W3219" s="69">
        <f t="shared" ref="W3219" si="3332">+U3219-V3219</f>
        <v>1600</v>
      </c>
      <c r="X3219" s="69">
        <v>0</v>
      </c>
      <c r="Y3219" s="14">
        <f t="shared" si="3314"/>
        <v>0</v>
      </c>
      <c r="Z3219" s="11" t="s">
        <v>26</v>
      </c>
      <c r="AA3219" s="12" t="s">
        <v>31</v>
      </c>
    </row>
    <row r="3220" spans="1:27" x14ac:dyDescent="0.25">
      <c r="A3220" s="10">
        <v>45705</v>
      </c>
      <c r="B3220" s="11" t="s">
        <v>5834</v>
      </c>
      <c r="C3220" s="11" t="s">
        <v>5835</v>
      </c>
      <c r="D3220" s="11">
        <v>17763</v>
      </c>
      <c r="E3220" s="11" t="s">
        <v>1199</v>
      </c>
      <c r="F3220" s="11" t="s">
        <v>26</v>
      </c>
      <c r="G3220" s="11">
        <v>2974</v>
      </c>
      <c r="H3220" s="12" t="s">
        <v>162</v>
      </c>
      <c r="I3220" s="12" t="s">
        <v>27</v>
      </c>
      <c r="J3220" s="12" t="s">
        <v>33</v>
      </c>
      <c r="K3220" s="12" t="s">
        <v>34</v>
      </c>
      <c r="L3220" s="13">
        <v>37.020000000000003</v>
      </c>
      <c r="M3220" s="13">
        <v>25</v>
      </c>
      <c r="N3220" s="13">
        <f t="shared" si="3262"/>
        <v>1.4808000000000001</v>
      </c>
      <c r="O3220" s="13" t="s">
        <v>30</v>
      </c>
      <c r="P3220" s="13">
        <v>58</v>
      </c>
      <c r="Q3220" s="13">
        <v>0</v>
      </c>
      <c r="R3220" s="69">
        <f t="shared" ref="R3220:R3221" si="3333">M3220*P3220</f>
        <v>1450</v>
      </c>
      <c r="S3220" s="69">
        <v>0</v>
      </c>
      <c r="T3220" s="69">
        <f>M3220*S3220</f>
        <v>0</v>
      </c>
      <c r="U3220" s="69">
        <f>R3220-T3220</f>
        <v>1450</v>
      </c>
      <c r="V3220" s="69">
        <f>U3220*0</f>
        <v>0</v>
      </c>
      <c r="W3220" s="69">
        <f>U3220-V3220</f>
        <v>1450</v>
      </c>
      <c r="X3220" s="69">
        <v>0</v>
      </c>
      <c r="Y3220" s="14">
        <f t="shared" si="3314"/>
        <v>0</v>
      </c>
      <c r="Z3220" s="11" t="s">
        <v>26</v>
      </c>
      <c r="AA3220" s="12" t="s">
        <v>31</v>
      </c>
    </row>
    <row r="3221" spans="1:27" x14ac:dyDescent="0.25">
      <c r="A3221" s="10">
        <v>45705</v>
      </c>
      <c r="B3221" s="11" t="s">
        <v>5836</v>
      </c>
      <c r="C3221" s="11" t="s">
        <v>5837</v>
      </c>
      <c r="D3221" s="11">
        <v>17764</v>
      </c>
      <c r="E3221" s="11" t="s">
        <v>50</v>
      </c>
      <c r="F3221" s="11" t="s">
        <v>26</v>
      </c>
      <c r="G3221" s="11">
        <v>756</v>
      </c>
      <c r="H3221" s="12" t="s">
        <v>162</v>
      </c>
      <c r="I3221" s="12" t="s">
        <v>27</v>
      </c>
      <c r="J3221" s="12" t="s">
        <v>33</v>
      </c>
      <c r="K3221" s="12" t="s">
        <v>34</v>
      </c>
      <c r="L3221" s="13">
        <v>36.68</v>
      </c>
      <c r="M3221" s="13">
        <v>25</v>
      </c>
      <c r="N3221" s="13">
        <f t="shared" si="3262"/>
        <v>1.4672000000000001</v>
      </c>
      <c r="O3221" s="13" t="s">
        <v>30</v>
      </c>
      <c r="P3221" s="13">
        <v>58</v>
      </c>
      <c r="Q3221" s="13">
        <v>0</v>
      </c>
      <c r="R3221" s="69">
        <f t="shared" si="3333"/>
        <v>1450</v>
      </c>
      <c r="S3221" s="69">
        <v>0</v>
      </c>
      <c r="T3221" s="69">
        <f>M3221*S3221</f>
        <v>0</v>
      </c>
      <c r="U3221" s="69">
        <f>R3221-T3221</f>
        <v>1450</v>
      </c>
      <c r="V3221" s="69">
        <f>U3221*0</f>
        <v>0</v>
      </c>
      <c r="W3221" s="69">
        <f>U3221-V3221</f>
        <v>1450</v>
      </c>
      <c r="X3221" s="69">
        <v>0</v>
      </c>
      <c r="Y3221" s="14">
        <f t="shared" si="3314"/>
        <v>0</v>
      </c>
      <c r="Z3221" s="11" t="s">
        <v>26</v>
      </c>
      <c r="AA3221" s="12" t="s">
        <v>31</v>
      </c>
    </row>
    <row r="3222" spans="1:27" x14ac:dyDescent="0.25">
      <c r="A3222" s="10">
        <v>45705</v>
      </c>
      <c r="B3222" s="11" t="s">
        <v>625</v>
      </c>
      <c r="C3222" s="11" t="s">
        <v>5838</v>
      </c>
      <c r="D3222" s="11">
        <v>17765</v>
      </c>
      <c r="E3222" s="11" t="s">
        <v>551</v>
      </c>
      <c r="F3222" s="11" t="s">
        <v>26</v>
      </c>
      <c r="G3222" s="11">
        <v>44171</v>
      </c>
      <c r="H3222" s="12" t="s">
        <v>4422</v>
      </c>
      <c r="I3222" s="12" t="s">
        <v>27</v>
      </c>
      <c r="J3222" s="12" t="s">
        <v>47</v>
      </c>
      <c r="K3222" s="12" t="s">
        <v>48</v>
      </c>
      <c r="L3222" s="13">
        <v>33.880000000000003</v>
      </c>
      <c r="M3222" s="13">
        <v>24</v>
      </c>
      <c r="N3222" s="13">
        <f t="shared" si="3262"/>
        <v>1.4116666666666668</v>
      </c>
      <c r="O3222" s="13">
        <v>46</v>
      </c>
      <c r="P3222" s="13" t="s">
        <v>30</v>
      </c>
      <c r="Q3222" s="13">
        <v>0</v>
      </c>
      <c r="R3222" s="69">
        <f t="shared" ref="R3222" si="3334">+L3222*O3222</f>
        <v>1558.48</v>
      </c>
      <c r="S3222" s="69">
        <v>0</v>
      </c>
      <c r="T3222" s="69">
        <f t="shared" ref="T3222" si="3335">+L3222*S3222</f>
        <v>0</v>
      </c>
      <c r="U3222" s="69">
        <f t="shared" ref="U3222:U3224" si="3336">+R3222-T3222</f>
        <v>1558.48</v>
      </c>
      <c r="V3222" s="69">
        <f>+U3222*1</f>
        <v>1558.48</v>
      </c>
      <c r="W3222" s="69">
        <f t="shared" ref="W3222:W3224" si="3337">+U3222-V3222</f>
        <v>0</v>
      </c>
      <c r="X3222" s="69">
        <v>0</v>
      </c>
      <c r="Y3222" s="14">
        <f t="shared" si="3314"/>
        <v>0</v>
      </c>
      <c r="Z3222" s="11" t="s">
        <v>26</v>
      </c>
      <c r="AA3222" s="12" t="s">
        <v>31</v>
      </c>
    </row>
    <row r="3223" spans="1:27" x14ac:dyDescent="0.25">
      <c r="A3223" s="10">
        <v>45705</v>
      </c>
      <c r="B3223" s="11" t="s">
        <v>2927</v>
      </c>
      <c r="C3223" s="11" t="s">
        <v>5839</v>
      </c>
      <c r="D3223" s="11">
        <v>17766</v>
      </c>
      <c r="E3223" s="11" t="s">
        <v>5740</v>
      </c>
      <c r="F3223" s="11" t="s">
        <v>26</v>
      </c>
      <c r="G3223" s="11">
        <v>2719</v>
      </c>
      <c r="H3223" s="12" t="s">
        <v>41</v>
      </c>
      <c r="I3223" s="12" t="s">
        <v>27</v>
      </c>
      <c r="J3223" s="12" t="s">
        <v>33</v>
      </c>
      <c r="K3223" s="12" t="s">
        <v>34</v>
      </c>
      <c r="L3223" s="13">
        <v>35.76</v>
      </c>
      <c r="M3223" s="13">
        <v>24</v>
      </c>
      <c r="N3223" s="13">
        <f t="shared" si="3262"/>
        <v>1.49</v>
      </c>
      <c r="O3223" s="13" t="s">
        <v>30</v>
      </c>
      <c r="P3223" s="13">
        <v>60</v>
      </c>
      <c r="Q3223" s="13">
        <v>0</v>
      </c>
      <c r="R3223" s="69">
        <f>M3223*P3223</f>
        <v>1440</v>
      </c>
      <c r="S3223" s="69">
        <v>0</v>
      </c>
      <c r="T3223" s="69">
        <f>M3223*S3223</f>
        <v>0</v>
      </c>
      <c r="U3223" s="69">
        <f t="shared" si="3336"/>
        <v>1440</v>
      </c>
      <c r="V3223" s="69">
        <f>+U3223*0</f>
        <v>0</v>
      </c>
      <c r="W3223" s="69">
        <f t="shared" si="3337"/>
        <v>1440</v>
      </c>
      <c r="X3223" s="69">
        <v>0</v>
      </c>
      <c r="Y3223" s="14">
        <f t="shared" si="3314"/>
        <v>0</v>
      </c>
      <c r="Z3223" s="11" t="s">
        <v>26</v>
      </c>
      <c r="AA3223" s="12" t="s">
        <v>31</v>
      </c>
    </row>
    <row r="3224" spans="1:27" x14ac:dyDescent="0.25">
      <c r="A3224" s="10">
        <v>45705</v>
      </c>
      <c r="B3224" s="11" t="s">
        <v>5840</v>
      </c>
      <c r="C3224" s="11" t="s">
        <v>5841</v>
      </c>
      <c r="D3224" s="11">
        <v>17767</v>
      </c>
      <c r="E3224" s="11" t="s">
        <v>69</v>
      </c>
      <c r="F3224" s="11" t="s">
        <v>26</v>
      </c>
      <c r="G3224" s="11">
        <v>2124</v>
      </c>
      <c r="H3224" s="12" t="s">
        <v>70</v>
      </c>
      <c r="I3224" s="12" t="s">
        <v>27</v>
      </c>
      <c r="J3224" s="12" t="s">
        <v>42</v>
      </c>
      <c r="K3224" s="12" t="s">
        <v>43</v>
      </c>
      <c r="L3224" s="13">
        <v>43.34</v>
      </c>
      <c r="M3224" s="13">
        <v>25</v>
      </c>
      <c r="N3224" s="13">
        <f t="shared" si="3262"/>
        <v>1.7336</v>
      </c>
      <c r="O3224" s="13" t="s">
        <v>30</v>
      </c>
      <c r="P3224" s="13">
        <v>64</v>
      </c>
      <c r="Q3224" s="13">
        <v>0</v>
      </c>
      <c r="R3224" s="69">
        <f>+M3224*P3224</f>
        <v>1600</v>
      </c>
      <c r="S3224" s="69">
        <v>0</v>
      </c>
      <c r="T3224" s="69">
        <f>+M3224*S3224</f>
        <v>0</v>
      </c>
      <c r="U3224" s="69">
        <f t="shared" si="3336"/>
        <v>1600</v>
      </c>
      <c r="V3224" s="69">
        <f t="shared" ref="V3224:V3225" si="3338">+U3224*0</f>
        <v>0</v>
      </c>
      <c r="W3224" s="69">
        <f t="shared" si="3337"/>
        <v>1600</v>
      </c>
      <c r="X3224" s="69">
        <v>0</v>
      </c>
      <c r="Y3224" s="14">
        <f t="shared" si="3314"/>
        <v>0</v>
      </c>
      <c r="Z3224" s="11" t="s">
        <v>26</v>
      </c>
      <c r="AA3224" s="12" t="s">
        <v>31</v>
      </c>
    </row>
    <row r="3225" spans="1:27" x14ac:dyDescent="0.25">
      <c r="A3225" s="10">
        <v>45705</v>
      </c>
      <c r="B3225" s="11" t="s">
        <v>3672</v>
      </c>
      <c r="C3225" s="11" t="s">
        <v>5842</v>
      </c>
      <c r="D3225" s="11">
        <v>17768</v>
      </c>
      <c r="E3225" s="11" t="s">
        <v>80</v>
      </c>
      <c r="F3225" s="11" t="s">
        <v>26</v>
      </c>
      <c r="G3225" s="11">
        <v>10693</v>
      </c>
      <c r="H3225" s="12" t="s">
        <v>140</v>
      </c>
      <c r="I3225" s="12" t="s">
        <v>27</v>
      </c>
      <c r="J3225" s="12" t="s">
        <v>42</v>
      </c>
      <c r="K3225" s="12" t="s">
        <v>43</v>
      </c>
      <c r="L3225" s="13">
        <v>44.96</v>
      </c>
      <c r="M3225" s="13">
        <v>25</v>
      </c>
      <c r="N3225" s="13">
        <f t="shared" si="3262"/>
        <v>1.7984</v>
      </c>
      <c r="O3225" s="13">
        <v>35</v>
      </c>
      <c r="P3225" s="13"/>
      <c r="Q3225" s="13">
        <v>0</v>
      </c>
      <c r="R3225" s="69">
        <f>+L3225*O3225</f>
        <v>1573.6000000000001</v>
      </c>
      <c r="S3225" s="69">
        <v>0</v>
      </c>
      <c r="T3225" s="69">
        <f>+L3225*S3225</f>
        <v>0</v>
      </c>
      <c r="U3225" s="69">
        <f>+R3225-T3225</f>
        <v>1573.6000000000001</v>
      </c>
      <c r="V3225" s="69">
        <f t="shared" si="3338"/>
        <v>0</v>
      </c>
      <c r="W3225" s="69">
        <f>+U3225-V3225</f>
        <v>1573.6000000000001</v>
      </c>
      <c r="X3225" s="69">
        <v>0</v>
      </c>
      <c r="Y3225" s="14">
        <f t="shared" si="3314"/>
        <v>0</v>
      </c>
      <c r="Z3225" s="11" t="s">
        <v>26</v>
      </c>
      <c r="AA3225" s="12" t="s">
        <v>31</v>
      </c>
    </row>
    <row r="3226" spans="1:27" x14ac:dyDescent="0.25">
      <c r="A3226" s="10">
        <v>45705</v>
      </c>
      <c r="B3226" s="11" t="s">
        <v>5466</v>
      </c>
      <c r="C3226" s="11" t="s">
        <v>5843</v>
      </c>
      <c r="D3226" s="11">
        <v>17769</v>
      </c>
      <c r="E3226" s="11" t="s">
        <v>441</v>
      </c>
      <c r="F3226" s="11" t="s">
        <v>26</v>
      </c>
      <c r="G3226" s="11">
        <v>4740</v>
      </c>
      <c r="H3226" s="12" t="s">
        <v>41</v>
      </c>
      <c r="I3226" s="12" t="s">
        <v>55</v>
      </c>
      <c r="J3226" s="12" t="s">
        <v>55</v>
      </c>
      <c r="K3226" s="12" t="s">
        <v>56</v>
      </c>
      <c r="L3226" s="13">
        <v>34.380000000000003</v>
      </c>
      <c r="M3226" s="13">
        <v>20</v>
      </c>
      <c r="N3226" s="13">
        <f t="shared" si="3262"/>
        <v>1.7190000000000001</v>
      </c>
      <c r="O3226" s="13" t="s">
        <v>30</v>
      </c>
      <c r="P3226" s="13">
        <v>24</v>
      </c>
      <c r="Q3226" s="13">
        <v>0</v>
      </c>
      <c r="R3226" s="69">
        <f>+M3226*P3226</f>
        <v>480</v>
      </c>
      <c r="S3226" s="69">
        <v>0</v>
      </c>
      <c r="T3226" s="69">
        <f>+M3226*S3226</f>
        <v>0</v>
      </c>
      <c r="U3226" s="69">
        <f t="shared" ref="U3226:U3227" si="3339">+R3226-T3226</f>
        <v>480</v>
      </c>
      <c r="V3226" s="69">
        <f>+U3226*0</f>
        <v>0</v>
      </c>
      <c r="W3226" s="69">
        <f t="shared" ref="W3226:W3227" si="3340">+U3226-V3226</f>
        <v>480</v>
      </c>
      <c r="X3226" s="69">
        <v>0</v>
      </c>
      <c r="Y3226" s="14">
        <f t="shared" si="3314"/>
        <v>0</v>
      </c>
      <c r="Z3226" s="11" t="s">
        <v>26</v>
      </c>
      <c r="AA3226" s="12" t="s">
        <v>31</v>
      </c>
    </row>
    <row r="3227" spans="1:27" x14ac:dyDescent="0.25">
      <c r="A3227" s="10">
        <v>45705</v>
      </c>
      <c r="B3227" s="11" t="s">
        <v>5844</v>
      </c>
      <c r="C3227" s="11" t="s">
        <v>5845</v>
      </c>
      <c r="D3227" s="11">
        <v>17770</v>
      </c>
      <c r="E3227" s="11" t="s">
        <v>434</v>
      </c>
      <c r="F3227" s="11" t="s">
        <v>26</v>
      </c>
      <c r="G3227" s="11">
        <v>2785</v>
      </c>
      <c r="H3227" s="12" t="s">
        <v>41</v>
      </c>
      <c r="I3227" s="12" t="s">
        <v>55</v>
      </c>
      <c r="J3227" s="12" t="s">
        <v>55</v>
      </c>
      <c r="K3227" s="12" t="s">
        <v>56</v>
      </c>
      <c r="L3227" s="13">
        <v>38.92</v>
      </c>
      <c r="M3227" s="13">
        <v>24</v>
      </c>
      <c r="N3227" s="13">
        <f t="shared" si="3262"/>
        <v>1.6216666666666668</v>
      </c>
      <c r="O3227" s="13" t="s">
        <v>30</v>
      </c>
      <c r="P3227" s="13">
        <v>24</v>
      </c>
      <c r="Q3227" s="13">
        <v>0</v>
      </c>
      <c r="R3227" s="69">
        <f>+M3227*P3227</f>
        <v>576</v>
      </c>
      <c r="S3227" s="69">
        <v>0</v>
      </c>
      <c r="T3227" s="69">
        <f>+M3227*S3227</f>
        <v>0</v>
      </c>
      <c r="U3227" s="69">
        <f t="shared" si="3339"/>
        <v>576</v>
      </c>
      <c r="V3227" s="69">
        <f>+U3227*0</f>
        <v>0</v>
      </c>
      <c r="W3227" s="69">
        <f t="shared" si="3340"/>
        <v>576</v>
      </c>
      <c r="X3227" s="69">
        <v>0</v>
      </c>
      <c r="Y3227" s="14">
        <f t="shared" si="3314"/>
        <v>0</v>
      </c>
      <c r="Z3227" s="11" t="s">
        <v>26</v>
      </c>
      <c r="AA3227" s="12" t="s">
        <v>31</v>
      </c>
    </row>
    <row r="3228" spans="1:27" x14ac:dyDescent="0.25">
      <c r="A3228" s="10">
        <v>45705</v>
      </c>
      <c r="B3228" s="11" t="s">
        <v>3873</v>
      </c>
      <c r="C3228" s="11" t="s">
        <v>5846</v>
      </c>
      <c r="D3228" s="11">
        <v>17771</v>
      </c>
      <c r="E3228" s="11" t="s">
        <v>32</v>
      </c>
      <c r="F3228" s="11" t="s">
        <v>26</v>
      </c>
      <c r="G3228" s="11">
        <v>1623</v>
      </c>
      <c r="H3228" s="12" t="s">
        <v>45</v>
      </c>
      <c r="I3228" s="12" t="s">
        <v>27</v>
      </c>
      <c r="J3228" s="12" t="s">
        <v>42</v>
      </c>
      <c r="K3228" s="12" t="s">
        <v>43</v>
      </c>
      <c r="L3228" s="13">
        <v>44.88</v>
      </c>
      <c r="M3228" s="13">
        <v>25</v>
      </c>
      <c r="N3228" s="13">
        <f t="shared" si="3262"/>
        <v>1.7952000000000001</v>
      </c>
      <c r="O3228" s="13" t="s">
        <v>30</v>
      </c>
      <c r="P3228" s="13">
        <v>62</v>
      </c>
      <c r="Q3228" s="13">
        <v>0</v>
      </c>
      <c r="R3228" s="69">
        <f>M3228*P3228</f>
        <v>1550</v>
      </c>
      <c r="S3228" s="69">
        <v>0</v>
      </c>
      <c r="T3228" s="69">
        <f>M3228*S3228</f>
        <v>0</v>
      </c>
      <c r="U3228" s="69">
        <f>R3228-T3228</f>
        <v>1550</v>
      </c>
      <c r="V3228" s="69">
        <f>U3228*0</f>
        <v>0</v>
      </c>
      <c r="W3228" s="69">
        <f>U3228-V3228</f>
        <v>1550</v>
      </c>
      <c r="X3228" s="69">
        <v>0</v>
      </c>
      <c r="Y3228" s="14">
        <f t="shared" si="3314"/>
        <v>0</v>
      </c>
      <c r="Z3228" s="11" t="s">
        <v>26</v>
      </c>
      <c r="AA3228" s="12" t="s">
        <v>31</v>
      </c>
    </row>
    <row r="3229" spans="1:27" x14ac:dyDescent="0.25">
      <c r="A3229" s="10">
        <v>45706</v>
      </c>
      <c r="B3229" s="11" t="s">
        <v>5847</v>
      </c>
      <c r="C3229" s="11" t="s">
        <v>5848</v>
      </c>
      <c r="D3229" s="11">
        <v>17772</v>
      </c>
      <c r="E3229" s="11" t="s">
        <v>321</v>
      </c>
      <c r="F3229" s="11" t="s">
        <v>26</v>
      </c>
      <c r="G3229" s="11">
        <v>112893</v>
      </c>
      <c r="H3229" s="12" t="s">
        <v>4445</v>
      </c>
      <c r="I3229" s="12" t="s">
        <v>27</v>
      </c>
      <c r="J3229" s="12" t="s">
        <v>33</v>
      </c>
      <c r="K3229" s="12" t="s">
        <v>34</v>
      </c>
      <c r="L3229" s="13">
        <v>36.18</v>
      </c>
      <c r="M3229" s="13">
        <v>25</v>
      </c>
      <c r="N3229" s="13">
        <f>+L3229/M3229</f>
        <v>1.4472</v>
      </c>
      <c r="O3229" s="13">
        <v>44</v>
      </c>
      <c r="P3229" s="13" t="s">
        <v>30</v>
      </c>
      <c r="Q3229" s="13">
        <v>0</v>
      </c>
      <c r="R3229" s="69">
        <f t="shared" ref="R3229" si="3341">+L3229*O3229</f>
        <v>1591.92</v>
      </c>
      <c r="S3229" s="69">
        <v>0</v>
      </c>
      <c r="T3229" s="69">
        <f>+L3229*S3229</f>
        <v>0</v>
      </c>
      <c r="U3229" s="69">
        <f>+R3229-T3229</f>
        <v>1591.92</v>
      </c>
      <c r="V3229" s="69">
        <f>+U3229*1</f>
        <v>1591.92</v>
      </c>
      <c r="W3229" s="69">
        <f>+U3229-V3229</f>
        <v>0</v>
      </c>
      <c r="X3229" s="69">
        <v>0</v>
      </c>
      <c r="Y3229" s="14">
        <f t="shared" si="3314"/>
        <v>0</v>
      </c>
      <c r="Z3229" s="11" t="s">
        <v>26</v>
      </c>
      <c r="AA3229" s="12" t="s">
        <v>31</v>
      </c>
    </row>
    <row r="3230" spans="1:27" x14ac:dyDescent="0.25">
      <c r="A3230" s="10">
        <v>45706</v>
      </c>
      <c r="B3230" s="11" t="s">
        <v>5609</v>
      </c>
      <c r="C3230" s="11" t="s">
        <v>5849</v>
      </c>
      <c r="D3230" s="11">
        <v>17773</v>
      </c>
      <c r="E3230" s="11" t="s">
        <v>50</v>
      </c>
      <c r="F3230" s="11" t="s">
        <v>26</v>
      </c>
      <c r="G3230" s="11">
        <v>757</v>
      </c>
      <c r="H3230" s="12" t="s">
        <v>162</v>
      </c>
      <c r="I3230" s="12" t="s">
        <v>27</v>
      </c>
      <c r="J3230" s="12" t="s">
        <v>47</v>
      </c>
      <c r="K3230" s="12" t="s">
        <v>48</v>
      </c>
      <c r="L3230" s="13">
        <v>35.700000000000003</v>
      </c>
      <c r="M3230" s="13">
        <v>25</v>
      </c>
      <c r="N3230" s="13">
        <f t="shared" ref="N3230:N3287" si="3342">+L3230/M3230</f>
        <v>1.4280000000000002</v>
      </c>
      <c r="O3230" s="13" t="s">
        <v>30</v>
      </c>
      <c r="P3230" s="13">
        <v>58</v>
      </c>
      <c r="Q3230" s="13">
        <v>0</v>
      </c>
      <c r="R3230" s="69">
        <f>M3230*P3230</f>
        <v>1450</v>
      </c>
      <c r="S3230" s="69">
        <v>0</v>
      </c>
      <c r="T3230" s="69">
        <f>M3230*S3230</f>
        <v>0</v>
      </c>
      <c r="U3230" s="69">
        <f>R3230-T3230</f>
        <v>1450</v>
      </c>
      <c r="V3230" s="69">
        <f>U3230*0</f>
        <v>0</v>
      </c>
      <c r="W3230" s="69">
        <f>U3230-V3230</f>
        <v>1450</v>
      </c>
      <c r="X3230" s="69">
        <v>0</v>
      </c>
      <c r="Y3230" s="14">
        <f t="shared" si="3314"/>
        <v>0</v>
      </c>
      <c r="Z3230" s="11" t="s">
        <v>26</v>
      </c>
      <c r="AA3230" s="12" t="s">
        <v>31</v>
      </c>
    </row>
    <row r="3231" spans="1:27" x14ac:dyDescent="0.25">
      <c r="A3231" s="10">
        <v>45706</v>
      </c>
      <c r="B3231" s="11" t="s">
        <v>2737</v>
      </c>
      <c r="C3231" s="11" t="s">
        <v>5850</v>
      </c>
      <c r="D3231" s="11">
        <v>17774</v>
      </c>
      <c r="E3231" s="11" t="s">
        <v>32</v>
      </c>
      <c r="F3231" s="11" t="s">
        <v>26</v>
      </c>
      <c r="G3231" s="11">
        <v>75038</v>
      </c>
      <c r="H3231" s="12" t="s">
        <v>4447</v>
      </c>
      <c r="I3231" s="12" t="s">
        <v>27</v>
      </c>
      <c r="J3231" s="12" t="s">
        <v>33</v>
      </c>
      <c r="K3231" s="12" t="s">
        <v>34</v>
      </c>
      <c r="L3231" s="13">
        <v>39.42</v>
      </c>
      <c r="M3231" s="13">
        <v>27</v>
      </c>
      <c r="N3231" s="13">
        <f t="shared" si="3342"/>
        <v>1.46</v>
      </c>
      <c r="O3231" s="13">
        <v>45.33</v>
      </c>
      <c r="P3231" s="13" t="s">
        <v>30</v>
      </c>
      <c r="Q3231" s="13">
        <v>0</v>
      </c>
      <c r="R3231" s="69">
        <f>+L3231*O3231</f>
        <v>1786.9086</v>
      </c>
      <c r="S3231" s="69">
        <v>0</v>
      </c>
      <c r="T3231" s="69">
        <f>+L3231*S3231</f>
        <v>0</v>
      </c>
      <c r="U3231" s="69">
        <f>+R3231-T3231</f>
        <v>1786.9086</v>
      </c>
      <c r="V3231" s="69">
        <f>+U3231*0.75</f>
        <v>1340.18145</v>
      </c>
      <c r="W3231" s="69">
        <f>+U3231-V3231</f>
        <v>446.72714999999994</v>
      </c>
      <c r="X3231" s="69">
        <v>0</v>
      </c>
      <c r="Y3231" s="14">
        <f t="shared" si="3314"/>
        <v>0</v>
      </c>
      <c r="Z3231" s="11" t="s">
        <v>26</v>
      </c>
      <c r="AA3231" s="12" t="s">
        <v>31</v>
      </c>
    </row>
    <row r="3232" spans="1:27" x14ac:dyDescent="0.25">
      <c r="A3232" s="10">
        <v>45706</v>
      </c>
      <c r="B3232" s="11" t="s">
        <v>5851</v>
      </c>
      <c r="C3232" s="11" t="s">
        <v>5852</v>
      </c>
      <c r="D3232" s="11">
        <v>17775</v>
      </c>
      <c r="E3232" s="11" t="s">
        <v>81</v>
      </c>
      <c r="F3232" s="11" t="s">
        <v>26</v>
      </c>
      <c r="G3232" s="11" t="s">
        <v>26</v>
      </c>
      <c r="H3232" s="12" t="s">
        <v>4421</v>
      </c>
      <c r="I3232" s="12" t="s">
        <v>27</v>
      </c>
      <c r="J3232" s="12" t="s">
        <v>42</v>
      </c>
      <c r="K3232" s="12" t="s">
        <v>43</v>
      </c>
      <c r="L3232" s="13">
        <v>43.44</v>
      </c>
      <c r="M3232" s="13">
        <v>25</v>
      </c>
      <c r="N3232" s="13">
        <f t="shared" si="3342"/>
        <v>1.7375999999999998</v>
      </c>
      <c r="O3232" s="13">
        <v>83</v>
      </c>
      <c r="P3232" s="13" t="s">
        <v>30</v>
      </c>
      <c r="Q3232" s="13">
        <v>0</v>
      </c>
      <c r="R3232" s="69">
        <f>L3232*O3232</f>
        <v>3605.52</v>
      </c>
      <c r="S3232" s="69">
        <v>38</v>
      </c>
      <c r="T3232" s="69">
        <f>L3232*S3232</f>
        <v>1650.7199999999998</v>
      </c>
      <c r="U3232" s="69">
        <f>R3232-T3232</f>
        <v>1954.8000000000002</v>
      </c>
      <c r="V3232" s="69">
        <f>U3232*1</f>
        <v>1954.8000000000002</v>
      </c>
      <c r="W3232" s="69">
        <f>U3232-V3232</f>
        <v>0</v>
      </c>
      <c r="X3232" s="69">
        <f>L3232*36</f>
        <v>1563.84</v>
      </c>
      <c r="Y3232" s="70">
        <f>+T3232-X3232</f>
        <v>86.879999999999882</v>
      </c>
      <c r="Z3232" s="12" t="s">
        <v>141</v>
      </c>
      <c r="AA3232" s="12" t="s">
        <v>78</v>
      </c>
    </row>
    <row r="3233" spans="1:27" x14ac:dyDescent="0.25">
      <c r="A3233" s="10">
        <v>45706</v>
      </c>
      <c r="B3233" s="11" t="s">
        <v>4148</v>
      </c>
      <c r="C3233" s="11" t="s">
        <v>5853</v>
      </c>
      <c r="D3233" s="11">
        <v>17777</v>
      </c>
      <c r="E3233" s="11" t="s">
        <v>500</v>
      </c>
      <c r="F3233" s="11" t="s">
        <v>26</v>
      </c>
      <c r="G3233" s="11" t="s">
        <v>26</v>
      </c>
      <c r="H3233" s="12" t="s">
        <v>4421</v>
      </c>
      <c r="I3233" s="12" t="s">
        <v>27</v>
      </c>
      <c r="J3233" s="12" t="s">
        <v>47</v>
      </c>
      <c r="K3233" s="12" t="s">
        <v>48</v>
      </c>
      <c r="L3233" s="13">
        <v>41.48</v>
      </c>
      <c r="M3233" s="13">
        <v>28</v>
      </c>
      <c r="N3233" s="13">
        <f t="shared" si="3342"/>
        <v>1.4814285714285713</v>
      </c>
      <c r="O3233" s="13">
        <v>87</v>
      </c>
      <c r="P3233" s="13" t="s">
        <v>30</v>
      </c>
      <c r="Q3233" s="13">
        <v>0</v>
      </c>
      <c r="R3233" s="69">
        <f t="shared" ref="R3233" si="3343">L3233*O3233</f>
        <v>3608.7599999999998</v>
      </c>
      <c r="S3233" s="69">
        <v>38</v>
      </c>
      <c r="T3233" s="69">
        <f t="shared" ref="T3233" si="3344">L3233*S3233</f>
        <v>1576.2399999999998</v>
      </c>
      <c r="U3233" s="69">
        <f t="shared" ref="U3233" si="3345">R3233-T3233</f>
        <v>2032.52</v>
      </c>
      <c r="V3233" s="69">
        <f>U3233*1</f>
        <v>2032.52</v>
      </c>
      <c r="W3233" s="69">
        <f t="shared" ref="W3233" si="3346">U3233-V3233</f>
        <v>0</v>
      </c>
      <c r="X3233" s="69">
        <f>L3233*36</f>
        <v>1493.28</v>
      </c>
      <c r="Y3233" s="70">
        <f>+T3233-X3233</f>
        <v>82.959999999999809</v>
      </c>
      <c r="Z3233" s="12" t="s">
        <v>141</v>
      </c>
      <c r="AA3233" s="12" t="s">
        <v>78</v>
      </c>
    </row>
    <row r="3234" spans="1:27" x14ac:dyDescent="0.25">
      <c r="A3234" s="10">
        <v>45706</v>
      </c>
      <c r="B3234" s="11" t="s">
        <v>608</v>
      </c>
      <c r="C3234" s="11" t="s">
        <v>5854</v>
      </c>
      <c r="D3234" s="11">
        <v>17778</v>
      </c>
      <c r="E3234" s="11" t="s">
        <v>183</v>
      </c>
      <c r="F3234" s="11" t="s">
        <v>26</v>
      </c>
      <c r="G3234" s="11" t="s">
        <v>26</v>
      </c>
      <c r="H3234" s="12" t="s">
        <v>4421</v>
      </c>
      <c r="I3234" s="12" t="s">
        <v>27</v>
      </c>
      <c r="J3234" s="12" t="s">
        <v>42</v>
      </c>
      <c r="K3234" s="12" t="s">
        <v>43</v>
      </c>
      <c r="L3234" s="13">
        <v>41.36</v>
      </c>
      <c r="M3234" s="13">
        <v>25</v>
      </c>
      <c r="N3234" s="13">
        <f t="shared" si="3342"/>
        <v>1.6543999999999999</v>
      </c>
      <c r="O3234" s="13">
        <v>83</v>
      </c>
      <c r="P3234" s="13" t="s">
        <v>30</v>
      </c>
      <c r="Q3234" s="13">
        <v>0</v>
      </c>
      <c r="R3234" s="69">
        <f>L3234*O3234</f>
        <v>3432.88</v>
      </c>
      <c r="S3234" s="69">
        <v>38</v>
      </c>
      <c r="T3234" s="69">
        <f>L3234*S3234</f>
        <v>1571.68</v>
      </c>
      <c r="U3234" s="69">
        <f>R3234-T3234</f>
        <v>1861.2</v>
      </c>
      <c r="V3234" s="69">
        <f>U3234*1</f>
        <v>1861.2</v>
      </c>
      <c r="W3234" s="69">
        <f>U3234-V3234</f>
        <v>0</v>
      </c>
      <c r="X3234" s="69">
        <f>L3234*36</f>
        <v>1488.96</v>
      </c>
      <c r="Y3234" s="70">
        <f>+T3234-X3234</f>
        <v>82.720000000000027</v>
      </c>
      <c r="Z3234" s="12" t="s">
        <v>141</v>
      </c>
      <c r="AA3234" s="12" t="s">
        <v>78</v>
      </c>
    </row>
    <row r="3235" spans="1:27" x14ac:dyDescent="0.25">
      <c r="A3235" s="10">
        <v>45706</v>
      </c>
      <c r="B3235" s="11" t="s">
        <v>5855</v>
      </c>
      <c r="C3235" s="11" t="s">
        <v>5856</v>
      </c>
      <c r="D3235" s="11">
        <v>17779</v>
      </c>
      <c r="E3235" s="11" t="s">
        <v>573</v>
      </c>
      <c r="F3235" s="11" t="s">
        <v>26</v>
      </c>
      <c r="G3235" s="11" t="s">
        <v>26</v>
      </c>
      <c r="H3235" s="12" t="s">
        <v>4421</v>
      </c>
      <c r="I3235" s="12" t="s">
        <v>27</v>
      </c>
      <c r="J3235" s="12" t="s">
        <v>42</v>
      </c>
      <c r="K3235" s="12" t="s">
        <v>43</v>
      </c>
      <c r="L3235" s="13">
        <v>43.62</v>
      </c>
      <c r="M3235" s="13">
        <v>25</v>
      </c>
      <c r="N3235" s="13">
        <f t="shared" si="3342"/>
        <v>1.7447999999999999</v>
      </c>
      <c r="O3235" s="13">
        <v>83</v>
      </c>
      <c r="P3235" s="13" t="s">
        <v>30</v>
      </c>
      <c r="Q3235" s="13">
        <v>0</v>
      </c>
      <c r="R3235" s="69">
        <f>L3235*O3235</f>
        <v>3620.4599999999996</v>
      </c>
      <c r="S3235" s="69">
        <v>38</v>
      </c>
      <c r="T3235" s="69">
        <f>L3235*S3235</f>
        <v>1657.56</v>
      </c>
      <c r="U3235" s="69">
        <f>R3235-T3235</f>
        <v>1962.8999999999996</v>
      </c>
      <c r="V3235" s="69">
        <f>U3235*1</f>
        <v>1962.8999999999996</v>
      </c>
      <c r="W3235" s="69">
        <f>U3235-V3235</f>
        <v>0</v>
      </c>
      <c r="X3235" s="69">
        <f>L3235*36</f>
        <v>1570.32</v>
      </c>
      <c r="Y3235" s="70">
        <f>+T3235-X3235</f>
        <v>87.240000000000009</v>
      </c>
      <c r="Z3235" s="12" t="s">
        <v>141</v>
      </c>
      <c r="AA3235" s="12" t="s">
        <v>78</v>
      </c>
    </row>
    <row r="3236" spans="1:27" x14ac:dyDescent="0.25">
      <c r="A3236" s="10">
        <v>45706</v>
      </c>
      <c r="B3236" s="11" t="s">
        <v>5857</v>
      </c>
      <c r="C3236" s="11" t="s">
        <v>5858</v>
      </c>
      <c r="D3236" s="11">
        <v>17780</v>
      </c>
      <c r="E3236" s="11" t="s">
        <v>223</v>
      </c>
      <c r="F3236" s="11" t="s">
        <v>26</v>
      </c>
      <c r="G3236" s="11">
        <v>3224</v>
      </c>
      <c r="H3236" s="12" t="s">
        <v>4422</v>
      </c>
      <c r="I3236" s="12" t="s">
        <v>27</v>
      </c>
      <c r="J3236" s="12" t="s">
        <v>33</v>
      </c>
      <c r="K3236" s="12" t="s">
        <v>34</v>
      </c>
      <c r="L3236" s="13">
        <v>35.56</v>
      </c>
      <c r="M3236" s="13">
        <v>25</v>
      </c>
      <c r="N3236" s="13">
        <f t="shared" si="3342"/>
        <v>1.4224000000000001</v>
      </c>
      <c r="O3236" s="13">
        <v>45</v>
      </c>
      <c r="P3236" s="13" t="s">
        <v>30</v>
      </c>
      <c r="Q3236" s="13">
        <v>0</v>
      </c>
      <c r="R3236" s="69">
        <f>+L3236*O3236</f>
        <v>1600.2</v>
      </c>
      <c r="S3236" s="69">
        <v>0</v>
      </c>
      <c r="T3236" s="69">
        <f>+L3236*S3236</f>
        <v>0</v>
      </c>
      <c r="U3236" s="69">
        <f t="shared" ref="U3236" si="3347">+R3236-T3236</f>
        <v>1600.2</v>
      </c>
      <c r="V3236" s="69">
        <f>+U3236*1</f>
        <v>1600.2</v>
      </c>
      <c r="W3236" s="69">
        <f t="shared" ref="W3236" si="3348">+U3236-V3236</f>
        <v>0</v>
      </c>
      <c r="X3236" s="69">
        <v>0</v>
      </c>
      <c r="Y3236" s="14">
        <f t="shared" ref="Y3236" si="3349">T3236-X3236</f>
        <v>0</v>
      </c>
      <c r="Z3236" s="11" t="s">
        <v>26</v>
      </c>
      <c r="AA3236" s="12" t="s">
        <v>31</v>
      </c>
    </row>
    <row r="3237" spans="1:27" x14ac:dyDescent="0.25">
      <c r="A3237" s="10">
        <v>45706</v>
      </c>
      <c r="B3237" s="11" t="s">
        <v>5859</v>
      </c>
      <c r="C3237" s="11" t="s">
        <v>5860</v>
      </c>
      <c r="D3237" s="11">
        <v>17781</v>
      </c>
      <c r="E3237" s="11" t="s">
        <v>57</v>
      </c>
      <c r="F3237" s="11" t="s">
        <v>26</v>
      </c>
      <c r="G3237" s="11" t="s">
        <v>26</v>
      </c>
      <c r="H3237" s="12" t="s">
        <v>4421</v>
      </c>
      <c r="I3237" s="12" t="s">
        <v>27</v>
      </c>
      <c r="J3237" s="12" t="s">
        <v>33</v>
      </c>
      <c r="K3237" s="12" t="s">
        <v>34</v>
      </c>
      <c r="L3237" s="13">
        <v>45.32</v>
      </c>
      <c r="M3237" s="13">
        <v>31</v>
      </c>
      <c r="N3237" s="13">
        <f t="shared" si="3342"/>
        <v>1.4619354838709677</v>
      </c>
      <c r="O3237" s="13">
        <v>85</v>
      </c>
      <c r="P3237" s="13" t="s">
        <v>30</v>
      </c>
      <c r="Q3237" s="13">
        <v>0</v>
      </c>
      <c r="R3237" s="69">
        <f t="shared" ref="R3237" si="3350">L3237*O3237</f>
        <v>3852.2</v>
      </c>
      <c r="S3237" s="69">
        <v>38</v>
      </c>
      <c r="T3237" s="69">
        <f t="shared" ref="T3237" si="3351">L3237*S3237</f>
        <v>1722.16</v>
      </c>
      <c r="U3237" s="69">
        <f t="shared" ref="U3237" si="3352">R3237-T3237</f>
        <v>2130.04</v>
      </c>
      <c r="V3237" s="69">
        <f>U3237*1</f>
        <v>2130.04</v>
      </c>
      <c r="W3237" s="69">
        <f t="shared" ref="W3237" si="3353">U3237-V3237</f>
        <v>0</v>
      </c>
      <c r="X3237" s="69">
        <f>L3237*37</f>
        <v>1676.84</v>
      </c>
      <c r="Y3237" s="70">
        <f>+T3237-X3237</f>
        <v>45.320000000000164</v>
      </c>
      <c r="Z3237" s="12" t="s">
        <v>41</v>
      </c>
      <c r="AA3237" s="12" t="s">
        <v>78</v>
      </c>
    </row>
    <row r="3238" spans="1:27" x14ac:dyDescent="0.25">
      <c r="A3238" s="10">
        <v>45706</v>
      </c>
      <c r="B3238" s="11" t="s">
        <v>5861</v>
      </c>
      <c r="C3238" s="11" t="s">
        <v>5862</v>
      </c>
      <c r="D3238" s="11">
        <v>17782</v>
      </c>
      <c r="E3238" s="11" t="s">
        <v>551</v>
      </c>
      <c r="F3238" s="11" t="s">
        <v>26</v>
      </c>
      <c r="G3238" s="11">
        <v>44172</v>
      </c>
      <c r="H3238" s="12" t="s">
        <v>4422</v>
      </c>
      <c r="I3238" s="12" t="s">
        <v>27</v>
      </c>
      <c r="J3238" s="12" t="s">
        <v>33</v>
      </c>
      <c r="K3238" s="12" t="s">
        <v>34</v>
      </c>
      <c r="L3238" s="13">
        <v>35.659999999999997</v>
      </c>
      <c r="M3238" s="13">
        <v>25</v>
      </c>
      <c r="N3238" s="13">
        <f t="shared" si="3342"/>
        <v>1.4263999999999999</v>
      </c>
      <c r="O3238" s="13">
        <v>45</v>
      </c>
      <c r="P3238" s="13" t="s">
        <v>30</v>
      </c>
      <c r="Q3238" s="13">
        <v>0</v>
      </c>
      <c r="R3238" s="69">
        <f>+L3238*O3238</f>
        <v>1604.6999999999998</v>
      </c>
      <c r="S3238" s="69">
        <v>0</v>
      </c>
      <c r="T3238" s="69">
        <f>+L3238*S3238</f>
        <v>0</v>
      </c>
      <c r="U3238" s="69">
        <f t="shared" ref="U3238" si="3354">+R3238-T3238</f>
        <v>1604.6999999999998</v>
      </c>
      <c r="V3238" s="69">
        <f>+U3238*1</f>
        <v>1604.6999999999998</v>
      </c>
      <c r="W3238" s="69">
        <f t="shared" ref="W3238" si="3355">+U3238-V3238</f>
        <v>0</v>
      </c>
      <c r="X3238" s="69">
        <v>0</v>
      </c>
      <c r="Y3238" s="14">
        <f t="shared" ref="Y3238" si="3356">T3238-X3238</f>
        <v>0</v>
      </c>
      <c r="Z3238" s="11" t="s">
        <v>26</v>
      </c>
      <c r="AA3238" s="12" t="s">
        <v>31</v>
      </c>
    </row>
    <row r="3239" spans="1:27" x14ac:dyDescent="0.25">
      <c r="A3239" s="10">
        <v>45706</v>
      </c>
      <c r="B3239" s="11" t="s">
        <v>5863</v>
      </c>
      <c r="C3239" s="11" t="s">
        <v>5864</v>
      </c>
      <c r="D3239" s="11">
        <v>17783</v>
      </c>
      <c r="E3239" s="11" t="s">
        <v>604</v>
      </c>
      <c r="F3239" s="11" t="s">
        <v>26</v>
      </c>
      <c r="G3239" s="11" t="s">
        <v>26</v>
      </c>
      <c r="H3239" s="12" t="s">
        <v>4421</v>
      </c>
      <c r="I3239" s="12" t="s">
        <v>27</v>
      </c>
      <c r="J3239" s="12" t="s">
        <v>42</v>
      </c>
      <c r="K3239" s="12" t="s">
        <v>43</v>
      </c>
      <c r="L3239" s="13">
        <v>45.38</v>
      </c>
      <c r="M3239" s="13">
        <v>28</v>
      </c>
      <c r="N3239" s="13">
        <f t="shared" si="3342"/>
        <v>1.6207142857142858</v>
      </c>
      <c r="O3239" s="13">
        <v>83</v>
      </c>
      <c r="P3239" s="13" t="s">
        <v>30</v>
      </c>
      <c r="Q3239" s="13">
        <v>0</v>
      </c>
      <c r="R3239" s="69">
        <f>L3239*O3239</f>
        <v>3766.5400000000004</v>
      </c>
      <c r="S3239" s="69">
        <v>38</v>
      </c>
      <c r="T3239" s="69">
        <f>L3239*S3239</f>
        <v>1724.44</v>
      </c>
      <c r="U3239" s="69">
        <f>R3239-T3239</f>
        <v>2042.1000000000004</v>
      </c>
      <c r="V3239" s="69">
        <f>U3239*1</f>
        <v>2042.1000000000004</v>
      </c>
      <c r="W3239" s="69">
        <f>U3239-V3239</f>
        <v>0</v>
      </c>
      <c r="X3239" s="69">
        <f>L3239*36</f>
        <v>1633.68</v>
      </c>
      <c r="Y3239" s="70">
        <f>+T3239-X3239</f>
        <v>90.759999999999991</v>
      </c>
      <c r="Z3239" s="12" t="s">
        <v>141</v>
      </c>
      <c r="AA3239" s="12" t="s">
        <v>78</v>
      </c>
    </row>
    <row r="3240" spans="1:27" x14ac:dyDescent="0.25">
      <c r="A3240" s="10">
        <v>45706</v>
      </c>
      <c r="B3240" s="11" t="s">
        <v>5865</v>
      </c>
      <c r="C3240" s="11" t="s">
        <v>5866</v>
      </c>
      <c r="D3240" s="11">
        <v>17784</v>
      </c>
      <c r="E3240" s="11" t="s">
        <v>245</v>
      </c>
      <c r="F3240" s="11" t="s">
        <v>26</v>
      </c>
      <c r="G3240" s="11" t="s">
        <v>26</v>
      </c>
      <c r="H3240" s="12" t="s">
        <v>4421</v>
      </c>
      <c r="I3240" s="12" t="s">
        <v>27</v>
      </c>
      <c r="J3240" s="12" t="s">
        <v>33</v>
      </c>
      <c r="K3240" s="12" t="s">
        <v>34</v>
      </c>
      <c r="L3240" s="13">
        <v>44.82</v>
      </c>
      <c r="M3240" s="13">
        <v>31</v>
      </c>
      <c r="N3240" s="13">
        <f t="shared" si="3342"/>
        <v>1.4458064516129032</v>
      </c>
      <c r="O3240" s="13">
        <v>85</v>
      </c>
      <c r="P3240" s="13" t="s">
        <v>30</v>
      </c>
      <c r="Q3240" s="13">
        <v>0</v>
      </c>
      <c r="R3240" s="69">
        <f t="shared" ref="R3240" si="3357">L3240*O3240</f>
        <v>3809.7</v>
      </c>
      <c r="S3240" s="69">
        <v>38</v>
      </c>
      <c r="T3240" s="69">
        <f t="shared" ref="T3240" si="3358">L3240*S3240</f>
        <v>1703.16</v>
      </c>
      <c r="U3240" s="69">
        <f t="shared" ref="U3240" si="3359">R3240-T3240</f>
        <v>2106.54</v>
      </c>
      <c r="V3240" s="69">
        <f>U3240*1</f>
        <v>2106.54</v>
      </c>
      <c r="W3240" s="69">
        <f t="shared" ref="W3240" si="3360">U3240-V3240</f>
        <v>0</v>
      </c>
      <c r="X3240" s="69">
        <f>L3240*37</f>
        <v>1658.34</v>
      </c>
      <c r="Y3240" s="70">
        <f>+T3240-X3240</f>
        <v>44.820000000000164</v>
      </c>
      <c r="Z3240" s="12" t="s">
        <v>41</v>
      </c>
      <c r="AA3240" s="12" t="s">
        <v>78</v>
      </c>
    </row>
    <row r="3241" spans="1:27" x14ac:dyDescent="0.25">
      <c r="A3241" s="10">
        <v>45706</v>
      </c>
      <c r="B3241" s="11" t="s">
        <v>1899</v>
      </c>
      <c r="C3241" s="11" t="s">
        <v>5867</v>
      </c>
      <c r="D3241" s="11">
        <v>17785</v>
      </c>
      <c r="E3241" s="11" t="s">
        <v>519</v>
      </c>
      <c r="F3241" s="11" t="s">
        <v>26</v>
      </c>
      <c r="G3241" s="11">
        <v>10452</v>
      </c>
      <c r="H3241" s="12" t="s">
        <v>140</v>
      </c>
      <c r="I3241" s="12" t="s">
        <v>27</v>
      </c>
      <c r="J3241" s="12" t="s">
        <v>42</v>
      </c>
      <c r="K3241" s="12" t="s">
        <v>43</v>
      </c>
      <c r="L3241" s="13">
        <v>43.86</v>
      </c>
      <c r="M3241" s="13">
        <v>25</v>
      </c>
      <c r="N3241" s="13">
        <f t="shared" si="3342"/>
        <v>1.7544</v>
      </c>
      <c r="O3241" s="13">
        <v>35</v>
      </c>
      <c r="P3241" s="13"/>
      <c r="Q3241" s="13">
        <v>0</v>
      </c>
      <c r="R3241" s="69">
        <f>+L3241*O3241</f>
        <v>1535.1</v>
      </c>
      <c r="S3241" s="69">
        <v>0</v>
      </c>
      <c r="T3241" s="69">
        <f>+L3241*S3241</f>
        <v>0</v>
      </c>
      <c r="U3241" s="69">
        <f>+R3241-T3241</f>
        <v>1535.1</v>
      </c>
      <c r="V3241" s="69">
        <f t="shared" ref="V3241" si="3361">+U3241*0</f>
        <v>0</v>
      </c>
      <c r="W3241" s="69">
        <f>+U3241-V3241</f>
        <v>1535.1</v>
      </c>
      <c r="X3241" s="69">
        <v>0</v>
      </c>
      <c r="Y3241" s="14">
        <f t="shared" ref="Y3241:Y3242" si="3362">T3241-X3241</f>
        <v>0</v>
      </c>
      <c r="Z3241" s="11" t="s">
        <v>26</v>
      </c>
      <c r="AA3241" s="12" t="s">
        <v>31</v>
      </c>
    </row>
    <row r="3242" spans="1:27" x14ac:dyDescent="0.25">
      <c r="A3242" s="10">
        <v>45706</v>
      </c>
      <c r="B3242" s="11" t="s">
        <v>5868</v>
      </c>
      <c r="C3242" s="11" t="s">
        <v>5869</v>
      </c>
      <c r="D3242" s="11">
        <v>17786</v>
      </c>
      <c r="E3242" s="11" t="s">
        <v>60</v>
      </c>
      <c r="F3242" s="11" t="s">
        <v>26</v>
      </c>
      <c r="G3242" s="11" t="s">
        <v>35</v>
      </c>
      <c r="H3242" s="12" t="s">
        <v>36</v>
      </c>
      <c r="I3242" s="12" t="s">
        <v>27</v>
      </c>
      <c r="J3242" s="12" t="s">
        <v>42</v>
      </c>
      <c r="K3242" s="12" t="s">
        <v>43</v>
      </c>
      <c r="L3242" s="13">
        <v>8.68</v>
      </c>
      <c r="M3242" s="13">
        <v>5</v>
      </c>
      <c r="N3242" s="13">
        <f t="shared" si="3342"/>
        <v>1.736</v>
      </c>
      <c r="O3242" s="13">
        <v>45</v>
      </c>
      <c r="P3242" s="13" t="s">
        <v>30</v>
      </c>
      <c r="Q3242" s="13">
        <v>0</v>
      </c>
      <c r="R3242" s="69">
        <f>(L3242*O3242)-Q3242</f>
        <v>390.59999999999997</v>
      </c>
      <c r="S3242" s="69">
        <v>0</v>
      </c>
      <c r="T3242" s="69">
        <f t="shared" ref="T3242" si="3363">+L3242*S3242</f>
        <v>0</v>
      </c>
      <c r="U3242" s="69">
        <f t="shared" ref="U3242" si="3364">+R3242-T3242</f>
        <v>390.59999999999997</v>
      </c>
      <c r="V3242" s="69">
        <f>+U3242*0</f>
        <v>0</v>
      </c>
      <c r="W3242" s="69">
        <f t="shared" ref="W3242" si="3365">+U3242-V3242</f>
        <v>390.59999999999997</v>
      </c>
      <c r="X3242" s="69">
        <v>0</v>
      </c>
      <c r="Y3242" s="14">
        <f t="shared" si="3362"/>
        <v>0</v>
      </c>
      <c r="Z3242" s="11" t="s">
        <v>26</v>
      </c>
      <c r="AA3242" s="12" t="s">
        <v>31</v>
      </c>
    </row>
    <row r="3243" spans="1:27" x14ac:dyDescent="0.25">
      <c r="A3243" s="10">
        <v>45706</v>
      </c>
      <c r="B3243" s="11" t="s">
        <v>5870</v>
      </c>
      <c r="C3243" s="11" t="s">
        <v>5871</v>
      </c>
      <c r="D3243" s="11">
        <v>17787</v>
      </c>
      <c r="E3243" s="11" t="s">
        <v>53</v>
      </c>
      <c r="F3243" s="11" t="s">
        <v>26</v>
      </c>
      <c r="G3243" s="11" t="s">
        <v>26</v>
      </c>
      <c r="H3243" s="12" t="s">
        <v>145</v>
      </c>
      <c r="I3243" s="12" t="s">
        <v>27</v>
      </c>
      <c r="J3243" s="12" t="s">
        <v>47</v>
      </c>
      <c r="K3243" s="12" t="s">
        <v>48</v>
      </c>
      <c r="L3243" s="13">
        <v>44</v>
      </c>
      <c r="M3243" s="13">
        <v>30</v>
      </c>
      <c r="N3243" s="13">
        <f t="shared" si="3342"/>
        <v>1.4666666666666666</v>
      </c>
      <c r="O3243" s="13">
        <v>91</v>
      </c>
      <c r="P3243" s="13" t="s">
        <v>30</v>
      </c>
      <c r="Q3243" s="13">
        <v>0</v>
      </c>
      <c r="R3243" s="69">
        <f>+L3243*O3243</f>
        <v>4004</v>
      </c>
      <c r="S3243" s="69">
        <v>40</v>
      </c>
      <c r="T3243" s="69">
        <f>L3243*S3243</f>
        <v>1760</v>
      </c>
      <c r="U3243" s="69">
        <f t="shared" ref="U3243" si="3366">R3243-T3243</f>
        <v>2244</v>
      </c>
      <c r="V3243" s="69">
        <f>U3243*1</f>
        <v>2244</v>
      </c>
      <c r="W3243" s="69">
        <f t="shared" ref="W3243" si="3367">U3243-V3243</f>
        <v>0</v>
      </c>
      <c r="X3243" s="69">
        <f>L3243*37</f>
        <v>1628</v>
      </c>
      <c r="Y3243" s="70">
        <f>+T3243-X3243</f>
        <v>132</v>
      </c>
      <c r="Z3243" s="12" t="s">
        <v>41</v>
      </c>
      <c r="AA3243" s="12" t="s">
        <v>79</v>
      </c>
    </row>
    <row r="3244" spans="1:27" x14ac:dyDescent="0.25">
      <c r="A3244" s="10">
        <v>45706</v>
      </c>
      <c r="B3244" s="11" t="s">
        <v>5583</v>
      </c>
      <c r="C3244" s="11" t="s">
        <v>5872</v>
      </c>
      <c r="D3244" s="11">
        <v>17788</v>
      </c>
      <c r="E3244" s="11" t="s">
        <v>63</v>
      </c>
      <c r="F3244" s="11" t="s">
        <v>26</v>
      </c>
      <c r="G3244" s="11">
        <v>10196</v>
      </c>
      <c r="H3244" s="12" t="s">
        <v>140</v>
      </c>
      <c r="I3244" s="12" t="s">
        <v>27</v>
      </c>
      <c r="J3244" s="12" t="s">
        <v>42</v>
      </c>
      <c r="K3244" s="12" t="s">
        <v>43</v>
      </c>
      <c r="L3244" s="13">
        <v>44.22</v>
      </c>
      <c r="M3244" s="13">
        <v>25</v>
      </c>
      <c r="N3244" s="13">
        <f t="shared" si="3342"/>
        <v>1.7687999999999999</v>
      </c>
      <c r="O3244" s="13">
        <v>35</v>
      </c>
      <c r="P3244" s="13"/>
      <c r="Q3244" s="13">
        <v>0</v>
      </c>
      <c r="R3244" s="69">
        <f>+L3244*O3244</f>
        <v>1547.7</v>
      </c>
      <c r="S3244" s="69">
        <v>0</v>
      </c>
      <c r="T3244" s="69">
        <f>+L3244*S3244</f>
        <v>0</v>
      </c>
      <c r="U3244" s="69">
        <f>+R3244-T3244</f>
        <v>1547.7</v>
      </c>
      <c r="V3244" s="69">
        <f t="shared" ref="V3244" si="3368">+U3244*0</f>
        <v>0</v>
      </c>
      <c r="W3244" s="69">
        <f>+U3244-V3244</f>
        <v>1547.7</v>
      </c>
      <c r="X3244" s="69">
        <v>0</v>
      </c>
      <c r="Y3244" s="14">
        <f t="shared" ref="Y3244:Y3293" si="3369">T3244-X3244</f>
        <v>0</v>
      </c>
      <c r="Z3244" s="11" t="s">
        <v>26</v>
      </c>
      <c r="AA3244" s="12" t="s">
        <v>31</v>
      </c>
    </row>
    <row r="3245" spans="1:27" x14ac:dyDescent="0.25">
      <c r="A3245" s="10">
        <v>45706</v>
      </c>
      <c r="B3245" s="11" t="s">
        <v>5873</v>
      </c>
      <c r="C3245" s="11" t="s">
        <v>5874</v>
      </c>
      <c r="D3245" s="11">
        <v>17789</v>
      </c>
      <c r="E3245" s="11" t="s">
        <v>1199</v>
      </c>
      <c r="F3245" s="11" t="s">
        <v>26</v>
      </c>
      <c r="G3245" s="11">
        <v>2975</v>
      </c>
      <c r="H3245" s="12" t="s">
        <v>162</v>
      </c>
      <c r="I3245" s="12" t="s">
        <v>27</v>
      </c>
      <c r="J3245" s="12" t="s">
        <v>47</v>
      </c>
      <c r="K3245" s="12" t="s">
        <v>48</v>
      </c>
      <c r="L3245" s="13">
        <v>36.86</v>
      </c>
      <c r="M3245" s="13">
        <v>25</v>
      </c>
      <c r="N3245" s="13">
        <f t="shared" si="3342"/>
        <v>1.4743999999999999</v>
      </c>
      <c r="O3245" s="13" t="s">
        <v>30</v>
      </c>
      <c r="P3245" s="13">
        <v>58</v>
      </c>
      <c r="Q3245" s="13">
        <v>0</v>
      </c>
      <c r="R3245" s="69">
        <f>M3245*P3245</f>
        <v>1450</v>
      </c>
      <c r="S3245" s="69">
        <v>0</v>
      </c>
      <c r="T3245" s="69">
        <f>M3245*S3245</f>
        <v>0</v>
      </c>
      <c r="U3245" s="69">
        <f>R3245-T3245</f>
        <v>1450</v>
      </c>
      <c r="V3245" s="69">
        <f>U3245*0</f>
        <v>0</v>
      </c>
      <c r="W3245" s="69">
        <f>U3245-V3245</f>
        <v>1450</v>
      </c>
      <c r="X3245" s="69">
        <v>0</v>
      </c>
      <c r="Y3245" s="14">
        <f t="shared" si="3369"/>
        <v>0</v>
      </c>
      <c r="Z3245" s="11" t="s">
        <v>26</v>
      </c>
      <c r="AA3245" s="12" t="s">
        <v>31</v>
      </c>
    </row>
    <row r="3246" spans="1:27" x14ac:dyDescent="0.25">
      <c r="A3246" s="10">
        <v>45706</v>
      </c>
      <c r="B3246" s="11" t="s">
        <v>5875</v>
      </c>
      <c r="C3246" s="11" t="s">
        <v>5876</v>
      </c>
      <c r="D3246" s="11">
        <v>17790</v>
      </c>
      <c r="E3246" s="11" t="s">
        <v>569</v>
      </c>
      <c r="F3246" s="11" t="s">
        <v>26</v>
      </c>
      <c r="G3246" s="11">
        <v>10759</v>
      </c>
      <c r="H3246" s="12" t="s">
        <v>140</v>
      </c>
      <c r="I3246" s="12" t="s">
        <v>27</v>
      </c>
      <c r="J3246" s="12" t="s">
        <v>33</v>
      </c>
      <c r="K3246" s="12" t="s">
        <v>34</v>
      </c>
      <c r="L3246" s="13">
        <v>43.04</v>
      </c>
      <c r="M3246" s="13">
        <v>29</v>
      </c>
      <c r="N3246" s="13">
        <f t="shared" si="3342"/>
        <v>1.4841379310344827</v>
      </c>
      <c r="O3246" s="13">
        <v>40</v>
      </c>
      <c r="P3246" s="13"/>
      <c r="Q3246" s="13">
        <v>0</v>
      </c>
      <c r="R3246" s="69">
        <f>+L3246*O3246</f>
        <v>1721.6</v>
      </c>
      <c r="S3246" s="69">
        <v>0</v>
      </c>
      <c r="T3246" s="69">
        <f>+L3246*S3246</f>
        <v>0</v>
      </c>
      <c r="U3246" s="69">
        <f>+R3246-T3246</f>
        <v>1721.6</v>
      </c>
      <c r="V3246" s="69">
        <f t="shared" ref="V3246" si="3370">+U3246*0</f>
        <v>0</v>
      </c>
      <c r="W3246" s="69">
        <f>+U3246-V3246</f>
        <v>1721.6</v>
      </c>
      <c r="X3246" s="69">
        <v>0</v>
      </c>
      <c r="Y3246" s="14">
        <f t="shared" si="3369"/>
        <v>0</v>
      </c>
      <c r="Z3246" s="11" t="s">
        <v>26</v>
      </c>
      <c r="AA3246" s="12" t="s">
        <v>31</v>
      </c>
    </row>
    <row r="3247" spans="1:27" x14ac:dyDescent="0.25">
      <c r="A3247" s="10">
        <v>45706</v>
      </c>
      <c r="B3247" s="11" t="s">
        <v>5877</v>
      </c>
      <c r="C3247" s="11" t="s">
        <v>5878</v>
      </c>
      <c r="D3247" s="11">
        <v>17791</v>
      </c>
      <c r="E3247" s="11" t="s">
        <v>324</v>
      </c>
      <c r="F3247" s="11" t="s">
        <v>26</v>
      </c>
      <c r="G3247" s="11" t="s">
        <v>35</v>
      </c>
      <c r="H3247" s="12" t="s">
        <v>36</v>
      </c>
      <c r="I3247" s="12" t="s">
        <v>27</v>
      </c>
      <c r="J3247" s="12" t="s">
        <v>42</v>
      </c>
      <c r="K3247" s="12" t="s">
        <v>43</v>
      </c>
      <c r="L3247" s="13">
        <v>8.5399999999999991</v>
      </c>
      <c r="M3247" s="13">
        <v>5</v>
      </c>
      <c r="N3247" s="13">
        <f t="shared" si="3342"/>
        <v>1.7079999999999997</v>
      </c>
      <c r="O3247" s="13">
        <v>45</v>
      </c>
      <c r="P3247" s="13" t="s">
        <v>30</v>
      </c>
      <c r="Q3247" s="13">
        <v>0</v>
      </c>
      <c r="R3247" s="69">
        <f>(L3247*O3247)-Q3247</f>
        <v>384.29999999999995</v>
      </c>
      <c r="S3247" s="69">
        <v>0</v>
      </c>
      <c r="T3247" s="69">
        <f t="shared" ref="T3247" si="3371">+L3247*S3247</f>
        <v>0</v>
      </c>
      <c r="U3247" s="69">
        <f t="shared" ref="U3247" si="3372">+R3247-T3247</f>
        <v>384.29999999999995</v>
      </c>
      <c r="V3247" s="69">
        <f>+U3247*0</f>
        <v>0</v>
      </c>
      <c r="W3247" s="69">
        <f t="shared" ref="W3247" si="3373">+U3247-V3247</f>
        <v>384.29999999999995</v>
      </c>
      <c r="X3247" s="69">
        <v>0</v>
      </c>
      <c r="Y3247" s="14">
        <f t="shared" si="3369"/>
        <v>0</v>
      </c>
      <c r="Z3247" s="11" t="s">
        <v>26</v>
      </c>
      <c r="AA3247" s="12" t="s">
        <v>31</v>
      </c>
    </row>
    <row r="3248" spans="1:27" x14ac:dyDescent="0.25">
      <c r="A3248" s="10">
        <v>45706</v>
      </c>
      <c r="B3248" s="11" t="s">
        <v>3560</v>
      </c>
      <c r="C3248" s="11" t="s">
        <v>5879</v>
      </c>
      <c r="D3248" s="11">
        <v>17792</v>
      </c>
      <c r="E3248" s="11" t="s">
        <v>32</v>
      </c>
      <c r="F3248" s="11" t="s">
        <v>26</v>
      </c>
      <c r="G3248" s="11">
        <v>1622</v>
      </c>
      <c r="H3248" s="12" t="s">
        <v>45</v>
      </c>
      <c r="I3248" s="12" t="s">
        <v>27</v>
      </c>
      <c r="J3248" s="12" t="s">
        <v>33</v>
      </c>
      <c r="K3248" s="12" t="s">
        <v>34</v>
      </c>
      <c r="L3248" s="13">
        <v>37.04</v>
      </c>
      <c r="M3248" s="13">
        <v>25</v>
      </c>
      <c r="N3248" s="13">
        <f t="shared" si="3342"/>
        <v>1.4816</v>
      </c>
      <c r="O3248" s="13" t="s">
        <v>30</v>
      </c>
      <c r="P3248" s="13">
        <v>58</v>
      </c>
      <c r="Q3248" s="13">
        <v>0</v>
      </c>
      <c r="R3248" s="69">
        <f>M3248*P3248</f>
        <v>1450</v>
      </c>
      <c r="S3248" s="69">
        <v>0</v>
      </c>
      <c r="T3248" s="69">
        <f>M3248*S3248</f>
        <v>0</v>
      </c>
      <c r="U3248" s="69">
        <f>R3248-T3248</f>
        <v>1450</v>
      </c>
      <c r="V3248" s="69">
        <f t="shared" ref="V3248" si="3374">U3248*0</f>
        <v>0</v>
      </c>
      <c r="W3248" s="69">
        <f t="shared" ref="W3248" si="3375">U3248-V3248</f>
        <v>1450</v>
      </c>
      <c r="X3248" s="69">
        <v>0</v>
      </c>
      <c r="Y3248" s="14">
        <f t="shared" si="3369"/>
        <v>0</v>
      </c>
      <c r="Z3248" s="11" t="s">
        <v>26</v>
      </c>
      <c r="AA3248" s="12" t="s">
        <v>31</v>
      </c>
    </row>
    <row r="3249" spans="1:27" x14ac:dyDescent="0.25">
      <c r="A3249" s="10">
        <v>45706</v>
      </c>
      <c r="B3249" s="11" t="s">
        <v>429</v>
      </c>
      <c r="C3249" s="11" t="s">
        <v>5880</v>
      </c>
      <c r="D3249" s="11">
        <v>17793</v>
      </c>
      <c r="E3249" s="11" t="s">
        <v>551</v>
      </c>
      <c r="F3249" s="11" t="s">
        <v>26</v>
      </c>
      <c r="G3249" s="11">
        <v>44173</v>
      </c>
      <c r="H3249" s="12" t="s">
        <v>4422</v>
      </c>
      <c r="I3249" s="12" t="s">
        <v>27</v>
      </c>
      <c r="J3249" s="12" t="s">
        <v>33</v>
      </c>
      <c r="K3249" s="12" t="s">
        <v>34</v>
      </c>
      <c r="L3249" s="13">
        <v>34.700000000000003</v>
      </c>
      <c r="M3249" s="13">
        <v>25</v>
      </c>
      <c r="N3249" s="13">
        <f t="shared" si="3342"/>
        <v>1.3880000000000001</v>
      </c>
      <c r="O3249" s="13">
        <v>45</v>
      </c>
      <c r="P3249" s="13" t="s">
        <v>30</v>
      </c>
      <c r="Q3249" s="13">
        <v>0</v>
      </c>
      <c r="R3249" s="69">
        <f>+L3249*O3249</f>
        <v>1561.5000000000002</v>
      </c>
      <c r="S3249" s="69">
        <v>0</v>
      </c>
      <c r="T3249" s="69">
        <f>+L3249*S3249</f>
        <v>0</v>
      </c>
      <c r="U3249" s="69">
        <f t="shared" ref="U3249" si="3376">+R3249-T3249</f>
        <v>1561.5000000000002</v>
      </c>
      <c r="V3249" s="69">
        <f>+U3249*1</f>
        <v>1561.5000000000002</v>
      </c>
      <c r="W3249" s="69">
        <f t="shared" ref="W3249" si="3377">+U3249-V3249</f>
        <v>0</v>
      </c>
      <c r="X3249" s="69">
        <v>0</v>
      </c>
      <c r="Y3249" s="14">
        <f t="shared" si="3369"/>
        <v>0</v>
      </c>
      <c r="Z3249" s="11" t="s">
        <v>26</v>
      </c>
      <c r="AA3249" s="12" t="s">
        <v>31</v>
      </c>
    </row>
    <row r="3250" spans="1:27" x14ac:dyDescent="0.25">
      <c r="A3250" s="10">
        <v>45706</v>
      </c>
      <c r="B3250" s="11" t="s">
        <v>1916</v>
      </c>
      <c r="C3250" s="11" t="s">
        <v>5881</v>
      </c>
      <c r="D3250" s="11">
        <v>17794</v>
      </c>
      <c r="E3250" s="11" t="s">
        <v>57</v>
      </c>
      <c r="F3250" s="11" t="s">
        <v>26</v>
      </c>
      <c r="G3250" s="11">
        <v>3307</v>
      </c>
      <c r="H3250" s="12" t="s">
        <v>41</v>
      </c>
      <c r="I3250" s="12" t="s">
        <v>55</v>
      </c>
      <c r="J3250" s="12" t="s">
        <v>565</v>
      </c>
      <c r="K3250" s="12" t="s">
        <v>549</v>
      </c>
      <c r="L3250" s="13">
        <v>41.14</v>
      </c>
      <c r="M3250" s="13">
        <v>25</v>
      </c>
      <c r="N3250" s="13">
        <f t="shared" si="3342"/>
        <v>1.6456</v>
      </c>
      <c r="O3250" s="13">
        <v>25</v>
      </c>
      <c r="P3250" s="13"/>
      <c r="Q3250" s="13">
        <v>0</v>
      </c>
      <c r="R3250" s="69">
        <f>L3250*O3250</f>
        <v>1028.5</v>
      </c>
      <c r="S3250" s="69">
        <v>0</v>
      </c>
      <c r="T3250" s="69">
        <f t="shared" ref="T3250:T3251" si="3378">L3250*S3250</f>
        <v>0</v>
      </c>
      <c r="U3250" s="69">
        <f>R3250-T3250</f>
        <v>1028.5</v>
      </c>
      <c r="V3250" s="69">
        <f>U3250*0</f>
        <v>0</v>
      </c>
      <c r="W3250" s="69">
        <f>U3250-V3250</f>
        <v>1028.5</v>
      </c>
      <c r="X3250" s="69">
        <v>0</v>
      </c>
      <c r="Y3250" s="14">
        <f t="shared" si="3369"/>
        <v>0</v>
      </c>
      <c r="Z3250" s="11" t="s">
        <v>26</v>
      </c>
      <c r="AA3250" s="12" t="s">
        <v>31</v>
      </c>
    </row>
    <row r="3251" spans="1:27" x14ac:dyDescent="0.25">
      <c r="A3251" s="10">
        <v>45706</v>
      </c>
      <c r="B3251" s="11" t="s">
        <v>201</v>
      </c>
      <c r="C3251" s="11" t="s">
        <v>5882</v>
      </c>
      <c r="D3251" s="11">
        <v>17795</v>
      </c>
      <c r="E3251" s="11" t="s">
        <v>245</v>
      </c>
      <c r="F3251" s="11" t="s">
        <v>26</v>
      </c>
      <c r="G3251" s="11">
        <v>3419</v>
      </c>
      <c r="H3251" s="12" t="s">
        <v>41</v>
      </c>
      <c r="I3251" s="12" t="s">
        <v>55</v>
      </c>
      <c r="J3251" s="12" t="s">
        <v>565</v>
      </c>
      <c r="K3251" s="12" t="s">
        <v>549</v>
      </c>
      <c r="L3251" s="13">
        <v>40.020000000000003</v>
      </c>
      <c r="M3251" s="13">
        <v>25</v>
      </c>
      <c r="N3251" s="13">
        <f t="shared" si="3342"/>
        <v>1.6008000000000002</v>
      </c>
      <c r="O3251" s="13">
        <v>25</v>
      </c>
      <c r="P3251" s="13"/>
      <c r="Q3251" s="13">
        <v>0</v>
      </c>
      <c r="R3251" s="69">
        <f>L3251*O3251</f>
        <v>1000.5000000000001</v>
      </c>
      <c r="S3251" s="69">
        <v>0</v>
      </c>
      <c r="T3251" s="69">
        <f t="shared" si="3378"/>
        <v>0</v>
      </c>
      <c r="U3251" s="69">
        <f>R3251-T3251</f>
        <v>1000.5000000000001</v>
      </c>
      <c r="V3251" s="69">
        <f>U3251*0</f>
        <v>0</v>
      </c>
      <c r="W3251" s="69">
        <f>U3251-V3251</f>
        <v>1000.5000000000001</v>
      </c>
      <c r="X3251" s="69">
        <v>0</v>
      </c>
      <c r="Y3251" s="14">
        <f t="shared" si="3369"/>
        <v>0</v>
      </c>
      <c r="Z3251" s="11" t="s">
        <v>26</v>
      </c>
      <c r="AA3251" s="12" t="s">
        <v>31</v>
      </c>
    </row>
    <row r="3252" spans="1:27" x14ac:dyDescent="0.25">
      <c r="A3252" s="10">
        <v>45706</v>
      </c>
      <c r="B3252" s="11" t="s">
        <v>5883</v>
      </c>
      <c r="C3252" s="11" t="s">
        <v>5884</v>
      </c>
      <c r="D3252" s="11">
        <v>17796</v>
      </c>
      <c r="E3252" s="11" t="s">
        <v>223</v>
      </c>
      <c r="F3252" s="11" t="s">
        <v>26</v>
      </c>
      <c r="G3252" s="11">
        <v>3225</v>
      </c>
      <c r="H3252" s="12" t="s">
        <v>4422</v>
      </c>
      <c r="I3252" s="12" t="s">
        <v>27</v>
      </c>
      <c r="J3252" s="12" t="s">
        <v>47</v>
      </c>
      <c r="K3252" s="12" t="s">
        <v>48</v>
      </c>
      <c r="L3252" s="13">
        <v>35.68</v>
      </c>
      <c r="M3252" s="13">
        <v>25</v>
      </c>
      <c r="N3252" s="13">
        <f t="shared" si="3342"/>
        <v>1.4272</v>
      </c>
      <c r="O3252" s="13">
        <v>46</v>
      </c>
      <c r="P3252" s="13" t="s">
        <v>30</v>
      </c>
      <c r="Q3252" s="13">
        <v>0</v>
      </c>
      <c r="R3252" s="69">
        <f t="shared" ref="R3252" si="3379">+L3252*O3252</f>
        <v>1641.28</v>
      </c>
      <c r="S3252" s="69">
        <v>0</v>
      </c>
      <c r="T3252" s="69">
        <f t="shared" ref="T3252" si="3380">+L3252*S3252</f>
        <v>0</v>
      </c>
      <c r="U3252" s="69">
        <f t="shared" ref="U3252" si="3381">+R3252-T3252</f>
        <v>1641.28</v>
      </c>
      <c r="V3252" s="69">
        <f>+U3252*1</f>
        <v>1641.28</v>
      </c>
      <c r="W3252" s="69">
        <f t="shared" ref="W3252" si="3382">+U3252-V3252</f>
        <v>0</v>
      </c>
      <c r="X3252" s="69">
        <v>0</v>
      </c>
      <c r="Y3252" s="14">
        <f t="shared" si="3369"/>
        <v>0</v>
      </c>
      <c r="Z3252" s="11" t="s">
        <v>26</v>
      </c>
      <c r="AA3252" s="12" t="s">
        <v>31</v>
      </c>
    </row>
    <row r="3253" spans="1:27" x14ac:dyDescent="0.25">
      <c r="A3253" s="10">
        <v>45706</v>
      </c>
      <c r="B3253" s="11" t="s">
        <v>5885</v>
      </c>
      <c r="C3253" s="11" t="s">
        <v>5886</v>
      </c>
      <c r="D3253" s="11">
        <v>17797</v>
      </c>
      <c r="E3253" s="11" t="s">
        <v>240</v>
      </c>
      <c r="F3253" s="11" t="s">
        <v>26</v>
      </c>
      <c r="G3253" s="11">
        <v>74970</v>
      </c>
      <c r="H3253" s="12" t="s">
        <v>4447</v>
      </c>
      <c r="I3253" s="12" t="s">
        <v>27</v>
      </c>
      <c r="J3253" s="12" t="s">
        <v>42</v>
      </c>
      <c r="K3253" s="12" t="s">
        <v>43</v>
      </c>
      <c r="L3253" s="13">
        <v>44.38</v>
      </c>
      <c r="M3253" s="13">
        <v>25</v>
      </c>
      <c r="N3253" s="13">
        <f t="shared" si="3342"/>
        <v>1.7752000000000001</v>
      </c>
      <c r="O3253" s="13">
        <v>42.5</v>
      </c>
      <c r="P3253" s="13"/>
      <c r="Q3253" s="13">
        <v>0</v>
      </c>
      <c r="R3253" s="69">
        <f>+L3253*O3253</f>
        <v>1886.15</v>
      </c>
      <c r="S3253" s="69">
        <v>0</v>
      </c>
      <c r="T3253" s="69">
        <f>+L3253*S3253</f>
        <v>0</v>
      </c>
      <c r="U3253" s="69">
        <f>+R3253-T3253</f>
        <v>1886.15</v>
      </c>
      <c r="V3253" s="69">
        <f>+U3253*0.75</f>
        <v>1414.6125000000002</v>
      </c>
      <c r="W3253" s="69">
        <f>+U3253-V3253</f>
        <v>471.53749999999991</v>
      </c>
      <c r="X3253" s="69">
        <v>0</v>
      </c>
      <c r="Y3253" s="14">
        <f t="shared" si="3369"/>
        <v>0</v>
      </c>
      <c r="Z3253" s="11" t="s">
        <v>26</v>
      </c>
      <c r="AA3253" s="12" t="s">
        <v>31</v>
      </c>
    </row>
    <row r="3254" spans="1:27" x14ac:dyDescent="0.25">
      <c r="A3254" s="10">
        <v>45706</v>
      </c>
      <c r="B3254" s="11" t="s">
        <v>3773</v>
      </c>
      <c r="C3254" s="11" t="s">
        <v>5887</v>
      </c>
      <c r="D3254" s="11">
        <v>17798</v>
      </c>
      <c r="E3254" s="11" t="s">
        <v>50</v>
      </c>
      <c r="F3254" s="11" t="s">
        <v>26</v>
      </c>
      <c r="G3254" s="11">
        <v>758</v>
      </c>
      <c r="H3254" s="12" t="s">
        <v>162</v>
      </c>
      <c r="I3254" s="12" t="s">
        <v>27</v>
      </c>
      <c r="J3254" s="12" t="s">
        <v>33</v>
      </c>
      <c r="K3254" s="12" t="s">
        <v>34</v>
      </c>
      <c r="L3254" s="13">
        <v>37.159999999999997</v>
      </c>
      <c r="M3254" s="13">
        <v>25</v>
      </c>
      <c r="N3254" s="13">
        <f t="shared" si="3342"/>
        <v>1.4863999999999999</v>
      </c>
      <c r="O3254" s="13" t="s">
        <v>30</v>
      </c>
      <c r="P3254" s="13">
        <v>58</v>
      </c>
      <c r="Q3254" s="13">
        <v>0</v>
      </c>
      <c r="R3254" s="69">
        <f>M3254*P3254</f>
        <v>1450</v>
      </c>
      <c r="S3254" s="69">
        <v>0</v>
      </c>
      <c r="T3254" s="69">
        <f>M3254*S3254</f>
        <v>0</v>
      </c>
      <c r="U3254" s="69">
        <f>R3254-T3254</f>
        <v>1450</v>
      </c>
      <c r="V3254" s="69">
        <f>U3254*0</f>
        <v>0</v>
      </c>
      <c r="W3254" s="69">
        <f>U3254-V3254</f>
        <v>1450</v>
      </c>
      <c r="X3254" s="69">
        <v>0</v>
      </c>
      <c r="Y3254" s="14">
        <f t="shared" si="3369"/>
        <v>0</v>
      </c>
      <c r="Z3254" s="11" t="s">
        <v>26</v>
      </c>
      <c r="AA3254" s="12" t="s">
        <v>31</v>
      </c>
    </row>
    <row r="3255" spans="1:27" x14ac:dyDescent="0.25">
      <c r="A3255" s="10">
        <v>45706</v>
      </c>
      <c r="B3255" s="11" t="s">
        <v>403</v>
      </c>
      <c r="C3255" s="11" t="s">
        <v>5888</v>
      </c>
      <c r="D3255" s="11">
        <v>17799</v>
      </c>
      <c r="E3255" s="11" t="s">
        <v>53</v>
      </c>
      <c r="F3255" s="11" t="s">
        <v>26</v>
      </c>
      <c r="G3255" s="11">
        <v>3967</v>
      </c>
      <c r="H3255" s="12" t="s">
        <v>41</v>
      </c>
      <c r="I3255" s="12" t="s">
        <v>27</v>
      </c>
      <c r="J3255" s="12" t="s">
        <v>42</v>
      </c>
      <c r="K3255" s="12" t="s">
        <v>43</v>
      </c>
      <c r="L3255" s="13">
        <v>44.2</v>
      </c>
      <c r="M3255" s="13">
        <v>25</v>
      </c>
      <c r="N3255" s="13">
        <f t="shared" si="3342"/>
        <v>1.768</v>
      </c>
      <c r="O3255" s="13" t="s">
        <v>30</v>
      </c>
      <c r="P3255" s="13">
        <v>64</v>
      </c>
      <c r="Q3255" s="13">
        <v>0</v>
      </c>
      <c r="R3255" s="69">
        <f>M3255*P3255</f>
        <v>1600</v>
      </c>
      <c r="S3255" s="69">
        <v>0</v>
      </c>
      <c r="T3255" s="69">
        <f>M3255*S3255</f>
        <v>0</v>
      </c>
      <c r="U3255" s="69">
        <f>+R3255-T3255</f>
        <v>1600</v>
      </c>
      <c r="V3255" s="69">
        <f t="shared" ref="V3255" si="3383">+U3255*0</f>
        <v>0</v>
      </c>
      <c r="W3255" s="69">
        <f>+U3255-V3255</f>
        <v>1600</v>
      </c>
      <c r="X3255" s="69">
        <v>0</v>
      </c>
      <c r="Y3255" s="14">
        <f t="shared" si="3369"/>
        <v>0</v>
      </c>
      <c r="Z3255" s="11" t="s">
        <v>26</v>
      </c>
      <c r="AA3255" s="12" t="s">
        <v>31</v>
      </c>
    </row>
    <row r="3256" spans="1:27" x14ac:dyDescent="0.25">
      <c r="A3256" s="10">
        <v>45706</v>
      </c>
      <c r="B3256" s="11" t="s">
        <v>5889</v>
      </c>
      <c r="C3256" s="11" t="s">
        <v>5890</v>
      </c>
      <c r="D3256" s="11">
        <v>17800</v>
      </c>
      <c r="E3256" s="11" t="s">
        <v>49</v>
      </c>
      <c r="F3256" s="11" t="s">
        <v>26</v>
      </c>
      <c r="G3256" s="11">
        <v>1666</v>
      </c>
      <c r="H3256" s="12" t="s">
        <v>45</v>
      </c>
      <c r="I3256" s="12" t="s">
        <v>27</v>
      </c>
      <c r="J3256" s="12" t="s">
        <v>33</v>
      </c>
      <c r="K3256" s="12" t="s">
        <v>34</v>
      </c>
      <c r="L3256" s="13">
        <v>37.159999999999997</v>
      </c>
      <c r="M3256" s="13">
        <v>25</v>
      </c>
      <c r="N3256" s="13">
        <f t="shared" si="3342"/>
        <v>1.4863999999999999</v>
      </c>
      <c r="O3256" s="13" t="s">
        <v>30</v>
      </c>
      <c r="P3256" s="13">
        <v>58</v>
      </c>
      <c r="Q3256" s="13">
        <v>0</v>
      </c>
      <c r="R3256" s="69">
        <f>M3256*P3256</f>
        <v>1450</v>
      </c>
      <c r="S3256" s="69">
        <v>0</v>
      </c>
      <c r="T3256" s="69">
        <f>M3256*S3256</f>
        <v>0</v>
      </c>
      <c r="U3256" s="69">
        <f>R3256-T3256</f>
        <v>1450</v>
      </c>
      <c r="V3256" s="69">
        <f t="shared" ref="V3256" si="3384">U3256*0</f>
        <v>0</v>
      </c>
      <c r="W3256" s="69">
        <f t="shared" ref="W3256" si="3385">U3256-V3256</f>
        <v>1450</v>
      </c>
      <c r="X3256" s="69">
        <v>0</v>
      </c>
      <c r="Y3256" s="14">
        <f t="shared" si="3369"/>
        <v>0</v>
      </c>
      <c r="Z3256" s="11" t="s">
        <v>26</v>
      </c>
      <c r="AA3256" s="12" t="s">
        <v>31</v>
      </c>
    </row>
    <row r="3257" spans="1:27" x14ac:dyDescent="0.25">
      <c r="A3257" s="10">
        <v>45706</v>
      </c>
      <c r="B3257" s="11" t="s">
        <v>120</v>
      </c>
      <c r="C3257" s="11" t="s">
        <v>5891</v>
      </c>
      <c r="D3257" s="11">
        <v>17801</v>
      </c>
      <c r="E3257" s="11" t="s">
        <v>5892</v>
      </c>
      <c r="F3257" s="11" t="s">
        <v>26</v>
      </c>
      <c r="G3257" s="11">
        <v>2901</v>
      </c>
      <c r="H3257" s="12" t="s">
        <v>162</v>
      </c>
      <c r="I3257" s="12" t="s">
        <v>27</v>
      </c>
      <c r="J3257" s="12" t="s">
        <v>47</v>
      </c>
      <c r="K3257" s="12" t="s">
        <v>48</v>
      </c>
      <c r="L3257" s="13">
        <v>34.18</v>
      </c>
      <c r="M3257" s="13">
        <v>25</v>
      </c>
      <c r="N3257" s="13">
        <f t="shared" si="3342"/>
        <v>1.3672</v>
      </c>
      <c r="O3257" s="13" t="s">
        <v>30</v>
      </c>
      <c r="P3257" s="13">
        <v>58</v>
      </c>
      <c r="Q3257" s="13">
        <v>0</v>
      </c>
      <c r="R3257" s="69">
        <f>M3257*P3257</f>
        <v>1450</v>
      </c>
      <c r="S3257" s="69">
        <v>0</v>
      </c>
      <c r="T3257" s="69">
        <f>M3257*S3257</f>
        <v>0</v>
      </c>
      <c r="U3257" s="69">
        <f>R3257-T3257</f>
        <v>1450</v>
      </c>
      <c r="V3257" s="69">
        <f>U3257*0</f>
        <v>0</v>
      </c>
      <c r="W3257" s="69">
        <f>U3257-V3257</f>
        <v>1450</v>
      </c>
      <c r="X3257" s="69">
        <v>0</v>
      </c>
      <c r="Y3257" s="14">
        <f t="shared" si="3369"/>
        <v>0</v>
      </c>
      <c r="Z3257" s="11" t="s">
        <v>26</v>
      </c>
      <c r="AA3257" s="12" t="s">
        <v>31</v>
      </c>
    </row>
    <row r="3258" spans="1:27" x14ac:dyDescent="0.25">
      <c r="A3258" s="10">
        <v>45706</v>
      </c>
      <c r="B3258" s="11" t="s">
        <v>391</v>
      </c>
      <c r="C3258" s="11" t="s">
        <v>5893</v>
      </c>
      <c r="D3258" s="11">
        <v>17802</v>
      </c>
      <c r="E3258" s="11" t="s">
        <v>324</v>
      </c>
      <c r="F3258" s="11" t="s">
        <v>26</v>
      </c>
      <c r="G3258" s="11" t="s">
        <v>35</v>
      </c>
      <c r="H3258" s="12" t="s">
        <v>36</v>
      </c>
      <c r="I3258" s="12" t="s">
        <v>27</v>
      </c>
      <c r="J3258" s="12" t="s">
        <v>42</v>
      </c>
      <c r="K3258" s="12" t="s">
        <v>43</v>
      </c>
      <c r="L3258" s="13">
        <v>7.98</v>
      </c>
      <c r="M3258" s="13">
        <v>5</v>
      </c>
      <c r="N3258" s="13">
        <f t="shared" si="3342"/>
        <v>1.5960000000000001</v>
      </c>
      <c r="O3258" s="13">
        <v>45</v>
      </c>
      <c r="P3258" s="13" t="s">
        <v>30</v>
      </c>
      <c r="Q3258" s="13">
        <v>0</v>
      </c>
      <c r="R3258" s="69">
        <f>(L3258*O3258)-Q3258</f>
        <v>359.1</v>
      </c>
      <c r="S3258" s="69">
        <v>0</v>
      </c>
      <c r="T3258" s="69">
        <f t="shared" ref="T3258" si="3386">+L3258*S3258</f>
        <v>0</v>
      </c>
      <c r="U3258" s="69">
        <f t="shared" ref="U3258" si="3387">+R3258-T3258</f>
        <v>359.1</v>
      </c>
      <c r="V3258" s="69">
        <f>+U3258*0</f>
        <v>0</v>
      </c>
      <c r="W3258" s="69">
        <f t="shared" ref="W3258" si="3388">+U3258-V3258</f>
        <v>359.1</v>
      </c>
      <c r="X3258" s="69">
        <v>0</v>
      </c>
      <c r="Y3258" s="14">
        <f t="shared" si="3369"/>
        <v>0</v>
      </c>
      <c r="Z3258" s="11" t="s">
        <v>26</v>
      </c>
      <c r="AA3258" s="12" t="s">
        <v>31</v>
      </c>
    </row>
    <row r="3259" spans="1:27" x14ac:dyDescent="0.25">
      <c r="A3259" s="10">
        <v>45706</v>
      </c>
      <c r="B3259" s="11" t="s">
        <v>377</v>
      </c>
      <c r="C3259" s="11" t="s">
        <v>5894</v>
      </c>
      <c r="D3259" s="11">
        <v>17803</v>
      </c>
      <c r="E3259" s="11" t="s">
        <v>1199</v>
      </c>
      <c r="F3259" s="11" t="s">
        <v>26</v>
      </c>
      <c r="G3259" s="11">
        <v>2976</v>
      </c>
      <c r="H3259" s="12" t="s">
        <v>162</v>
      </c>
      <c r="I3259" s="12" t="s">
        <v>55</v>
      </c>
      <c r="J3259" s="12" t="s">
        <v>565</v>
      </c>
      <c r="K3259" s="12" t="s">
        <v>549</v>
      </c>
      <c r="L3259" s="13">
        <v>40.98</v>
      </c>
      <c r="M3259" s="13">
        <v>25</v>
      </c>
      <c r="N3259" s="13">
        <f t="shared" si="3342"/>
        <v>1.6391999999999998</v>
      </c>
      <c r="O3259" s="13">
        <v>25</v>
      </c>
      <c r="P3259" s="13"/>
      <c r="Q3259" s="13">
        <v>0</v>
      </c>
      <c r="R3259" s="69">
        <f>L3259*O3259</f>
        <v>1024.5</v>
      </c>
      <c r="S3259" s="69">
        <v>0</v>
      </c>
      <c r="T3259" s="69">
        <f>L3259*S3259</f>
        <v>0</v>
      </c>
      <c r="U3259" s="69">
        <f>R3259-T3259</f>
        <v>1024.5</v>
      </c>
      <c r="V3259" s="69">
        <f>U3259*0</f>
        <v>0</v>
      </c>
      <c r="W3259" s="69">
        <f>U3259-V3259</f>
        <v>1024.5</v>
      </c>
      <c r="X3259" s="69">
        <v>0</v>
      </c>
      <c r="Y3259" s="14">
        <f t="shared" si="3369"/>
        <v>0</v>
      </c>
      <c r="Z3259" s="11" t="s">
        <v>26</v>
      </c>
      <c r="AA3259" s="12" t="s">
        <v>31</v>
      </c>
    </row>
    <row r="3260" spans="1:27" x14ac:dyDescent="0.25">
      <c r="A3260" s="10">
        <v>45706</v>
      </c>
      <c r="B3260" s="11" t="s">
        <v>5749</v>
      </c>
      <c r="C3260" s="11" t="s">
        <v>5895</v>
      </c>
      <c r="D3260" s="11">
        <v>17804</v>
      </c>
      <c r="E3260" s="11" t="s">
        <v>538</v>
      </c>
      <c r="F3260" s="11" t="s">
        <v>26</v>
      </c>
      <c r="G3260" s="11">
        <v>3366</v>
      </c>
      <c r="H3260" s="12" t="s">
        <v>41</v>
      </c>
      <c r="I3260" s="12" t="s">
        <v>27</v>
      </c>
      <c r="J3260" s="12" t="s">
        <v>42</v>
      </c>
      <c r="K3260" s="12" t="s">
        <v>43</v>
      </c>
      <c r="L3260" s="13">
        <v>42.62</v>
      </c>
      <c r="M3260" s="13">
        <v>25</v>
      </c>
      <c r="N3260" s="13">
        <f t="shared" si="3342"/>
        <v>1.7047999999999999</v>
      </c>
      <c r="O3260" s="13" t="s">
        <v>30</v>
      </c>
      <c r="P3260" s="13">
        <v>64</v>
      </c>
      <c r="Q3260" s="13">
        <v>0</v>
      </c>
      <c r="R3260" s="69">
        <f>M3260*P3260</f>
        <v>1600</v>
      </c>
      <c r="S3260" s="69">
        <v>0</v>
      </c>
      <c r="T3260" s="69">
        <f>M3260*S3260</f>
        <v>0</v>
      </c>
      <c r="U3260" s="69">
        <f>+R3260-T3260</f>
        <v>1600</v>
      </c>
      <c r="V3260" s="69">
        <f t="shared" ref="V3260" si="3389">+U3260*0</f>
        <v>0</v>
      </c>
      <c r="W3260" s="69">
        <f>+U3260-V3260</f>
        <v>1600</v>
      </c>
      <c r="X3260" s="69">
        <v>0</v>
      </c>
      <c r="Y3260" s="14">
        <f t="shared" si="3369"/>
        <v>0</v>
      </c>
      <c r="Z3260" s="11" t="s">
        <v>26</v>
      </c>
      <c r="AA3260" s="12" t="s">
        <v>31</v>
      </c>
    </row>
    <row r="3261" spans="1:27" x14ac:dyDescent="0.25">
      <c r="A3261" s="10">
        <v>45706</v>
      </c>
      <c r="B3261" s="11" t="s">
        <v>116</v>
      </c>
      <c r="C3261" s="11" t="s">
        <v>5896</v>
      </c>
      <c r="D3261" s="11">
        <v>17805</v>
      </c>
      <c r="E3261" s="11" t="s">
        <v>567</v>
      </c>
      <c r="F3261" s="11" t="s">
        <v>26</v>
      </c>
      <c r="G3261" s="11">
        <v>112794</v>
      </c>
      <c r="H3261" s="12" t="s">
        <v>4445</v>
      </c>
      <c r="I3261" s="12" t="s">
        <v>27</v>
      </c>
      <c r="J3261" s="12" t="s">
        <v>42</v>
      </c>
      <c r="K3261" s="12" t="s">
        <v>43</v>
      </c>
      <c r="L3261" s="13">
        <v>40.06</v>
      </c>
      <c r="M3261" s="13">
        <v>25</v>
      </c>
      <c r="N3261" s="13">
        <f t="shared" si="3342"/>
        <v>1.6024</v>
      </c>
      <c r="O3261" s="13">
        <v>42</v>
      </c>
      <c r="P3261" s="13" t="s">
        <v>30</v>
      </c>
      <c r="Q3261" s="13">
        <v>0</v>
      </c>
      <c r="R3261" s="69">
        <f t="shared" ref="R3261:R3263" si="3390">+L3261*O3261</f>
        <v>1682.52</v>
      </c>
      <c r="S3261" s="69">
        <v>0</v>
      </c>
      <c r="T3261" s="69">
        <f>+L3261*S3261</f>
        <v>0</v>
      </c>
      <c r="U3261" s="69">
        <f t="shared" ref="U3261:U3265" si="3391">+R3261-T3261</f>
        <v>1682.52</v>
      </c>
      <c r="V3261" s="69">
        <f>+U3261*1</f>
        <v>1682.52</v>
      </c>
      <c r="W3261" s="69">
        <f t="shared" ref="W3261:W3265" si="3392">+U3261-V3261</f>
        <v>0</v>
      </c>
      <c r="X3261" s="69">
        <v>0</v>
      </c>
      <c r="Y3261" s="14">
        <f t="shared" si="3369"/>
        <v>0</v>
      </c>
      <c r="Z3261" s="11" t="s">
        <v>26</v>
      </c>
      <c r="AA3261" s="12" t="s">
        <v>31</v>
      </c>
    </row>
    <row r="3262" spans="1:27" x14ac:dyDescent="0.25">
      <c r="A3262" s="10">
        <v>45706</v>
      </c>
      <c r="B3262" s="11" t="s">
        <v>5897</v>
      </c>
      <c r="C3262" s="11" t="s">
        <v>5898</v>
      </c>
      <c r="D3262" s="11">
        <v>17806</v>
      </c>
      <c r="E3262" s="11" t="s">
        <v>5899</v>
      </c>
      <c r="F3262" s="11" t="s">
        <v>26</v>
      </c>
      <c r="G3262" s="11">
        <v>112265</v>
      </c>
      <c r="H3262" s="12" t="s">
        <v>4445</v>
      </c>
      <c r="I3262" s="12" t="s">
        <v>27</v>
      </c>
      <c r="J3262" s="12" t="s">
        <v>42</v>
      </c>
      <c r="K3262" s="12" t="s">
        <v>43</v>
      </c>
      <c r="L3262" s="13">
        <v>48.46</v>
      </c>
      <c r="M3262" s="13">
        <v>30</v>
      </c>
      <c r="N3262" s="13">
        <f t="shared" si="3342"/>
        <v>1.6153333333333333</v>
      </c>
      <c r="O3262" s="13">
        <v>42</v>
      </c>
      <c r="P3262" s="13" t="s">
        <v>30</v>
      </c>
      <c r="Q3262" s="13">
        <v>0</v>
      </c>
      <c r="R3262" s="69">
        <f t="shared" si="3390"/>
        <v>2035.32</v>
      </c>
      <c r="S3262" s="69">
        <v>0</v>
      </c>
      <c r="T3262" s="69">
        <f>+L3262*S3262</f>
        <v>0</v>
      </c>
      <c r="U3262" s="69">
        <f t="shared" si="3391"/>
        <v>2035.32</v>
      </c>
      <c r="V3262" s="69">
        <f>+U3262*1</f>
        <v>2035.32</v>
      </c>
      <c r="W3262" s="69">
        <f t="shared" si="3392"/>
        <v>0</v>
      </c>
      <c r="X3262" s="69">
        <v>0</v>
      </c>
      <c r="Y3262" s="14">
        <f t="shared" si="3369"/>
        <v>0</v>
      </c>
      <c r="Z3262" s="11" t="s">
        <v>26</v>
      </c>
      <c r="AA3262" s="12" t="s">
        <v>31</v>
      </c>
    </row>
    <row r="3263" spans="1:27" x14ac:dyDescent="0.25">
      <c r="A3263" s="10">
        <v>45706</v>
      </c>
      <c r="B3263" s="11" t="s">
        <v>5900</v>
      </c>
      <c r="C3263" s="11" t="s">
        <v>5901</v>
      </c>
      <c r="D3263" s="11">
        <v>17807</v>
      </c>
      <c r="E3263" s="11" t="s">
        <v>566</v>
      </c>
      <c r="F3263" s="11" t="s">
        <v>26</v>
      </c>
      <c r="G3263" s="11">
        <v>112797</v>
      </c>
      <c r="H3263" s="12" t="s">
        <v>4445</v>
      </c>
      <c r="I3263" s="12" t="s">
        <v>27</v>
      </c>
      <c r="J3263" s="12" t="s">
        <v>42</v>
      </c>
      <c r="K3263" s="12" t="s">
        <v>43</v>
      </c>
      <c r="L3263" s="13">
        <v>42.06</v>
      </c>
      <c r="M3263" s="13">
        <v>25</v>
      </c>
      <c r="N3263" s="13">
        <f t="shared" si="3342"/>
        <v>1.6824000000000001</v>
      </c>
      <c r="O3263" s="13">
        <v>42</v>
      </c>
      <c r="P3263" s="13" t="s">
        <v>30</v>
      </c>
      <c r="Q3263" s="13">
        <v>0</v>
      </c>
      <c r="R3263" s="69">
        <f t="shared" si="3390"/>
        <v>1766.52</v>
      </c>
      <c r="S3263" s="69">
        <v>0</v>
      </c>
      <c r="T3263" s="69">
        <f>+L3263*S3263</f>
        <v>0</v>
      </c>
      <c r="U3263" s="69">
        <f t="shared" si="3391"/>
        <v>1766.52</v>
      </c>
      <c r="V3263" s="69">
        <f>+U3263*1</f>
        <v>1766.52</v>
      </c>
      <c r="W3263" s="69">
        <f t="shared" si="3392"/>
        <v>0</v>
      </c>
      <c r="X3263" s="69">
        <v>0</v>
      </c>
      <c r="Y3263" s="14">
        <f t="shared" si="3369"/>
        <v>0</v>
      </c>
      <c r="Z3263" s="11" t="s">
        <v>26</v>
      </c>
      <c r="AA3263" s="12" t="s">
        <v>31</v>
      </c>
    </row>
    <row r="3264" spans="1:27" x14ac:dyDescent="0.25">
      <c r="A3264" s="10">
        <v>45706</v>
      </c>
      <c r="B3264" s="11" t="s">
        <v>5902</v>
      </c>
      <c r="C3264" s="11" t="s">
        <v>5903</v>
      </c>
      <c r="D3264" s="11">
        <v>17808</v>
      </c>
      <c r="E3264" s="11" t="s">
        <v>69</v>
      </c>
      <c r="F3264" s="11" t="s">
        <v>26</v>
      </c>
      <c r="G3264" s="11">
        <v>2125</v>
      </c>
      <c r="H3264" s="12" t="s">
        <v>70</v>
      </c>
      <c r="I3264" s="12" t="s">
        <v>27</v>
      </c>
      <c r="J3264" s="12" t="s">
        <v>42</v>
      </c>
      <c r="K3264" s="12" t="s">
        <v>43</v>
      </c>
      <c r="L3264" s="13">
        <v>44.16</v>
      </c>
      <c r="M3264" s="13">
        <v>25</v>
      </c>
      <c r="N3264" s="13">
        <f t="shared" si="3342"/>
        <v>1.7664</v>
      </c>
      <c r="O3264" s="13" t="s">
        <v>30</v>
      </c>
      <c r="P3264" s="13">
        <v>64</v>
      </c>
      <c r="Q3264" s="13">
        <v>0</v>
      </c>
      <c r="R3264" s="69">
        <f>+M3264*P3264</f>
        <v>1600</v>
      </c>
      <c r="S3264" s="69">
        <v>0</v>
      </c>
      <c r="T3264" s="69">
        <f>+M3264*S3264</f>
        <v>0</v>
      </c>
      <c r="U3264" s="69">
        <f t="shared" si="3391"/>
        <v>1600</v>
      </c>
      <c r="V3264" s="69">
        <f t="shared" ref="V3264" si="3393">+U3264*0</f>
        <v>0</v>
      </c>
      <c r="W3264" s="69">
        <f t="shared" si="3392"/>
        <v>1600</v>
      </c>
      <c r="X3264" s="69">
        <v>0</v>
      </c>
      <c r="Y3264" s="14">
        <f t="shared" si="3369"/>
        <v>0</v>
      </c>
      <c r="Z3264" s="11" t="s">
        <v>26</v>
      </c>
      <c r="AA3264" s="12" t="s">
        <v>31</v>
      </c>
    </row>
    <row r="3265" spans="1:27" x14ac:dyDescent="0.25">
      <c r="A3265" s="10">
        <v>45706</v>
      </c>
      <c r="B3265" s="11" t="s">
        <v>5904</v>
      </c>
      <c r="C3265" s="11" t="s">
        <v>5905</v>
      </c>
      <c r="D3265" s="11">
        <v>17809</v>
      </c>
      <c r="E3265" s="11" t="s">
        <v>560</v>
      </c>
      <c r="F3265" s="11" t="s">
        <v>26</v>
      </c>
      <c r="G3265" s="11">
        <v>112894</v>
      </c>
      <c r="H3265" s="12" t="s">
        <v>4445</v>
      </c>
      <c r="I3265" s="12" t="s">
        <v>27</v>
      </c>
      <c r="J3265" s="12" t="s">
        <v>42</v>
      </c>
      <c r="K3265" s="12" t="s">
        <v>43</v>
      </c>
      <c r="L3265" s="13">
        <v>39.74</v>
      </c>
      <c r="M3265" s="13">
        <v>25</v>
      </c>
      <c r="N3265" s="13">
        <f t="shared" si="3342"/>
        <v>1.5896000000000001</v>
      </c>
      <c r="O3265" s="13">
        <v>42</v>
      </c>
      <c r="P3265" s="13" t="s">
        <v>30</v>
      </c>
      <c r="Q3265" s="13">
        <v>0</v>
      </c>
      <c r="R3265" s="69">
        <f t="shared" ref="R3265" si="3394">+L3265*O3265</f>
        <v>1669.0800000000002</v>
      </c>
      <c r="S3265" s="69">
        <v>0</v>
      </c>
      <c r="T3265" s="69">
        <f>+L3265*S3265</f>
        <v>0</v>
      </c>
      <c r="U3265" s="69">
        <f t="shared" si="3391"/>
        <v>1669.0800000000002</v>
      </c>
      <c r="V3265" s="69">
        <f>+U3265*1</f>
        <v>1669.0800000000002</v>
      </c>
      <c r="W3265" s="69">
        <f t="shared" si="3392"/>
        <v>0</v>
      </c>
      <c r="X3265" s="69">
        <v>0</v>
      </c>
      <c r="Y3265" s="14">
        <f t="shared" si="3369"/>
        <v>0</v>
      </c>
      <c r="Z3265" s="11" t="s">
        <v>26</v>
      </c>
      <c r="AA3265" s="12" t="s">
        <v>31</v>
      </c>
    </row>
    <row r="3266" spans="1:27" x14ac:dyDescent="0.25">
      <c r="A3266" s="10">
        <v>45706</v>
      </c>
      <c r="B3266" s="11" t="s">
        <v>5906</v>
      </c>
      <c r="C3266" s="11" t="s">
        <v>5907</v>
      </c>
      <c r="D3266" s="11">
        <v>17810</v>
      </c>
      <c r="E3266" s="11" t="s">
        <v>44</v>
      </c>
      <c r="F3266" s="11" t="s">
        <v>26</v>
      </c>
      <c r="G3266" s="11">
        <v>1662</v>
      </c>
      <c r="H3266" s="12" t="s">
        <v>45</v>
      </c>
      <c r="I3266" s="12" t="s">
        <v>27</v>
      </c>
      <c r="J3266" s="12" t="s">
        <v>33</v>
      </c>
      <c r="K3266" s="12" t="s">
        <v>34</v>
      </c>
      <c r="L3266" s="13">
        <v>39.06</v>
      </c>
      <c r="M3266" s="13">
        <v>25</v>
      </c>
      <c r="N3266" s="13">
        <f t="shared" si="3342"/>
        <v>1.5624</v>
      </c>
      <c r="O3266" s="13" t="s">
        <v>30</v>
      </c>
      <c r="P3266" s="13">
        <v>58</v>
      </c>
      <c r="Q3266" s="13">
        <v>0</v>
      </c>
      <c r="R3266" s="69">
        <f>M3266*P3266</f>
        <v>1450</v>
      </c>
      <c r="S3266" s="69">
        <v>0</v>
      </c>
      <c r="T3266" s="69">
        <f>M3266*S3266</f>
        <v>0</v>
      </c>
      <c r="U3266" s="69">
        <f>R3266-T3266</f>
        <v>1450</v>
      </c>
      <c r="V3266" s="69">
        <f t="shared" ref="V3266" si="3395">U3266*0</f>
        <v>0</v>
      </c>
      <c r="W3266" s="69">
        <f t="shared" ref="W3266" si="3396">U3266-V3266</f>
        <v>1450</v>
      </c>
      <c r="X3266" s="69">
        <v>0</v>
      </c>
      <c r="Y3266" s="14">
        <f t="shared" si="3369"/>
        <v>0</v>
      </c>
      <c r="Z3266" s="11" t="s">
        <v>26</v>
      </c>
      <c r="AA3266" s="12" t="s">
        <v>31</v>
      </c>
    </row>
    <row r="3267" spans="1:27" x14ac:dyDescent="0.25">
      <c r="A3267" s="10">
        <v>45706</v>
      </c>
      <c r="B3267" s="11" t="s">
        <v>5908</v>
      </c>
      <c r="C3267" s="11" t="s">
        <v>5909</v>
      </c>
      <c r="D3267" s="11">
        <v>17811</v>
      </c>
      <c r="E3267" s="11" t="s">
        <v>479</v>
      </c>
      <c r="F3267" s="11" t="s">
        <v>26</v>
      </c>
      <c r="G3267" s="11">
        <v>70426</v>
      </c>
      <c r="H3267" s="12" t="s">
        <v>4447</v>
      </c>
      <c r="I3267" s="12" t="s">
        <v>27</v>
      </c>
      <c r="J3267" s="12" t="s">
        <v>42</v>
      </c>
      <c r="K3267" s="12" t="s">
        <v>43</v>
      </c>
      <c r="L3267" s="13">
        <v>43.28</v>
      </c>
      <c r="M3267" s="13">
        <v>25</v>
      </c>
      <c r="N3267" s="13">
        <f t="shared" si="3342"/>
        <v>1.7312000000000001</v>
      </c>
      <c r="O3267" s="13">
        <v>42.5</v>
      </c>
      <c r="P3267" s="13"/>
      <c r="Q3267" s="13">
        <v>0</v>
      </c>
      <c r="R3267" s="69">
        <f>+L3267*O3267</f>
        <v>1839.4</v>
      </c>
      <c r="S3267" s="69">
        <v>0</v>
      </c>
      <c r="T3267" s="69">
        <f>+L3267*S3267</f>
        <v>0</v>
      </c>
      <c r="U3267" s="69">
        <f>+R3267-T3267</f>
        <v>1839.4</v>
      </c>
      <c r="V3267" s="69">
        <f>+U3267*0.75</f>
        <v>1379.5500000000002</v>
      </c>
      <c r="W3267" s="69">
        <f>+U3267-V3267</f>
        <v>459.84999999999991</v>
      </c>
      <c r="X3267" s="69">
        <v>0</v>
      </c>
      <c r="Y3267" s="14">
        <f t="shared" si="3369"/>
        <v>0</v>
      </c>
      <c r="Z3267" s="11" t="s">
        <v>26</v>
      </c>
      <c r="AA3267" s="12" t="s">
        <v>31</v>
      </c>
    </row>
    <row r="3268" spans="1:27" x14ac:dyDescent="0.25">
      <c r="A3268" s="10">
        <v>45706</v>
      </c>
      <c r="B3268" s="11" t="s">
        <v>5910</v>
      </c>
      <c r="C3268" s="11" t="s">
        <v>5911</v>
      </c>
      <c r="D3268" s="11">
        <v>17812</v>
      </c>
      <c r="E3268" s="11" t="s">
        <v>588</v>
      </c>
      <c r="F3268" s="11" t="s">
        <v>26</v>
      </c>
      <c r="G3268" s="11">
        <v>56930</v>
      </c>
      <c r="H3268" s="12" t="s">
        <v>4422</v>
      </c>
      <c r="I3268" s="12" t="s">
        <v>27</v>
      </c>
      <c r="J3268" s="12" t="s">
        <v>33</v>
      </c>
      <c r="K3268" s="12" t="s">
        <v>34</v>
      </c>
      <c r="L3268" s="13">
        <v>33.840000000000003</v>
      </c>
      <c r="M3268" s="13">
        <v>25</v>
      </c>
      <c r="N3268" s="13">
        <f t="shared" si="3342"/>
        <v>1.3536000000000001</v>
      </c>
      <c r="O3268" s="13">
        <v>45</v>
      </c>
      <c r="P3268" s="13" t="s">
        <v>30</v>
      </c>
      <c r="Q3268" s="13">
        <v>0</v>
      </c>
      <c r="R3268" s="69">
        <f>+L3268*O3268</f>
        <v>1522.8000000000002</v>
      </c>
      <c r="S3268" s="69">
        <v>0</v>
      </c>
      <c r="T3268" s="69">
        <f>+L3268*S3268</f>
        <v>0</v>
      </c>
      <c r="U3268" s="69">
        <f t="shared" ref="U3268:U3270" si="3397">+R3268-T3268</f>
        <v>1522.8000000000002</v>
      </c>
      <c r="V3268" s="69">
        <f>+U3268*1</f>
        <v>1522.8000000000002</v>
      </c>
      <c r="W3268" s="69">
        <f t="shared" ref="W3268:W3270" si="3398">+U3268-V3268</f>
        <v>0</v>
      </c>
      <c r="X3268" s="69">
        <v>0</v>
      </c>
      <c r="Y3268" s="14">
        <f t="shared" si="3369"/>
        <v>0</v>
      </c>
      <c r="Z3268" s="11" t="s">
        <v>26</v>
      </c>
      <c r="AA3268" s="12" t="s">
        <v>31</v>
      </c>
    </row>
    <row r="3269" spans="1:27" x14ac:dyDescent="0.25">
      <c r="A3269" s="10">
        <v>45706</v>
      </c>
      <c r="B3269" s="11" t="s">
        <v>5912</v>
      </c>
      <c r="C3269" s="11" t="s">
        <v>5913</v>
      </c>
      <c r="D3269" s="11">
        <v>17813</v>
      </c>
      <c r="E3269" s="11" t="s">
        <v>592</v>
      </c>
      <c r="F3269" s="11" t="s">
        <v>26</v>
      </c>
      <c r="G3269" s="11">
        <v>44340</v>
      </c>
      <c r="H3269" s="12" t="s">
        <v>4422</v>
      </c>
      <c r="I3269" s="12" t="s">
        <v>27</v>
      </c>
      <c r="J3269" s="12" t="s">
        <v>47</v>
      </c>
      <c r="K3269" s="12" t="s">
        <v>48</v>
      </c>
      <c r="L3269" s="13">
        <v>36.08</v>
      </c>
      <c r="M3269" s="13">
        <v>25</v>
      </c>
      <c r="N3269" s="13">
        <f t="shared" si="3342"/>
        <v>1.4432</v>
      </c>
      <c r="O3269" s="13">
        <v>46</v>
      </c>
      <c r="P3269" s="13" t="s">
        <v>30</v>
      </c>
      <c r="Q3269" s="13">
        <v>0</v>
      </c>
      <c r="R3269" s="69">
        <f t="shared" ref="R3269:R3270" si="3399">+L3269*O3269</f>
        <v>1659.6799999999998</v>
      </c>
      <c r="S3269" s="69">
        <v>0</v>
      </c>
      <c r="T3269" s="69">
        <f t="shared" ref="T3269" si="3400">+L3269*S3269</f>
        <v>0</v>
      </c>
      <c r="U3269" s="69">
        <f t="shared" si="3397"/>
        <v>1659.6799999999998</v>
      </c>
      <c r="V3269" s="69">
        <f>+U3269*1</f>
        <v>1659.6799999999998</v>
      </c>
      <c r="W3269" s="69">
        <f t="shared" si="3398"/>
        <v>0</v>
      </c>
      <c r="X3269" s="69">
        <v>0</v>
      </c>
      <c r="Y3269" s="14">
        <f t="shared" si="3369"/>
        <v>0</v>
      </c>
      <c r="Z3269" s="11" t="s">
        <v>26</v>
      </c>
      <c r="AA3269" s="12" t="s">
        <v>31</v>
      </c>
    </row>
    <row r="3270" spans="1:27" x14ac:dyDescent="0.25">
      <c r="A3270" s="10">
        <v>45706</v>
      </c>
      <c r="B3270" s="11" t="s">
        <v>5914</v>
      </c>
      <c r="C3270" s="11" t="s">
        <v>5915</v>
      </c>
      <c r="D3270" s="11">
        <v>17814</v>
      </c>
      <c r="E3270" s="11" t="s">
        <v>5916</v>
      </c>
      <c r="F3270" s="11" t="s">
        <v>26</v>
      </c>
      <c r="G3270" s="11">
        <v>112235</v>
      </c>
      <c r="H3270" s="12" t="s">
        <v>4445</v>
      </c>
      <c r="I3270" s="12" t="s">
        <v>27</v>
      </c>
      <c r="J3270" s="12" t="s">
        <v>42</v>
      </c>
      <c r="K3270" s="12" t="s">
        <v>43</v>
      </c>
      <c r="L3270" s="13">
        <v>39.64</v>
      </c>
      <c r="M3270" s="13">
        <v>25</v>
      </c>
      <c r="N3270" s="13">
        <f t="shared" si="3342"/>
        <v>1.5856000000000001</v>
      </c>
      <c r="O3270" s="13">
        <v>42</v>
      </c>
      <c r="P3270" s="13" t="s">
        <v>30</v>
      </c>
      <c r="Q3270" s="13">
        <v>0</v>
      </c>
      <c r="R3270" s="69">
        <f t="shared" si="3399"/>
        <v>1664.88</v>
      </c>
      <c r="S3270" s="69">
        <v>0</v>
      </c>
      <c r="T3270" s="69">
        <f>+L3270*S3270</f>
        <v>0</v>
      </c>
      <c r="U3270" s="69">
        <f t="shared" si="3397"/>
        <v>1664.88</v>
      </c>
      <c r="V3270" s="69">
        <f>+U3270*1</f>
        <v>1664.88</v>
      </c>
      <c r="W3270" s="69">
        <f t="shared" si="3398"/>
        <v>0</v>
      </c>
      <c r="X3270" s="69">
        <v>0</v>
      </c>
      <c r="Y3270" s="14">
        <f t="shared" si="3369"/>
        <v>0</v>
      </c>
      <c r="Z3270" s="11" t="s">
        <v>26</v>
      </c>
      <c r="AA3270" s="12" t="s">
        <v>31</v>
      </c>
    </row>
    <row r="3271" spans="1:27" x14ac:dyDescent="0.25">
      <c r="A3271" s="10">
        <v>45706</v>
      </c>
      <c r="B3271" s="11" t="s">
        <v>5917</v>
      </c>
      <c r="C3271" s="11" t="s">
        <v>5918</v>
      </c>
      <c r="D3271" s="11">
        <v>17816</v>
      </c>
      <c r="E3271" s="11" t="s">
        <v>68</v>
      </c>
      <c r="F3271" s="11" t="s">
        <v>26</v>
      </c>
      <c r="G3271" s="11">
        <v>76372</v>
      </c>
      <c r="H3271" s="12" t="s">
        <v>4447</v>
      </c>
      <c r="I3271" s="12" t="s">
        <v>27</v>
      </c>
      <c r="J3271" s="12" t="s">
        <v>42</v>
      </c>
      <c r="K3271" s="12" t="s">
        <v>43</v>
      </c>
      <c r="L3271" s="13">
        <v>46.12</v>
      </c>
      <c r="M3271" s="13">
        <v>29</v>
      </c>
      <c r="N3271" s="13">
        <f t="shared" si="3342"/>
        <v>1.5903448275862069</v>
      </c>
      <c r="O3271" s="13">
        <v>42.5</v>
      </c>
      <c r="P3271" s="13"/>
      <c r="Q3271" s="13">
        <v>0</v>
      </c>
      <c r="R3271" s="69">
        <f>+L3271*O3271</f>
        <v>1960.1</v>
      </c>
      <c r="S3271" s="69">
        <v>0</v>
      </c>
      <c r="T3271" s="69">
        <f>+L3271*S3271</f>
        <v>0</v>
      </c>
      <c r="U3271" s="69">
        <f>+R3271-T3271</f>
        <v>1960.1</v>
      </c>
      <c r="V3271" s="69">
        <f>+U3271*0.75</f>
        <v>1470.0749999999998</v>
      </c>
      <c r="W3271" s="69">
        <f>+U3271-V3271</f>
        <v>490.02500000000009</v>
      </c>
      <c r="X3271" s="69">
        <v>0</v>
      </c>
      <c r="Y3271" s="14">
        <f t="shared" si="3369"/>
        <v>0</v>
      </c>
      <c r="Z3271" s="11" t="s">
        <v>26</v>
      </c>
      <c r="AA3271" s="12" t="s">
        <v>31</v>
      </c>
    </row>
    <row r="3272" spans="1:27" x14ac:dyDescent="0.25">
      <c r="A3272" s="10">
        <v>45706</v>
      </c>
      <c r="B3272" s="11" t="s">
        <v>5919</v>
      </c>
      <c r="C3272" s="11" t="s">
        <v>5920</v>
      </c>
      <c r="D3272" s="11">
        <v>17817</v>
      </c>
      <c r="E3272" s="11" t="s">
        <v>551</v>
      </c>
      <c r="F3272" s="11" t="s">
        <v>26</v>
      </c>
      <c r="G3272" s="11">
        <v>44174</v>
      </c>
      <c r="H3272" s="12" t="s">
        <v>4422</v>
      </c>
      <c r="I3272" s="12" t="s">
        <v>27</v>
      </c>
      <c r="J3272" s="12" t="s">
        <v>33</v>
      </c>
      <c r="K3272" s="12" t="s">
        <v>34</v>
      </c>
      <c r="L3272" s="13">
        <v>35.659999999999997</v>
      </c>
      <c r="M3272" s="13">
        <v>25</v>
      </c>
      <c r="N3272" s="13">
        <f t="shared" si="3342"/>
        <v>1.4263999999999999</v>
      </c>
      <c r="O3272" s="13">
        <v>45</v>
      </c>
      <c r="P3272" s="13" t="s">
        <v>30</v>
      </c>
      <c r="Q3272" s="13">
        <v>0</v>
      </c>
      <c r="R3272" s="69">
        <f>+L3272*O3272</f>
        <v>1604.6999999999998</v>
      </c>
      <c r="S3272" s="69">
        <v>0</v>
      </c>
      <c r="T3272" s="69">
        <f>+L3272*S3272</f>
        <v>0</v>
      </c>
      <c r="U3272" s="69">
        <f t="shared" ref="U3272:U3273" si="3401">+R3272-T3272</f>
        <v>1604.6999999999998</v>
      </c>
      <c r="V3272" s="69">
        <f>+U3272*1</f>
        <v>1604.6999999999998</v>
      </c>
      <c r="W3272" s="69">
        <f t="shared" ref="W3272:W3273" si="3402">+U3272-V3272</f>
        <v>0</v>
      </c>
      <c r="X3272" s="69">
        <v>0</v>
      </c>
      <c r="Y3272" s="14">
        <f t="shared" si="3369"/>
        <v>0</v>
      </c>
      <c r="Z3272" s="11" t="s">
        <v>26</v>
      </c>
      <c r="AA3272" s="12" t="s">
        <v>31</v>
      </c>
    </row>
    <row r="3273" spans="1:27" x14ac:dyDescent="0.25">
      <c r="A3273" s="10">
        <v>45706</v>
      </c>
      <c r="B3273" s="11" t="s">
        <v>697</v>
      </c>
      <c r="C3273" s="11" t="s">
        <v>5921</v>
      </c>
      <c r="D3273" s="11">
        <v>17818</v>
      </c>
      <c r="E3273" s="11" t="s">
        <v>5922</v>
      </c>
      <c r="F3273" s="11" t="s">
        <v>26</v>
      </c>
      <c r="G3273" s="11">
        <v>112236</v>
      </c>
      <c r="H3273" s="12" t="s">
        <v>4445</v>
      </c>
      <c r="I3273" s="12" t="s">
        <v>27</v>
      </c>
      <c r="J3273" s="12" t="s">
        <v>42</v>
      </c>
      <c r="K3273" s="12" t="s">
        <v>43</v>
      </c>
      <c r="L3273" s="13">
        <v>43.6</v>
      </c>
      <c r="M3273" s="13">
        <v>25</v>
      </c>
      <c r="N3273" s="13">
        <f t="shared" si="3342"/>
        <v>1.744</v>
      </c>
      <c r="O3273" s="13">
        <v>42</v>
      </c>
      <c r="P3273" s="13" t="s">
        <v>30</v>
      </c>
      <c r="Q3273" s="13">
        <v>0</v>
      </c>
      <c r="R3273" s="69">
        <f t="shared" ref="R3273" si="3403">+L3273*O3273</f>
        <v>1831.2</v>
      </c>
      <c r="S3273" s="69">
        <v>0</v>
      </c>
      <c r="T3273" s="69">
        <f>+L3273*S3273</f>
        <v>0</v>
      </c>
      <c r="U3273" s="69">
        <f t="shared" si="3401"/>
        <v>1831.2</v>
      </c>
      <c r="V3273" s="69">
        <f>+U3273*1</f>
        <v>1831.2</v>
      </c>
      <c r="W3273" s="69">
        <f t="shared" si="3402"/>
        <v>0</v>
      </c>
      <c r="X3273" s="69">
        <v>0</v>
      </c>
      <c r="Y3273" s="14">
        <f t="shared" si="3369"/>
        <v>0</v>
      </c>
      <c r="Z3273" s="11" t="s">
        <v>26</v>
      </c>
      <c r="AA3273" s="12" t="s">
        <v>31</v>
      </c>
    </row>
    <row r="3274" spans="1:27" x14ac:dyDescent="0.25">
      <c r="A3274" s="10">
        <v>45706</v>
      </c>
      <c r="B3274" s="11" t="s">
        <v>5923</v>
      </c>
      <c r="C3274" s="11" t="s">
        <v>5924</v>
      </c>
      <c r="D3274" s="11">
        <v>17819</v>
      </c>
      <c r="E3274" s="11" t="s">
        <v>57</v>
      </c>
      <c r="F3274" s="11" t="s">
        <v>26</v>
      </c>
      <c r="G3274" s="11">
        <v>3309</v>
      </c>
      <c r="H3274" s="12" t="s">
        <v>41</v>
      </c>
      <c r="I3274" s="12" t="s">
        <v>55</v>
      </c>
      <c r="J3274" s="12" t="s">
        <v>565</v>
      </c>
      <c r="K3274" s="12" t="s">
        <v>549</v>
      </c>
      <c r="L3274" s="13">
        <v>40.340000000000003</v>
      </c>
      <c r="M3274" s="13">
        <v>25</v>
      </c>
      <c r="N3274" s="13">
        <f t="shared" si="3342"/>
        <v>1.6136000000000001</v>
      </c>
      <c r="O3274" s="13">
        <v>25</v>
      </c>
      <c r="P3274" s="13"/>
      <c r="Q3274" s="13">
        <v>0</v>
      </c>
      <c r="R3274" s="69">
        <f>L3274*O3274</f>
        <v>1008.5000000000001</v>
      </c>
      <c r="S3274" s="69">
        <v>0</v>
      </c>
      <c r="T3274" s="69">
        <f t="shared" ref="T3274:T3275" si="3404">L3274*S3274</f>
        <v>0</v>
      </c>
      <c r="U3274" s="69">
        <f>R3274-T3274</f>
        <v>1008.5000000000001</v>
      </c>
      <c r="V3274" s="69">
        <f>U3274*0</f>
        <v>0</v>
      </c>
      <c r="W3274" s="69">
        <f>U3274-V3274</f>
        <v>1008.5000000000001</v>
      </c>
      <c r="X3274" s="69">
        <v>0</v>
      </c>
      <c r="Y3274" s="14">
        <f t="shared" si="3369"/>
        <v>0</v>
      </c>
      <c r="Z3274" s="11" t="s">
        <v>26</v>
      </c>
      <c r="AA3274" s="12" t="s">
        <v>31</v>
      </c>
    </row>
    <row r="3275" spans="1:27" x14ac:dyDescent="0.25">
      <c r="A3275" s="10">
        <v>45706</v>
      </c>
      <c r="B3275" s="11" t="s">
        <v>1220</v>
      </c>
      <c r="C3275" s="11" t="s">
        <v>5925</v>
      </c>
      <c r="D3275" s="11">
        <v>17820</v>
      </c>
      <c r="E3275" s="11" t="s">
        <v>245</v>
      </c>
      <c r="F3275" s="11" t="s">
        <v>26</v>
      </c>
      <c r="G3275" s="11">
        <v>3421</v>
      </c>
      <c r="H3275" s="12" t="s">
        <v>41</v>
      </c>
      <c r="I3275" s="12" t="s">
        <v>55</v>
      </c>
      <c r="J3275" s="12" t="s">
        <v>565</v>
      </c>
      <c r="K3275" s="12" t="s">
        <v>549</v>
      </c>
      <c r="L3275" s="13">
        <v>39.159999999999997</v>
      </c>
      <c r="M3275" s="13">
        <v>24</v>
      </c>
      <c r="N3275" s="13">
        <f t="shared" si="3342"/>
        <v>1.6316666666666666</v>
      </c>
      <c r="O3275" s="13">
        <v>25</v>
      </c>
      <c r="P3275" s="13"/>
      <c r="Q3275" s="13">
        <v>0</v>
      </c>
      <c r="R3275" s="69">
        <f>L3275*O3275</f>
        <v>978.99999999999989</v>
      </c>
      <c r="S3275" s="69">
        <v>0</v>
      </c>
      <c r="T3275" s="69">
        <f t="shared" si="3404"/>
        <v>0</v>
      </c>
      <c r="U3275" s="69">
        <f>R3275-T3275</f>
        <v>978.99999999999989</v>
      </c>
      <c r="V3275" s="69">
        <f>U3275*0</f>
        <v>0</v>
      </c>
      <c r="W3275" s="69">
        <f>U3275-V3275</f>
        <v>978.99999999999989</v>
      </c>
      <c r="X3275" s="69">
        <v>0</v>
      </c>
      <c r="Y3275" s="14">
        <f t="shared" si="3369"/>
        <v>0</v>
      </c>
      <c r="Z3275" s="11" t="s">
        <v>26</v>
      </c>
      <c r="AA3275" s="12" t="s">
        <v>31</v>
      </c>
    </row>
    <row r="3276" spans="1:27" x14ac:dyDescent="0.25">
      <c r="A3276" s="10">
        <v>45706</v>
      </c>
      <c r="B3276" s="11" t="s">
        <v>1195</v>
      </c>
      <c r="C3276" s="11" t="s">
        <v>5926</v>
      </c>
      <c r="D3276" s="11">
        <v>17821</v>
      </c>
      <c r="E3276" s="11" t="s">
        <v>53</v>
      </c>
      <c r="F3276" s="11" t="s">
        <v>26</v>
      </c>
      <c r="G3276" s="11">
        <v>3968</v>
      </c>
      <c r="H3276" s="12" t="s">
        <v>41</v>
      </c>
      <c r="I3276" s="12" t="s">
        <v>27</v>
      </c>
      <c r="J3276" s="12" t="s">
        <v>33</v>
      </c>
      <c r="K3276" s="12" t="s">
        <v>34</v>
      </c>
      <c r="L3276" s="13">
        <v>36.94</v>
      </c>
      <c r="M3276" s="13">
        <v>25</v>
      </c>
      <c r="N3276" s="13">
        <f t="shared" si="3342"/>
        <v>1.4775999999999998</v>
      </c>
      <c r="O3276" s="13" t="s">
        <v>30</v>
      </c>
      <c r="P3276" s="13">
        <v>60</v>
      </c>
      <c r="Q3276" s="13">
        <v>0</v>
      </c>
      <c r="R3276" s="69">
        <f>M3276*P3276</f>
        <v>1500</v>
      </c>
      <c r="S3276" s="69">
        <v>0</v>
      </c>
      <c r="T3276" s="69">
        <f>M3276*S3276</f>
        <v>0</v>
      </c>
      <c r="U3276" s="69">
        <f t="shared" ref="U3276:U3277" si="3405">+R3276-T3276</f>
        <v>1500</v>
      </c>
      <c r="V3276" s="69">
        <f>+U3276*0</f>
        <v>0</v>
      </c>
      <c r="W3276" s="69">
        <f t="shared" ref="W3276:W3277" si="3406">+U3276-V3276</f>
        <v>1500</v>
      </c>
      <c r="X3276" s="69">
        <v>0</v>
      </c>
      <c r="Y3276" s="14">
        <f t="shared" si="3369"/>
        <v>0</v>
      </c>
      <c r="Z3276" s="11" t="s">
        <v>26</v>
      </c>
      <c r="AA3276" s="12" t="s">
        <v>31</v>
      </c>
    </row>
    <row r="3277" spans="1:27" x14ac:dyDescent="0.25">
      <c r="A3277" s="10">
        <v>45706</v>
      </c>
      <c r="B3277" s="11" t="s">
        <v>114</v>
      </c>
      <c r="C3277" s="11" t="s">
        <v>5927</v>
      </c>
      <c r="D3277" s="11">
        <v>17822</v>
      </c>
      <c r="E3277" s="11" t="s">
        <v>60</v>
      </c>
      <c r="F3277" s="11" t="s">
        <v>26</v>
      </c>
      <c r="G3277" s="11" t="s">
        <v>35</v>
      </c>
      <c r="H3277" s="12" t="s">
        <v>36</v>
      </c>
      <c r="I3277" s="12" t="s">
        <v>27</v>
      </c>
      <c r="J3277" s="12" t="s">
        <v>33</v>
      </c>
      <c r="K3277" s="12" t="s">
        <v>34</v>
      </c>
      <c r="L3277" s="13">
        <v>8.4600000000000009</v>
      </c>
      <c r="M3277" s="13">
        <v>6</v>
      </c>
      <c r="N3277" s="13">
        <f t="shared" si="3342"/>
        <v>1.4100000000000001</v>
      </c>
      <c r="O3277" s="13">
        <v>50</v>
      </c>
      <c r="P3277" s="13" t="s">
        <v>30</v>
      </c>
      <c r="Q3277" s="13">
        <v>0</v>
      </c>
      <c r="R3277" s="69">
        <f>(L3277*O3277)-Q3277</f>
        <v>423.00000000000006</v>
      </c>
      <c r="S3277" s="69">
        <v>0</v>
      </c>
      <c r="T3277" s="69">
        <f t="shared" ref="T3277" si="3407">+L3277*S3277</f>
        <v>0</v>
      </c>
      <c r="U3277" s="69">
        <f t="shared" si="3405"/>
        <v>423.00000000000006</v>
      </c>
      <c r="V3277" s="69">
        <f t="shared" ref="V3277:V3278" si="3408">+U3277*0</f>
        <v>0</v>
      </c>
      <c r="W3277" s="69">
        <f t="shared" si="3406"/>
        <v>423.00000000000006</v>
      </c>
      <c r="X3277" s="69">
        <v>0</v>
      </c>
      <c r="Y3277" s="14">
        <f t="shared" si="3369"/>
        <v>0</v>
      </c>
      <c r="Z3277" s="11" t="s">
        <v>26</v>
      </c>
      <c r="AA3277" s="12" t="s">
        <v>31</v>
      </c>
    </row>
    <row r="3278" spans="1:27" x14ac:dyDescent="0.25">
      <c r="A3278" s="10">
        <v>45706</v>
      </c>
      <c r="B3278" s="11" t="s">
        <v>5928</v>
      </c>
      <c r="C3278" s="11" t="s">
        <v>5929</v>
      </c>
      <c r="D3278" s="11">
        <v>17823</v>
      </c>
      <c r="E3278" s="11" t="s">
        <v>569</v>
      </c>
      <c r="F3278" s="11" t="s">
        <v>26</v>
      </c>
      <c r="G3278" s="11">
        <v>10760</v>
      </c>
      <c r="H3278" s="12" t="s">
        <v>140</v>
      </c>
      <c r="I3278" s="12" t="s">
        <v>27</v>
      </c>
      <c r="J3278" s="12" t="s">
        <v>47</v>
      </c>
      <c r="K3278" s="12" t="s">
        <v>48</v>
      </c>
      <c r="L3278" s="13">
        <v>42.1</v>
      </c>
      <c r="M3278" s="13">
        <v>29</v>
      </c>
      <c r="N3278" s="13">
        <f t="shared" si="3342"/>
        <v>1.4517241379310346</v>
      </c>
      <c r="O3278" s="13">
        <v>40</v>
      </c>
      <c r="P3278" s="13"/>
      <c r="Q3278" s="13">
        <v>0</v>
      </c>
      <c r="R3278" s="69">
        <f>+L3278*O3278</f>
        <v>1684</v>
      </c>
      <c r="S3278" s="69">
        <v>0</v>
      </c>
      <c r="T3278" s="69">
        <f>+L3278*S3278</f>
        <v>0</v>
      </c>
      <c r="U3278" s="69">
        <f>+R3278-T3278</f>
        <v>1684</v>
      </c>
      <c r="V3278" s="69">
        <f t="shared" si="3408"/>
        <v>0</v>
      </c>
      <c r="W3278" s="69">
        <f>+U3278-V3278</f>
        <v>1684</v>
      </c>
      <c r="X3278" s="69">
        <v>0</v>
      </c>
      <c r="Y3278" s="14">
        <f t="shared" si="3369"/>
        <v>0</v>
      </c>
      <c r="Z3278" s="11" t="s">
        <v>26</v>
      </c>
      <c r="AA3278" s="12" t="s">
        <v>31</v>
      </c>
    </row>
    <row r="3279" spans="1:27" x14ac:dyDescent="0.25">
      <c r="A3279" s="10">
        <v>45706</v>
      </c>
      <c r="B3279" s="11" t="s">
        <v>1469</v>
      </c>
      <c r="C3279" s="11" t="s">
        <v>5930</v>
      </c>
      <c r="D3279" s="11">
        <v>17824</v>
      </c>
      <c r="E3279" s="11" t="s">
        <v>69</v>
      </c>
      <c r="F3279" s="11" t="s">
        <v>26</v>
      </c>
      <c r="G3279" s="11">
        <v>2126</v>
      </c>
      <c r="H3279" s="12" t="s">
        <v>70</v>
      </c>
      <c r="I3279" s="12" t="s">
        <v>27</v>
      </c>
      <c r="J3279" s="12" t="s">
        <v>33</v>
      </c>
      <c r="K3279" s="12" t="s">
        <v>34</v>
      </c>
      <c r="L3279" s="13">
        <v>38.86</v>
      </c>
      <c r="M3279" s="13">
        <v>25</v>
      </c>
      <c r="N3279" s="13">
        <f t="shared" si="3342"/>
        <v>1.5544</v>
      </c>
      <c r="O3279" s="13" t="s">
        <v>30</v>
      </c>
      <c r="P3279" s="13">
        <v>60</v>
      </c>
      <c r="Q3279" s="13">
        <v>0</v>
      </c>
      <c r="R3279" s="69">
        <f>+M3279*P3279</f>
        <v>1500</v>
      </c>
      <c r="S3279" s="69">
        <v>0</v>
      </c>
      <c r="T3279" s="69">
        <f>+M3279*S3279</f>
        <v>0</v>
      </c>
      <c r="U3279" s="69">
        <f t="shared" ref="U3279" si="3409">+R3279-T3279</f>
        <v>1500</v>
      </c>
      <c r="V3279" s="69">
        <f>+U3279*0</f>
        <v>0</v>
      </c>
      <c r="W3279" s="69">
        <f t="shared" ref="W3279" si="3410">+U3279-V3279</f>
        <v>1500</v>
      </c>
      <c r="X3279" s="69">
        <v>0</v>
      </c>
      <c r="Y3279" s="14">
        <f t="shared" si="3369"/>
        <v>0</v>
      </c>
      <c r="Z3279" s="11" t="s">
        <v>26</v>
      </c>
      <c r="AA3279" s="12" t="s">
        <v>31</v>
      </c>
    </row>
    <row r="3280" spans="1:27" x14ac:dyDescent="0.25">
      <c r="A3280" s="10">
        <v>45706</v>
      </c>
      <c r="B3280" s="11" t="s">
        <v>5931</v>
      </c>
      <c r="C3280" s="11" t="s">
        <v>5932</v>
      </c>
      <c r="D3280" s="11">
        <v>17825</v>
      </c>
      <c r="E3280" s="11" t="s">
        <v>80</v>
      </c>
      <c r="F3280" s="11" t="s">
        <v>26</v>
      </c>
      <c r="G3280" s="11">
        <v>10694</v>
      </c>
      <c r="H3280" s="12" t="s">
        <v>140</v>
      </c>
      <c r="I3280" s="12" t="s">
        <v>27</v>
      </c>
      <c r="J3280" s="12" t="s">
        <v>42</v>
      </c>
      <c r="K3280" s="12" t="s">
        <v>43</v>
      </c>
      <c r="L3280" s="13">
        <v>44.94</v>
      </c>
      <c r="M3280" s="13">
        <v>27</v>
      </c>
      <c r="N3280" s="13">
        <f t="shared" si="3342"/>
        <v>1.6644444444444444</v>
      </c>
      <c r="O3280" s="13">
        <v>35</v>
      </c>
      <c r="P3280" s="13"/>
      <c r="Q3280" s="13">
        <v>0</v>
      </c>
      <c r="R3280" s="69">
        <f>+L3280*O3280</f>
        <v>1572.8999999999999</v>
      </c>
      <c r="S3280" s="69">
        <v>0</v>
      </c>
      <c r="T3280" s="69">
        <f>+L3280*S3280</f>
        <v>0</v>
      </c>
      <c r="U3280" s="69">
        <f>+R3280-T3280</f>
        <v>1572.8999999999999</v>
      </c>
      <c r="V3280" s="69">
        <f t="shared" ref="V3280" si="3411">+U3280*0</f>
        <v>0</v>
      </c>
      <c r="W3280" s="69">
        <f>+U3280-V3280</f>
        <v>1572.8999999999999</v>
      </c>
      <c r="X3280" s="69">
        <v>0</v>
      </c>
      <c r="Y3280" s="14">
        <f t="shared" si="3369"/>
        <v>0</v>
      </c>
      <c r="Z3280" s="11" t="s">
        <v>26</v>
      </c>
      <c r="AA3280" s="12" t="s">
        <v>31</v>
      </c>
    </row>
    <row r="3281" spans="1:27" x14ac:dyDescent="0.25">
      <c r="A3281" s="10">
        <v>45706</v>
      </c>
      <c r="B3281" s="11" t="s">
        <v>5933</v>
      </c>
      <c r="C3281" s="11" t="s">
        <v>5934</v>
      </c>
      <c r="D3281" s="11">
        <v>17826</v>
      </c>
      <c r="E3281" s="11" t="s">
        <v>60</v>
      </c>
      <c r="F3281" s="11" t="s">
        <v>26</v>
      </c>
      <c r="G3281" s="11" t="s">
        <v>35</v>
      </c>
      <c r="H3281" s="12" t="s">
        <v>36</v>
      </c>
      <c r="I3281" s="12" t="s">
        <v>27</v>
      </c>
      <c r="J3281" s="12" t="s">
        <v>42</v>
      </c>
      <c r="K3281" s="12" t="s">
        <v>43</v>
      </c>
      <c r="L3281" s="13">
        <v>9.3000000000000007</v>
      </c>
      <c r="M3281" s="13">
        <v>6</v>
      </c>
      <c r="N3281" s="13">
        <f t="shared" si="3342"/>
        <v>1.55</v>
      </c>
      <c r="O3281" s="13">
        <v>45</v>
      </c>
      <c r="P3281" s="13" t="s">
        <v>30</v>
      </c>
      <c r="Q3281" s="13">
        <v>0</v>
      </c>
      <c r="R3281" s="69">
        <f>(L3281*O3281)-Q3281</f>
        <v>418.50000000000006</v>
      </c>
      <c r="S3281" s="69">
        <v>0</v>
      </c>
      <c r="T3281" s="69">
        <f t="shared" ref="T3281" si="3412">+L3281*S3281</f>
        <v>0</v>
      </c>
      <c r="U3281" s="69">
        <f t="shared" ref="U3281" si="3413">+R3281-T3281</f>
        <v>418.50000000000006</v>
      </c>
      <c r="V3281" s="69">
        <f>+U3281*0</f>
        <v>0</v>
      </c>
      <c r="W3281" s="69">
        <f t="shared" ref="W3281" si="3414">+U3281-V3281</f>
        <v>418.50000000000006</v>
      </c>
      <c r="X3281" s="69">
        <v>0</v>
      </c>
      <c r="Y3281" s="14">
        <f t="shared" si="3369"/>
        <v>0</v>
      </c>
      <c r="Z3281" s="11" t="s">
        <v>26</v>
      </c>
      <c r="AA3281" s="12" t="s">
        <v>31</v>
      </c>
    </row>
    <row r="3282" spans="1:27" x14ac:dyDescent="0.25">
      <c r="A3282" s="10">
        <v>45706</v>
      </c>
      <c r="B3282" s="11" t="s">
        <v>418</v>
      </c>
      <c r="C3282" s="11" t="s">
        <v>5935</v>
      </c>
      <c r="D3282" s="11">
        <v>17827</v>
      </c>
      <c r="E3282" s="11" t="s">
        <v>59</v>
      </c>
      <c r="F3282" s="11" t="s">
        <v>26</v>
      </c>
      <c r="G3282" s="11">
        <v>112897</v>
      </c>
      <c r="H3282" s="12" t="s">
        <v>4445</v>
      </c>
      <c r="I3282" s="12" t="s">
        <v>27</v>
      </c>
      <c r="J3282" s="12" t="s">
        <v>33</v>
      </c>
      <c r="K3282" s="12" t="s">
        <v>34</v>
      </c>
      <c r="L3282" s="13">
        <v>34.479999999999997</v>
      </c>
      <c r="M3282" s="13">
        <v>25</v>
      </c>
      <c r="N3282" s="13">
        <f t="shared" si="3342"/>
        <v>1.3792</v>
      </c>
      <c r="O3282" s="13">
        <v>44</v>
      </c>
      <c r="P3282" s="13" t="s">
        <v>30</v>
      </c>
      <c r="Q3282" s="13">
        <v>0</v>
      </c>
      <c r="R3282" s="69">
        <f t="shared" ref="R3282:R3283" si="3415">+L3282*O3282</f>
        <v>1517.12</v>
      </c>
      <c r="S3282" s="69">
        <v>0</v>
      </c>
      <c r="T3282" s="69">
        <f>+L3282*S3282</f>
        <v>0</v>
      </c>
      <c r="U3282" s="69">
        <f>+R3282-T3282</f>
        <v>1517.12</v>
      </c>
      <c r="V3282" s="69">
        <f>+U3282*1</f>
        <v>1517.12</v>
      </c>
      <c r="W3282" s="69">
        <f>+U3282-V3282</f>
        <v>0</v>
      </c>
      <c r="X3282" s="69">
        <v>0</v>
      </c>
      <c r="Y3282" s="14">
        <f t="shared" si="3369"/>
        <v>0</v>
      </c>
      <c r="Z3282" s="11" t="s">
        <v>26</v>
      </c>
      <c r="AA3282" s="12" t="s">
        <v>31</v>
      </c>
    </row>
    <row r="3283" spans="1:27" x14ac:dyDescent="0.25">
      <c r="A3283" s="10">
        <v>45706</v>
      </c>
      <c r="B3283" s="11" t="s">
        <v>1663</v>
      </c>
      <c r="C3283" s="11" t="s">
        <v>5936</v>
      </c>
      <c r="D3283" s="11">
        <v>17828</v>
      </c>
      <c r="E3283" s="11" t="s">
        <v>566</v>
      </c>
      <c r="F3283" s="11" t="s">
        <v>26</v>
      </c>
      <c r="G3283" s="11">
        <v>112898</v>
      </c>
      <c r="H3283" s="12" t="s">
        <v>4445</v>
      </c>
      <c r="I3283" s="12" t="s">
        <v>27</v>
      </c>
      <c r="J3283" s="12" t="s">
        <v>42</v>
      </c>
      <c r="K3283" s="12" t="s">
        <v>43</v>
      </c>
      <c r="L3283" s="13">
        <v>39.520000000000003</v>
      </c>
      <c r="M3283" s="13">
        <v>25</v>
      </c>
      <c r="N3283" s="13">
        <f t="shared" si="3342"/>
        <v>1.5808000000000002</v>
      </c>
      <c r="O3283" s="13">
        <v>42</v>
      </c>
      <c r="P3283" s="13" t="s">
        <v>30</v>
      </c>
      <c r="Q3283" s="13">
        <v>0</v>
      </c>
      <c r="R3283" s="69">
        <f t="shared" si="3415"/>
        <v>1659.8400000000001</v>
      </c>
      <c r="S3283" s="69">
        <v>0</v>
      </c>
      <c r="T3283" s="69">
        <f>+L3283*S3283</f>
        <v>0</v>
      </c>
      <c r="U3283" s="69">
        <f t="shared" ref="U3283:U3284" si="3416">+R3283-T3283</f>
        <v>1659.8400000000001</v>
      </c>
      <c r="V3283" s="69">
        <f>+U3283*1</f>
        <v>1659.8400000000001</v>
      </c>
      <c r="W3283" s="69">
        <f t="shared" ref="W3283:W3284" si="3417">+U3283-V3283</f>
        <v>0</v>
      </c>
      <c r="X3283" s="69">
        <v>0</v>
      </c>
      <c r="Y3283" s="14">
        <f t="shared" si="3369"/>
        <v>0</v>
      </c>
      <c r="Z3283" s="11" t="s">
        <v>26</v>
      </c>
      <c r="AA3283" s="12" t="s">
        <v>31</v>
      </c>
    </row>
    <row r="3284" spans="1:27" x14ac:dyDescent="0.25">
      <c r="A3284" s="10">
        <v>45706</v>
      </c>
      <c r="B3284" s="11" t="s">
        <v>5937</v>
      </c>
      <c r="C3284" s="11" t="s">
        <v>5938</v>
      </c>
      <c r="D3284" s="11">
        <v>17829</v>
      </c>
      <c r="E3284" s="11" t="s">
        <v>69</v>
      </c>
      <c r="F3284" s="11" t="s">
        <v>26</v>
      </c>
      <c r="G3284" s="11">
        <v>2127</v>
      </c>
      <c r="H3284" s="12" t="s">
        <v>70</v>
      </c>
      <c r="I3284" s="12" t="s">
        <v>27</v>
      </c>
      <c r="J3284" s="12" t="s">
        <v>42</v>
      </c>
      <c r="K3284" s="12" t="s">
        <v>43</v>
      </c>
      <c r="L3284" s="13">
        <v>42.4</v>
      </c>
      <c r="M3284" s="13">
        <v>25</v>
      </c>
      <c r="N3284" s="13">
        <f t="shared" si="3342"/>
        <v>1.696</v>
      </c>
      <c r="O3284" s="13" t="s">
        <v>30</v>
      </c>
      <c r="P3284" s="13">
        <v>64</v>
      </c>
      <c r="Q3284" s="13">
        <v>0</v>
      </c>
      <c r="R3284" s="69">
        <f>+M3284*P3284</f>
        <v>1600</v>
      </c>
      <c r="S3284" s="69">
        <v>0</v>
      </c>
      <c r="T3284" s="69">
        <f>+M3284*S3284</f>
        <v>0</v>
      </c>
      <c r="U3284" s="69">
        <f t="shared" si="3416"/>
        <v>1600</v>
      </c>
      <c r="V3284" s="69">
        <f t="shared" ref="V3284" si="3418">+U3284*0</f>
        <v>0</v>
      </c>
      <c r="W3284" s="69">
        <f t="shared" si="3417"/>
        <v>1600</v>
      </c>
      <c r="X3284" s="69">
        <v>0</v>
      </c>
      <c r="Y3284" s="14">
        <f t="shared" si="3369"/>
        <v>0</v>
      </c>
      <c r="Z3284" s="11" t="s">
        <v>26</v>
      </c>
      <c r="AA3284" s="12" t="s">
        <v>31</v>
      </c>
    </row>
    <row r="3285" spans="1:27" x14ac:dyDescent="0.25">
      <c r="A3285" s="10">
        <v>45706</v>
      </c>
      <c r="B3285" s="11" t="s">
        <v>1602</v>
      </c>
      <c r="C3285" s="11" t="s">
        <v>5939</v>
      </c>
      <c r="D3285" s="11">
        <v>17830</v>
      </c>
      <c r="E3285" s="11" t="s">
        <v>5899</v>
      </c>
      <c r="F3285" s="11" t="s">
        <v>26</v>
      </c>
      <c r="G3285" s="11">
        <v>112888</v>
      </c>
      <c r="H3285" s="12" t="s">
        <v>4445</v>
      </c>
      <c r="I3285" s="12" t="s">
        <v>27</v>
      </c>
      <c r="J3285" s="12" t="s">
        <v>33</v>
      </c>
      <c r="K3285" s="12" t="s">
        <v>34</v>
      </c>
      <c r="L3285" s="13">
        <v>40.18</v>
      </c>
      <c r="M3285" s="13">
        <v>28</v>
      </c>
      <c r="N3285" s="13">
        <f t="shared" si="3342"/>
        <v>1.4350000000000001</v>
      </c>
      <c r="O3285" s="13">
        <v>44</v>
      </c>
      <c r="P3285" s="13" t="s">
        <v>30</v>
      </c>
      <c r="Q3285" s="13">
        <v>0</v>
      </c>
      <c r="R3285" s="69">
        <f t="shared" ref="R3285:R3286" si="3419">+L3285*O3285</f>
        <v>1767.92</v>
      </c>
      <c r="S3285" s="69">
        <v>0</v>
      </c>
      <c r="T3285" s="69">
        <f>+L3285*S3285</f>
        <v>0</v>
      </c>
      <c r="U3285" s="69">
        <f>+R3285-T3285</f>
        <v>1767.92</v>
      </c>
      <c r="V3285" s="69">
        <f>+U3285*1</f>
        <v>1767.92</v>
      </c>
      <c r="W3285" s="69">
        <f>+U3285-V3285</f>
        <v>0</v>
      </c>
      <c r="X3285" s="69">
        <v>0</v>
      </c>
      <c r="Y3285" s="14">
        <f t="shared" si="3369"/>
        <v>0</v>
      </c>
      <c r="Z3285" s="11" t="s">
        <v>26</v>
      </c>
      <c r="AA3285" s="12" t="s">
        <v>31</v>
      </c>
    </row>
    <row r="3286" spans="1:27" x14ac:dyDescent="0.25">
      <c r="A3286" s="10">
        <v>45706</v>
      </c>
      <c r="B3286" s="11" t="s">
        <v>5940</v>
      </c>
      <c r="C3286" s="11" t="s">
        <v>5941</v>
      </c>
      <c r="D3286" s="11">
        <v>17831</v>
      </c>
      <c r="E3286" s="11" t="s">
        <v>567</v>
      </c>
      <c r="F3286" s="11" t="s">
        <v>26</v>
      </c>
      <c r="G3286" s="11">
        <v>112899</v>
      </c>
      <c r="H3286" s="12" t="s">
        <v>4445</v>
      </c>
      <c r="I3286" s="12" t="s">
        <v>27</v>
      </c>
      <c r="J3286" s="12" t="s">
        <v>33</v>
      </c>
      <c r="K3286" s="12" t="s">
        <v>34</v>
      </c>
      <c r="L3286" s="13">
        <v>36.24</v>
      </c>
      <c r="M3286" s="13">
        <v>25</v>
      </c>
      <c r="N3286" s="13">
        <f t="shared" si="3342"/>
        <v>1.4496</v>
      </c>
      <c r="O3286" s="13">
        <v>44</v>
      </c>
      <c r="P3286" s="13" t="s">
        <v>30</v>
      </c>
      <c r="Q3286" s="13">
        <v>0</v>
      </c>
      <c r="R3286" s="69">
        <f t="shared" si="3419"/>
        <v>1594.5600000000002</v>
      </c>
      <c r="S3286" s="69">
        <v>0</v>
      </c>
      <c r="T3286" s="69">
        <f>+L3286*S3286</f>
        <v>0</v>
      </c>
      <c r="U3286" s="69">
        <f>+R3286-T3286</f>
        <v>1594.5600000000002</v>
      </c>
      <c r="V3286" s="69">
        <f>+U3286*1</f>
        <v>1594.5600000000002</v>
      </c>
      <c r="W3286" s="69">
        <f>+U3286-V3286</f>
        <v>0</v>
      </c>
      <c r="X3286" s="69">
        <v>0</v>
      </c>
      <c r="Y3286" s="14">
        <f t="shared" si="3369"/>
        <v>0</v>
      </c>
      <c r="Z3286" s="11" t="s">
        <v>26</v>
      </c>
      <c r="AA3286" s="12" t="s">
        <v>31</v>
      </c>
    </row>
    <row r="3287" spans="1:27" x14ac:dyDescent="0.25">
      <c r="A3287" s="10">
        <v>45706</v>
      </c>
      <c r="B3287" s="11" t="s">
        <v>1712</v>
      </c>
      <c r="C3287" s="11" t="s">
        <v>5942</v>
      </c>
      <c r="D3287" s="11">
        <v>17832</v>
      </c>
      <c r="E3287" s="11" t="s">
        <v>1199</v>
      </c>
      <c r="F3287" s="11" t="s">
        <v>26</v>
      </c>
      <c r="G3287" s="11">
        <v>2977</v>
      </c>
      <c r="H3287" s="12" t="s">
        <v>162</v>
      </c>
      <c r="I3287" s="12" t="s">
        <v>27</v>
      </c>
      <c r="J3287" s="12" t="s">
        <v>47</v>
      </c>
      <c r="K3287" s="12" t="s">
        <v>48</v>
      </c>
      <c r="L3287" s="13">
        <v>36.5</v>
      </c>
      <c r="M3287" s="13">
        <v>25</v>
      </c>
      <c r="N3287" s="13">
        <f t="shared" si="3342"/>
        <v>1.46</v>
      </c>
      <c r="O3287" s="13" t="s">
        <v>30</v>
      </c>
      <c r="P3287" s="13">
        <v>58</v>
      </c>
      <c r="Q3287" s="13">
        <v>0</v>
      </c>
      <c r="R3287" s="69">
        <f>M3287*P3287</f>
        <v>1450</v>
      </c>
      <c r="S3287" s="69">
        <v>0</v>
      </c>
      <c r="T3287" s="69">
        <f>M3287*S3287</f>
        <v>0</v>
      </c>
      <c r="U3287" s="69">
        <f>R3287-T3287</f>
        <v>1450</v>
      </c>
      <c r="V3287" s="69">
        <f>U3287*0</f>
        <v>0</v>
      </c>
      <c r="W3287" s="69">
        <f>U3287-V3287</f>
        <v>1450</v>
      </c>
      <c r="X3287" s="69">
        <v>0</v>
      </c>
      <c r="Y3287" s="14">
        <f t="shared" si="3369"/>
        <v>0</v>
      </c>
      <c r="Z3287" s="11" t="s">
        <v>26</v>
      </c>
      <c r="AA3287" s="12" t="s">
        <v>31</v>
      </c>
    </row>
    <row r="3288" spans="1:27" x14ac:dyDescent="0.25">
      <c r="A3288" s="10">
        <v>45707</v>
      </c>
      <c r="B3288" s="11" t="s">
        <v>5943</v>
      </c>
      <c r="C3288" s="11" t="s">
        <v>5944</v>
      </c>
      <c r="D3288" s="11">
        <v>17833</v>
      </c>
      <c r="E3288" s="11" t="s">
        <v>551</v>
      </c>
      <c r="F3288" s="11" t="s">
        <v>26</v>
      </c>
      <c r="G3288" s="11">
        <v>44175</v>
      </c>
      <c r="H3288" s="12" t="s">
        <v>4422</v>
      </c>
      <c r="I3288" s="12" t="s">
        <v>27</v>
      </c>
      <c r="J3288" s="12" t="s">
        <v>47</v>
      </c>
      <c r="K3288" s="12" t="s">
        <v>48</v>
      </c>
      <c r="L3288" s="13">
        <v>35.92</v>
      </c>
      <c r="M3288" s="13">
        <v>25</v>
      </c>
      <c r="N3288" s="13">
        <f>L3288/M3288</f>
        <v>1.4368000000000001</v>
      </c>
      <c r="O3288" s="13">
        <v>46</v>
      </c>
      <c r="P3288" s="13" t="s">
        <v>30</v>
      </c>
      <c r="Q3288" s="13">
        <v>0</v>
      </c>
      <c r="R3288" s="69">
        <f t="shared" ref="R3288:R3290" si="3420">+L3288*O3288</f>
        <v>1652.3200000000002</v>
      </c>
      <c r="S3288" s="69">
        <v>0</v>
      </c>
      <c r="T3288" s="69">
        <f t="shared" ref="T3288" si="3421">+L3288*S3288</f>
        <v>0</v>
      </c>
      <c r="U3288" s="69">
        <f t="shared" ref="U3288" si="3422">+R3288-T3288</f>
        <v>1652.3200000000002</v>
      </c>
      <c r="V3288" s="69">
        <f>+U3288*1</f>
        <v>1652.3200000000002</v>
      </c>
      <c r="W3288" s="69">
        <f t="shared" ref="W3288" si="3423">+U3288-V3288</f>
        <v>0</v>
      </c>
      <c r="X3288" s="69">
        <v>0</v>
      </c>
      <c r="Y3288" s="14">
        <f t="shared" si="3369"/>
        <v>0</v>
      </c>
      <c r="Z3288" s="11" t="s">
        <v>26</v>
      </c>
      <c r="AA3288" s="12" t="s">
        <v>31</v>
      </c>
    </row>
    <row r="3289" spans="1:27" x14ac:dyDescent="0.25">
      <c r="A3289" s="10">
        <v>45707</v>
      </c>
      <c r="B3289" s="11" t="s">
        <v>2004</v>
      </c>
      <c r="C3289" s="11" t="s">
        <v>5945</v>
      </c>
      <c r="D3289" s="11">
        <v>17834</v>
      </c>
      <c r="E3289" s="11" t="s">
        <v>321</v>
      </c>
      <c r="F3289" s="11" t="s">
        <v>26</v>
      </c>
      <c r="G3289" s="11">
        <v>112903</v>
      </c>
      <c r="H3289" s="12" t="s">
        <v>4445</v>
      </c>
      <c r="I3289" s="12" t="s">
        <v>27</v>
      </c>
      <c r="J3289" s="12" t="s">
        <v>33</v>
      </c>
      <c r="K3289" s="12" t="s">
        <v>34</v>
      </c>
      <c r="L3289" s="13">
        <v>36.18</v>
      </c>
      <c r="M3289" s="13">
        <v>25</v>
      </c>
      <c r="N3289" s="13">
        <f t="shared" ref="N3289:N3352" si="3424">L3289/M3289</f>
        <v>1.4472</v>
      </c>
      <c r="O3289" s="13">
        <v>44</v>
      </c>
      <c r="P3289" s="13" t="s">
        <v>30</v>
      </c>
      <c r="Q3289" s="13">
        <v>0</v>
      </c>
      <c r="R3289" s="69">
        <f t="shared" si="3420"/>
        <v>1591.92</v>
      </c>
      <c r="S3289" s="69">
        <v>0</v>
      </c>
      <c r="T3289" s="69">
        <f>+L3289*S3289</f>
        <v>0</v>
      </c>
      <c r="U3289" s="69">
        <f>+R3289-T3289</f>
        <v>1591.92</v>
      </c>
      <c r="V3289" s="69">
        <f>+U3289*1</f>
        <v>1591.92</v>
      </c>
      <c r="W3289" s="69">
        <f>+U3289-V3289</f>
        <v>0</v>
      </c>
      <c r="X3289" s="69">
        <v>0</v>
      </c>
      <c r="Y3289" s="14">
        <f t="shared" si="3369"/>
        <v>0</v>
      </c>
      <c r="Z3289" s="11" t="s">
        <v>26</v>
      </c>
      <c r="AA3289" s="12" t="s">
        <v>31</v>
      </c>
    </row>
    <row r="3290" spans="1:27" x14ac:dyDescent="0.25">
      <c r="A3290" s="10">
        <v>45707</v>
      </c>
      <c r="B3290" s="11" t="s">
        <v>718</v>
      </c>
      <c r="C3290" s="11" t="s">
        <v>5946</v>
      </c>
      <c r="D3290" s="11">
        <v>17835</v>
      </c>
      <c r="E3290" s="11" t="s">
        <v>223</v>
      </c>
      <c r="F3290" s="11" t="s">
        <v>26</v>
      </c>
      <c r="G3290" s="11">
        <v>3227</v>
      </c>
      <c r="H3290" s="12" t="s">
        <v>4422</v>
      </c>
      <c r="I3290" s="12" t="s">
        <v>27</v>
      </c>
      <c r="J3290" s="12" t="s">
        <v>47</v>
      </c>
      <c r="K3290" s="12" t="s">
        <v>48</v>
      </c>
      <c r="L3290" s="13">
        <v>35.119999999999997</v>
      </c>
      <c r="M3290" s="13">
        <v>25</v>
      </c>
      <c r="N3290" s="13">
        <f t="shared" si="3424"/>
        <v>1.4047999999999998</v>
      </c>
      <c r="O3290" s="13">
        <v>46</v>
      </c>
      <c r="P3290" s="13" t="s">
        <v>30</v>
      </c>
      <c r="Q3290" s="13">
        <v>0</v>
      </c>
      <c r="R3290" s="69">
        <f t="shared" si="3420"/>
        <v>1615.52</v>
      </c>
      <c r="S3290" s="69">
        <v>0</v>
      </c>
      <c r="T3290" s="69">
        <f t="shared" ref="T3290" si="3425">+L3290*S3290</f>
        <v>0</v>
      </c>
      <c r="U3290" s="69">
        <f t="shared" ref="U3290" si="3426">+R3290-T3290</f>
        <v>1615.52</v>
      </c>
      <c r="V3290" s="69">
        <f>+U3290*1</f>
        <v>1615.52</v>
      </c>
      <c r="W3290" s="69">
        <f t="shared" ref="W3290" si="3427">+U3290-V3290</f>
        <v>0</v>
      </c>
      <c r="X3290" s="69">
        <v>0</v>
      </c>
      <c r="Y3290" s="14">
        <f t="shared" si="3369"/>
        <v>0</v>
      </c>
      <c r="Z3290" s="11" t="s">
        <v>26</v>
      </c>
      <c r="AA3290" s="12" t="s">
        <v>31</v>
      </c>
    </row>
    <row r="3291" spans="1:27" x14ac:dyDescent="0.25">
      <c r="A3291" s="10">
        <v>45707</v>
      </c>
      <c r="B3291" s="11" t="s">
        <v>5947</v>
      </c>
      <c r="C3291" s="11" t="s">
        <v>5948</v>
      </c>
      <c r="D3291" s="11">
        <v>17836</v>
      </c>
      <c r="E3291" s="11" t="s">
        <v>32</v>
      </c>
      <c r="F3291" s="11" t="s">
        <v>26</v>
      </c>
      <c r="G3291" s="11">
        <v>1621</v>
      </c>
      <c r="H3291" s="12" t="s">
        <v>45</v>
      </c>
      <c r="I3291" s="12" t="s">
        <v>27</v>
      </c>
      <c r="J3291" s="12" t="s">
        <v>42</v>
      </c>
      <c r="K3291" s="12" t="s">
        <v>43</v>
      </c>
      <c r="L3291" s="13">
        <v>41.82</v>
      </c>
      <c r="M3291" s="13">
        <v>25</v>
      </c>
      <c r="N3291" s="13">
        <f t="shared" si="3424"/>
        <v>1.6728000000000001</v>
      </c>
      <c r="O3291" s="14" t="s">
        <v>30</v>
      </c>
      <c r="P3291" s="13">
        <v>62</v>
      </c>
      <c r="Q3291" s="13">
        <v>0</v>
      </c>
      <c r="R3291" s="69">
        <f>M3291*P3291</f>
        <v>1550</v>
      </c>
      <c r="S3291" s="69">
        <v>0</v>
      </c>
      <c r="T3291" s="69">
        <f>M3291*S3291</f>
        <v>0</v>
      </c>
      <c r="U3291" s="69">
        <f>R3291-T3291</f>
        <v>1550</v>
      </c>
      <c r="V3291" s="69">
        <f>U3291*0</f>
        <v>0</v>
      </c>
      <c r="W3291" s="69">
        <f>U3291-V3291</f>
        <v>1550</v>
      </c>
      <c r="X3291" s="69">
        <v>0</v>
      </c>
      <c r="Y3291" s="14">
        <f t="shared" si="3369"/>
        <v>0</v>
      </c>
      <c r="Z3291" s="11" t="s">
        <v>26</v>
      </c>
      <c r="AA3291" s="12" t="s">
        <v>31</v>
      </c>
    </row>
    <row r="3292" spans="1:27" x14ac:dyDescent="0.25">
      <c r="A3292" s="10">
        <v>45707</v>
      </c>
      <c r="B3292" s="11" t="s">
        <v>5949</v>
      </c>
      <c r="C3292" s="11" t="s">
        <v>5950</v>
      </c>
      <c r="D3292" s="11">
        <v>17837</v>
      </c>
      <c r="E3292" s="11" t="s">
        <v>495</v>
      </c>
      <c r="F3292" s="11" t="s">
        <v>26</v>
      </c>
      <c r="G3292" s="11">
        <v>78959</v>
      </c>
      <c r="H3292" s="12" t="s">
        <v>4447</v>
      </c>
      <c r="I3292" s="12" t="s">
        <v>27</v>
      </c>
      <c r="J3292" s="12" t="s">
        <v>47</v>
      </c>
      <c r="K3292" s="12" t="s">
        <v>48</v>
      </c>
      <c r="L3292" s="13">
        <v>37.659999999999997</v>
      </c>
      <c r="M3292" s="13">
        <v>25</v>
      </c>
      <c r="N3292" s="13">
        <f t="shared" si="3424"/>
        <v>1.5064</v>
      </c>
      <c r="O3292" s="13">
        <v>46.66</v>
      </c>
      <c r="P3292" s="13" t="s">
        <v>30</v>
      </c>
      <c r="Q3292" s="13">
        <v>0</v>
      </c>
      <c r="R3292" s="69">
        <f>+L3292*O3292</f>
        <v>1757.2155999999998</v>
      </c>
      <c r="S3292" s="69">
        <v>0</v>
      </c>
      <c r="T3292" s="69">
        <f>+L3292*S3292</f>
        <v>0</v>
      </c>
      <c r="U3292" s="69">
        <f>+R3292-T3292</f>
        <v>1757.2155999999998</v>
      </c>
      <c r="V3292" s="69">
        <f>+U3292*0.75</f>
        <v>1317.9116999999999</v>
      </c>
      <c r="W3292" s="69">
        <f>+U3292-V3292</f>
        <v>439.30389999999989</v>
      </c>
      <c r="X3292" s="69">
        <v>0</v>
      </c>
      <c r="Y3292" s="14">
        <f t="shared" si="3369"/>
        <v>0</v>
      </c>
      <c r="Z3292" s="11" t="s">
        <v>26</v>
      </c>
      <c r="AA3292" s="12" t="s">
        <v>31</v>
      </c>
    </row>
    <row r="3293" spans="1:27" x14ac:dyDescent="0.25">
      <c r="A3293" s="10">
        <v>45707</v>
      </c>
      <c r="B3293" s="11" t="s">
        <v>3331</v>
      </c>
      <c r="C3293" s="11" t="s">
        <v>5951</v>
      </c>
      <c r="D3293" s="11">
        <v>17838</v>
      </c>
      <c r="E3293" s="11" t="s">
        <v>183</v>
      </c>
      <c r="F3293" s="11" t="s">
        <v>26</v>
      </c>
      <c r="G3293" s="11">
        <v>1022</v>
      </c>
      <c r="H3293" s="12" t="s">
        <v>141</v>
      </c>
      <c r="I3293" s="12" t="s">
        <v>27</v>
      </c>
      <c r="J3293" s="12" t="s">
        <v>33</v>
      </c>
      <c r="K3293" s="12" t="s">
        <v>34</v>
      </c>
      <c r="L3293" s="13">
        <v>38.06</v>
      </c>
      <c r="M3293" s="13">
        <v>25</v>
      </c>
      <c r="N3293" s="13">
        <f t="shared" si="3424"/>
        <v>1.5224000000000002</v>
      </c>
      <c r="O3293" s="13">
        <v>40</v>
      </c>
      <c r="P3293" s="13" t="s">
        <v>30</v>
      </c>
      <c r="Q3293" s="13">
        <v>0</v>
      </c>
      <c r="R3293" s="69">
        <f>L3293*O3293</f>
        <v>1522.4</v>
      </c>
      <c r="S3293" s="69">
        <v>0</v>
      </c>
      <c r="T3293" s="69">
        <f>L3293*S3293</f>
        <v>0</v>
      </c>
      <c r="U3293" s="69">
        <f>R3293-T3293</f>
        <v>1522.4</v>
      </c>
      <c r="V3293" s="69">
        <f>U3293*0</f>
        <v>0</v>
      </c>
      <c r="W3293" s="69">
        <f>U3293-V3293</f>
        <v>1522.4</v>
      </c>
      <c r="X3293" s="69">
        <v>0</v>
      </c>
      <c r="Y3293" s="14">
        <f t="shared" si="3369"/>
        <v>0</v>
      </c>
      <c r="Z3293" s="11" t="s">
        <v>26</v>
      </c>
      <c r="AA3293" s="12" t="s">
        <v>31</v>
      </c>
    </row>
    <row r="3294" spans="1:27" x14ac:dyDescent="0.25">
      <c r="A3294" s="10">
        <v>45707</v>
      </c>
      <c r="B3294" s="11" t="s">
        <v>3803</v>
      </c>
      <c r="C3294" s="11" t="s">
        <v>5952</v>
      </c>
      <c r="D3294" s="11">
        <v>17839</v>
      </c>
      <c r="E3294" s="11" t="s">
        <v>81</v>
      </c>
      <c r="F3294" s="11" t="s">
        <v>26</v>
      </c>
      <c r="G3294" s="11" t="s">
        <v>26</v>
      </c>
      <c r="H3294" s="12" t="s">
        <v>4421</v>
      </c>
      <c r="I3294" s="12" t="s">
        <v>27</v>
      </c>
      <c r="J3294" s="12" t="s">
        <v>42</v>
      </c>
      <c r="K3294" s="12" t="s">
        <v>43</v>
      </c>
      <c r="L3294" s="13">
        <v>44.08</v>
      </c>
      <c r="M3294" s="13">
        <v>25</v>
      </c>
      <c r="N3294" s="13">
        <f t="shared" si="3424"/>
        <v>1.7631999999999999</v>
      </c>
      <c r="O3294" s="13">
        <v>83</v>
      </c>
      <c r="P3294" s="13" t="s">
        <v>30</v>
      </c>
      <c r="Q3294" s="13">
        <v>0</v>
      </c>
      <c r="R3294" s="69">
        <f>L3294*O3294</f>
        <v>3658.64</v>
      </c>
      <c r="S3294" s="69">
        <v>38</v>
      </c>
      <c r="T3294" s="69">
        <f>L3294*S3294</f>
        <v>1675.04</v>
      </c>
      <c r="U3294" s="69">
        <f>R3294-T3294</f>
        <v>1983.6</v>
      </c>
      <c r="V3294" s="69">
        <f>U3294*1</f>
        <v>1983.6</v>
      </c>
      <c r="W3294" s="69">
        <f>U3294-V3294</f>
        <v>0</v>
      </c>
      <c r="X3294" s="69">
        <f>L3294*36</f>
        <v>1586.8799999999999</v>
      </c>
      <c r="Y3294" s="70">
        <f>+T3294-X3294</f>
        <v>88.160000000000082</v>
      </c>
      <c r="Z3294" s="12" t="s">
        <v>141</v>
      </c>
      <c r="AA3294" s="12" t="s">
        <v>78</v>
      </c>
    </row>
    <row r="3295" spans="1:27" x14ac:dyDescent="0.25">
      <c r="A3295" s="10">
        <v>45707</v>
      </c>
      <c r="B3295" s="11" t="s">
        <v>5953</v>
      </c>
      <c r="C3295" s="11" t="s">
        <v>5954</v>
      </c>
      <c r="D3295" s="11">
        <v>17840</v>
      </c>
      <c r="E3295" s="11" t="s">
        <v>500</v>
      </c>
      <c r="F3295" s="11" t="s">
        <v>26</v>
      </c>
      <c r="G3295" s="11" t="s">
        <v>26</v>
      </c>
      <c r="H3295" s="12" t="s">
        <v>4421</v>
      </c>
      <c r="I3295" s="12" t="s">
        <v>27</v>
      </c>
      <c r="J3295" s="12" t="s">
        <v>33</v>
      </c>
      <c r="K3295" s="12" t="s">
        <v>34</v>
      </c>
      <c r="L3295" s="13">
        <v>42.28</v>
      </c>
      <c r="M3295" s="13">
        <v>29</v>
      </c>
      <c r="N3295" s="13">
        <f t="shared" si="3424"/>
        <v>1.4579310344827587</v>
      </c>
      <c r="O3295" s="13">
        <v>85</v>
      </c>
      <c r="P3295" s="13" t="s">
        <v>30</v>
      </c>
      <c r="Q3295" s="13">
        <v>0</v>
      </c>
      <c r="R3295" s="69">
        <f t="shared" ref="R3295:R3296" si="3428">L3295*O3295</f>
        <v>3593.8</v>
      </c>
      <c r="S3295" s="69">
        <v>38</v>
      </c>
      <c r="T3295" s="69">
        <f t="shared" ref="T3295:T3296" si="3429">L3295*S3295</f>
        <v>1606.64</v>
      </c>
      <c r="U3295" s="69">
        <f t="shared" ref="U3295:U3296" si="3430">R3295-T3295</f>
        <v>1987.16</v>
      </c>
      <c r="V3295" s="69">
        <f>U3295*1</f>
        <v>1987.16</v>
      </c>
      <c r="W3295" s="69">
        <f t="shared" ref="W3295:W3296" si="3431">U3295-V3295</f>
        <v>0</v>
      </c>
      <c r="X3295" s="69">
        <f>L3295*36</f>
        <v>1522.08</v>
      </c>
      <c r="Y3295" s="70">
        <f>+T3295-X3295</f>
        <v>84.560000000000173</v>
      </c>
      <c r="Z3295" s="12" t="s">
        <v>141</v>
      </c>
      <c r="AA3295" s="12" t="s">
        <v>78</v>
      </c>
    </row>
    <row r="3296" spans="1:27" x14ac:dyDescent="0.25">
      <c r="A3296" s="10">
        <v>45707</v>
      </c>
      <c r="B3296" s="11" t="s">
        <v>5955</v>
      </c>
      <c r="C3296" s="11" t="s">
        <v>5956</v>
      </c>
      <c r="D3296" s="11">
        <v>17841</v>
      </c>
      <c r="E3296" s="11" t="s">
        <v>604</v>
      </c>
      <c r="F3296" s="11" t="s">
        <v>26</v>
      </c>
      <c r="G3296" s="11" t="s">
        <v>26</v>
      </c>
      <c r="H3296" s="12" t="s">
        <v>4421</v>
      </c>
      <c r="I3296" s="12" t="s">
        <v>27</v>
      </c>
      <c r="J3296" s="12" t="s">
        <v>47</v>
      </c>
      <c r="K3296" s="12" t="s">
        <v>48</v>
      </c>
      <c r="L3296" s="13">
        <v>38.32</v>
      </c>
      <c r="M3296" s="13">
        <v>25</v>
      </c>
      <c r="N3296" s="13">
        <f t="shared" si="3424"/>
        <v>1.5327999999999999</v>
      </c>
      <c r="O3296" s="13">
        <v>87</v>
      </c>
      <c r="P3296" s="13" t="s">
        <v>30</v>
      </c>
      <c r="Q3296" s="13">
        <v>0</v>
      </c>
      <c r="R3296" s="69">
        <f t="shared" si="3428"/>
        <v>3333.84</v>
      </c>
      <c r="S3296" s="69">
        <v>38</v>
      </c>
      <c r="T3296" s="69">
        <f t="shared" si="3429"/>
        <v>1456.16</v>
      </c>
      <c r="U3296" s="69">
        <f t="shared" si="3430"/>
        <v>1877.68</v>
      </c>
      <c r="V3296" s="69">
        <f>U3296*1</f>
        <v>1877.68</v>
      </c>
      <c r="W3296" s="69">
        <f t="shared" si="3431"/>
        <v>0</v>
      </c>
      <c r="X3296" s="69">
        <f>L3296*36</f>
        <v>1379.52</v>
      </c>
      <c r="Y3296" s="70">
        <f>+T3296-X3296</f>
        <v>76.6400000000001</v>
      </c>
      <c r="Z3296" s="12" t="s">
        <v>141</v>
      </c>
      <c r="AA3296" s="12" t="s">
        <v>78</v>
      </c>
    </row>
    <row r="3297" spans="1:27" x14ac:dyDescent="0.25">
      <c r="A3297" s="10">
        <v>45707</v>
      </c>
      <c r="B3297" s="11" t="s">
        <v>5957</v>
      </c>
      <c r="C3297" s="11" t="s">
        <v>5958</v>
      </c>
      <c r="D3297" s="11">
        <v>17842</v>
      </c>
      <c r="E3297" s="11" t="s">
        <v>100</v>
      </c>
      <c r="F3297" s="11" t="s">
        <v>26</v>
      </c>
      <c r="G3297" s="11">
        <v>78253</v>
      </c>
      <c r="H3297" s="12" t="s">
        <v>4447</v>
      </c>
      <c r="I3297" s="12" t="s">
        <v>27</v>
      </c>
      <c r="J3297" s="12" t="s">
        <v>42</v>
      </c>
      <c r="K3297" s="12" t="s">
        <v>43</v>
      </c>
      <c r="L3297" s="13">
        <v>43.7</v>
      </c>
      <c r="M3297" s="13">
        <v>25</v>
      </c>
      <c r="N3297" s="13">
        <f t="shared" si="3424"/>
        <v>1.7480000000000002</v>
      </c>
      <c r="O3297" s="13">
        <v>42.5</v>
      </c>
      <c r="P3297" s="13"/>
      <c r="Q3297" s="13">
        <v>0</v>
      </c>
      <c r="R3297" s="69">
        <f>+L3297*O3297</f>
        <v>1857.2500000000002</v>
      </c>
      <c r="S3297" s="69">
        <v>0</v>
      </c>
      <c r="T3297" s="69">
        <f>+L3297*S3297</f>
        <v>0</v>
      </c>
      <c r="U3297" s="69">
        <f>+R3297-T3297</f>
        <v>1857.2500000000002</v>
      </c>
      <c r="V3297" s="69">
        <f>+U3297*0.75</f>
        <v>1392.9375000000002</v>
      </c>
      <c r="W3297" s="69">
        <f>+U3297-V3297</f>
        <v>464.3125</v>
      </c>
      <c r="X3297" s="69">
        <v>0</v>
      </c>
      <c r="Y3297" s="14">
        <f t="shared" ref="Y3297" si="3432">T3297-X3297</f>
        <v>0</v>
      </c>
      <c r="Z3297" s="11" t="s">
        <v>26</v>
      </c>
      <c r="AA3297" s="12" t="s">
        <v>31</v>
      </c>
    </row>
    <row r="3298" spans="1:27" x14ac:dyDescent="0.25">
      <c r="A3298" s="10">
        <v>45707</v>
      </c>
      <c r="B3298" s="11" t="s">
        <v>1438</v>
      </c>
      <c r="C3298" s="11" t="s">
        <v>5959</v>
      </c>
      <c r="D3298" s="11">
        <v>17843</v>
      </c>
      <c r="E3298" s="11" t="s">
        <v>243</v>
      </c>
      <c r="F3298" s="11" t="s">
        <v>26</v>
      </c>
      <c r="G3298" s="11" t="s">
        <v>26</v>
      </c>
      <c r="H3298" s="12" t="s">
        <v>4421</v>
      </c>
      <c r="I3298" s="12" t="s">
        <v>27</v>
      </c>
      <c r="J3298" s="12" t="s">
        <v>42</v>
      </c>
      <c r="K3298" s="12" t="s">
        <v>43</v>
      </c>
      <c r="L3298" s="13">
        <v>44.94</v>
      </c>
      <c r="M3298" s="13">
        <v>25</v>
      </c>
      <c r="N3298" s="13">
        <f t="shared" si="3424"/>
        <v>1.7975999999999999</v>
      </c>
      <c r="O3298" s="13">
        <v>83</v>
      </c>
      <c r="P3298" s="13" t="s">
        <v>30</v>
      </c>
      <c r="Q3298" s="13">
        <v>0</v>
      </c>
      <c r="R3298" s="69">
        <f>L3298*O3298</f>
        <v>3730.02</v>
      </c>
      <c r="S3298" s="69">
        <v>38</v>
      </c>
      <c r="T3298" s="69">
        <f>L3298*S3298</f>
        <v>1707.7199999999998</v>
      </c>
      <c r="U3298" s="69">
        <f>R3298-T3298</f>
        <v>2022.3000000000002</v>
      </c>
      <c r="V3298" s="69">
        <f>U3298*1</f>
        <v>2022.3000000000002</v>
      </c>
      <c r="W3298" s="69">
        <f>U3298-V3298</f>
        <v>0</v>
      </c>
      <c r="X3298" s="69">
        <f>L3298*36</f>
        <v>1617.84</v>
      </c>
      <c r="Y3298" s="70">
        <f>+T3298-X3298</f>
        <v>89.879999999999882</v>
      </c>
      <c r="Z3298" s="12" t="s">
        <v>141</v>
      </c>
      <c r="AA3298" s="12" t="s">
        <v>78</v>
      </c>
    </row>
    <row r="3299" spans="1:27" x14ac:dyDescent="0.25">
      <c r="A3299" s="10">
        <v>45707</v>
      </c>
      <c r="B3299" s="11" t="s">
        <v>2615</v>
      </c>
      <c r="C3299" s="11" t="s">
        <v>5960</v>
      </c>
      <c r="D3299" s="11">
        <v>17844</v>
      </c>
      <c r="E3299" s="11" t="s">
        <v>538</v>
      </c>
      <c r="F3299" s="11" t="s">
        <v>26</v>
      </c>
      <c r="G3299" s="11" t="s">
        <v>26</v>
      </c>
      <c r="H3299" s="12" t="s">
        <v>4421</v>
      </c>
      <c r="I3299" s="12" t="s">
        <v>27</v>
      </c>
      <c r="J3299" s="12" t="s">
        <v>33</v>
      </c>
      <c r="K3299" s="12" t="s">
        <v>34</v>
      </c>
      <c r="L3299" s="13">
        <v>44.36</v>
      </c>
      <c r="M3299" s="13">
        <v>30</v>
      </c>
      <c r="N3299" s="13">
        <f t="shared" si="3424"/>
        <v>1.4786666666666666</v>
      </c>
      <c r="O3299" s="13">
        <v>85</v>
      </c>
      <c r="P3299" s="13" t="s">
        <v>30</v>
      </c>
      <c r="Q3299" s="13">
        <v>0</v>
      </c>
      <c r="R3299" s="69">
        <f t="shared" ref="R3299" si="3433">L3299*O3299</f>
        <v>3770.6</v>
      </c>
      <c r="S3299" s="69">
        <v>38</v>
      </c>
      <c r="T3299" s="69">
        <f t="shared" ref="T3299" si="3434">L3299*S3299</f>
        <v>1685.68</v>
      </c>
      <c r="U3299" s="69">
        <f t="shared" ref="U3299" si="3435">R3299-T3299</f>
        <v>2084.92</v>
      </c>
      <c r="V3299" s="69">
        <f>U3299*1</f>
        <v>2084.92</v>
      </c>
      <c r="W3299" s="69">
        <f t="shared" ref="W3299" si="3436">U3299-V3299</f>
        <v>0</v>
      </c>
      <c r="X3299" s="69">
        <f>L3299*37</f>
        <v>1641.32</v>
      </c>
      <c r="Y3299" s="70">
        <f>+T3299-X3299</f>
        <v>44.360000000000127</v>
      </c>
      <c r="Z3299" s="12" t="s">
        <v>41</v>
      </c>
      <c r="AA3299" s="12" t="s">
        <v>78</v>
      </c>
    </row>
    <row r="3300" spans="1:27" x14ac:dyDescent="0.25">
      <c r="A3300" s="10">
        <v>45707</v>
      </c>
      <c r="B3300" s="11" t="s">
        <v>5961</v>
      </c>
      <c r="C3300" s="11" t="s">
        <v>5962</v>
      </c>
      <c r="D3300" s="11">
        <v>17845</v>
      </c>
      <c r="E3300" s="11" t="s">
        <v>237</v>
      </c>
      <c r="F3300" s="11" t="s">
        <v>26</v>
      </c>
      <c r="G3300" s="11" t="s">
        <v>35</v>
      </c>
      <c r="H3300" s="12" t="s">
        <v>36</v>
      </c>
      <c r="I3300" s="12" t="s">
        <v>55</v>
      </c>
      <c r="J3300" s="12" t="s">
        <v>55</v>
      </c>
      <c r="K3300" s="12" t="s">
        <v>56</v>
      </c>
      <c r="L3300" s="13">
        <v>34.08</v>
      </c>
      <c r="M3300" s="13">
        <v>23</v>
      </c>
      <c r="N3300" s="13">
        <f t="shared" si="3424"/>
        <v>1.4817391304347824</v>
      </c>
      <c r="O3300" s="13">
        <v>20</v>
      </c>
      <c r="P3300" s="13" t="s">
        <v>30</v>
      </c>
      <c r="Q3300" s="13">
        <v>0</v>
      </c>
      <c r="R3300" s="69">
        <f>(L3300*O3300)-Q3300</f>
        <v>681.59999999999991</v>
      </c>
      <c r="S3300" s="69">
        <v>0</v>
      </c>
      <c r="T3300" s="69">
        <f t="shared" ref="T3300" si="3437">+L3300*S3300</f>
        <v>0</v>
      </c>
      <c r="U3300" s="69">
        <f t="shared" ref="U3300" si="3438">+R3300-T3300</f>
        <v>681.59999999999991</v>
      </c>
      <c r="V3300" s="69">
        <f t="shared" ref="V3300" si="3439">+U3300*0</f>
        <v>0</v>
      </c>
      <c r="W3300" s="69">
        <f t="shared" ref="W3300" si="3440">+U3300-V3300</f>
        <v>681.59999999999991</v>
      </c>
      <c r="X3300" s="69">
        <v>0</v>
      </c>
      <c r="Y3300" s="14">
        <f t="shared" ref="Y3300:Y3306" si="3441">T3300-X3300</f>
        <v>0</v>
      </c>
      <c r="Z3300" s="11" t="s">
        <v>26</v>
      </c>
      <c r="AA3300" s="12" t="s">
        <v>31</v>
      </c>
    </row>
    <row r="3301" spans="1:27" x14ac:dyDescent="0.25">
      <c r="A3301" s="10">
        <v>45707</v>
      </c>
      <c r="B3301" s="11" t="s">
        <v>608</v>
      </c>
      <c r="C3301" s="11" t="s">
        <v>5963</v>
      </c>
      <c r="D3301" s="11">
        <v>17846</v>
      </c>
      <c r="E3301" s="11" t="s">
        <v>57</v>
      </c>
      <c r="F3301" s="11" t="s">
        <v>26</v>
      </c>
      <c r="G3301" s="11">
        <v>3312</v>
      </c>
      <c r="H3301" s="12" t="s">
        <v>41</v>
      </c>
      <c r="I3301" s="12" t="s">
        <v>55</v>
      </c>
      <c r="J3301" s="12" t="s">
        <v>565</v>
      </c>
      <c r="K3301" s="12" t="s">
        <v>549</v>
      </c>
      <c r="L3301" s="13">
        <v>39.56</v>
      </c>
      <c r="M3301" s="13">
        <v>25</v>
      </c>
      <c r="N3301" s="13">
        <f t="shared" si="3424"/>
        <v>1.5824</v>
      </c>
      <c r="O3301" s="13">
        <v>25</v>
      </c>
      <c r="P3301" s="13"/>
      <c r="Q3301" s="13">
        <v>0</v>
      </c>
      <c r="R3301" s="69">
        <f>L3301*O3301</f>
        <v>989</v>
      </c>
      <c r="S3301" s="69">
        <v>0</v>
      </c>
      <c r="T3301" s="69">
        <f t="shared" ref="T3301" si="3442">L3301*S3301</f>
        <v>0</v>
      </c>
      <c r="U3301" s="69">
        <f>R3301-T3301</f>
        <v>989</v>
      </c>
      <c r="V3301" s="69">
        <f>U3301*0</f>
        <v>0</v>
      </c>
      <c r="W3301" s="69">
        <f>U3301-V3301</f>
        <v>989</v>
      </c>
      <c r="X3301" s="69">
        <v>0</v>
      </c>
      <c r="Y3301" s="14">
        <f t="shared" si="3441"/>
        <v>0</v>
      </c>
      <c r="Z3301" s="11" t="s">
        <v>26</v>
      </c>
      <c r="AA3301" s="12" t="s">
        <v>31</v>
      </c>
    </row>
    <row r="3302" spans="1:27" x14ac:dyDescent="0.25">
      <c r="A3302" s="10">
        <v>45707</v>
      </c>
      <c r="B3302" s="11" t="s">
        <v>5964</v>
      </c>
      <c r="C3302" s="11" t="s">
        <v>5965</v>
      </c>
      <c r="D3302" s="11">
        <v>17847</v>
      </c>
      <c r="E3302" s="11" t="s">
        <v>460</v>
      </c>
      <c r="F3302" s="11" t="s">
        <v>26</v>
      </c>
      <c r="G3302" s="11" t="s">
        <v>35</v>
      </c>
      <c r="H3302" s="12" t="s">
        <v>36</v>
      </c>
      <c r="I3302" s="12" t="s">
        <v>55</v>
      </c>
      <c r="J3302" s="12" t="s">
        <v>55</v>
      </c>
      <c r="K3302" s="12" t="s">
        <v>56</v>
      </c>
      <c r="L3302" s="13">
        <v>29.2</v>
      </c>
      <c r="M3302" s="13">
        <v>18</v>
      </c>
      <c r="N3302" s="13">
        <f t="shared" si="3424"/>
        <v>1.6222222222222222</v>
      </c>
      <c r="O3302" s="13">
        <v>20</v>
      </c>
      <c r="P3302" s="13" t="s">
        <v>30</v>
      </c>
      <c r="Q3302" s="13">
        <v>0</v>
      </c>
      <c r="R3302" s="69">
        <f>(L3302*O3302)-Q3302</f>
        <v>584</v>
      </c>
      <c r="S3302" s="69">
        <v>0</v>
      </c>
      <c r="T3302" s="69">
        <f t="shared" ref="T3302:T3303" si="3443">+L3302*S3302</f>
        <v>0</v>
      </c>
      <c r="U3302" s="69">
        <f t="shared" ref="U3302:U3303" si="3444">+R3302-T3302</f>
        <v>584</v>
      </c>
      <c r="V3302" s="69">
        <f t="shared" ref="V3302:V3304" si="3445">+U3302*0</f>
        <v>0</v>
      </c>
      <c r="W3302" s="69">
        <f t="shared" ref="W3302:W3303" si="3446">+U3302-V3302</f>
        <v>584</v>
      </c>
      <c r="X3302" s="69">
        <v>0</v>
      </c>
      <c r="Y3302" s="14">
        <f t="shared" si="3441"/>
        <v>0</v>
      </c>
      <c r="Z3302" s="11" t="s">
        <v>26</v>
      </c>
      <c r="AA3302" s="12" t="s">
        <v>31</v>
      </c>
    </row>
    <row r="3303" spans="1:27" x14ac:dyDescent="0.25">
      <c r="A3303" s="10">
        <v>45707</v>
      </c>
      <c r="B3303" s="11" t="s">
        <v>5966</v>
      </c>
      <c r="C3303" s="11" t="s">
        <v>5967</v>
      </c>
      <c r="D3303" s="11">
        <v>17848</v>
      </c>
      <c r="E3303" s="11" t="s">
        <v>4543</v>
      </c>
      <c r="F3303" s="11" t="s">
        <v>26</v>
      </c>
      <c r="G3303" s="11" t="s">
        <v>35</v>
      </c>
      <c r="H3303" s="12" t="s">
        <v>36</v>
      </c>
      <c r="I3303" s="12" t="s">
        <v>55</v>
      </c>
      <c r="J3303" s="12" t="s">
        <v>55</v>
      </c>
      <c r="K3303" s="12" t="s">
        <v>56</v>
      </c>
      <c r="L3303" s="13">
        <v>31.26</v>
      </c>
      <c r="M3303" s="13">
        <v>23</v>
      </c>
      <c r="N3303" s="13">
        <f t="shared" si="3424"/>
        <v>1.3591304347826088</v>
      </c>
      <c r="O3303" s="13">
        <v>20</v>
      </c>
      <c r="P3303" s="13" t="s">
        <v>30</v>
      </c>
      <c r="Q3303" s="13">
        <v>0</v>
      </c>
      <c r="R3303" s="69">
        <f>(L3303*O3303)-Q3303</f>
        <v>625.20000000000005</v>
      </c>
      <c r="S3303" s="69">
        <v>0</v>
      </c>
      <c r="T3303" s="69">
        <f t="shared" si="3443"/>
        <v>0</v>
      </c>
      <c r="U3303" s="69">
        <f t="shared" si="3444"/>
        <v>625.20000000000005</v>
      </c>
      <c r="V3303" s="69">
        <f t="shared" si="3445"/>
        <v>0</v>
      </c>
      <c r="W3303" s="69">
        <f t="shared" si="3446"/>
        <v>625.20000000000005</v>
      </c>
      <c r="X3303" s="69">
        <v>0</v>
      </c>
      <c r="Y3303" s="14">
        <f t="shared" si="3441"/>
        <v>0</v>
      </c>
      <c r="Z3303" s="11" t="s">
        <v>26</v>
      </c>
      <c r="AA3303" s="12" t="s">
        <v>31</v>
      </c>
    </row>
    <row r="3304" spans="1:27" x14ac:dyDescent="0.25">
      <c r="A3304" s="10">
        <v>45707</v>
      </c>
      <c r="B3304" s="11" t="s">
        <v>5968</v>
      </c>
      <c r="C3304" s="11" t="s">
        <v>5969</v>
      </c>
      <c r="D3304" s="11">
        <v>17849</v>
      </c>
      <c r="E3304" s="11" t="s">
        <v>91</v>
      </c>
      <c r="F3304" s="11" t="s">
        <v>26</v>
      </c>
      <c r="G3304" s="11">
        <v>2475</v>
      </c>
      <c r="H3304" s="12" t="s">
        <v>41</v>
      </c>
      <c r="I3304" s="12" t="s">
        <v>27</v>
      </c>
      <c r="J3304" s="12" t="s">
        <v>42</v>
      </c>
      <c r="K3304" s="12" t="s">
        <v>43</v>
      </c>
      <c r="L3304" s="13">
        <v>36.22</v>
      </c>
      <c r="M3304" s="13">
        <v>22</v>
      </c>
      <c r="N3304" s="13">
        <f t="shared" si="3424"/>
        <v>1.6463636363636363</v>
      </c>
      <c r="O3304" s="14" t="s">
        <v>30</v>
      </c>
      <c r="P3304" s="13">
        <v>64</v>
      </c>
      <c r="Q3304" s="13">
        <v>0</v>
      </c>
      <c r="R3304" s="69">
        <f>M3304*P3304</f>
        <v>1408</v>
      </c>
      <c r="S3304" s="69">
        <v>0</v>
      </c>
      <c r="T3304" s="69">
        <f>M3304*S3304</f>
        <v>0</v>
      </c>
      <c r="U3304" s="69">
        <f>+R3304-T3304</f>
        <v>1408</v>
      </c>
      <c r="V3304" s="69">
        <f t="shared" si="3445"/>
        <v>0</v>
      </c>
      <c r="W3304" s="69">
        <f>+U3304-V3304</f>
        <v>1408</v>
      </c>
      <c r="X3304" s="69">
        <v>0</v>
      </c>
      <c r="Y3304" s="14">
        <f t="shared" si="3441"/>
        <v>0</v>
      </c>
      <c r="Z3304" s="11" t="s">
        <v>26</v>
      </c>
      <c r="AA3304" s="12" t="s">
        <v>31</v>
      </c>
    </row>
    <row r="3305" spans="1:27" x14ac:dyDescent="0.25">
      <c r="A3305" s="10">
        <v>45707</v>
      </c>
      <c r="B3305" s="11" t="s">
        <v>272</v>
      </c>
      <c r="C3305" s="11" t="s">
        <v>5970</v>
      </c>
      <c r="D3305" s="11">
        <v>17850</v>
      </c>
      <c r="E3305" s="11" t="s">
        <v>1199</v>
      </c>
      <c r="F3305" s="11" t="s">
        <v>26</v>
      </c>
      <c r="G3305" s="11">
        <v>2978</v>
      </c>
      <c r="H3305" s="12" t="s">
        <v>162</v>
      </c>
      <c r="I3305" s="12" t="s">
        <v>55</v>
      </c>
      <c r="J3305" s="12" t="s">
        <v>565</v>
      </c>
      <c r="K3305" s="12" t="s">
        <v>549</v>
      </c>
      <c r="L3305" s="13">
        <v>40.5</v>
      </c>
      <c r="M3305" s="13">
        <v>25</v>
      </c>
      <c r="N3305" s="13">
        <f t="shared" si="3424"/>
        <v>1.62</v>
      </c>
      <c r="O3305" s="13">
        <v>25</v>
      </c>
      <c r="P3305" s="13"/>
      <c r="Q3305" s="13">
        <v>0</v>
      </c>
      <c r="R3305" s="69">
        <f>L3305*O3305</f>
        <v>1012.5</v>
      </c>
      <c r="S3305" s="69">
        <v>0</v>
      </c>
      <c r="T3305" s="69">
        <f>L3305*S3305</f>
        <v>0</v>
      </c>
      <c r="U3305" s="69">
        <f>R3305-T3305</f>
        <v>1012.5</v>
      </c>
      <c r="V3305" s="69">
        <f>U3305*0</f>
        <v>0</v>
      </c>
      <c r="W3305" s="69">
        <f>U3305-V3305</f>
        <v>1012.5</v>
      </c>
      <c r="X3305" s="69">
        <v>0</v>
      </c>
      <c r="Y3305" s="14">
        <f t="shared" si="3441"/>
        <v>0</v>
      </c>
      <c r="Z3305" s="11" t="s">
        <v>26</v>
      </c>
      <c r="AA3305" s="12" t="s">
        <v>31</v>
      </c>
    </row>
    <row r="3306" spans="1:27" x14ac:dyDescent="0.25">
      <c r="A3306" s="10">
        <v>45707</v>
      </c>
      <c r="B3306" s="11" t="s">
        <v>5815</v>
      </c>
      <c r="C3306" s="11" t="s">
        <v>5971</v>
      </c>
      <c r="D3306" s="11">
        <v>17851</v>
      </c>
      <c r="E3306" s="11" t="s">
        <v>53</v>
      </c>
      <c r="F3306" s="11" t="s">
        <v>26</v>
      </c>
      <c r="G3306" s="11">
        <v>3969</v>
      </c>
      <c r="H3306" s="12" t="s">
        <v>41</v>
      </c>
      <c r="I3306" s="12" t="s">
        <v>27</v>
      </c>
      <c r="J3306" s="12" t="s">
        <v>42</v>
      </c>
      <c r="K3306" s="12" t="s">
        <v>43</v>
      </c>
      <c r="L3306" s="13">
        <v>42.32</v>
      </c>
      <c r="M3306" s="13">
        <v>25</v>
      </c>
      <c r="N3306" s="13">
        <f t="shared" si="3424"/>
        <v>1.6928000000000001</v>
      </c>
      <c r="O3306" s="14" t="s">
        <v>30</v>
      </c>
      <c r="P3306" s="13">
        <v>64</v>
      </c>
      <c r="Q3306" s="13">
        <v>0</v>
      </c>
      <c r="R3306" s="69">
        <f>M3306*P3306</f>
        <v>1600</v>
      </c>
      <c r="S3306" s="69">
        <v>0</v>
      </c>
      <c r="T3306" s="69">
        <f>M3306*S3306</f>
        <v>0</v>
      </c>
      <c r="U3306" s="69">
        <f>+R3306-T3306</f>
        <v>1600</v>
      </c>
      <c r="V3306" s="69">
        <f t="shared" ref="V3306" si="3447">+U3306*0</f>
        <v>0</v>
      </c>
      <c r="W3306" s="69">
        <f>+U3306-V3306</f>
        <v>1600</v>
      </c>
      <c r="X3306" s="69">
        <v>0</v>
      </c>
      <c r="Y3306" s="14">
        <f t="shared" si="3441"/>
        <v>0</v>
      </c>
      <c r="Z3306" s="11" t="s">
        <v>26</v>
      </c>
      <c r="AA3306" s="12" t="s">
        <v>31</v>
      </c>
    </row>
    <row r="3307" spans="1:27" x14ac:dyDescent="0.25">
      <c r="A3307" s="10">
        <v>45707</v>
      </c>
      <c r="B3307" s="11" t="s">
        <v>5972</v>
      </c>
      <c r="C3307" s="11" t="s">
        <v>5973</v>
      </c>
      <c r="D3307" s="11">
        <v>17852</v>
      </c>
      <c r="E3307" s="11" t="s">
        <v>245</v>
      </c>
      <c r="F3307" s="11" t="s">
        <v>26</v>
      </c>
      <c r="G3307" s="11" t="s">
        <v>26</v>
      </c>
      <c r="H3307" s="12" t="s">
        <v>145</v>
      </c>
      <c r="I3307" s="12" t="s">
        <v>27</v>
      </c>
      <c r="J3307" s="12" t="s">
        <v>33</v>
      </c>
      <c r="K3307" s="12" t="s">
        <v>34</v>
      </c>
      <c r="L3307" s="13">
        <v>44.36</v>
      </c>
      <c r="M3307" s="13">
        <v>30</v>
      </c>
      <c r="N3307" s="13">
        <f t="shared" si="3424"/>
        <v>1.4786666666666666</v>
      </c>
      <c r="O3307" s="13">
        <v>91</v>
      </c>
      <c r="P3307" s="13" t="s">
        <v>30</v>
      </c>
      <c r="Q3307" s="13">
        <v>0</v>
      </c>
      <c r="R3307" s="69">
        <f>+L3307*O3307</f>
        <v>4036.7599999999998</v>
      </c>
      <c r="S3307" s="69">
        <v>40</v>
      </c>
      <c r="T3307" s="69">
        <f>L3307*S3307</f>
        <v>1774.4</v>
      </c>
      <c r="U3307" s="69">
        <f t="shared" ref="U3307" si="3448">R3307-T3307</f>
        <v>2262.3599999999997</v>
      </c>
      <c r="V3307" s="69">
        <f>U3307*1</f>
        <v>2262.3599999999997</v>
      </c>
      <c r="W3307" s="69">
        <f t="shared" ref="W3307" si="3449">U3307-V3307</f>
        <v>0</v>
      </c>
      <c r="X3307" s="69">
        <f>L3307*37</f>
        <v>1641.32</v>
      </c>
      <c r="Y3307" s="70">
        <f>+T3307-X3307</f>
        <v>133.08000000000015</v>
      </c>
      <c r="Z3307" s="12" t="s">
        <v>41</v>
      </c>
      <c r="AA3307" s="12" t="s">
        <v>79</v>
      </c>
    </row>
    <row r="3308" spans="1:27" x14ac:dyDescent="0.25">
      <c r="A3308" s="10">
        <v>45707</v>
      </c>
      <c r="B3308" s="11" t="s">
        <v>5974</v>
      </c>
      <c r="C3308" s="11" t="s">
        <v>5975</v>
      </c>
      <c r="D3308" s="11">
        <v>17853</v>
      </c>
      <c r="E3308" s="11" t="s">
        <v>588</v>
      </c>
      <c r="F3308" s="11" t="s">
        <v>26</v>
      </c>
      <c r="G3308" s="11">
        <v>56931</v>
      </c>
      <c r="H3308" s="12" t="s">
        <v>4422</v>
      </c>
      <c r="I3308" s="12" t="s">
        <v>27</v>
      </c>
      <c r="J3308" s="12" t="s">
        <v>33</v>
      </c>
      <c r="K3308" s="12" t="s">
        <v>34</v>
      </c>
      <c r="L3308" s="13">
        <v>36.24</v>
      </c>
      <c r="M3308" s="13">
        <v>25</v>
      </c>
      <c r="N3308" s="13">
        <f t="shared" si="3424"/>
        <v>1.4496</v>
      </c>
      <c r="O3308" s="13">
        <v>45</v>
      </c>
      <c r="P3308" s="13" t="s">
        <v>30</v>
      </c>
      <c r="Q3308" s="13">
        <v>0</v>
      </c>
      <c r="R3308" s="69">
        <f>+L3308*O3308</f>
        <v>1630.8000000000002</v>
      </c>
      <c r="S3308" s="69">
        <v>0</v>
      </c>
      <c r="T3308" s="69">
        <f>+L3308*S3308</f>
        <v>0</v>
      </c>
      <c r="U3308" s="69">
        <f t="shared" ref="U3308:U3309" si="3450">+R3308-T3308</f>
        <v>1630.8000000000002</v>
      </c>
      <c r="V3308" s="69">
        <f>+U3308*1</f>
        <v>1630.8000000000002</v>
      </c>
      <c r="W3308" s="69">
        <f t="shared" ref="W3308:W3309" si="3451">+U3308-V3308</f>
        <v>0</v>
      </c>
      <c r="X3308" s="69">
        <v>0</v>
      </c>
      <c r="Y3308" s="14">
        <f t="shared" ref="Y3308:Y3309" si="3452">T3308-X3308</f>
        <v>0</v>
      </c>
      <c r="Z3308" s="11" t="s">
        <v>26</v>
      </c>
      <c r="AA3308" s="12" t="s">
        <v>31</v>
      </c>
    </row>
    <row r="3309" spans="1:27" x14ac:dyDescent="0.25">
      <c r="A3309" s="10">
        <v>45707</v>
      </c>
      <c r="B3309" s="11" t="s">
        <v>746</v>
      </c>
      <c r="C3309" s="11" t="s">
        <v>5976</v>
      </c>
      <c r="D3309" s="11">
        <v>17854</v>
      </c>
      <c r="E3309" s="11" t="s">
        <v>592</v>
      </c>
      <c r="F3309" s="11" t="s">
        <v>26</v>
      </c>
      <c r="G3309" s="11">
        <v>44341</v>
      </c>
      <c r="H3309" s="12" t="s">
        <v>4422</v>
      </c>
      <c r="I3309" s="12" t="s">
        <v>27</v>
      </c>
      <c r="J3309" s="12" t="s">
        <v>33</v>
      </c>
      <c r="K3309" s="12" t="s">
        <v>34</v>
      </c>
      <c r="L3309" s="13">
        <v>35.32</v>
      </c>
      <c r="M3309" s="13">
        <v>25</v>
      </c>
      <c r="N3309" s="13">
        <f t="shared" si="3424"/>
        <v>1.4128000000000001</v>
      </c>
      <c r="O3309" s="13">
        <v>45</v>
      </c>
      <c r="P3309" s="13" t="s">
        <v>30</v>
      </c>
      <c r="Q3309" s="13">
        <v>0</v>
      </c>
      <c r="R3309" s="69">
        <f>+L3309*O3309</f>
        <v>1589.4</v>
      </c>
      <c r="S3309" s="69">
        <v>0</v>
      </c>
      <c r="T3309" s="69">
        <f>+L3309*S3309</f>
        <v>0</v>
      </c>
      <c r="U3309" s="69">
        <f t="shared" si="3450"/>
        <v>1589.4</v>
      </c>
      <c r="V3309" s="69">
        <f>+U3309*1</f>
        <v>1589.4</v>
      </c>
      <c r="W3309" s="69">
        <f t="shared" si="3451"/>
        <v>0</v>
      </c>
      <c r="X3309" s="69">
        <v>0</v>
      </c>
      <c r="Y3309" s="14">
        <f t="shared" si="3452"/>
        <v>0</v>
      </c>
      <c r="Z3309" s="11" t="s">
        <v>26</v>
      </c>
      <c r="AA3309" s="12" t="s">
        <v>31</v>
      </c>
    </row>
    <row r="3310" spans="1:27" x14ac:dyDescent="0.25">
      <c r="A3310" s="10">
        <v>45707</v>
      </c>
      <c r="B3310" s="11" t="s">
        <v>1686</v>
      </c>
      <c r="C3310" s="11" t="s">
        <v>5977</v>
      </c>
      <c r="D3310" s="11">
        <v>17855</v>
      </c>
      <c r="E3310" s="11" t="s">
        <v>430</v>
      </c>
      <c r="F3310" s="11" t="s">
        <v>26</v>
      </c>
      <c r="G3310" s="11" t="s">
        <v>26</v>
      </c>
      <c r="H3310" s="12" t="s">
        <v>4421</v>
      </c>
      <c r="I3310" s="12" t="s">
        <v>27</v>
      </c>
      <c r="J3310" s="12" t="s">
        <v>42</v>
      </c>
      <c r="K3310" s="12" t="s">
        <v>43</v>
      </c>
      <c r="L3310" s="13">
        <v>44.2</v>
      </c>
      <c r="M3310" s="13">
        <v>25</v>
      </c>
      <c r="N3310" s="13">
        <f t="shared" si="3424"/>
        <v>1.768</v>
      </c>
      <c r="O3310" s="13">
        <v>83</v>
      </c>
      <c r="P3310" s="13" t="s">
        <v>30</v>
      </c>
      <c r="Q3310" s="13">
        <v>0</v>
      </c>
      <c r="R3310" s="69">
        <f>L3310*O3310</f>
        <v>3668.6000000000004</v>
      </c>
      <c r="S3310" s="69">
        <v>38</v>
      </c>
      <c r="T3310" s="69">
        <f>L3310*S3310</f>
        <v>1679.6000000000001</v>
      </c>
      <c r="U3310" s="69">
        <f>R3310-T3310</f>
        <v>1989.0000000000002</v>
      </c>
      <c r="V3310" s="69">
        <f>U3310*1</f>
        <v>1989.0000000000002</v>
      </c>
      <c r="W3310" s="69">
        <f>U3310-V3310</f>
        <v>0</v>
      </c>
      <c r="X3310" s="69">
        <f>L3310*36</f>
        <v>1591.2</v>
      </c>
      <c r="Y3310" s="70">
        <f>+T3310-X3310</f>
        <v>88.400000000000091</v>
      </c>
      <c r="Z3310" s="12" t="s">
        <v>6326</v>
      </c>
      <c r="AA3310" s="12" t="s">
        <v>78</v>
      </c>
    </row>
    <row r="3311" spans="1:27" x14ac:dyDescent="0.25">
      <c r="A3311" s="10">
        <v>45707</v>
      </c>
      <c r="B3311" s="11" t="s">
        <v>5978</v>
      </c>
      <c r="C3311" s="11" t="s">
        <v>5979</v>
      </c>
      <c r="D3311" s="11">
        <v>17856</v>
      </c>
      <c r="E3311" s="11" t="s">
        <v>434</v>
      </c>
      <c r="F3311" s="11" t="s">
        <v>26</v>
      </c>
      <c r="G3311" s="11" t="s">
        <v>26</v>
      </c>
      <c r="H3311" s="12" t="s">
        <v>145</v>
      </c>
      <c r="I3311" s="12" t="s">
        <v>27</v>
      </c>
      <c r="J3311" s="12" t="s">
        <v>47</v>
      </c>
      <c r="K3311" s="12" t="s">
        <v>48</v>
      </c>
      <c r="L3311" s="13">
        <v>42.16</v>
      </c>
      <c r="M3311" s="13">
        <v>29</v>
      </c>
      <c r="N3311" s="13">
        <f t="shared" si="3424"/>
        <v>1.4537931034482758</v>
      </c>
      <c r="O3311" s="13">
        <v>91</v>
      </c>
      <c r="P3311" s="13" t="s">
        <v>30</v>
      </c>
      <c r="Q3311" s="13">
        <v>0</v>
      </c>
      <c r="R3311" s="69">
        <f>+L3311*O3311</f>
        <v>3836.5599999999995</v>
      </c>
      <c r="S3311" s="69">
        <v>40</v>
      </c>
      <c r="T3311" s="69">
        <f>L3311*S3311</f>
        <v>1686.3999999999999</v>
      </c>
      <c r="U3311" s="69">
        <f t="shared" ref="U3311" si="3453">R3311-T3311</f>
        <v>2150.16</v>
      </c>
      <c r="V3311" s="69">
        <f>U3311*1</f>
        <v>2150.16</v>
      </c>
      <c r="W3311" s="69">
        <f t="shared" ref="W3311" si="3454">U3311-V3311</f>
        <v>0</v>
      </c>
      <c r="X3311" s="69">
        <f>L3311*37</f>
        <v>1559.9199999999998</v>
      </c>
      <c r="Y3311" s="70">
        <f>+T3311-X3311</f>
        <v>126.48000000000002</v>
      </c>
      <c r="Z3311" s="12" t="s">
        <v>41</v>
      </c>
      <c r="AA3311" s="12" t="s">
        <v>79</v>
      </c>
    </row>
    <row r="3312" spans="1:27" x14ac:dyDescent="0.25">
      <c r="A3312" s="10">
        <v>45707</v>
      </c>
      <c r="B3312" s="11" t="s">
        <v>317</v>
      </c>
      <c r="C3312" s="11" t="s">
        <v>5980</v>
      </c>
      <c r="D3312" s="11">
        <v>17857</v>
      </c>
      <c r="E3312" s="11" t="s">
        <v>60</v>
      </c>
      <c r="F3312" s="11" t="s">
        <v>26</v>
      </c>
      <c r="G3312" s="11" t="s">
        <v>35</v>
      </c>
      <c r="H3312" s="12" t="s">
        <v>36</v>
      </c>
      <c r="I3312" s="12" t="s">
        <v>27</v>
      </c>
      <c r="J3312" s="12" t="s">
        <v>33</v>
      </c>
      <c r="K3312" s="12" t="s">
        <v>34</v>
      </c>
      <c r="L3312" s="13">
        <v>9.74</v>
      </c>
      <c r="M3312" s="13">
        <v>6</v>
      </c>
      <c r="N3312" s="13">
        <f t="shared" si="3424"/>
        <v>1.6233333333333333</v>
      </c>
      <c r="O3312" s="13">
        <v>50</v>
      </c>
      <c r="P3312" s="13" t="s">
        <v>30</v>
      </c>
      <c r="Q3312" s="13">
        <v>0</v>
      </c>
      <c r="R3312" s="69">
        <f>(L3312*O3312)-Q3312</f>
        <v>487</v>
      </c>
      <c r="S3312" s="69">
        <v>0</v>
      </c>
      <c r="T3312" s="69">
        <f t="shared" ref="T3312" si="3455">+L3312*S3312</f>
        <v>0</v>
      </c>
      <c r="U3312" s="69">
        <f t="shared" ref="U3312:U3313" si="3456">+R3312-T3312</f>
        <v>487</v>
      </c>
      <c r="V3312" s="69">
        <f t="shared" ref="V3312" si="3457">+U3312*0</f>
        <v>0</v>
      </c>
      <c r="W3312" s="69">
        <f t="shared" ref="W3312:W3313" si="3458">+U3312-V3312</f>
        <v>487</v>
      </c>
      <c r="X3312" s="69">
        <v>0</v>
      </c>
      <c r="Y3312" s="14">
        <f t="shared" ref="Y3312:Y3322" si="3459">T3312-X3312</f>
        <v>0</v>
      </c>
      <c r="Z3312" s="11" t="s">
        <v>26</v>
      </c>
      <c r="AA3312" s="12" t="s">
        <v>31</v>
      </c>
    </row>
    <row r="3313" spans="1:27" x14ac:dyDescent="0.25">
      <c r="A3313" s="10">
        <v>45707</v>
      </c>
      <c r="B3313" s="11" t="s">
        <v>5981</v>
      </c>
      <c r="C3313" s="11" t="s">
        <v>5982</v>
      </c>
      <c r="D3313" s="11">
        <v>17858</v>
      </c>
      <c r="E3313" s="11" t="s">
        <v>239</v>
      </c>
      <c r="F3313" s="11" t="s">
        <v>26</v>
      </c>
      <c r="G3313" s="11">
        <v>3006</v>
      </c>
      <c r="H3313" s="12" t="s">
        <v>41</v>
      </c>
      <c r="I3313" s="12" t="s">
        <v>27</v>
      </c>
      <c r="J3313" s="12" t="s">
        <v>33</v>
      </c>
      <c r="K3313" s="12" t="s">
        <v>34</v>
      </c>
      <c r="L3313" s="13">
        <v>38.56</v>
      </c>
      <c r="M3313" s="13">
        <v>25</v>
      </c>
      <c r="N3313" s="13">
        <f t="shared" si="3424"/>
        <v>1.5424</v>
      </c>
      <c r="O3313" s="14" t="s">
        <v>30</v>
      </c>
      <c r="P3313" s="13">
        <v>60</v>
      </c>
      <c r="Q3313" s="13">
        <v>0</v>
      </c>
      <c r="R3313" s="69">
        <f>M3313*P3313</f>
        <v>1500</v>
      </c>
      <c r="S3313" s="69">
        <v>0</v>
      </c>
      <c r="T3313" s="69">
        <f>M3313*S3313</f>
        <v>0</v>
      </c>
      <c r="U3313" s="69">
        <f t="shared" si="3456"/>
        <v>1500</v>
      </c>
      <c r="V3313" s="69">
        <f>+U3313*0</f>
        <v>0</v>
      </c>
      <c r="W3313" s="69">
        <f t="shared" si="3458"/>
        <v>1500</v>
      </c>
      <c r="X3313" s="69">
        <v>0</v>
      </c>
      <c r="Y3313" s="14">
        <f t="shared" si="3459"/>
        <v>0</v>
      </c>
      <c r="Z3313" s="11" t="s">
        <v>26</v>
      </c>
      <c r="AA3313" s="12" t="s">
        <v>31</v>
      </c>
    </row>
    <row r="3314" spans="1:27" x14ac:dyDescent="0.25">
      <c r="A3314" s="10">
        <v>45707</v>
      </c>
      <c r="B3314" s="11" t="s">
        <v>5983</v>
      </c>
      <c r="C3314" s="11" t="s">
        <v>5984</v>
      </c>
      <c r="D3314" s="11">
        <v>17859</v>
      </c>
      <c r="E3314" s="11" t="s">
        <v>538</v>
      </c>
      <c r="F3314" s="11" t="s">
        <v>26</v>
      </c>
      <c r="G3314" s="11">
        <v>3367</v>
      </c>
      <c r="H3314" s="12" t="s">
        <v>41</v>
      </c>
      <c r="I3314" s="12" t="s">
        <v>27</v>
      </c>
      <c r="J3314" s="12" t="s">
        <v>42</v>
      </c>
      <c r="K3314" s="12" t="s">
        <v>43</v>
      </c>
      <c r="L3314" s="13">
        <v>44.98</v>
      </c>
      <c r="M3314" s="13">
        <v>25</v>
      </c>
      <c r="N3314" s="13">
        <f t="shared" si="3424"/>
        <v>1.7991999999999999</v>
      </c>
      <c r="O3314" s="14" t="s">
        <v>30</v>
      </c>
      <c r="P3314" s="13">
        <v>64</v>
      </c>
      <c r="Q3314" s="13">
        <v>0</v>
      </c>
      <c r="R3314" s="69">
        <f>M3314*P3314</f>
        <v>1600</v>
      </c>
      <c r="S3314" s="69">
        <v>0</v>
      </c>
      <c r="T3314" s="69">
        <f>M3314*S3314</f>
        <v>0</v>
      </c>
      <c r="U3314" s="69">
        <f>+R3314-T3314</f>
        <v>1600</v>
      </c>
      <c r="V3314" s="69">
        <f t="shared" ref="V3314" si="3460">+U3314*0</f>
        <v>0</v>
      </c>
      <c r="W3314" s="69">
        <f>+U3314-V3314</f>
        <v>1600</v>
      </c>
      <c r="X3314" s="69">
        <v>0</v>
      </c>
      <c r="Y3314" s="14">
        <f t="shared" si="3459"/>
        <v>0</v>
      </c>
      <c r="Z3314" s="11" t="s">
        <v>26</v>
      </c>
      <c r="AA3314" s="12" t="s">
        <v>31</v>
      </c>
    </row>
    <row r="3315" spans="1:27" x14ac:dyDescent="0.25">
      <c r="A3315" s="10">
        <v>45707</v>
      </c>
      <c r="B3315" s="11" t="s">
        <v>5985</v>
      </c>
      <c r="C3315" s="11" t="s">
        <v>5986</v>
      </c>
      <c r="D3315" s="11">
        <v>17860</v>
      </c>
      <c r="E3315" s="11" t="s">
        <v>229</v>
      </c>
      <c r="F3315" s="11" t="s">
        <v>26</v>
      </c>
      <c r="G3315" s="11">
        <v>26211</v>
      </c>
      <c r="H3315" s="12" t="s">
        <v>564</v>
      </c>
      <c r="I3315" s="12" t="s">
        <v>27</v>
      </c>
      <c r="J3315" s="12" t="s">
        <v>33</v>
      </c>
      <c r="K3315" s="12" t="s">
        <v>34</v>
      </c>
      <c r="L3315" s="13">
        <v>43.76</v>
      </c>
      <c r="M3315" s="13">
        <v>30</v>
      </c>
      <c r="N3315" s="13">
        <f t="shared" si="3424"/>
        <v>1.4586666666666666</v>
      </c>
      <c r="O3315" s="14"/>
      <c r="P3315" s="13">
        <v>60</v>
      </c>
      <c r="Q3315" s="13">
        <v>0</v>
      </c>
      <c r="R3315" s="69">
        <f>M3315*P3315</f>
        <v>1800</v>
      </c>
      <c r="S3315" s="69">
        <v>0</v>
      </c>
      <c r="T3315" s="69">
        <f>M3315*S3315</f>
        <v>0</v>
      </c>
      <c r="U3315" s="69">
        <f>R3315-T3315</f>
        <v>1800</v>
      </c>
      <c r="V3315" s="69">
        <f>U3315*0</f>
        <v>0</v>
      </c>
      <c r="W3315" s="69">
        <f>+U3315-V3315</f>
        <v>1800</v>
      </c>
      <c r="X3315" s="69">
        <v>0</v>
      </c>
      <c r="Y3315" s="14">
        <f t="shared" si="3459"/>
        <v>0</v>
      </c>
      <c r="Z3315" s="11" t="s">
        <v>26</v>
      </c>
      <c r="AA3315" s="12" t="s">
        <v>31</v>
      </c>
    </row>
    <row r="3316" spans="1:27" x14ac:dyDescent="0.25">
      <c r="A3316" s="10">
        <v>45707</v>
      </c>
      <c r="B3316" s="11" t="s">
        <v>5987</v>
      </c>
      <c r="C3316" s="11" t="s">
        <v>5988</v>
      </c>
      <c r="D3316" s="11">
        <v>17861</v>
      </c>
      <c r="E3316" s="11" t="s">
        <v>60</v>
      </c>
      <c r="F3316" s="11" t="s">
        <v>26</v>
      </c>
      <c r="G3316" s="11" t="s">
        <v>35</v>
      </c>
      <c r="H3316" s="12" t="s">
        <v>36</v>
      </c>
      <c r="I3316" s="12" t="s">
        <v>27</v>
      </c>
      <c r="J3316" s="12" t="s">
        <v>42</v>
      </c>
      <c r="K3316" s="12" t="s">
        <v>43</v>
      </c>
      <c r="L3316" s="13">
        <v>6.08</v>
      </c>
      <c r="M3316" s="13">
        <v>4</v>
      </c>
      <c r="N3316" s="13">
        <f t="shared" si="3424"/>
        <v>1.52</v>
      </c>
      <c r="O3316" s="13">
        <v>45</v>
      </c>
      <c r="P3316" s="13" t="s">
        <v>30</v>
      </c>
      <c r="Q3316" s="13">
        <v>0</v>
      </c>
      <c r="R3316" s="69">
        <f>(L3316*O3316)-Q3316</f>
        <v>273.60000000000002</v>
      </c>
      <c r="S3316" s="69">
        <v>0</v>
      </c>
      <c r="T3316" s="69">
        <f t="shared" ref="T3316" si="3461">+L3316*S3316</f>
        <v>0</v>
      </c>
      <c r="U3316" s="69">
        <f t="shared" ref="U3316" si="3462">+R3316-T3316</f>
        <v>273.60000000000002</v>
      </c>
      <c r="V3316" s="69">
        <f>+U3316*0</f>
        <v>0</v>
      </c>
      <c r="W3316" s="69">
        <f t="shared" ref="W3316" si="3463">+U3316-V3316</f>
        <v>273.60000000000002</v>
      </c>
      <c r="X3316" s="69">
        <v>0</v>
      </c>
      <c r="Y3316" s="14">
        <f t="shared" si="3459"/>
        <v>0</v>
      </c>
      <c r="Z3316" s="11" t="s">
        <v>26</v>
      </c>
      <c r="AA3316" s="12" t="s">
        <v>31</v>
      </c>
    </row>
    <row r="3317" spans="1:27" x14ac:dyDescent="0.25">
      <c r="A3317" s="10">
        <v>45707</v>
      </c>
      <c r="B3317" s="11" t="s">
        <v>5989</v>
      </c>
      <c r="C3317" s="11" t="s">
        <v>5990</v>
      </c>
      <c r="D3317" s="11">
        <v>17862</v>
      </c>
      <c r="E3317" s="11" t="s">
        <v>75</v>
      </c>
      <c r="F3317" s="11" t="s">
        <v>26</v>
      </c>
      <c r="G3317" s="11">
        <v>40660</v>
      </c>
      <c r="H3317" s="12" t="s">
        <v>564</v>
      </c>
      <c r="I3317" s="12" t="s">
        <v>27</v>
      </c>
      <c r="J3317" s="12" t="s">
        <v>42</v>
      </c>
      <c r="K3317" s="12" t="s">
        <v>43</v>
      </c>
      <c r="L3317" s="13">
        <v>46.3</v>
      </c>
      <c r="M3317" s="13">
        <v>29</v>
      </c>
      <c r="N3317" s="13">
        <f t="shared" si="3424"/>
        <v>1.596551724137931</v>
      </c>
      <c r="O3317" s="14"/>
      <c r="P3317" s="13">
        <v>64</v>
      </c>
      <c r="Q3317" s="13">
        <v>0</v>
      </c>
      <c r="R3317" s="69">
        <f>M3317*P3317</f>
        <v>1856</v>
      </c>
      <c r="S3317" s="69">
        <v>0</v>
      </c>
      <c r="T3317" s="69">
        <f>M3317*S3317</f>
        <v>0</v>
      </c>
      <c r="U3317" s="69">
        <f>R3317-T3317</f>
        <v>1856</v>
      </c>
      <c r="V3317" s="69">
        <f>U3317*0</f>
        <v>0</v>
      </c>
      <c r="W3317" s="69">
        <f>+U3317-V3317</f>
        <v>1856</v>
      </c>
      <c r="X3317" s="69">
        <v>0</v>
      </c>
      <c r="Y3317" s="14">
        <f t="shared" si="3459"/>
        <v>0</v>
      </c>
      <c r="Z3317" s="11" t="s">
        <v>26</v>
      </c>
      <c r="AA3317" s="12" t="s">
        <v>31</v>
      </c>
    </row>
    <row r="3318" spans="1:27" x14ac:dyDescent="0.25">
      <c r="A3318" s="10">
        <v>45707</v>
      </c>
      <c r="B3318" s="11" t="s">
        <v>3873</v>
      </c>
      <c r="C3318" s="11" t="s">
        <v>5991</v>
      </c>
      <c r="D3318" s="11">
        <v>17863</v>
      </c>
      <c r="E3318" s="11" t="s">
        <v>460</v>
      </c>
      <c r="F3318" s="11" t="s">
        <v>26</v>
      </c>
      <c r="G3318" s="11">
        <v>128</v>
      </c>
      <c r="H3318" s="12" t="s">
        <v>4443</v>
      </c>
      <c r="I3318" s="12" t="s">
        <v>27</v>
      </c>
      <c r="J3318" s="12" t="s">
        <v>47</v>
      </c>
      <c r="K3318" s="12" t="s">
        <v>48</v>
      </c>
      <c r="L3318" s="13">
        <v>28.8</v>
      </c>
      <c r="M3318" s="13">
        <v>20</v>
      </c>
      <c r="N3318" s="13">
        <f t="shared" si="3424"/>
        <v>1.44</v>
      </c>
      <c r="O3318" s="13">
        <v>42</v>
      </c>
      <c r="P3318" s="13" t="s">
        <v>30</v>
      </c>
      <c r="Q3318" s="13">
        <v>0</v>
      </c>
      <c r="R3318" s="69">
        <f>L3318*O3318</f>
        <v>1209.6000000000001</v>
      </c>
      <c r="S3318" s="69">
        <v>0</v>
      </c>
      <c r="T3318" s="69">
        <f>L3318*S3318</f>
        <v>0</v>
      </c>
      <c r="U3318" s="69">
        <f>R3318-T3318</f>
        <v>1209.6000000000001</v>
      </c>
      <c r="V3318" s="69">
        <f>U3318*0</f>
        <v>0</v>
      </c>
      <c r="W3318" s="69">
        <f>U3318-V3318</f>
        <v>1209.6000000000001</v>
      </c>
      <c r="X3318" s="69">
        <v>0</v>
      </c>
      <c r="Y3318" s="14">
        <f t="shared" si="3459"/>
        <v>0</v>
      </c>
      <c r="Z3318" s="11" t="s">
        <v>26</v>
      </c>
      <c r="AA3318" s="12" t="s">
        <v>31</v>
      </c>
    </row>
    <row r="3319" spans="1:27" x14ac:dyDescent="0.25">
      <c r="A3319" s="10">
        <v>45707</v>
      </c>
      <c r="B3319" s="11" t="s">
        <v>1382</v>
      </c>
      <c r="C3319" s="11" t="s">
        <v>5992</v>
      </c>
      <c r="D3319" s="11">
        <v>17864</v>
      </c>
      <c r="E3319" s="11" t="s">
        <v>57</v>
      </c>
      <c r="F3319" s="11" t="s">
        <v>26</v>
      </c>
      <c r="G3319" s="11">
        <v>3313</v>
      </c>
      <c r="H3319" s="12" t="s">
        <v>41</v>
      </c>
      <c r="I3319" s="12" t="s">
        <v>27</v>
      </c>
      <c r="J3319" s="12" t="s">
        <v>42</v>
      </c>
      <c r="K3319" s="12" t="s">
        <v>43</v>
      </c>
      <c r="L3319" s="13">
        <v>42.98</v>
      </c>
      <c r="M3319" s="13">
        <v>25</v>
      </c>
      <c r="N3319" s="13">
        <f t="shared" si="3424"/>
        <v>1.7191999999999998</v>
      </c>
      <c r="O3319" s="14" t="s">
        <v>30</v>
      </c>
      <c r="P3319" s="13">
        <v>64</v>
      </c>
      <c r="Q3319" s="13">
        <v>0</v>
      </c>
      <c r="R3319" s="69">
        <f>M3319*P3319</f>
        <v>1600</v>
      </c>
      <c r="S3319" s="69">
        <v>0</v>
      </c>
      <c r="T3319" s="69">
        <f>M3319*S3319</f>
        <v>0</v>
      </c>
      <c r="U3319" s="69">
        <f>+R3319-T3319</f>
        <v>1600</v>
      </c>
      <c r="V3319" s="69">
        <f t="shared" ref="V3319" si="3464">+U3319*0</f>
        <v>0</v>
      </c>
      <c r="W3319" s="69">
        <f>+U3319-V3319</f>
        <v>1600</v>
      </c>
      <c r="X3319" s="69">
        <v>0</v>
      </c>
      <c r="Y3319" s="14">
        <f t="shared" si="3459"/>
        <v>0</v>
      </c>
      <c r="Z3319" s="11" t="s">
        <v>26</v>
      </c>
      <c r="AA3319" s="12" t="s">
        <v>31</v>
      </c>
    </row>
    <row r="3320" spans="1:27" x14ac:dyDescent="0.25">
      <c r="A3320" s="10">
        <v>45707</v>
      </c>
      <c r="B3320" s="11" t="s">
        <v>2755</v>
      </c>
      <c r="C3320" s="11" t="s">
        <v>5993</v>
      </c>
      <c r="D3320" s="11">
        <v>17865</v>
      </c>
      <c r="E3320" s="11" t="s">
        <v>1199</v>
      </c>
      <c r="F3320" s="11" t="s">
        <v>26</v>
      </c>
      <c r="G3320" s="11">
        <v>2980</v>
      </c>
      <c r="H3320" s="12" t="s">
        <v>162</v>
      </c>
      <c r="I3320" s="12" t="s">
        <v>55</v>
      </c>
      <c r="J3320" s="12" t="s">
        <v>565</v>
      </c>
      <c r="K3320" s="12" t="s">
        <v>549</v>
      </c>
      <c r="L3320" s="13">
        <v>41.14</v>
      </c>
      <c r="M3320" s="13">
        <v>25</v>
      </c>
      <c r="N3320" s="13">
        <f t="shared" si="3424"/>
        <v>1.6456</v>
      </c>
      <c r="O3320" s="13">
        <v>25</v>
      </c>
      <c r="P3320" s="13"/>
      <c r="Q3320" s="13">
        <v>0</v>
      </c>
      <c r="R3320" s="69">
        <f>L3320*O3320</f>
        <v>1028.5</v>
      </c>
      <c r="S3320" s="69">
        <v>0</v>
      </c>
      <c r="T3320" s="69">
        <f>L3320*S3320</f>
        <v>0</v>
      </c>
      <c r="U3320" s="69">
        <f>R3320-T3320</f>
        <v>1028.5</v>
      </c>
      <c r="V3320" s="69">
        <f>U3320*0</f>
        <v>0</v>
      </c>
      <c r="W3320" s="69">
        <f>U3320-V3320</f>
        <v>1028.5</v>
      </c>
      <c r="X3320" s="69">
        <v>0</v>
      </c>
      <c r="Y3320" s="14">
        <f t="shared" si="3459"/>
        <v>0</v>
      </c>
      <c r="Z3320" s="11" t="s">
        <v>26</v>
      </c>
      <c r="AA3320" s="12" t="s">
        <v>31</v>
      </c>
    </row>
    <row r="3321" spans="1:27" x14ac:dyDescent="0.25">
      <c r="A3321" s="10">
        <v>45707</v>
      </c>
      <c r="B3321" s="11" t="s">
        <v>5994</v>
      </c>
      <c r="C3321" s="11" t="s">
        <v>5995</v>
      </c>
      <c r="D3321" s="11">
        <v>17866</v>
      </c>
      <c r="E3321" s="11" t="s">
        <v>183</v>
      </c>
      <c r="F3321" s="11" t="s">
        <v>26</v>
      </c>
      <c r="G3321" s="11">
        <v>1023</v>
      </c>
      <c r="H3321" s="12" t="s">
        <v>141</v>
      </c>
      <c r="I3321" s="12" t="s">
        <v>27</v>
      </c>
      <c r="J3321" s="12" t="s">
        <v>33</v>
      </c>
      <c r="K3321" s="12" t="s">
        <v>34</v>
      </c>
      <c r="L3321" s="13">
        <v>38.08</v>
      </c>
      <c r="M3321" s="13">
        <v>25</v>
      </c>
      <c r="N3321" s="13">
        <f t="shared" si="3424"/>
        <v>1.5231999999999999</v>
      </c>
      <c r="O3321" s="13">
        <v>40</v>
      </c>
      <c r="P3321" s="13" t="s">
        <v>30</v>
      </c>
      <c r="Q3321" s="13">
        <v>0</v>
      </c>
      <c r="R3321" s="69">
        <f>L3321*O3321</f>
        <v>1523.1999999999998</v>
      </c>
      <c r="S3321" s="69">
        <v>0</v>
      </c>
      <c r="T3321" s="69">
        <f>L3321*S3321</f>
        <v>0</v>
      </c>
      <c r="U3321" s="69">
        <f>R3321-T3321</f>
        <v>1523.1999999999998</v>
      </c>
      <c r="V3321" s="69">
        <f>U3321*0</f>
        <v>0</v>
      </c>
      <c r="W3321" s="69">
        <f>U3321-V3321</f>
        <v>1523.1999999999998</v>
      </c>
      <c r="X3321" s="69">
        <v>0</v>
      </c>
      <c r="Y3321" s="14">
        <f t="shared" si="3459"/>
        <v>0</v>
      </c>
      <c r="Z3321" s="11" t="s">
        <v>26</v>
      </c>
      <c r="AA3321" s="12" t="s">
        <v>31</v>
      </c>
    </row>
    <row r="3322" spans="1:27" x14ac:dyDescent="0.25">
      <c r="A3322" s="10">
        <v>45707</v>
      </c>
      <c r="B3322" s="11" t="s">
        <v>5996</v>
      </c>
      <c r="C3322" s="11" t="s">
        <v>5997</v>
      </c>
      <c r="D3322" s="11">
        <v>17867</v>
      </c>
      <c r="E3322" s="11" t="s">
        <v>604</v>
      </c>
      <c r="F3322" s="11" t="s">
        <v>26</v>
      </c>
      <c r="G3322" s="11">
        <v>2979</v>
      </c>
      <c r="H3322" s="12" t="s">
        <v>162</v>
      </c>
      <c r="I3322" s="12" t="s">
        <v>27</v>
      </c>
      <c r="J3322" s="12" t="s">
        <v>42</v>
      </c>
      <c r="K3322" s="12" t="s">
        <v>43</v>
      </c>
      <c r="L3322" s="13">
        <v>40.92</v>
      </c>
      <c r="M3322" s="13">
        <v>25</v>
      </c>
      <c r="N3322" s="13">
        <f t="shared" si="3424"/>
        <v>1.6368</v>
      </c>
      <c r="O3322" s="14" t="s">
        <v>30</v>
      </c>
      <c r="P3322" s="13">
        <v>62</v>
      </c>
      <c r="Q3322" s="13">
        <v>0</v>
      </c>
      <c r="R3322" s="69">
        <f>M3322*P3322</f>
        <v>1550</v>
      </c>
      <c r="S3322" s="69">
        <v>0</v>
      </c>
      <c r="T3322" s="69">
        <f>M3322*S3322</f>
        <v>0</v>
      </c>
      <c r="U3322" s="69">
        <f>R3322-T3322</f>
        <v>1550</v>
      </c>
      <c r="V3322" s="69">
        <f t="shared" ref="V3322" si="3465">U3322*0</f>
        <v>0</v>
      </c>
      <c r="W3322" s="69">
        <f t="shared" ref="W3322:W3323" si="3466">U3322-V3322</f>
        <v>1550</v>
      </c>
      <c r="X3322" s="69">
        <v>0</v>
      </c>
      <c r="Y3322" s="14">
        <f t="shared" si="3459"/>
        <v>0</v>
      </c>
      <c r="Z3322" s="11" t="s">
        <v>26</v>
      </c>
      <c r="AA3322" s="12" t="s">
        <v>31</v>
      </c>
    </row>
    <row r="3323" spans="1:27" x14ac:dyDescent="0.25">
      <c r="A3323" s="10">
        <v>45707</v>
      </c>
      <c r="B3323" s="11" t="s">
        <v>5998</v>
      </c>
      <c r="C3323" s="11" t="s">
        <v>5999</v>
      </c>
      <c r="D3323" s="11">
        <v>17868</v>
      </c>
      <c r="E3323" s="11" t="s">
        <v>81</v>
      </c>
      <c r="F3323" s="11" t="s">
        <v>26</v>
      </c>
      <c r="G3323" s="11" t="s">
        <v>26</v>
      </c>
      <c r="H3323" s="12" t="s">
        <v>4421</v>
      </c>
      <c r="I3323" s="12" t="s">
        <v>27</v>
      </c>
      <c r="J3323" s="12" t="s">
        <v>33</v>
      </c>
      <c r="K3323" s="12" t="s">
        <v>34</v>
      </c>
      <c r="L3323" s="13">
        <v>42.44</v>
      </c>
      <c r="M3323" s="13">
        <v>29</v>
      </c>
      <c r="N3323" s="13">
        <f t="shared" si="3424"/>
        <v>1.4634482758620688</v>
      </c>
      <c r="O3323" s="13">
        <v>85</v>
      </c>
      <c r="P3323" s="13" t="s">
        <v>30</v>
      </c>
      <c r="Q3323" s="13">
        <v>0</v>
      </c>
      <c r="R3323" s="69">
        <f t="shared" ref="R3323" si="3467">L3323*O3323</f>
        <v>3607.3999999999996</v>
      </c>
      <c r="S3323" s="69">
        <v>38</v>
      </c>
      <c r="T3323" s="69">
        <f t="shared" ref="T3323" si="3468">L3323*S3323</f>
        <v>1612.7199999999998</v>
      </c>
      <c r="U3323" s="69">
        <f t="shared" ref="U3323" si="3469">R3323-T3323</f>
        <v>1994.6799999999998</v>
      </c>
      <c r="V3323" s="69">
        <f>U3323*1</f>
        <v>1994.6799999999998</v>
      </c>
      <c r="W3323" s="69">
        <f t="shared" si="3466"/>
        <v>0</v>
      </c>
      <c r="X3323" s="69">
        <f>L3323*36</f>
        <v>1527.84</v>
      </c>
      <c r="Y3323" s="70">
        <f>+T3323-X3323</f>
        <v>84.879999999999882</v>
      </c>
      <c r="Z3323" s="12" t="s">
        <v>141</v>
      </c>
      <c r="AA3323" s="12" t="s">
        <v>78</v>
      </c>
    </row>
    <row r="3324" spans="1:27" x14ac:dyDescent="0.25">
      <c r="A3324" s="10">
        <v>45707</v>
      </c>
      <c r="B3324" s="11" t="s">
        <v>5875</v>
      </c>
      <c r="C3324" s="11" t="s">
        <v>6000</v>
      </c>
      <c r="D3324" s="11">
        <v>17869</v>
      </c>
      <c r="E3324" s="11" t="s">
        <v>500</v>
      </c>
      <c r="F3324" s="11" t="s">
        <v>26</v>
      </c>
      <c r="G3324" s="11" t="s">
        <v>26</v>
      </c>
      <c r="H3324" s="12" t="s">
        <v>4421</v>
      </c>
      <c r="I3324" s="12" t="s">
        <v>27</v>
      </c>
      <c r="J3324" s="12" t="s">
        <v>42</v>
      </c>
      <c r="K3324" s="12" t="s">
        <v>43</v>
      </c>
      <c r="L3324" s="13">
        <v>45.3</v>
      </c>
      <c r="M3324" s="13">
        <v>28</v>
      </c>
      <c r="N3324" s="13">
        <f t="shared" si="3424"/>
        <v>1.6178571428571427</v>
      </c>
      <c r="O3324" s="13">
        <v>83</v>
      </c>
      <c r="P3324" s="13" t="s">
        <v>30</v>
      </c>
      <c r="Q3324" s="13">
        <v>0</v>
      </c>
      <c r="R3324" s="69">
        <f>L3324*O3324</f>
        <v>3759.8999999999996</v>
      </c>
      <c r="S3324" s="69">
        <v>38</v>
      </c>
      <c r="T3324" s="69">
        <f>L3324*S3324</f>
        <v>1721.3999999999999</v>
      </c>
      <c r="U3324" s="69">
        <f>R3324-T3324</f>
        <v>2038.4999999999998</v>
      </c>
      <c r="V3324" s="69">
        <f>U3324*1</f>
        <v>2038.4999999999998</v>
      </c>
      <c r="W3324" s="69">
        <f>U3324-V3324</f>
        <v>0</v>
      </c>
      <c r="X3324" s="69">
        <f>L3324*36</f>
        <v>1630.8</v>
      </c>
      <c r="Y3324" s="70">
        <f>+T3324-X3324</f>
        <v>90.599999999999909</v>
      </c>
      <c r="Z3324" s="12" t="s">
        <v>141</v>
      </c>
      <c r="AA3324" s="12" t="s">
        <v>78</v>
      </c>
    </row>
    <row r="3325" spans="1:27" x14ac:dyDescent="0.25">
      <c r="A3325" s="10">
        <v>45707</v>
      </c>
      <c r="B3325" s="11" t="s">
        <v>5431</v>
      </c>
      <c r="C3325" s="11" t="s">
        <v>6001</v>
      </c>
      <c r="D3325" s="11">
        <v>17870</v>
      </c>
      <c r="E3325" s="11" t="s">
        <v>44</v>
      </c>
      <c r="F3325" s="11" t="s">
        <v>26</v>
      </c>
      <c r="G3325" s="11">
        <v>1661</v>
      </c>
      <c r="H3325" s="12" t="s">
        <v>45</v>
      </c>
      <c r="I3325" s="12" t="s">
        <v>27</v>
      </c>
      <c r="J3325" s="12" t="s">
        <v>42</v>
      </c>
      <c r="K3325" s="12" t="s">
        <v>43</v>
      </c>
      <c r="L3325" s="13">
        <v>44.58</v>
      </c>
      <c r="M3325" s="13">
        <v>25</v>
      </c>
      <c r="N3325" s="13">
        <f t="shared" si="3424"/>
        <v>1.7831999999999999</v>
      </c>
      <c r="O3325" s="14" t="s">
        <v>30</v>
      </c>
      <c r="P3325" s="13">
        <v>62</v>
      </c>
      <c r="Q3325" s="13">
        <v>0</v>
      </c>
      <c r="R3325" s="69">
        <f>M3325*P3325</f>
        <v>1550</v>
      </c>
      <c r="S3325" s="69">
        <v>0</v>
      </c>
      <c r="T3325" s="69">
        <f>M3325*S3325</f>
        <v>0</v>
      </c>
      <c r="U3325" s="69">
        <f>R3325-T3325</f>
        <v>1550</v>
      </c>
      <c r="V3325" s="69">
        <f>U3325*0</f>
        <v>0</v>
      </c>
      <c r="W3325" s="69">
        <f>U3325-V3325</f>
        <v>1550</v>
      </c>
      <c r="X3325" s="69">
        <v>0</v>
      </c>
      <c r="Y3325" s="14">
        <f t="shared" ref="Y3325:Y3340" si="3470">T3325-X3325</f>
        <v>0</v>
      </c>
      <c r="Z3325" s="11" t="s">
        <v>26</v>
      </c>
      <c r="AA3325" s="12" t="s">
        <v>31</v>
      </c>
    </row>
    <row r="3326" spans="1:27" x14ac:dyDescent="0.25">
      <c r="A3326" s="10">
        <v>45707</v>
      </c>
      <c r="B3326" s="11" t="s">
        <v>1487</v>
      </c>
      <c r="C3326" s="11" t="s">
        <v>6002</v>
      </c>
      <c r="D3326" s="11">
        <v>17871</v>
      </c>
      <c r="E3326" s="11" t="s">
        <v>5101</v>
      </c>
      <c r="F3326" s="11" t="s">
        <v>26</v>
      </c>
      <c r="G3326" s="11">
        <v>78106</v>
      </c>
      <c r="H3326" s="12" t="s">
        <v>4447</v>
      </c>
      <c r="I3326" s="12" t="s">
        <v>27</v>
      </c>
      <c r="J3326" s="12" t="s">
        <v>42</v>
      </c>
      <c r="K3326" s="12" t="s">
        <v>43</v>
      </c>
      <c r="L3326" s="13">
        <v>46.12</v>
      </c>
      <c r="M3326" s="13">
        <v>29</v>
      </c>
      <c r="N3326" s="13">
        <f t="shared" si="3424"/>
        <v>1.5903448275862069</v>
      </c>
      <c r="O3326" s="13">
        <v>42.5</v>
      </c>
      <c r="P3326" s="13"/>
      <c r="Q3326" s="13">
        <v>0</v>
      </c>
      <c r="R3326" s="69">
        <f>+L3326*O3326</f>
        <v>1960.1</v>
      </c>
      <c r="S3326" s="69">
        <v>0</v>
      </c>
      <c r="T3326" s="69">
        <f>+L3326*S3326</f>
        <v>0</v>
      </c>
      <c r="U3326" s="69">
        <f>+R3326-T3326</f>
        <v>1960.1</v>
      </c>
      <c r="V3326" s="69">
        <f>+U3326*0.75</f>
        <v>1470.0749999999998</v>
      </c>
      <c r="W3326" s="69">
        <f>+U3326-V3326</f>
        <v>490.02500000000009</v>
      </c>
      <c r="X3326" s="69">
        <v>0</v>
      </c>
      <c r="Y3326" s="14">
        <f t="shared" si="3470"/>
        <v>0</v>
      </c>
      <c r="Z3326" s="11" t="s">
        <v>26</v>
      </c>
      <c r="AA3326" s="12" t="s">
        <v>31</v>
      </c>
    </row>
    <row r="3327" spans="1:27" x14ac:dyDescent="0.25">
      <c r="A3327" s="10">
        <v>45707</v>
      </c>
      <c r="B3327" s="11" t="s">
        <v>3794</v>
      </c>
      <c r="C3327" s="11" t="s">
        <v>6003</v>
      </c>
      <c r="D3327" s="11">
        <v>17872</v>
      </c>
      <c r="E3327" s="11" t="s">
        <v>202</v>
      </c>
      <c r="F3327" s="11" t="s">
        <v>26</v>
      </c>
      <c r="G3327" s="11" t="s">
        <v>35</v>
      </c>
      <c r="H3327" s="12" t="s">
        <v>36</v>
      </c>
      <c r="I3327" s="12" t="s">
        <v>55</v>
      </c>
      <c r="J3327" s="12" t="s">
        <v>55</v>
      </c>
      <c r="K3327" s="12" t="s">
        <v>56</v>
      </c>
      <c r="L3327" s="13">
        <v>9.8800000000000008</v>
      </c>
      <c r="M3327" s="13">
        <v>6</v>
      </c>
      <c r="N3327" s="13">
        <f t="shared" si="3424"/>
        <v>1.6466666666666667</v>
      </c>
      <c r="O3327" s="13">
        <v>20</v>
      </c>
      <c r="P3327" s="13" t="s">
        <v>30</v>
      </c>
      <c r="Q3327" s="13">
        <v>0</v>
      </c>
      <c r="R3327" s="69">
        <f>(L3327*O3327)-Q3327</f>
        <v>197.60000000000002</v>
      </c>
      <c r="S3327" s="69">
        <v>0</v>
      </c>
      <c r="T3327" s="69">
        <f t="shared" ref="T3327" si="3471">+L3327*S3327</f>
        <v>0</v>
      </c>
      <c r="U3327" s="69">
        <f t="shared" ref="U3327:U3328" si="3472">+R3327-T3327</f>
        <v>197.60000000000002</v>
      </c>
      <c r="V3327" s="69">
        <f t="shared" ref="V3327" si="3473">+U3327*0</f>
        <v>0</v>
      </c>
      <c r="W3327" s="69">
        <f t="shared" ref="W3327:W3328" si="3474">+U3327-V3327</f>
        <v>197.60000000000002</v>
      </c>
      <c r="X3327" s="69">
        <v>0</v>
      </c>
      <c r="Y3327" s="14">
        <f t="shared" si="3470"/>
        <v>0</v>
      </c>
      <c r="Z3327" s="11" t="s">
        <v>26</v>
      </c>
      <c r="AA3327" s="12" t="s">
        <v>31</v>
      </c>
    </row>
    <row r="3328" spans="1:27" x14ac:dyDescent="0.25">
      <c r="A3328" s="10">
        <v>45707</v>
      </c>
      <c r="B3328" s="11" t="s">
        <v>6004</v>
      </c>
      <c r="C3328" s="11" t="s">
        <v>6005</v>
      </c>
      <c r="D3328" s="11">
        <v>17873</v>
      </c>
      <c r="E3328" s="11" t="s">
        <v>53</v>
      </c>
      <c r="F3328" s="11" t="s">
        <v>26</v>
      </c>
      <c r="G3328" s="11">
        <v>3970</v>
      </c>
      <c r="H3328" s="12" t="s">
        <v>41</v>
      </c>
      <c r="I3328" s="12" t="s">
        <v>55</v>
      </c>
      <c r="J3328" s="12" t="s">
        <v>55</v>
      </c>
      <c r="K3328" s="12" t="s">
        <v>56</v>
      </c>
      <c r="L3328" s="13">
        <v>38.96</v>
      </c>
      <c r="M3328" s="13">
        <v>23</v>
      </c>
      <c r="N3328" s="13">
        <f t="shared" si="3424"/>
        <v>1.693913043478261</v>
      </c>
      <c r="O3328" s="14" t="s">
        <v>30</v>
      </c>
      <c r="P3328" s="13">
        <v>24</v>
      </c>
      <c r="Q3328" s="13">
        <v>0</v>
      </c>
      <c r="R3328" s="69">
        <f>+M3328*P3328</f>
        <v>552</v>
      </c>
      <c r="S3328" s="69">
        <v>0</v>
      </c>
      <c r="T3328" s="69">
        <f>+M3328*S3328</f>
        <v>0</v>
      </c>
      <c r="U3328" s="69">
        <f t="shared" si="3472"/>
        <v>552</v>
      </c>
      <c r="V3328" s="69">
        <f>+U3328*0</f>
        <v>0</v>
      </c>
      <c r="W3328" s="69">
        <f t="shared" si="3474"/>
        <v>552</v>
      </c>
      <c r="X3328" s="69">
        <v>0</v>
      </c>
      <c r="Y3328" s="14">
        <f t="shared" si="3470"/>
        <v>0</v>
      </c>
      <c r="Z3328" s="11" t="s">
        <v>26</v>
      </c>
      <c r="AA3328" s="12" t="s">
        <v>31</v>
      </c>
    </row>
    <row r="3329" spans="1:27" x14ac:dyDescent="0.25">
      <c r="A3329" s="10">
        <v>45707</v>
      </c>
      <c r="B3329" s="11" t="s">
        <v>5649</v>
      </c>
      <c r="C3329" s="11" t="s">
        <v>6006</v>
      </c>
      <c r="D3329" s="11">
        <v>17874</v>
      </c>
      <c r="E3329" s="11" t="s">
        <v>49</v>
      </c>
      <c r="F3329" s="11" t="s">
        <v>26</v>
      </c>
      <c r="G3329" s="11">
        <v>1663</v>
      </c>
      <c r="H3329" s="12" t="s">
        <v>45</v>
      </c>
      <c r="I3329" s="12" t="s">
        <v>27</v>
      </c>
      <c r="J3329" s="12" t="s">
        <v>42</v>
      </c>
      <c r="K3329" s="12" t="s">
        <v>43</v>
      </c>
      <c r="L3329" s="13">
        <v>42.4</v>
      </c>
      <c r="M3329" s="13">
        <v>25</v>
      </c>
      <c r="N3329" s="13">
        <f t="shared" si="3424"/>
        <v>1.696</v>
      </c>
      <c r="O3329" s="14" t="s">
        <v>30</v>
      </c>
      <c r="P3329" s="13">
        <v>62</v>
      </c>
      <c r="Q3329" s="13">
        <v>0</v>
      </c>
      <c r="R3329" s="69">
        <f>M3329*P3329</f>
        <v>1550</v>
      </c>
      <c r="S3329" s="69">
        <v>0</v>
      </c>
      <c r="T3329" s="69">
        <f>M3329*S3329</f>
        <v>0</v>
      </c>
      <c r="U3329" s="69">
        <f>R3329-T3329</f>
        <v>1550</v>
      </c>
      <c r="V3329" s="69">
        <f>U3329*0</f>
        <v>0</v>
      </c>
      <c r="W3329" s="69">
        <f>U3329-V3329</f>
        <v>1550</v>
      </c>
      <c r="X3329" s="69">
        <v>0</v>
      </c>
      <c r="Y3329" s="14">
        <f t="shared" si="3470"/>
        <v>0</v>
      </c>
      <c r="Z3329" s="11" t="s">
        <v>26</v>
      </c>
      <c r="AA3329" s="12" t="s">
        <v>31</v>
      </c>
    </row>
    <row r="3330" spans="1:27" x14ac:dyDescent="0.25">
      <c r="A3330" s="10">
        <v>45707</v>
      </c>
      <c r="B3330" s="11" t="s">
        <v>6007</v>
      </c>
      <c r="C3330" s="11" t="s">
        <v>6008</v>
      </c>
      <c r="D3330" s="11">
        <v>17875</v>
      </c>
      <c r="E3330" s="11" t="s">
        <v>460</v>
      </c>
      <c r="F3330" s="11" t="s">
        <v>26</v>
      </c>
      <c r="G3330" s="11" t="s">
        <v>35</v>
      </c>
      <c r="H3330" s="12" t="s">
        <v>36</v>
      </c>
      <c r="I3330" s="12" t="s">
        <v>55</v>
      </c>
      <c r="J3330" s="12" t="s">
        <v>55</v>
      </c>
      <c r="K3330" s="12" t="s">
        <v>56</v>
      </c>
      <c r="L3330" s="13">
        <v>29.02</v>
      </c>
      <c r="M3330" s="13">
        <v>17</v>
      </c>
      <c r="N3330" s="13">
        <f t="shared" si="3424"/>
        <v>1.7070588235294117</v>
      </c>
      <c r="O3330" s="13">
        <v>20</v>
      </c>
      <c r="P3330" s="13" t="s">
        <v>30</v>
      </c>
      <c r="Q3330" s="13">
        <v>0</v>
      </c>
      <c r="R3330" s="69">
        <f>(L3330*O3330)-Q3330</f>
        <v>580.4</v>
      </c>
      <c r="S3330" s="69">
        <v>0</v>
      </c>
      <c r="T3330" s="69">
        <f t="shared" ref="T3330" si="3475">+L3330*S3330</f>
        <v>0</v>
      </c>
      <c r="U3330" s="69">
        <f t="shared" ref="U3330:U3333" si="3476">+R3330-T3330</f>
        <v>580.4</v>
      </c>
      <c r="V3330" s="69">
        <f t="shared" ref="V3330" si="3477">+U3330*0</f>
        <v>0</v>
      </c>
      <c r="W3330" s="69">
        <f t="shared" ref="W3330:W3333" si="3478">+U3330-V3330</f>
        <v>580.4</v>
      </c>
      <c r="X3330" s="69">
        <v>0</v>
      </c>
      <c r="Y3330" s="14">
        <f t="shared" si="3470"/>
        <v>0</v>
      </c>
      <c r="Z3330" s="11" t="s">
        <v>26</v>
      </c>
      <c r="AA3330" s="12" t="s">
        <v>31</v>
      </c>
    </row>
    <row r="3331" spans="1:27" x14ac:dyDescent="0.25">
      <c r="A3331" s="10">
        <v>45707</v>
      </c>
      <c r="B3331" s="11" t="s">
        <v>6009</v>
      </c>
      <c r="C3331" s="11" t="s">
        <v>6010</v>
      </c>
      <c r="D3331" s="11">
        <v>17876</v>
      </c>
      <c r="E3331" s="11" t="s">
        <v>223</v>
      </c>
      <c r="F3331" s="11" t="s">
        <v>26</v>
      </c>
      <c r="G3331" s="11">
        <v>3228</v>
      </c>
      <c r="H3331" s="12" t="s">
        <v>4422</v>
      </c>
      <c r="I3331" s="12" t="s">
        <v>27</v>
      </c>
      <c r="J3331" s="12" t="s">
        <v>33</v>
      </c>
      <c r="K3331" s="12" t="s">
        <v>34</v>
      </c>
      <c r="L3331" s="13">
        <v>35.64</v>
      </c>
      <c r="M3331" s="13">
        <v>25</v>
      </c>
      <c r="N3331" s="13">
        <f t="shared" si="3424"/>
        <v>1.4256</v>
      </c>
      <c r="O3331" s="13">
        <v>45</v>
      </c>
      <c r="P3331" s="13" t="s">
        <v>30</v>
      </c>
      <c r="Q3331" s="13">
        <v>0</v>
      </c>
      <c r="R3331" s="69">
        <f>+L3331*O3331</f>
        <v>1603.8</v>
      </c>
      <c r="S3331" s="69">
        <v>0</v>
      </c>
      <c r="T3331" s="69">
        <f>+L3331*S3331</f>
        <v>0</v>
      </c>
      <c r="U3331" s="69">
        <f t="shared" si="3476"/>
        <v>1603.8</v>
      </c>
      <c r="V3331" s="69">
        <f>+U3331*1</f>
        <v>1603.8</v>
      </c>
      <c r="W3331" s="69">
        <f t="shared" si="3478"/>
        <v>0</v>
      </c>
      <c r="X3331" s="69">
        <v>0</v>
      </c>
      <c r="Y3331" s="14">
        <f t="shared" si="3470"/>
        <v>0</v>
      </c>
      <c r="Z3331" s="11" t="s">
        <v>26</v>
      </c>
      <c r="AA3331" s="12" t="s">
        <v>31</v>
      </c>
    </row>
    <row r="3332" spans="1:27" x14ac:dyDescent="0.25">
      <c r="A3332" s="10">
        <v>45707</v>
      </c>
      <c r="B3332" s="11" t="s">
        <v>6011</v>
      </c>
      <c r="C3332" s="11" t="s">
        <v>6012</v>
      </c>
      <c r="D3332" s="11">
        <v>17877</v>
      </c>
      <c r="E3332" s="11" t="s">
        <v>40</v>
      </c>
      <c r="F3332" s="11" t="s">
        <v>26</v>
      </c>
      <c r="G3332" s="11">
        <v>3275</v>
      </c>
      <c r="H3332" s="12" t="s">
        <v>41</v>
      </c>
      <c r="I3332" s="12" t="s">
        <v>55</v>
      </c>
      <c r="J3332" s="12" t="s">
        <v>55</v>
      </c>
      <c r="K3332" s="12" t="s">
        <v>56</v>
      </c>
      <c r="L3332" s="13">
        <v>37.119999999999997</v>
      </c>
      <c r="M3332" s="13">
        <v>22</v>
      </c>
      <c r="N3332" s="13">
        <f t="shared" si="3424"/>
        <v>1.6872727272727273</v>
      </c>
      <c r="O3332" s="14" t="s">
        <v>30</v>
      </c>
      <c r="P3332" s="13">
        <v>24</v>
      </c>
      <c r="Q3332" s="13">
        <v>0</v>
      </c>
      <c r="R3332" s="69">
        <f>+M3332*P3332</f>
        <v>528</v>
      </c>
      <c r="S3332" s="69">
        <v>0</v>
      </c>
      <c r="T3332" s="69">
        <f>+M3332*S3332</f>
        <v>0</v>
      </c>
      <c r="U3332" s="69">
        <f t="shared" si="3476"/>
        <v>528</v>
      </c>
      <c r="V3332" s="69">
        <f>+U3332*0</f>
        <v>0</v>
      </c>
      <c r="W3332" s="69">
        <f t="shared" si="3478"/>
        <v>528</v>
      </c>
      <c r="X3332" s="69">
        <v>0</v>
      </c>
      <c r="Y3332" s="14">
        <f t="shared" si="3470"/>
        <v>0</v>
      </c>
      <c r="Z3332" s="11" t="s">
        <v>26</v>
      </c>
      <c r="AA3332" s="12" t="s">
        <v>31</v>
      </c>
    </row>
    <row r="3333" spans="1:27" x14ac:dyDescent="0.25">
      <c r="A3333" s="10">
        <v>45707</v>
      </c>
      <c r="B3333" s="11" t="s">
        <v>6013</v>
      </c>
      <c r="C3333" s="11" t="s">
        <v>6014</v>
      </c>
      <c r="D3333" s="11">
        <v>17878</v>
      </c>
      <c r="E3333" s="11" t="s">
        <v>551</v>
      </c>
      <c r="F3333" s="11" t="s">
        <v>26</v>
      </c>
      <c r="G3333" s="11">
        <v>44176</v>
      </c>
      <c r="H3333" s="12" t="s">
        <v>4422</v>
      </c>
      <c r="I3333" s="12" t="s">
        <v>27</v>
      </c>
      <c r="J3333" s="12" t="s">
        <v>42</v>
      </c>
      <c r="K3333" s="12" t="s">
        <v>43</v>
      </c>
      <c r="L3333" s="13">
        <v>32.96</v>
      </c>
      <c r="M3333" s="13">
        <v>25</v>
      </c>
      <c r="N3333" s="13">
        <f t="shared" si="3424"/>
        <v>1.3184</v>
      </c>
      <c r="O3333" s="13">
        <v>42</v>
      </c>
      <c r="P3333" s="13" t="s">
        <v>30</v>
      </c>
      <c r="Q3333" s="13">
        <v>0</v>
      </c>
      <c r="R3333" s="69">
        <f t="shared" ref="R3333" si="3479">+L3333*O3333</f>
        <v>1384.32</v>
      </c>
      <c r="S3333" s="69">
        <v>0</v>
      </c>
      <c r="T3333" s="69">
        <f t="shared" ref="T3333" si="3480">+L3333*S3333</f>
        <v>0</v>
      </c>
      <c r="U3333" s="69">
        <f t="shared" si="3476"/>
        <v>1384.32</v>
      </c>
      <c r="V3333" s="69">
        <f>+U3333*1</f>
        <v>1384.32</v>
      </c>
      <c r="W3333" s="69">
        <f t="shared" si="3478"/>
        <v>0</v>
      </c>
      <c r="X3333" s="69">
        <v>0</v>
      </c>
      <c r="Y3333" s="14">
        <f t="shared" si="3470"/>
        <v>0</v>
      </c>
      <c r="Z3333" s="11" t="s">
        <v>26</v>
      </c>
      <c r="AA3333" s="12" t="s">
        <v>31</v>
      </c>
    </row>
    <row r="3334" spans="1:27" x14ac:dyDescent="0.25">
      <c r="A3334" s="10">
        <v>45707</v>
      </c>
      <c r="B3334" s="11" t="s">
        <v>3380</v>
      </c>
      <c r="C3334" s="11" t="s">
        <v>6015</v>
      </c>
      <c r="D3334" s="11">
        <v>17879</v>
      </c>
      <c r="E3334" s="11" t="s">
        <v>67</v>
      </c>
      <c r="F3334" s="11" t="s">
        <v>26</v>
      </c>
      <c r="G3334" s="11">
        <v>1643</v>
      </c>
      <c r="H3334" s="12" t="s">
        <v>66</v>
      </c>
      <c r="I3334" s="12" t="s">
        <v>37</v>
      </c>
      <c r="J3334" s="12" t="s">
        <v>85</v>
      </c>
      <c r="K3334" s="12" t="s">
        <v>86</v>
      </c>
      <c r="L3334" s="13">
        <v>36.36</v>
      </c>
      <c r="M3334" s="13">
        <v>25</v>
      </c>
      <c r="N3334" s="13">
        <f t="shared" si="3424"/>
        <v>1.4543999999999999</v>
      </c>
      <c r="O3334" s="14" t="s">
        <v>30</v>
      </c>
      <c r="P3334" s="13">
        <v>51</v>
      </c>
      <c r="Q3334" s="13">
        <v>0</v>
      </c>
      <c r="R3334" s="69">
        <f>M3334*P3334</f>
        <v>1275</v>
      </c>
      <c r="S3334" s="69">
        <v>0</v>
      </c>
      <c r="T3334" s="69">
        <f>M3334*S3334</f>
        <v>0</v>
      </c>
      <c r="U3334" s="69">
        <f t="shared" ref="U3334:U3335" si="3481">R3334-T3334</f>
        <v>1275</v>
      </c>
      <c r="V3334" s="69">
        <f>U3334*1</f>
        <v>1275</v>
      </c>
      <c r="W3334" s="69">
        <f>U3334-V3334</f>
        <v>0</v>
      </c>
      <c r="X3334" s="69">
        <v>0</v>
      </c>
      <c r="Y3334" s="14">
        <f t="shared" si="3470"/>
        <v>0</v>
      </c>
      <c r="Z3334" s="11" t="s">
        <v>26</v>
      </c>
      <c r="AA3334" s="12" t="s">
        <v>31</v>
      </c>
    </row>
    <row r="3335" spans="1:27" x14ac:dyDescent="0.25">
      <c r="A3335" s="10">
        <v>45707</v>
      </c>
      <c r="B3335" s="11" t="s">
        <v>1058</v>
      </c>
      <c r="C3335" s="11" t="s">
        <v>6016</v>
      </c>
      <c r="D3335" s="11">
        <v>17880</v>
      </c>
      <c r="E3335" s="11" t="s">
        <v>65</v>
      </c>
      <c r="F3335" s="11" t="s">
        <v>26</v>
      </c>
      <c r="G3335" s="11">
        <v>1709</v>
      </c>
      <c r="H3335" s="12" t="s">
        <v>66</v>
      </c>
      <c r="I3335" s="12" t="s">
        <v>37</v>
      </c>
      <c r="J3335" s="12" t="s">
        <v>85</v>
      </c>
      <c r="K3335" s="12" t="s">
        <v>86</v>
      </c>
      <c r="L3335" s="13">
        <v>37.200000000000003</v>
      </c>
      <c r="M3335" s="13">
        <v>25</v>
      </c>
      <c r="N3335" s="13">
        <f t="shared" si="3424"/>
        <v>1.4880000000000002</v>
      </c>
      <c r="O3335" s="14" t="s">
        <v>30</v>
      </c>
      <c r="P3335" s="13">
        <v>51</v>
      </c>
      <c r="Q3335" s="13">
        <v>0</v>
      </c>
      <c r="R3335" s="69">
        <f>M3335*P3335</f>
        <v>1275</v>
      </c>
      <c r="S3335" s="69">
        <v>0</v>
      </c>
      <c r="T3335" s="69">
        <f>M3335*S3335</f>
        <v>0</v>
      </c>
      <c r="U3335" s="69">
        <f t="shared" si="3481"/>
        <v>1275</v>
      </c>
      <c r="V3335" s="69">
        <f>U3335*1</f>
        <v>1275</v>
      </c>
      <c r="W3335" s="69">
        <f>U3335-V3335</f>
        <v>0</v>
      </c>
      <c r="X3335" s="69">
        <v>0</v>
      </c>
      <c r="Y3335" s="14">
        <f t="shared" si="3470"/>
        <v>0</v>
      </c>
      <c r="Z3335" s="11" t="s">
        <v>26</v>
      </c>
      <c r="AA3335" s="12" t="s">
        <v>31</v>
      </c>
    </row>
    <row r="3336" spans="1:27" x14ac:dyDescent="0.25">
      <c r="A3336" s="10">
        <v>45707</v>
      </c>
      <c r="B3336" s="11" t="s">
        <v>6017</v>
      </c>
      <c r="C3336" s="11" t="s">
        <v>6018</v>
      </c>
      <c r="D3336" s="11">
        <v>17881</v>
      </c>
      <c r="E3336" s="11" t="s">
        <v>569</v>
      </c>
      <c r="F3336" s="11" t="s">
        <v>26</v>
      </c>
      <c r="G3336" s="11">
        <v>10761</v>
      </c>
      <c r="H3336" s="12" t="s">
        <v>140</v>
      </c>
      <c r="I3336" s="12" t="s">
        <v>27</v>
      </c>
      <c r="J3336" s="12" t="s">
        <v>47</v>
      </c>
      <c r="K3336" s="12" t="s">
        <v>48</v>
      </c>
      <c r="L3336" s="13">
        <v>40.76</v>
      </c>
      <c r="M3336" s="13">
        <v>28</v>
      </c>
      <c r="N3336" s="13">
        <f t="shared" si="3424"/>
        <v>1.4557142857142857</v>
      </c>
      <c r="O3336" s="13">
        <v>40</v>
      </c>
      <c r="P3336" s="13"/>
      <c r="Q3336" s="13">
        <v>0</v>
      </c>
      <c r="R3336" s="69">
        <f>+L3336*O3336</f>
        <v>1630.3999999999999</v>
      </c>
      <c r="S3336" s="69">
        <v>0</v>
      </c>
      <c r="T3336" s="69">
        <f>+L3336*S3336</f>
        <v>0</v>
      </c>
      <c r="U3336" s="69">
        <f>+R3336-T3336</f>
        <v>1630.3999999999999</v>
      </c>
      <c r="V3336" s="69">
        <f t="shared" ref="V3336" si="3482">+U3336*0</f>
        <v>0</v>
      </c>
      <c r="W3336" s="69">
        <f>+U3336-V3336</f>
        <v>1630.3999999999999</v>
      </c>
      <c r="X3336" s="69">
        <v>0</v>
      </c>
      <c r="Y3336" s="14">
        <f t="shared" si="3470"/>
        <v>0</v>
      </c>
      <c r="Z3336" s="11" t="s">
        <v>26</v>
      </c>
      <c r="AA3336" s="12" t="s">
        <v>31</v>
      </c>
    </row>
    <row r="3337" spans="1:27" x14ac:dyDescent="0.25">
      <c r="A3337" s="10">
        <v>45707</v>
      </c>
      <c r="B3337" s="11" t="s">
        <v>6019</v>
      </c>
      <c r="C3337" s="11" t="s">
        <v>6020</v>
      </c>
      <c r="D3337" s="11">
        <v>17882</v>
      </c>
      <c r="E3337" s="11" t="s">
        <v>3785</v>
      </c>
      <c r="F3337" s="11" t="s">
        <v>26</v>
      </c>
      <c r="G3337" s="11">
        <v>24343</v>
      </c>
      <c r="H3337" s="12" t="s">
        <v>4447</v>
      </c>
      <c r="I3337" s="12" t="s">
        <v>27</v>
      </c>
      <c r="J3337" s="12" t="s">
        <v>33</v>
      </c>
      <c r="K3337" s="12" t="s">
        <v>34</v>
      </c>
      <c r="L3337" s="13">
        <v>43.02</v>
      </c>
      <c r="M3337" s="13">
        <v>29</v>
      </c>
      <c r="N3337" s="13">
        <f t="shared" si="3424"/>
        <v>1.4834482758620691</v>
      </c>
      <c r="O3337" s="13">
        <v>45.33</v>
      </c>
      <c r="P3337" s="13" t="s">
        <v>30</v>
      </c>
      <c r="Q3337" s="13">
        <v>0</v>
      </c>
      <c r="R3337" s="69">
        <f>+L3337*O3337</f>
        <v>1950.0966000000001</v>
      </c>
      <c r="S3337" s="69">
        <v>0</v>
      </c>
      <c r="T3337" s="69">
        <f>+L3337*S3337</f>
        <v>0</v>
      </c>
      <c r="U3337" s="69">
        <f>+R3337-T3337</f>
        <v>1950.0966000000001</v>
      </c>
      <c r="V3337" s="69">
        <f>+U3337*0.75</f>
        <v>1462.5724500000001</v>
      </c>
      <c r="W3337" s="69">
        <f>+U3337-V3337</f>
        <v>487.52414999999996</v>
      </c>
      <c r="X3337" s="69">
        <v>0</v>
      </c>
      <c r="Y3337" s="14">
        <f t="shared" si="3470"/>
        <v>0</v>
      </c>
      <c r="Z3337" s="11" t="s">
        <v>26</v>
      </c>
      <c r="AA3337" s="12" t="s">
        <v>31</v>
      </c>
    </row>
    <row r="3338" spans="1:27" x14ac:dyDescent="0.25">
      <c r="A3338" s="10">
        <v>45707</v>
      </c>
      <c r="B3338" s="11" t="s">
        <v>3558</v>
      </c>
      <c r="C3338" s="11" t="s">
        <v>6021</v>
      </c>
      <c r="D3338" s="11">
        <v>17883</v>
      </c>
      <c r="E3338" s="11" t="s">
        <v>239</v>
      </c>
      <c r="F3338" s="11" t="s">
        <v>26</v>
      </c>
      <c r="G3338" s="11">
        <v>3007</v>
      </c>
      <c r="H3338" s="12" t="s">
        <v>41</v>
      </c>
      <c r="I3338" s="12" t="s">
        <v>55</v>
      </c>
      <c r="J3338" s="12" t="s">
        <v>55</v>
      </c>
      <c r="K3338" s="12" t="s">
        <v>56</v>
      </c>
      <c r="L3338" s="13">
        <v>36.979999999999997</v>
      </c>
      <c r="M3338" s="13">
        <v>22</v>
      </c>
      <c r="N3338" s="13">
        <f t="shared" si="3424"/>
        <v>1.6809090909090907</v>
      </c>
      <c r="O3338" s="14" t="s">
        <v>30</v>
      </c>
      <c r="P3338" s="13">
        <v>24</v>
      </c>
      <c r="Q3338" s="13">
        <v>0</v>
      </c>
      <c r="R3338" s="69">
        <f>+M3338*P3338</f>
        <v>528</v>
      </c>
      <c r="S3338" s="69">
        <v>0</v>
      </c>
      <c r="T3338" s="69">
        <f>+M3338*S3338</f>
        <v>0</v>
      </c>
      <c r="U3338" s="69">
        <f t="shared" ref="U3338:U3339" si="3483">+R3338-T3338</f>
        <v>528</v>
      </c>
      <c r="V3338" s="69">
        <f>+U3338*0</f>
        <v>0</v>
      </c>
      <c r="W3338" s="69">
        <f t="shared" ref="W3338:W3339" si="3484">+U3338-V3338</f>
        <v>528</v>
      </c>
      <c r="X3338" s="69">
        <v>0</v>
      </c>
      <c r="Y3338" s="14">
        <f t="shared" si="3470"/>
        <v>0</v>
      </c>
      <c r="Z3338" s="11" t="s">
        <v>26</v>
      </c>
      <c r="AA3338" s="12" t="s">
        <v>31</v>
      </c>
    </row>
    <row r="3339" spans="1:27" x14ac:dyDescent="0.25">
      <c r="A3339" s="10">
        <v>45707</v>
      </c>
      <c r="B3339" s="11" t="s">
        <v>6022</v>
      </c>
      <c r="C3339" s="11" t="s">
        <v>6023</v>
      </c>
      <c r="D3339" s="11">
        <v>17884</v>
      </c>
      <c r="E3339" s="11" t="s">
        <v>74</v>
      </c>
      <c r="F3339" s="11" t="s">
        <v>26</v>
      </c>
      <c r="G3339" s="11">
        <v>1338</v>
      </c>
      <c r="H3339" s="12" t="s">
        <v>70</v>
      </c>
      <c r="I3339" s="12" t="s">
        <v>27</v>
      </c>
      <c r="J3339" s="12" t="s">
        <v>33</v>
      </c>
      <c r="K3339" s="12" t="s">
        <v>34</v>
      </c>
      <c r="L3339" s="13">
        <v>36.299999999999997</v>
      </c>
      <c r="M3339" s="13">
        <v>25</v>
      </c>
      <c r="N3339" s="13">
        <f t="shared" si="3424"/>
        <v>1.452</v>
      </c>
      <c r="O3339" s="14" t="s">
        <v>30</v>
      </c>
      <c r="P3339" s="13">
        <v>60</v>
      </c>
      <c r="Q3339" s="13">
        <v>0</v>
      </c>
      <c r="R3339" s="69">
        <f>+M3339*P3339</f>
        <v>1500</v>
      </c>
      <c r="S3339" s="69">
        <v>0</v>
      </c>
      <c r="T3339" s="69">
        <f>+M3339*S3339</f>
        <v>0</v>
      </c>
      <c r="U3339" s="69">
        <f t="shared" si="3483"/>
        <v>1500</v>
      </c>
      <c r="V3339" s="69">
        <f>+U3339*0</f>
        <v>0</v>
      </c>
      <c r="W3339" s="69">
        <f t="shared" si="3484"/>
        <v>1500</v>
      </c>
      <c r="X3339" s="69">
        <v>0</v>
      </c>
      <c r="Y3339" s="14">
        <f t="shared" si="3470"/>
        <v>0</v>
      </c>
      <c r="Z3339" s="11" t="s">
        <v>26</v>
      </c>
      <c r="AA3339" s="12" t="s">
        <v>31</v>
      </c>
    </row>
    <row r="3340" spans="1:27" x14ac:dyDescent="0.25">
      <c r="A3340" s="10">
        <v>45707</v>
      </c>
      <c r="B3340" s="11" t="s">
        <v>6024</v>
      </c>
      <c r="C3340" s="11" t="s">
        <v>6025</v>
      </c>
      <c r="D3340" s="11">
        <v>17885</v>
      </c>
      <c r="E3340" s="11" t="s">
        <v>573</v>
      </c>
      <c r="F3340" s="11" t="s">
        <v>26</v>
      </c>
      <c r="G3340" s="11">
        <v>901</v>
      </c>
      <c r="H3340" s="12" t="s">
        <v>141</v>
      </c>
      <c r="I3340" s="12" t="s">
        <v>55</v>
      </c>
      <c r="J3340" s="12" t="s">
        <v>55</v>
      </c>
      <c r="K3340" s="12" t="s">
        <v>56</v>
      </c>
      <c r="L3340" s="13">
        <v>37.68</v>
      </c>
      <c r="M3340" s="13">
        <v>25</v>
      </c>
      <c r="N3340" s="13">
        <f t="shared" si="3424"/>
        <v>1.5072000000000001</v>
      </c>
      <c r="O3340" s="13">
        <v>15</v>
      </c>
      <c r="P3340" s="13" t="s">
        <v>30</v>
      </c>
      <c r="Q3340" s="13">
        <v>0</v>
      </c>
      <c r="R3340" s="69">
        <f>L3340*O3340</f>
        <v>565.20000000000005</v>
      </c>
      <c r="S3340" s="69">
        <v>0</v>
      </c>
      <c r="T3340" s="69">
        <f>L3340*S3340</f>
        <v>0</v>
      </c>
      <c r="U3340" s="69">
        <f>R3340-T3340</f>
        <v>565.20000000000005</v>
      </c>
      <c r="V3340" s="69">
        <f>U3340*0</f>
        <v>0</v>
      </c>
      <c r="W3340" s="69">
        <f>U3340-V3340</f>
        <v>565.20000000000005</v>
      </c>
      <c r="X3340" s="69">
        <v>0</v>
      </c>
      <c r="Y3340" s="14">
        <f t="shared" si="3470"/>
        <v>0</v>
      </c>
      <c r="Z3340" s="11" t="s">
        <v>26</v>
      </c>
      <c r="AA3340" s="12" t="s">
        <v>31</v>
      </c>
    </row>
    <row r="3341" spans="1:27" x14ac:dyDescent="0.25">
      <c r="A3341" s="10">
        <v>45707</v>
      </c>
      <c r="B3341" s="11" t="s">
        <v>6026</v>
      </c>
      <c r="C3341" s="11" t="s">
        <v>6027</v>
      </c>
      <c r="D3341" s="11">
        <v>17886</v>
      </c>
      <c r="E3341" s="11" t="s">
        <v>183</v>
      </c>
      <c r="F3341" s="11" t="s">
        <v>26</v>
      </c>
      <c r="G3341" s="11" t="s">
        <v>26</v>
      </c>
      <c r="H3341" s="12" t="s">
        <v>4422</v>
      </c>
      <c r="I3341" s="12" t="s">
        <v>27</v>
      </c>
      <c r="J3341" s="12" t="s">
        <v>33</v>
      </c>
      <c r="K3341" s="12" t="s">
        <v>34</v>
      </c>
      <c r="L3341" s="13">
        <v>42.24</v>
      </c>
      <c r="M3341" s="13">
        <v>28</v>
      </c>
      <c r="N3341" s="13">
        <f t="shared" si="3424"/>
        <v>1.5085714285714287</v>
      </c>
      <c r="O3341" s="13">
        <f>45+43</f>
        <v>88</v>
      </c>
      <c r="P3341" s="13" t="s">
        <v>30</v>
      </c>
      <c r="Q3341" s="13">
        <v>0</v>
      </c>
      <c r="R3341" s="69">
        <f>L3341*O3341</f>
        <v>3717.1200000000003</v>
      </c>
      <c r="S3341" s="69">
        <v>43</v>
      </c>
      <c r="T3341" s="69">
        <f>L3341*S3341</f>
        <v>1816.3200000000002</v>
      </c>
      <c r="U3341" s="69">
        <f>R3341-T3341</f>
        <v>1900.8000000000002</v>
      </c>
      <c r="V3341" s="69">
        <f>U3341*1</f>
        <v>1900.8000000000002</v>
      </c>
      <c r="W3341" s="69">
        <f>U3341-V3341</f>
        <v>0</v>
      </c>
      <c r="X3341" s="69">
        <f>L3341*42</f>
        <v>1774.0800000000002</v>
      </c>
      <c r="Y3341" s="14">
        <f>T3341-X3341</f>
        <v>42.240000000000009</v>
      </c>
      <c r="Z3341" s="12" t="s">
        <v>141</v>
      </c>
      <c r="AA3341" s="12" t="s">
        <v>6028</v>
      </c>
    </row>
    <row r="3342" spans="1:27" x14ac:dyDescent="0.25">
      <c r="A3342" s="10">
        <v>45707</v>
      </c>
      <c r="B3342" s="11" t="s">
        <v>4045</v>
      </c>
      <c r="C3342" s="11" t="s">
        <v>6029</v>
      </c>
      <c r="D3342" s="11">
        <v>17887</v>
      </c>
      <c r="E3342" s="11" t="s">
        <v>3636</v>
      </c>
      <c r="F3342" s="11" t="s">
        <v>26</v>
      </c>
      <c r="G3342" s="11" t="s">
        <v>35</v>
      </c>
      <c r="H3342" s="12" t="s">
        <v>36</v>
      </c>
      <c r="I3342" s="12" t="s">
        <v>27</v>
      </c>
      <c r="J3342" s="12" t="s">
        <v>42</v>
      </c>
      <c r="K3342" s="12" t="s">
        <v>43</v>
      </c>
      <c r="L3342" s="13">
        <v>9.7200000000000006</v>
      </c>
      <c r="M3342" s="13">
        <v>6</v>
      </c>
      <c r="N3342" s="13">
        <f t="shared" si="3424"/>
        <v>1.62</v>
      </c>
      <c r="O3342" s="13">
        <v>45</v>
      </c>
      <c r="P3342" s="13" t="s">
        <v>30</v>
      </c>
      <c r="Q3342" s="13">
        <v>0</v>
      </c>
      <c r="R3342" s="69">
        <f>(L3342*O3342)-Q3342</f>
        <v>437.40000000000003</v>
      </c>
      <c r="S3342" s="69">
        <v>0</v>
      </c>
      <c r="T3342" s="69">
        <f t="shared" ref="T3342" si="3485">+L3342*S3342</f>
        <v>0</v>
      </c>
      <c r="U3342" s="69">
        <f t="shared" ref="U3342:U3343" si="3486">+R3342-T3342</f>
        <v>437.40000000000003</v>
      </c>
      <c r="V3342" s="69">
        <f>+U3342*0</f>
        <v>0</v>
      </c>
      <c r="W3342" s="69">
        <f t="shared" ref="W3342:W3343" si="3487">+U3342-V3342</f>
        <v>437.40000000000003</v>
      </c>
      <c r="X3342" s="69">
        <v>0</v>
      </c>
      <c r="Y3342" s="14">
        <f t="shared" ref="Y3342:Y3343" si="3488">T3342-X3342</f>
        <v>0</v>
      </c>
      <c r="Z3342" s="11" t="s">
        <v>26</v>
      </c>
      <c r="AA3342" s="12" t="s">
        <v>31</v>
      </c>
    </row>
    <row r="3343" spans="1:27" x14ac:dyDescent="0.25">
      <c r="A3343" s="10">
        <v>45707</v>
      </c>
      <c r="B3343" s="11" t="s">
        <v>290</v>
      </c>
      <c r="C3343" s="11" t="s">
        <v>6030</v>
      </c>
      <c r="D3343" s="11">
        <v>17888</v>
      </c>
      <c r="E3343" s="11" t="s">
        <v>538</v>
      </c>
      <c r="F3343" s="11" t="s">
        <v>26</v>
      </c>
      <c r="G3343" s="11">
        <v>3368</v>
      </c>
      <c r="H3343" s="12" t="s">
        <v>41</v>
      </c>
      <c r="I3343" s="12" t="s">
        <v>55</v>
      </c>
      <c r="J3343" s="12" t="s">
        <v>55</v>
      </c>
      <c r="K3343" s="12" t="s">
        <v>56</v>
      </c>
      <c r="L3343" s="13">
        <v>38.96</v>
      </c>
      <c r="M3343" s="13">
        <v>23</v>
      </c>
      <c r="N3343" s="13">
        <f t="shared" si="3424"/>
        <v>1.693913043478261</v>
      </c>
      <c r="O3343" s="14" t="s">
        <v>30</v>
      </c>
      <c r="P3343" s="13">
        <v>24</v>
      </c>
      <c r="Q3343" s="13">
        <v>0</v>
      </c>
      <c r="R3343" s="69">
        <f>+M3343*P3343</f>
        <v>552</v>
      </c>
      <c r="S3343" s="69">
        <v>0</v>
      </c>
      <c r="T3343" s="69">
        <f>+M3343*S3343</f>
        <v>0</v>
      </c>
      <c r="U3343" s="69">
        <f t="shared" si="3486"/>
        <v>552</v>
      </c>
      <c r="V3343" s="69">
        <f>+U3343*0</f>
        <v>0</v>
      </c>
      <c r="W3343" s="69">
        <f t="shared" si="3487"/>
        <v>552</v>
      </c>
      <c r="X3343" s="69">
        <v>0</v>
      </c>
      <c r="Y3343" s="14">
        <f t="shared" si="3488"/>
        <v>0</v>
      </c>
      <c r="Z3343" s="11" t="s">
        <v>26</v>
      </c>
      <c r="AA3343" s="12" t="s">
        <v>31</v>
      </c>
    </row>
    <row r="3344" spans="1:27" x14ac:dyDescent="0.25">
      <c r="A3344" s="10">
        <v>45707</v>
      </c>
      <c r="B3344" s="11" t="s">
        <v>6031</v>
      </c>
      <c r="C3344" s="11" t="s">
        <v>6032</v>
      </c>
      <c r="D3344" s="11">
        <v>17889</v>
      </c>
      <c r="E3344" s="11" t="s">
        <v>603</v>
      </c>
      <c r="F3344" s="11" t="s">
        <v>26</v>
      </c>
      <c r="G3344" s="11" t="s">
        <v>26</v>
      </c>
      <c r="H3344" s="12" t="s">
        <v>4422</v>
      </c>
      <c r="I3344" s="12" t="s">
        <v>27</v>
      </c>
      <c r="J3344" s="12" t="s">
        <v>33</v>
      </c>
      <c r="K3344" s="12" t="s">
        <v>34</v>
      </c>
      <c r="L3344" s="13">
        <v>40.86</v>
      </c>
      <c r="M3344" s="13">
        <v>28</v>
      </c>
      <c r="N3344" s="13">
        <f t="shared" si="3424"/>
        <v>1.4592857142857143</v>
      </c>
      <c r="O3344" s="13">
        <f>45+43</f>
        <v>88</v>
      </c>
      <c r="P3344" s="13" t="s">
        <v>30</v>
      </c>
      <c r="Q3344" s="13">
        <v>0</v>
      </c>
      <c r="R3344" s="69">
        <f>L3344*O3344</f>
        <v>3595.68</v>
      </c>
      <c r="S3344" s="69">
        <v>43</v>
      </c>
      <c r="T3344" s="69">
        <f>L3344*S3344</f>
        <v>1756.98</v>
      </c>
      <c r="U3344" s="69">
        <f>R3344-T3344</f>
        <v>1838.6999999999998</v>
      </c>
      <c r="V3344" s="69">
        <f>U3344*1</f>
        <v>1838.6999999999998</v>
      </c>
      <c r="W3344" s="69">
        <f>U3344-V3344</f>
        <v>0</v>
      </c>
      <c r="X3344" s="69">
        <f>L3344*42</f>
        <v>1716.12</v>
      </c>
      <c r="Y3344" s="14">
        <f>T3344-X3344</f>
        <v>40.860000000000127</v>
      </c>
      <c r="Z3344" s="12" t="s">
        <v>141</v>
      </c>
      <c r="AA3344" s="12" t="s">
        <v>6028</v>
      </c>
    </row>
    <row r="3345" spans="1:27" x14ac:dyDescent="0.25">
      <c r="A3345" s="10">
        <v>45707</v>
      </c>
      <c r="B3345" s="11" t="s">
        <v>332</v>
      </c>
      <c r="C3345" s="11" t="s">
        <v>6033</v>
      </c>
      <c r="D3345" s="11">
        <v>17890</v>
      </c>
      <c r="E3345" s="11" t="s">
        <v>430</v>
      </c>
      <c r="F3345" s="11" t="s">
        <v>26</v>
      </c>
      <c r="G3345" s="11">
        <v>1054</v>
      </c>
      <c r="H3345" s="12" t="s">
        <v>6326</v>
      </c>
      <c r="I3345" s="12" t="s">
        <v>27</v>
      </c>
      <c r="J3345" s="12" t="s">
        <v>42</v>
      </c>
      <c r="K3345" s="12" t="s">
        <v>43</v>
      </c>
      <c r="L3345" s="13">
        <v>39.82</v>
      </c>
      <c r="M3345" s="13">
        <v>25</v>
      </c>
      <c r="N3345" s="13">
        <f t="shared" si="3424"/>
        <v>1.5928</v>
      </c>
      <c r="O3345" s="13">
        <v>42.5</v>
      </c>
      <c r="P3345" s="13"/>
      <c r="Q3345" s="13">
        <v>0</v>
      </c>
      <c r="R3345" s="69">
        <f>L3345*O3345</f>
        <v>1692.35</v>
      </c>
      <c r="S3345" s="69">
        <v>0</v>
      </c>
      <c r="T3345" s="69">
        <f>+L3345*S3345</f>
        <v>0</v>
      </c>
      <c r="U3345" s="69">
        <f>R3345-T3345</f>
        <v>1692.35</v>
      </c>
      <c r="V3345" s="69">
        <f>U3345*0</f>
        <v>0</v>
      </c>
      <c r="W3345" s="69">
        <f>U3345-V3345</f>
        <v>1692.35</v>
      </c>
      <c r="X3345" s="69"/>
      <c r="Y3345" s="14">
        <f t="shared" ref="Y3345:Y3348" si="3489">T3345-X3345</f>
        <v>0</v>
      </c>
      <c r="Z3345" s="73" t="s">
        <v>26</v>
      </c>
      <c r="AA3345" s="12" t="s">
        <v>31</v>
      </c>
    </row>
    <row r="3346" spans="1:27" x14ac:dyDescent="0.25">
      <c r="A3346" s="10">
        <v>45707</v>
      </c>
      <c r="B3346" s="11" t="s">
        <v>383</v>
      </c>
      <c r="C3346" s="11" t="s">
        <v>6034</v>
      </c>
      <c r="D3346" s="11">
        <v>17891</v>
      </c>
      <c r="E3346" s="11" t="s">
        <v>519</v>
      </c>
      <c r="F3346" s="11" t="s">
        <v>26</v>
      </c>
      <c r="G3346" s="11">
        <v>10453</v>
      </c>
      <c r="H3346" s="12" t="s">
        <v>140</v>
      </c>
      <c r="I3346" s="12" t="s">
        <v>55</v>
      </c>
      <c r="J3346" s="12" t="s">
        <v>55</v>
      </c>
      <c r="K3346" s="12" t="s">
        <v>56</v>
      </c>
      <c r="L3346" s="13">
        <v>38.56</v>
      </c>
      <c r="M3346" s="13">
        <v>23</v>
      </c>
      <c r="N3346" s="13">
        <f t="shared" si="3424"/>
        <v>1.6765217391304348</v>
      </c>
      <c r="O3346" s="13">
        <v>15</v>
      </c>
      <c r="P3346" s="13"/>
      <c r="Q3346" s="13">
        <v>0</v>
      </c>
      <c r="R3346" s="69">
        <f>+L3346*O3346</f>
        <v>578.40000000000009</v>
      </c>
      <c r="S3346" s="69">
        <v>0</v>
      </c>
      <c r="T3346" s="69">
        <f>+L3346*S3346</f>
        <v>0</v>
      </c>
      <c r="U3346" s="69">
        <f>+R3346-T3346</f>
        <v>578.40000000000009</v>
      </c>
      <c r="V3346" s="69">
        <f t="shared" ref="V3346" si="3490">+U3346*0</f>
        <v>0</v>
      </c>
      <c r="W3346" s="69">
        <f>+U3346-V3346</f>
        <v>578.40000000000009</v>
      </c>
      <c r="X3346" s="69">
        <v>0</v>
      </c>
      <c r="Y3346" s="14">
        <f t="shared" si="3489"/>
        <v>0</v>
      </c>
      <c r="Z3346" s="11" t="s">
        <v>26</v>
      </c>
      <c r="AA3346" s="12" t="s">
        <v>31</v>
      </c>
    </row>
    <row r="3347" spans="1:27" x14ac:dyDescent="0.25">
      <c r="A3347" s="10">
        <v>45707</v>
      </c>
      <c r="B3347" s="11" t="s">
        <v>461</v>
      </c>
      <c r="C3347" s="11" t="s">
        <v>6035</v>
      </c>
      <c r="D3347" s="11">
        <v>17892</v>
      </c>
      <c r="E3347" s="11" t="s">
        <v>5120</v>
      </c>
      <c r="F3347" s="11" t="s">
        <v>26</v>
      </c>
      <c r="G3347" s="11">
        <v>78901</v>
      </c>
      <c r="H3347" s="12" t="s">
        <v>4447</v>
      </c>
      <c r="I3347" s="12" t="s">
        <v>27</v>
      </c>
      <c r="J3347" s="12" t="s">
        <v>42</v>
      </c>
      <c r="K3347" s="12" t="s">
        <v>43</v>
      </c>
      <c r="L3347" s="13">
        <v>43.94</v>
      </c>
      <c r="M3347" s="13">
        <v>25</v>
      </c>
      <c r="N3347" s="13">
        <f t="shared" si="3424"/>
        <v>1.7575999999999998</v>
      </c>
      <c r="O3347" s="13">
        <v>42.5</v>
      </c>
      <c r="P3347" s="13"/>
      <c r="Q3347" s="13">
        <v>0</v>
      </c>
      <c r="R3347" s="69">
        <f>+L3347*O3347</f>
        <v>1867.4499999999998</v>
      </c>
      <c r="S3347" s="69">
        <v>0</v>
      </c>
      <c r="T3347" s="69">
        <f>+L3347*S3347</f>
        <v>0</v>
      </c>
      <c r="U3347" s="69">
        <f>+R3347-T3347</f>
        <v>1867.4499999999998</v>
      </c>
      <c r="V3347" s="69">
        <f>+U3347*0.75</f>
        <v>1400.5874999999999</v>
      </c>
      <c r="W3347" s="69">
        <f>+U3347-V3347</f>
        <v>466.86249999999995</v>
      </c>
      <c r="X3347" s="69">
        <v>0</v>
      </c>
      <c r="Y3347" s="14">
        <f t="shared" si="3489"/>
        <v>0</v>
      </c>
      <c r="Z3347" s="11" t="s">
        <v>26</v>
      </c>
      <c r="AA3347" s="12" t="s">
        <v>31</v>
      </c>
    </row>
    <row r="3348" spans="1:27" x14ac:dyDescent="0.25">
      <c r="A3348" s="10">
        <v>45707</v>
      </c>
      <c r="B3348" s="11" t="s">
        <v>6036</v>
      </c>
      <c r="C3348" s="11" t="s">
        <v>6037</v>
      </c>
      <c r="D3348" s="11">
        <v>17893</v>
      </c>
      <c r="E3348" s="11" t="s">
        <v>592</v>
      </c>
      <c r="F3348" s="11" t="s">
        <v>26</v>
      </c>
      <c r="G3348" s="11">
        <v>44342</v>
      </c>
      <c r="H3348" s="12" t="s">
        <v>4422</v>
      </c>
      <c r="I3348" s="12" t="s">
        <v>27</v>
      </c>
      <c r="J3348" s="12" t="s">
        <v>47</v>
      </c>
      <c r="K3348" s="12" t="s">
        <v>48</v>
      </c>
      <c r="L3348" s="13">
        <v>34.26</v>
      </c>
      <c r="M3348" s="13">
        <v>25</v>
      </c>
      <c r="N3348" s="13">
        <f t="shared" si="3424"/>
        <v>1.3703999999999998</v>
      </c>
      <c r="O3348" s="13">
        <v>46</v>
      </c>
      <c r="P3348" s="13" t="s">
        <v>30</v>
      </c>
      <c r="Q3348" s="13">
        <v>0</v>
      </c>
      <c r="R3348" s="69">
        <f t="shared" ref="R3348" si="3491">+L3348*O3348</f>
        <v>1575.9599999999998</v>
      </c>
      <c r="S3348" s="69">
        <v>0</v>
      </c>
      <c r="T3348" s="69">
        <f t="shared" ref="T3348" si="3492">+L3348*S3348</f>
        <v>0</v>
      </c>
      <c r="U3348" s="69">
        <f t="shared" ref="U3348" si="3493">+R3348-T3348</f>
        <v>1575.9599999999998</v>
      </c>
      <c r="V3348" s="69">
        <f>+U3348*1</f>
        <v>1575.9599999999998</v>
      </c>
      <c r="W3348" s="69">
        <f t="shared" ref="W3348" si="3494">+U3348-V3348</f>
        <v>0</v>
      </c>
      <c r="X3348" s="69">
        <v>0</v>
      </c>
      <c r="Y3348" s="14">
        <f t="shared" si="3489"/>
        <v>0</v>
      </c>
      <c r="Z3348" s="11" t="s">
        <v>26</v>
      </c>
      <c r="AA3348" s="12" t="s">
        <v>31</v>
      </c>
    </row>
    <row r="3349" spans="1:27" x14ac:dyDescent="0.25">
      <c r="A3349" s="10">
        <v>45707</v>
      </c>
      <c r="B3349" s="11" t="s">
        <v>5897</v>
      </c>
      <c r="C3349" s="11" t="s">
        <v>6038</v>
      </c>
      <c r="D3349" s="11">
        <v>17894</v>
      </c>
      <c r="E3349" s="11" t="s">
        <v>604</v>
      </c>
      <c r="F3349" s="11" t="s">
        <v>26</v>
      </c>
      <c r="G3349" s="11" t="s">
        <v>26</v>
      </c>
      <c r="H3349" s="12" t="s">
        <v>4422</v>
      </c>
      <c r="I3349" s="12" t="s">
        <v>27</v>
      </c>
      <c r="J3349" s="12" t="s">
        <v>33</v>
      </c>
      <c r="K3349" s="12" t="s">
        <v>34</v>
      </c>
      <c r="L3349" s="13">
        <v>40.14</v>
      </c>
      <c r="M3349" s="13">
        <v>28</v>
      </c>
      <c r="N3349" s="13">
        <f t="shared" si="3424"/>
        <v>1.4335714285714285</v>
      </c>
      <c r="O3349" s="13">
        <f>45+43</f>
        <v>88</v>
      </c>
      <c r="P3349" s="13" t="s">
        <v>30</v>
      </c>
      <c r="Q3349" s="13">
        <v>0</v>
      </c>
      <c r="R3349" s="69">
        <f>L3349*O3349</f>
        <v>3532.32</v>
      </c>
      <c r="S3349" s="69">
        <v>43</v>
      </c>
      <c r="T3349" s="69">
        <f>L3349*S3349</f>
        <v>1726.02</v>
      </c>
      <c r="U3349" s="69">
        <f>R3349-T3349</f>
        <v>1806.3000000000002</v>
      </c>
      <c r="V3349" s="69">
        <f>U3349*1</f>
        <v>1806.3000000000002</v>
      </c>
      <c r="W3349" s="69">
        <f>U3349-V3349</f>
        <v>0</v>
      </c>
      <c r="X3349" s="69">
        <f>L3349*42</f>
        <v>1685.88</v>
      </c>
      <c r="Y3349" s="14">
        <f>T3349-X3349</f>
        <v>40.139999999999873</v>
      </c>
      <c r="Z3349" s="12" t="s">
        <v>141</v>
      </c>
      <c r="AA3349" s="12" t="s">
        <v>6028</v>
      </c>
    </row>
    <row r="3350" spans="1:27" x14ac:dyDescent="0.25">
      <c r="A3350" s="10">
        <v>45707</v>
      </c>
      <c r="B3350" s="11" t="s">
        <v>5431</v>
      </c>
      <c r="C3350" s="11" t="s">
        <v>6039</v>
      </c>
      <c r="D3350" s="11">
        <v>17895</v>
      </c>
      <c r="E3350" s="11" t="s">
        <v>74</v>
      </c>
      <c r="F3350" s="11" t="s">
        <v>26</v>
      </c>
      <c r="G3350" s="11">
        <v>1339</v>
      </c>
      <c r="H3350" s="12" t="s">
        <v>70</v>
      </c>
      <c r="I3350" s="12" t="s">
        <v>27</v>
      </c>
      <c r="J3350" s="12" t="s">
        <v>42</v>
      </c>
      <c r="K3350" s="12" t="s">
        <v>43</v>
      </c>
      <c r="L3350" s="13">
        <v>40.840000000000003</v>
      </c>
      <c r="M3350" s="13">
        <v>25</v>
      </c>
      <c r="N3350" s="13">
        <f t="shared" si="3424"/>
        <v>1.6336000000000002</v>
      </c>
      <c r="O3350" s="14" t="s">
        <v>30</v>
      </c>
      <c r="P3350" s="13">
        <v>64</v>
      </c>
      <c r="Q3350" s="13">
        <v>0</v>
      </c>
      <c r="R3350" s="69">
        <f>+M3350*P3350</f>
        <v>1600</v>
      </c>
      <c r="S3350" s="69">
        <v>0</v>
      </c>
      <c r="T3350" s="69">
        <f>+M3350*S3350</f>
        <v>0</v>
      </c>
      <c r="U3350" s="69">
        <f t="shared" ref="U3350:U3351" si="3495">+R3350-T3350</f>
        <v>1600</v>
      </c>
      <c r="V3350" s="69">
        <f t="shared" ref="V3350" si="3496">+U3350*0</f>
        <v>0</v>
      </c>
      <c r="W3350" s="69">
        <f t="shared" ref="W3350:W3351" si="3497">+U3350-V3350</f>
        <v>1600</v>
      </c>
      <c r="X3350" s="69">
        <v>0</v>
      </c>
      <c r="Y3350" s="14">
        <f t="shared" ref="Y3350:Y3362" si="3498">T3350-X3350</f>
        <v>0</v>
      </c>
      <c r="Z3350" s="11" t="s">
        <v>26</v>
      </c>
      <c r="AA3350" s="12" t="s">
        <v>31</v>
      </c>
    </row>
    <row r="3351" spans="1:27" x14ac:dyDescent="0.25">
      <c r="A3351" s="10">
        <v>45707</v>
      </c>
      <c r="B3351" s="11" t="s">
        <v>6040</v>
      </c>
      <c r="C3351" s="11" t="s">
        <v>6041</v>
      </c>
      <c r="D3351" s="11">
        <v>17896</v>
      </c>
      <c r="E3351" s="11" t="s">
        <v>69</v>
      </c>
      <c r="F3351" s="11" t="s">
        <v>26</v>
      </c>
      <c r="G3351" s="11">
        <v>2128</v>
      </c>
      <c r="H3351" s="12" t="s">
        <v>70</v>
      </c>
      <c r="I3351" s="12" t="s">
        <v>27</v>
      </c>
      <c r="J3351" s="12" t="s">
        <v>33</v>
      </c>
      <c r="K3351" s="12" t="s">
        <v>34</v>
      </c>
      <c r="L3351" s="13">
        <v>38.880000000000003</v>
      </c>
      <c r="M3351" s="13">
        <v>25</v>
      </c>
      <c r="N3351" s="13">
        <f t="shared" si="3424"/>
        <v>1.5552000000000001</v>
      </c>
      <c r="O3351" s="14" t="s">
        <v>30</v>
      </c>
      <c r="P3351" s="13">
        <v>60</v>
      </c>
      <c r="Q3351" s="13">
        <v>0</v>
      </c>
      <c r="R3351" s="69">
        <f>+M3351*P3351</f>
        <v>1500</v>
      </c>
      <c r="S3351" s="69">
        <v>0</v>
      </c>
      <c r="T3351" s="69">
        <f>+M3351*S3351</f>
        <v>0</v>
      </c>
      <c r="U3351" s="69">
        <f t="shared" si="3495"/>
        <v>1500</v>
      </c>
      <c r="V3351" s="69">
        <f>+U3351*0</f>
        <v>0</v>
      </c>
      <c r="W3351" s="69">
        <f t="shared" si="3497"/>
        <v>1500</v>
      </c>
      <c r="X3351" s="69">
        <v>0</v>
      </c>
      <c r="Y3351" s="14">
        <f t="shared" si="3498"/>
        <v>0</v>
      </c>
      <c r="Z3351" s="11" t="s">
        <v>26</v>
      </c>
      <c r="AA3351" s="12" t="s">
        <v>31</v>
      </c>
    </row>
    <row r="3352" spans="1:27" x14ac:dyDescent="0.25">
      <c r="A3352" s="10">
        <v>45707</v>
      </c>
      <c r="B3352" s="11" t="s">
        <v>3318</v>
      </c>
      <c r="C3352" s="11" t="s">
        <v>6042</v>
      </c>
      <c r="D3352" s="11">
        <v>17897</v>
      </c>
      <c r="E3352" s="11" t="s">
        <v>63</v>
      </c>
      <c r="F3352" s="11" t="s">
        <v>26</v>
      </c>
      <c r="G3352" s="11">
        <v>10197</v>
      </c>
      <c r="H3352" s="12" t="s">
        <v>140</v>
      </c>
      <c r="I3352" s="12" t="s">
        <v>55</v>
      </c>
      <c r="J3352" s="12" t="s">
        <v>55</v>
      </c>
      <c r="K3352" s="12" t="s">
        <v>56</v>
      </c>
      <c r="L3352" s="13">
        <v>36.520000000000003</v>
      </c>
      <c r="M3352" s="13">
        <v>22</v>
      </c>
      <c r="N3352" s="13">
        <f t="shared" si="3424"/>
        <v>1.6600000000000001</v>
      </c>
      <c r="O3352" s="13">
        <v>15</v>
      </c>
      <c r="P3352" s="13"/>
      <c r="Q3352" s="13">
        <v>0</v>
      </c>
      <c r="R3352" s="69">
        <f>+L3352*O3352</f>
        <v>547.80000000000007</v>
      </c>
      <c r="S3352" s="69">
        <v>0</v>
      </c>
      <c r="T3352" s="69">
        <f>+L3352*S3352</f>
        <v>0</v>
      </c>
      <c r="U3352" s="69">
        <f>+R3352-T3352</f>
        <v>547.80000000000007</v>
      </c>
      <c r="V3352" s="69">
        <f t="shared" ref="V3352" si="3499">+U3352*0</f>
        <v>0</v>
      </c>
      <c r="W3352" s="69">
        <f>+U3352-V3352</f>
        <v>547.80000000000007</v>
      </c>
      <c r="X3352" s="69">
        <v>0</v>
      </c>
      <c r="Y3352" s="14">
        <f t="shared" si="3498"/>
        <v>0</v>
      </c>
      <c r="Z3352" s="11" t="s">
        <v>26</v>
      </c>
      <c r="AA3352" s="12" t="s">
        <v>31</v>
      </c>
    </row>
    <row r="3353" spans="1:27" x14ac:dyDescent="0.25">
      <c r="A3353" s="10">
        <v>45707</v>
      </c>
      <c r="B3353" s="11" t="s">
        <v>4358</v>
      </c>
      <c r="C3353" s="11" t="s">
        <v>6043</v>
      </c>
      <c r="D3353" s="11">
        <v>17898</v>
      </c>
      <c r="E3353" s="11" t="s">
        <v>5740</v>
      </c>
      <c r="F3353" s="11" t="s">
        <v>26</v>
      </c>
      <c r="G3353" s="11">
        <v>2720</v>
      </c>
      <c r="H3353" s="12" t="s">
        <v>41</v>
      </c>
      <c r="I3353" s="12" t="s">
        <v>37</v>
      </c>
      <c r="J3353" s="12" t="s">
        <v>227</v>
      </c>
      <c r="K3353" s="12" t="s">
        <v>38</v>
      </c>
      <c r="L3353" s="13">
        <v>33.479999999999997</v>
      </c>
      <c r="M3353" s="13">
        <v>20</v>
      </c>
      <c r="N3353" s="13">
        <f t="shared" ref="N3353:N3366" si="3500">L3353/M3353</f>
        <v>1.6739999999999999</v>
      </c>
      <c r="O3353" s="14" t="s">
        <v>30</v>
      </c>
      <c r="P3353" s="13">
        <v>43.5</v>
      </c>
      <c r="Q3353" s="13">
        <v>0</v>
      </c>
      <c r="R3353" s="69">
        <f>+M3353*P3353</f>
        <v>870</v>
      </c>
      <c r="S3353" s="69">
        <v>0</v>
      </c>
      <c r="T3353" s="69">
        <f>+M3353*S3353</f>
        <v>0</v>
      </c>
      <c r="U3353" s="69">
        <f t="shared" ref="U3353" si="3501">+R3353-T3353</f>
        <v>870</v>
      </c>
      <c r="V3353" s="69">
        <f>+U3353*0</f>
        <v>0</v>
      </c>
      <c r="W3353" s="69">
        <f t="shared" ref="W3353" si="3502">+U3353-V3353</f>
        <v>870</v>
      </c>
      <c r="X3353" s="69">
        <v>0</v>
      </c>
      <c r="Y3353" s="14">
        <f t="shared" si="3498"/>
        <v>0</v>
      </c>
      <c r="Z3353" s="11" t="s">
        <v>26</v>
      </c>
      <c r="AA3353" s="12" t="s">
        <v>31</v>
      </c>
    </row>
    <row r="3354" spans="1:27" x14ac:dyDescent="0.25">
      <c r="A3354" s="10">
        <v>45707</v>
      </c>
      <c r="B3354" s="11" t="s">
        <v>6044</v>
      </c>
      <c r="C3354" s="11" t="s">
        <v>6045</v>
      </c>
      <c r="D3354" s="11">
        <v>17899</v>
      </c>
      <c r="E3354" s="11" t="s">
        <v>65</v>
      </c>
      <c r="F3354" s="11" t="s">
        <v>26</v>
      </c>
      <c r="G3354" s="11">
        <v>1710</v>
      </c>
      <c r="H3354" s="12" t="s">
        <v>66</v>
      </c>
      <c r="I3354" s="12" t="s">
        <v>37</v>
      </c>
      <c r="J3354" s="12" t="s">
        <v>85</v>
      </c>
      <c r="K3354" s="12" t="s">
        <v>86</v>
      </c>
      <c r="L3354" s="13">
        <v>37.4</v>
      </c>
      <c r="M3354" s="13">
        <v>25</v>
      </c>
      <c r="N3354" s="13">
        <f t="shared" si="3500"/>
        <v>1.496</v>
      </c>
      <c r="O3354" s="14" t="s">
        <v>30</v>
      </c>
      <c r="P3354" s="13">
        <v>51</v>
      </c>
      <c r="Q3354" s="13">
        <v>0</v>
      </c>
      <c r="R3354" s="69">
        <f>M3354*P3354</f>
        <v>1275</v>
      </c>
      <c r="S3354" s="69">
        <v>0</v>
      </c>
      <c r="T3354" s="69">
        <f>M3354*S3354</f>
        <v>0</v>
      </c>
      <c r="U3354" s="69">
        <f t="shared" ref="U3354" si="3503">R3354-T3354</f>
        <v>1275</v>
      </c>
      <c r="V3354" s="69">
        <f>U3354*1</f>
        <v>1275</v>
      </c>
      <c r="W3354" s="69">
        <f>U3354-V3354</f>
        <v>0</v>
      </c>
      <c r="X3354" s="69">
        <v>0</v>
      </c>
      <c r="Y3354" s="14">
        <f t="shared" si="3498"/>
        <v>0</v>
      </c>
      <c r="Z3354" s="11" t="s">
        <v>26</v>
      </c>
      <c r="AA3354" s="12" t="s">
        <v>31</v>
      </c>
    </row>
    <row r="3355" spans="1:27" x14ac:dyDescent="0.25">
      <c r="A3355" s="10">
        <v>45707</v>
      </c>
      <c r="B3355" s="11" t="s">
        <v>6046</v>
      </c>
      <c r="C3355" s="11" t="s">
        <v>6047</v>
      </c>
      <c r="D3355" s="11">
        <v>17900</v>
      </c>
      <c r="E3355" s="11" t="s">
        <v>1199</v>
      </c>
      <c r="F3355" s="11" t="s">
        <v>26</v>
      </c>
      <c r="G3355" s="11">
        <v>2981</v>
      </c>
      <c r="H3355" s="12" t="s">
        <v>162</v>
      </c>
      <c r="I3355" s="12" t="s">
        <v>55</v>
      </c>
      <c r="J3355" s="12" t="s">
        <v>565</v>
      </c>
      <c r="K3355" s="12" t="s">
        <v>549</v>
      </c>
      <c r="L3355" s="13">
        <v>42.66</v>
      </c>
      <c r="M3355" s="13">
        <v>25</v>
      </c>
      <c r="N3355" s="13">
        <f t="shared" si="3500"/>
        <v>1.7063999999999999</v>
      </c>
      <c r="O3355" s="13">
        <v>25</v>
      </c>
      <c r="P3355" s="13"/>
      <c r="Q3355" s="13">
        <v>0</v>
      </c>
      <c r="R3355" s="69">
        <f>L3355*O3355</f>
        <v>1066.5</v>
      </c>
      <c r="S3355" s="69">
        <v>0</v>
      </c>
      <c r="T3355" s="69">
        <f>L3355*S3355</f>
        <v>0</v>
      </c>
      <c r="U3355" s="69">
        <f>R3355-T3355</f>
        <v>1066.5</v>
      </c>
      <c r="V3355" s="69">
        <f>U3355*0</f>
        <v>0</v>
      </c>
      <c r="W3355" s="69">
        <f>U3355-V3355</f>
        <v>1066.5</v>
      </c>
      <c r="X3355" s="69">
        <v>0</v>
      </c>
      <c r="Y3355" s="14">
        <f t="shared" si="3498"/>
        <v>0</v>
      </c>
      <c r="Z3355" s="11" t="s">
        <v>26</v>
      </c>
      <c r="AA3355" s="12" t="s">
        <v>31</v>
      </c>
    </row>
    <row r="3356" spans="1:27" x14ac:dyDescent="0.25">
      <c r="A3356" s="10">
        <v>45707</v>
      </c>
      <c r="B3356" s="11" t="s">
        <v>6048</v>
      </c>
      <c r="C3356" s="11" t="s">
        <v>6049</v>
      </c>
      <c r="D3356" s="11">
        <v>17901</v>
      </c>
      <c r="E3356" s="11" t="s">
        <v>67</v>
      </c>
      <c r="F3356" s="11" t="s">
        <v>26</v>
      </c>
      <c r="G3356" s="11">
        <v>1644</v>
      </c>
      <c r="H3356" s="12" t="s">
        <v>66</v>
      </c>
      <c r="I3356" s="12" t="s">
        <v>37</v>
      </c>
      <c r="J3356" s="12" t="s">
        <v>85</v>
      </c>
      <c r="K3356" s="12" t="s">
        <v>86</v>
      </c>
      <c r="L3356" s="13">
        <v>38.36</v>
      </c>
      <c r="M3356" s="13">
        <v>25</v>
      </c>
      <c r="N3356" s="13">
        <f t="shared" si="3500"/>
        <v>1.5344</v>
      </c>
      <c r="O3356" s="14" t="s">
        <v>30</v>
      </c>
      <c r="P3356" s="13">
        <v>51</v>
      </c>
      <c r="Q3356" s="13">
        <v>0</v>
      </c>
      <c r="R3356" s="69">
        <f>M3356*P3356</f>
        <v>1275</v>
      </c>
      <c r="S3356" s="69">
        <v>0</v>
      </c>
      <c r="T3356" s="69">
        <f>M3356*S3356</f>
        <v>0</v>
      </c>
      <c r="U3356" s="69">
        <f t="shared" ref="U3356" si="3504">R3356-T3356</f>
        <v>1275</v>
      </c>
      <c r="V3356" s="69">
        <f>U3356*1</f>
        <v>1275</v>
      </c>
      <c r="W3356" s="69">
        <f>U3356-V3356</f>
        <v>0</v>
      </c>
      <c r="X3356" s="69">
        <v>0</v>
      </c>
      <c r="Y3356" s="14">
        <f t="shared" si="3498"/>
        <v>0</v>
      </c>
      <c r="Z3356" s="11" t="s">
        <v>26</v>
      </c>
      <c r="AA3356" s="12" t="s">
        <v>31</v>
      </c>
    </row>
    <row r="3357" spans="1:27" x14ac:dyDescent="0.25">
      <c r="A3357" s="10">
        <v>45707</v>
      </c>
      <c r="B3357" s="11" t="s">
        <v>6050</v>
      </c>
      <c r="C3357" s="11" t="s">
        <v>6051</v>
      </c>
      <c r="D3357" s="11">
        <v>17902</v>
      </c>
      <c r="E3357" s="11" t="s">
        <v>6052</v>
      </c>
      <c r="F3357" s="11" t="s">
        <v>26</v>
      </c>
      <c r="G3357" s="11">
        <v>10198</v>
      </c>
      <c r="H3357" s="12" t="s">
        <v>140</v>
      </c>
      <c r="I3357" s="12" t="s">
        <v>55</v>
      </c>
      <c r="J3357" s="12" t="s">
        <v>55</v>
      </c>
      <c r="K3357" s="12" t="s">
        <v>56</v>
      </c>
      <c r="L3357" s="13">
        <v>39.96</v>
      </c>
      <c r="M3357" s="13">
        <v>25</v>
      </c>
      <c r="N3357" s="13">
        <f t="shared" si="3500"/>
        <v>1.5984</v>
      </c>
      <c r="O3357" s="13">
        <v>15</v>
      </c>
      <c r="P3357" s="13"/>
      <c r="Q3357" s="13">
        <v>0</v>
      </c>
      <c r="R3357" s="69">
        <f>+L3357*O3357</f>
        <v>599.4</v>
      </c>
      <c r="S3357" s="69">
        <v>0</v>
      </c>
      <c r="T3357" s="69">
        <f>+L3357*S3357</f>
        <v>0</v>
      </c>
      <c r="U3357" s="69">
        <f>+R3357-T3357</f>
        <v>599.4</v>
      </c>
      <c r="V3357" s="69">
        <f t="shared" ref="V3357" si="3505">+U3357*0</f>
        <v>0</v>
      </c>
      <c r="W3357" s="69">
        <f>+U3357-V3357</f>
        <v>599.4</v>
      </c>
      <c r="X3357" s="69">
        <v>0</v>
      </c>
      <c r="Y3357" s="14">
        <f t="shared" si="3498"/>
        <v>0</v>
      </c>
      <c r="Z3357" s="11" t="s">
        <v>26</v>
      </c>
      <c r="AA3357" s="12" t="s">
        <v>31</v>
      </c>
    </row>
    <row r="3358" spans="1:27" x14ac:dyDescent="0.25">
      <c r="A3358" s="10">
        <v>45707</v>
      </c>
      <c r="B3358" s="11" t="s">
        <v>6053</v>
      </c>
      <c r="C3358" s="11" t="s">
        <v>6054</v>
      </c>
      <c r="D3358" s="11">
        <v>17903</v>
      </c>
      <c r="E3358" s="11" t="s">
        <v>90</v>
      </c>
      <c r="F3358" s="11" t="s">
        <v>26</v>
      </c>
      <c r="G3358" s="11">
        <v>60518</v>
      </c>
      <c r="H3358" s="12" t="s">
        <v>4422</v>
      </c>
      <c r="I3358" s="12" t="s">
        <v>27</v>
      </c>
      <c r="J3358" s="12" t="s">
        <v>42</v>
      </c>
      <c r="K3358" s="12" t="s">
        <v>43</v>
      </c>
      <c r="L3358" s="13">
        <v>39.08</v>
      </c>
      <c r="M3358" s="13">
        <v>25</v>
      </c>
      <c r="N3358" s="13">
        <f t="shared" si="3500"/>
        <v>1.5631999999999999</v>
      </c>
      <c r="O3358" s="13">
        <v>42</v>
      </c>
      <c r="P3358" s="13" t="s">
        <v>30</v>
      </c>
      <c r="Q3358" s="13">
        <v>0</v>
      </c>
      <c r="R3358" s="69">
        <f t="shared" ref="R3358" si="3506">+L3358*O3358</f>
        <v>1641.36</v>
      </c>
      <c r="S3358" s="69">
        <v>0</v>
      </c>
      <c r="T3358" s="69">
        <f t="shared" ref="T3358" si="3507">+L3358*S3358</f>
        <v>0</v>
      </c>
      <c r="U3358" s="69">
        <f t="shared" ref="U3358" si="3508">+R3358-T3358</f>
        <v>1641.36</v>
      </c>
      <c r="V3358" s="69">
        <f>+U3358*1</f>
        <v>1641.36</v>
      </c>
      <c r="W3358" s="69">
        <f t="shared" ref="W3358" si="3509">+U3358-V3358</f>
        <v>0</v>
      </c>
      <c r="X3358" s="69">
        <v>0</v>
      </c>
      <c r="Y3358" s="14">
        <f t="shared" si="3498"/>
        <v>0</v>
      </c>
      <c r="Z3358" s="11" t="s">
        <v>26</v>
      </c>
      <c r="AA3358" s="12" t="s">
        <v>31</v>
      </c>
    </row>
    <row r="3359" spans="1:27" x14ac:dyDescent="0.25">
      <c r="A3359" s="10">
        <v>45707</v>
      </c>
      <c r="B3359" s="11" t="s">
        <v>3036</v>
      </c>
      <c r="C3359" s="11" t="s">
        <v>6055</v>
      </c>
      <c r="D3359" s="11">
        <v>17904</v>
      </c>
      <c r="E3359" s="11" t="s">
        <v>569</v>
      </c>
      <c r="F3359" s="11" t="s">
        <v>26</v>
      </c>
      <c r="G3359" s="11">
        <v>10762</v>
      </c>
      <c r="H3359" s="12" t="s">
        <v>140</v>
      </c>
      <c r="I3359" s="12" t="s">
        <v>27</v>
      </c>
      <c r="J3359" s="12" t="s">
        <v>42</v>
      </c>
      <c r="K3359" s="12" t="s">
        <v>43</v>
      </c>
      <c r="L3359" s="13">
        <v>42.08</v>
      </c>
      <c r="M3359" s="13">
        <v>25</v>
      </c>
      <c r="N3359" s="13">
        <f t="shared" si="3500"/>
        <v>1.6832</v>
      </c>
      <c r="O3359" s="13">
        <v>35</v>
      </c>
      <c r="P3359" s="13"/>
      <c r="Q3359" s="13">
        <v>0</v>
      </c>
      <c r="R3359" s="69">
        <f>+L3359*O3359</f>
        <v>1472.8</v>
      </c>
      <c r="S3359" s="69">
        <v>0</v>
      </c>
      <c r="T3359" s="69">
        <f>+L3359*S3359</f>
        <v>0</v>
      </c>
      <c r="U3359" s="69">
        <f>+R3359-T3359</f>
        <v>1472.8</v>
      </c>
      <c r="V3359" s="69">
        <f t="shared" ref="V3359" si="3510">+U3359*0</f>
        <v>0</v>
      </c>
      <c r="W3359" s="69">
        <f>+U3359-V3359</f>
        <v>1472.8</v>
      </c>
      <c r="X3359" s="69">
        <v>0</v>
      </c>
      <c r="Y3359" s="14">
        <f t="shared" si="3498"/>
        <v>0</v>
      </c>
      <c r="Z3359" s="11" t="s">
        <v>26</v>
      </c>
      <c r="AA3359" s="12" t="s">
        <v>31</v>
      </c>
    </row>
    <row r="3360" spans="1:27" x14ac:dyDescent="0.25">
      <c r="A3360" s="10">
        <v>45707</v>
      </c>
      <c r="B3360" s="11" t="s">
        <v>3340</v>
      </c>
      <c r="C3360" s="11" t="s">
        <v>6056</v>
      </c>
      <c r="D3360" s="11">
        <v>17905</v>
      </c>
      <c r="E3360" s="11" t="s">
        <v>441</v>
      </c>
      <c r="F3360" s="11" t="s">
        <v>26</v>
      </c>
      <c r="G3360" s="11">
        <v>4735</v>
      </c>
      <c r="H3360" s="12" t="s">
        <v>41</v>
      </c>
      <c r="I3360" s="12" t="s">
        <v>55</v>
      </c>
      <c r="J3360" s="12" t="s">
        <v>55</v>
      </c>
      <c r="K3360" s="12" t="s">
        <v>56</v>
      </c>
      <c r="L3360" s="13">
        <v>36.380000000000003</v>
      </c>
      <c r="M3360" s="13">
        <v>22</v>
      </c>
      <c r="N3360" s="13">
        <f t="shared" si="3500"/>
        <v>1.6536363636363638</v>
      </c>
      <c r="O3360" s="14" t="s">
        <v>30</v>
      </c>
      <c r="P3360" s="13">
        <v>24</v>
      </c>
      <c r="Q3360" s="13">
        <v>0</v>
      </c>
      <c r="R3360" s="69">
        <f>+M3360*P3360</f>
        <v>528</v>
      </c>
      <c r="S3360" s="69">
        <v>0</v>
      </c>
      <c r="T3360" s="69">
        <f>+M3360*S3360</f>
        <v>0</v>
      </c>
      <c r="U3360" s="69">
        <f t="shared" ref="U3360" si="3511">+R3360-T3360</f>
        <v>528</v>
      </c>
      <c r="V3360" s="69">
        <f>+U3360*0</f>
        <v>0</v>
      </c>
      <c r="W3360" s="69">
        <f t="shared" ref="W3360" si="3512">+U3360-V3360</f>
        <v>528</v>
      </c>
      <c r="X3360" s="69">
        <v>0</v>
      </c>
      <c r="Y3360" s="14">
        <f t="shared" si="3498"/>
        <v>0</v>
      </c>
      <c r="Z3360" s="11" t="s">
        <v>26</v>
      </c>
      <c r="AA3360" s="12" t="s">
        <v>31</v>
      </c>
    </row>
    <row r="3361" spans="1:27" x14ac:dyDescent="0.25">
      <c r="A3361" s="10">
        <v>45707</v>
      </c>
      <c r="B3361" s="11" t="s">
        <v>6057</v>
      </c>
      <c r="C3361" s="11" t="s">
        <v>6058</v>
      </c>
      <c r="D3361" s="11">
        <v>17906</v>
      </c>
      <c r="E3361" s="11" t="s">
        <v>75</v>
      </c>
      <c r="F3361" s="11" t="s">
        <v>26</v>
      </c>
      <c r="G3361" s="11">
        <v>40661</v>
      </c>
      <c r="H3361" s="12" t="s">
        <v>564</v>
      </c>
      <c r="I3361" s="12" t="s">
        <v>27</v>
      </c>
      <c r="J3361" s="12" t="s">
        <v>33</v>
      </c>
      <c r="K3361" s="12" t="s">
        <v>34</v>
      </c>
      <c r="L3361" s="13">
        <v>41.82</v>
      </c>
      <c r="M3361" s="13">
        <v>29</v>
      </c>
      <c r="N3361" s="13">
        <f t="shared" si="3500"/>
        <v>1.4420689655172414</v>
      </c>
      <c r="O3361" s="14"/>
      <c r="P3361" s="13">
        <v>60</v>
      </c>
      <c r="Q3361" s="13">
        <v>0</v>
      </c>
      <c r="R3361" s="69">
        <f>M3361*P3361</f>
        <v>1740</v>
      </c>
      <c r="S3361" s="69">
        <v>0</v>
      </c>
      <c r="T3361" s="69">
        <f>M3361*S3361</f>
        <v>0</v>
      </c>
      <c r="U3361" s="69">
        <f>R3361-T3361</f>
        <v>1740</v>
      </c>
      <c r="V3361" s="69">
        <f>U3361*0</f>
        <v>0</v>
      </c>
      <c r="W3361" s="69">
        <f>+U3361-V3361</f>
        <v>1740</v>
      </c>
      <c r="X3361" s="69">
        <v>0</v>
      </c>
      <c r="Y3361" s="14">
        <f t="shared" si="3498"/>
        <v>0</v>
      </c>
      <c r="Z3361" s="11" t="s">
        <v>26</v>
      </c>
      <c r="AA3361" s="12" t="s">
        <v>31</v>
      </c>
    </row>
    <row r="3362" spans="1:27" x14ac:dyDescent="0.25">
      <c r="A3362" s="10">
        <v>45707</v>
      </c>
      <c r="B3362" s="11" t="s">
        <v>6059</v>
      </c>
      <c r="C3362" s="11" t="s">
        <v>6060</v>
      </c>
      <c r="D3362" s="11">
        <v>17907</v>
      </c>
      <c r="E3362" s="11" t="s">
        <v>229</v>
      </c>
      <c r="F3362" s="11" t="s">
        <v>26</v>
      </c>
      <c r="G3362" s="11">
        <v>26212</v>
      </c>
      <c r="H3362" s="12" t="s">
        <v>564</v>
      </c>
      <c r="I3362" s="12" t="s">
        <v>27</v>
      </c>
      <c r="J3362" s="12" t="s">
        <v>33</v>
      </c>
      <c r="K3362" s="12" t="s">
        <v>34</v>
      </c>
      <c r="L3362" s="13">
        <v>42.04</v>
      </c>
      <c r="M3362" s="13">
        <v>29</v>
      </c>
      <c r="N3362" s="13">
        <f t="shared" si="3500"/>
        <v>1.4496551724137932</v>
      </c>
      <c r="O3362" s="14"/>
      <c r="P3362" s="13">
        <v>60</v>
      </c>
      <c r="Q3362" s="13">
        <v>0</v>
      </c>
      <c r="R3362" s="69">
        <f>M3362*P3362</f>
        <v>1740</v>
      </c>
      <c r="S3362" s="69">
        <v>0</v>
      </c>
      <c r="T3362" s="69">
        <f>M3362*S3362</f>
        <v>0</v>
      </c>
      <c r="U3362" s="69">
        <f>R3362-T3362</f>
        <v>1740</v>
      </c>
      <c r="V3362" s="69">
        <f>U3362*0</f>
        <v>0</v>
      </c>
      <c r="W3362" s="69">
        <f>+U3362-V3362</f>
        <v>1740</v>
      </c>
      <c r="X3362" s="69">
        <v>0</v>
      </c>
      <c r="Y3362" s="14">
        <f t="shared" si="3498"/>
        <v>0</v>
      </c>
      <c r="Z3362" s="11" t="s">
        <v>26</v>
      </c>
      <c r="AA3362" s="12" t="s">
        <v>31</v>
      </c>
    </row>
    <row r="3363" spans="1:27" x14ac:dyDescent="0.25">
      <c r="A3363" s="10">
        <v>45707</v>
      </c>
      <c r="B3363" s="11" t="s">
        <v>6061</v>
      </c>
      <c r="C3363" s="11" t="s">
        <v>6062</v>
      </c>
      <c r="D3363" s="11">
        <v>17908</v>
      </c>
      <c r="E3363" s="11" t="s">
        <v>243</v>
      </c>
      <c r="F3363" s="11" t="s">
        <v>26</v>
      </c>
      <c r="G3363" s="11" t="s">
        <v>26</v>
      </c>
      <c r="H3363" s="12" t="s">
        <v>4422</v>
      </c>
      <c r="I3363" s="12" t="s">
        <v>27</v>
      </c>
      <c r="J3363" s="12" t="s">
        <v>47</v>
      </c>
      <c r="K3363" s="12" t="s">
        <v>48</v>
      </c>
      <c r="L3363" s="13">
        <v>39.159999999999997</v>
      </c>
      <c r="M3363" s="13">
        <v>27</v>
      </c>
      <c r="N3363" s="13">
        <f t="shared" si="3500"/>
        <v>1.4503703703703703</v>
      </c>
      <c r="O3363" s="13">
        <f>46+43</f>
        <v>89</v>
      </c>
      <c r="P3363" s="13" t="s">
        <v>30</v>
      </c>
      <c r="Q3363" s="13">
        <v>0</v>
      </c>
      <c r="R3363" s="69">
        <f>L3363*O3363</f>
        <v>3485.24</v>
      </c>
      <c r="S3363" s="69">
        <v>43</v>
      </c>
      <c r="T3363" s="69">
        <f>L3363*S3363</f>
        <v>1683.8799999999999</v>
      </c>
      <c r="U3363" s="69">
        <f>R3363-T3363</f>
        <v>1801.36</v>
      </c>
      <c r="V3363" s="69">
        <f>U3363*1</f>
        <v>1801.36</v>
      </c>
      <c r="W3363" s="69">
        <f>U3363-V3363</f>
        <v>0</v>
      </c>
      <c r="X3363" s="69">
        <f>L3363*42</f>
        <v>1644.7199999999998</v>
      </c>
      <c r="Y3363" s="14">
        <f>T3363-X3363</f>
        <v>39.160000000000082</v>
      </c>
      <c r="Z3363" s="12" t="s">
        <v>141</v>
      </c>
      <c r="AA3363" s="12" t="s">
        <v>6028</v>
      </c>
    </row>
    <row r="3364" spans="1:27" x14ac:dyDescent="0.25">
      <c r="A3364" s="10">
        <v>45707</v>
      </c>
      <c r="B3364" s="11" t="s">
        <v>6063</v>
      </c>
      <c r="C3364" s="11" t="s">
        <v>6064</v>
      </c>
      <c r="D3364" s="11">
        <v>17909</v>
      </c>
      <c r="E3364" s="11" t="s">
        <v>500</v>
      </c>
      <c r="F3364" s="11" t="s">
        <v>26</v>
      </c>
      <c r="G3364" s="11">
        <v>822</v>
      </c>
      <c r="H3364" s="12" t="s">
        <v>141</v>
      </c>
      <c r="I3364" s="12" t="s">
        <v>27</v>
      </c>
      <c r="J3364" s="12" t="s">
        <v>42</v>
      </c>
      <c r="K3364" s="12" t="s">
        <v>43</v>
      </c>
      <c r="L3364" s="13">
        <v>44.04</v>
      </c>
      <c r="M3364" s="13">
        <v>25</v>
      </c>
      <c r="N3364" s="13">
        <f t="shared" si="3500"/>
        <v>1.7616000000000001</v>
      </c>
      <c r="O3364" s="13">
        <v>40</v>
      </c>
      <c r="P3364" s="13" t="s">
        <v>30</v>
      </c>
      <c r="Q3364" s="13">
        <v>0</v>
      </c>
      <c r="R3364" s="69">
        <f>L3364*O3364</f>
        <v>1761.6</v>
      </c>
      <c r="S3364" s="69">
        <v>0</v>
      </c>
      <c r="T3364" s="69">
        <f>L3364*S3364</f>
        <v>0</v>
      </c>
      <c r="U3364" s="69">
        <f>R3364-T3364</f>
        <v>1761.6</v>
      </c>
      <c r="V3364" s="69">
        <f>U3364*0</f>
        <v>0</v>
      </c>
      <c r="W3364" s="69">
        <f>U3364-V3364</f>
        <v>1761.6</v>
      </c>
      <c r="X3364" s="69">
        <v>0</v>
      </c>
      <c r="Y3364" s="14">
        <f t="shared" ref="Y3364:Y3372" si="3513">T3364-X3364</f>
        <v>0</v>
      </c>
      <c r="Z3364" s="11" t="s">
        <v>26</v>
      </c>
      <c r="AA3364" s="12" t="s">
        <v>31</v>
      </c>
    </row>
    <row r="3365" spans="1:27" x14ac:dyDescent="0.25">
      <c r="A3365" s="10">
        <v>45707</v>
      </c>
      <c r="B3365" s="11" t="s">
        <v>6065</v>
      </c>
      <c r="C3365" s="11" t="s">
        <v>6066</v>
      </c>
      <c r="D3365" s="11">
        <v>17910</v>
      </c>
      <c r="E3365" s="11" t="s">
        <v>81</v>
      </c>
      <c r="F3365" s="11" t="s">
        <v>26</v>
      </c>
      <c r="G3365" s="11">
        <v>1221</v>
      </c>
      <c r="H3365" s="12" t="s">
        <v>141</v>
      </c>
      <c r="I3365" s="12" t="s">
        <v>27</v>
      </c>
      <c r="J3365" s="12" t="s">
        <v>42</v>
      </c>
      <c r="K3365" s="12" t="s">
        <v>43</v>
      </c>
      <c r="L3365" s="13">
        <v>42.98</v>
      </c>
      <c r="M3365" s="13">
        <v>25</v>
      </c>
      <c r="N3365" s="13">
        <f t="shared" si="3500"/>
        <v>1.7191999999999998</v>
      </c>
      <c r="O3365" s="13">
        <v>40</v>
      </c>
      <c r="P3365" s="13" t="s">
        <v>30</v>
      </c>
      <c r="Q3365" s="13">
        <v>0</v>
      </c>
      <c r="R3365" s="69">
        <f>L3365*O3365</f>
        <v>1719.1999999999998</v>
      </c>
      <c r="S3365" s="69">
        <v>0</v>
      </c>
      <c r="T3365" s="69">
        <f>L3365*S3365</f>
        <v>0</v>
      </c>
      <c r="U3365" s="69">
        <f>R3365-T3365</f>
        <v>1719.1999999999998</v>
      </c>
      <c r="V3365" s="69">
        <f>U3365*0</f>
        <v>0</v>
      </c>
      <c r="W3365" s="69">
        <f>U3365-V3365</f>
        <v>1719.1999999999998</v>
      </c>
      <c r="X3365" s="69">
        <v>0</v>
      </c>
      <c r="Y3365" s="14">
        <f t="shared" si="3513"/>
        <v>0</v>
      </c>
      <c r="Z3365" s="11" t="s">
        <v>26</v>
      </c>
      <c r="AA3365" s="12" t="s">
        <v>31</v>
      </c>
    </row>
    <row r="3366" spans="1:27" x14ac:dyDescent="0.25">
      <c r="A3366" s="10">
        <v>45707</v>
      </c>
      <c r="B3366" s="11" t="s">
        <v>2685</v>
      </c>
      <c r="C3366" s="11" t="s">
        <v>6067</v>
      </c>
      <c r="D3366" s="11">
        <v>17911</v>
      </c>
      <c r="E3366" s="11" t="s">
        <v>53</v>
      </c>
      <c r="F3366" s="11" t="s">
        <v>26</v>
      </c>
      <c r="G3366" s="11">
        <v>3965</v>
      </c>
      <c r="H3366" s="12" t="s">
        <v>41</v>
      </c>
      <c r="I3366" s="12" t="s">
        <v>27</v>
      </c>
      <c r="J3366" s="12" t="s">
        <v>33</v>
      </c>
      <c r="K3366" s="12" t="s">
        <v>34</v>
      </c>
      <c r="L3366" s="13">
        <v>38.36</v>
      </c>
      <c r="M3366" s="13">
        <v>25</v>
      </c>
      <c r="N3366" s="13">
        <f t="shared" si="3500"/>
        <v>1.5344</v>
      </c>
      <c r="O3366" s="14" t="s">
        <v>30</v>
      </c>
      <c r="P3366" s="13">
        <v>60</v>
      </c>
      <c r="Q3366" s="13">
        <v>0</v>
      </c>
      <c r="R3366" s="69">
        <f>M3366*P3366</f>
        <v>1500</v>
      </c>
      <c r="S3366" s="69">
        <v>0</v>
      </c>
      <c r="T3366" s="69">
        <f>M3366*S3366</f>
        <v>0</v>
      </c>
      <c r="U3366" s="69">
        <f t="shared" ref="U3366" si="3514">+R3366-T3366</f>
        <v>1500</v>
      </c>
      <c r="V3366" s="69">
        <f>+U3366*0</f>
        <v>0</v>
      </c>
      <c r="W3366" s="69">
        <f t="shared" ref="W3366" si="3515">+U3366-V3366</f>
        <v>1500</v>
      </c>
      <c r="X3366" s="69">
        <v>0</v>
      </c>
      <c r="Y3366" s="14">
        <f t="shared" si="3513"/>
        <v>0</v>
      </c>
      <c r="Z3366" s="11" t="s">
        <v>26</v>
      </c>
      <c r="AA3366" s="12" t="s">
        <v>31</v>
      </c>
    </row>
    <row r="3367" spans="1:27" x14ac:dyDescent="0.25">
      <c r="A3367" s="10">
        <v>45708</v>
      </c>
      <c r="B3367" s="11" t="s">
        <v>6068</v>
      </c>
      <c r="C3367" s="11" t="s">
        <v>6069</v>
      </c>
      <c r="D3367" s="11">
        <v>17912</v>
      </c>
      <c r="E3367" s="11" t="s">
        <v>32</v>
      </c>
      <c r="F3367" s="11" t="s">
        <v>26</v>
      </c>
      <c r="G3367" s="11">
        <v>75039</v>
      </c>
      <c r="H3367" s="12" t="s">
        <v>4447</v>
      </c>
      <c r="I3367" s="12" t="s">
        <v>27</v>
      </c>
      <c r="J3367" s="12" t="s">
        <v>47</v>
      </c>
      <c r="K3367" s="12" t="s">
        <v>48</v>
      </c>
      <c r="L3367" s="13">
        <v>37.86</v>
      </c>
      <c r="M3367" s="13">
        <v>25</v>
      </c>
      <c r="N3367" s="13">
        <f>+L3367/M3367</f>
        <v>1.5144</v>
      </c>
      <c r="O3367" s="13">
        <v>46.66</v>
      </c>
      <c r="P3367" s="13" t="s">
        <v>30</v>
      </c>
      <c r="Q3367" s="13">
        <v>0</v>
      </c>
      <c r="R3367" s="69">
        <f>+L3367*O3367</f>
        <v>1766.5475999999999</v>
      </c>
      <c r="S3367" s="69">
        <v>0</v>
      </c>
      <c r="T3367" s="69">
        <f>+L3367*S3367</f>
        <v>0</v>
      </c>
      <c r="U3367" s="69">
        <f>+R3367-T3367</f>
        <v>1766.5475999999999</v>
      </c>
      <c r="V3367" s="69">
        <f>+U3367*0.75</f>
        <v>1324.9106999999999</v>
      </c>
      <c r="W3367" s="69">
        <f>+U3367-V3367</f>
        <v>441.63689999999997</v>
      </c>
      <c r="X3367" s="69">
        <v>0</v>
      </c>
      <c r="Y3367" s="14">
        <f t="shared" si="3513"/>
        <v>0</v>
      </c>
      <c r="Z3367" s="11" t="s">
        <v>26</v>
      </c>
      <c r="AA3367" s="12" t="s">
        <v>31</v>
      </c>
    </row>
    <row r="3368" spans="1:27" x14ac:dyDescent="0.25">
      <c r="A3368" s="10">
        <v>45708</v>
      </c>
      <c r="B3368" s="11" t="s">
        <v>6070</v>
      </c>
      <c r="C3368" s="11" t="s">
        <v>6071</v>
      </c>
      <c r="D3368" s="11">
        <v>17913</v>
      </c>
      <c r="E3368" s="11" t="s">
        <v>524</v>
      </c>
      <c r="F3368" s="11" t="s">
        <v>26</v>
      </c>
      <c r="G3368" s="11">
        <v>78555</v>
      </c>
      <c r="H3368" s="12" t="s">
        <v>4447</v>
      </c>
      <c r="I3368" s="12" t="s">
        <v>27</v>
      </c>
      <c r="J3368" s="12" t="s">
        <v>33</v>
      </c>
      <c r="K3368" s="12" t="s">
        <v>34</v>
      </c>
      <c r="L3368" s="13">
        <v>36.36</v>
      </c>
      <c r="M3368" s="13">
        <v>25</v>
      </c>
      <c r="N3368" s="13">
        <f t="shared" ref="N3368:N3419" si="3516">+L3368/M3368</f>
        <v>1.4543999999999999</v>
      </c>
      <c r="O3368" s="13">
        <v>45.33</v>
      </c>
      <c r="P3368" s="13" t="s">
        <v>30</v>
      </c>
      <c r="Q3368" s="13">
        <v>0</v>
      </c>
      <c r="R3368" s="69">
        <f>+L3368*O3368</f>
        <v>1648.1987999999999</v>
      </c>
      <c r="S3368" s="69">
        <v>0</v>
      </c>
      <c r="T3368" s="69">
        <f>+L3368*S3368</f>
        <v>0</v>
      </c>
      <c r="U3368" s="69">
        <f>+R3368-T3368</f>
        <v>1648.1987999999999</v>
      </c>
      <c r="V3368" s="69">
        <f>+U3368*0.75</f>
        <v>1236.1490999999999</v>
      </c>
      <c r="W3368" s="69">
        <f>+U3368-V3368</f>
        <v>412.04970000000003</v>
      </c>
      <c r="X3368" s="69">
        <v>0</v>
      </c>
      <c r="Y3368" s="14">
        <f t="shared" si="3513"/>
        <v>0</v>
      </c>
      <c r="Z3368" s="11" t="s">
        <v>26</v>
      </c>
      <c r="AA3368" s="12" t="s">
        <v>31</v>
      </c>
    </row>
    <row r="3369" spans="1:27" x14ac:dyDescent="0.25">
      <c r="A3369" s="10">
        <v>45708</v>
      </c>
      <c r="B3369" s="11" t="s">
        <v>1801</v>
      </c>
      <c r="C3369" s="11" t="s">
        <v>6072</v>
      </c>
      <c r="D3369" s="11">
        <v>17914</v>
      </c>
      <c r="E3369" s="11" t="s">
        <v>551</v>
      </c>
      <c r="F3369" s="11" t="s">
        <v>26</v>
      </c>
      <c r="G3369" s="11">
        <v>44177</v>
      </c>
      <c r="H3369" s="12" t="s">
        <v>4422</v>
      </c>
      <c r="I3369" s="12" t="s">
        <v>27</v>
      </c>
      <c r="J3369" s="12" t="s">
        <v>42</v>
      </c>
      <c r="K3369" s="12" t="s">
        <v>43</v>
      </c>
      <c r="L3369" s="13">
        <v>37.28</v>
      </c>
      <c r="M3369" s="13">
        <v>25</v>
      </c>
      <c r="N3369" s="13">
        <f t="shared" si="3516"/>
        <v>1.4912000000000001</v>
      </c>
      <c r="O3369" s="13">
        <v>42</v>
      </c>
      <c r="P3369" s="13" t="s">
        <v>30</v>
      </c>
      <c r="Q3369" s="13">
        <v>0</v>
      </c>
      <c r="R3369" s="69">
        <f t="shared" ref="R3369" si="3517">+L3369*O3369</f>
        <v>1565.76</v>
      </c>
      <c r="S3369" s="69">
        <v>0</v>
      </c>
      <c r="T3369" s="69">
        <f t="shared" ref="T3369" si="3518">+L3369*S3369</f>
        <v>0</v>
      </c>
      <c r="U3369" s="69">
        <f t="shared" ref="U3369:U3370" si="3519">+R3369-T3369</f>
        <v>1565.76</v>
      </c>
      <c r="V3369" s="69">
        <f>+U3369*1</f>
        <v>1565.76</v>
      </c>
      <c r="W3369" s="69">
        <f t="shared" ref="W3369:W3370" si="3520">+U3369-V3369</f>
        <v>0</v>
      </c>
      <c r="X3369" s="69">
        <v>0</v>
      </c>
      <c r="Y3369" s="14">
        <f t="shared" si="3513"/>
        <v>0</v>
      </c>
      <c r="Z3369" s="11" t="s">
        <v>26</v>
      </c>
      <c r="AA3369" s="12" t="s">
        <v>31</v>
      </c>
    </row>
    <row r="3370" spans="1:27" x14ac:dyDescent="0.25">
      <c r="A3370" s="10">
        <v>45708</v>
      </c>
      <c r="B3370" s="11" t="s">
        <v>6073</v>
      </c>
      <c r="C3370" s="11" t="s">
        <v>6074</v>
      </c>
      <c r="D3370" s="11">
        <v>17915</v>
      </c>
      <c r="E3370" s="11" t="s">
        <v>552</v>
      </c>
      <c r="F3370" s="11" t="s">
        <v>26</v>
      </c>
      <c r="G3370" s="11">
        <v>60603</v>
      </c>
      <c r="H3370" s="12" t="s">
        <v>4422</v>
      </c>
      <c r="I3370" s="12" t="s">
        <v>27</v>
      </c>
      <c r="J3370" s="12" t="s">
        <v>33</v>
      </c>
      <c r="K3370" s="12" t="s">
        <v>34</v>
      </c>
      <c r="L3370" s="13">
        <v>32.380000000000003</v>
      </c>
      <c r="M3370" s="13">
        <v>25</v>
      </c>
      <c r="N3370" s="13">
        <f t="shared" si="3516"/>
        <v>1.2952000000000001</v>
      </c>
      <c r="O3370" s="13">
        <v>45</v>
      </c>
      <c r="P3370" s="13" t="s">
        <v>30</v>
      </c>
      <c r="Q3370" s="13">
        <v>0</v>
      </c>
      <c r="R3370" s="69">
        <f>+L3370*O3370</f>
        <v>1457.1000000000001</v>
      </c>
      <c r="S3370" s="69">
        <v>0</v>
      </c>
      <c r="T3370" s="69">
        <f>+L3370*S3370</f>
        <v>0</v>
      </c>
      <c r="U3370" s="69">
        <f t="shared" si="3519"/>
        <v>1457.1000000000001</v>
      </c>
      <c r="V3370" s="69">
        <f>+U3370*1</f>
        <v>1457.1000000000001</v>
      </c>
      <c r="W3370" s="69">
        <f t="shared" si="3520"/>
        <v>0</v>
      </c>
      <c r="X3370" s="69">
        <v>0</v>
      </c>
      <c r="Y3370" s="14">
        <f t="shared" si="3513"/>
        <v>0</v>
      </c>
      <c r="Z3370" s="11" t="s">
        <v>26</v>
      </c>
      <c r="AA3370" s="12" t="s">
        <v>31</v>
      </c>
    </row>
    <row r="3371" spans="1:27" x14ac:dyDescent="0.25">
      <c r="A3371" s="10">
        <v>45708</v>
      </c>
      <c r="B3371" s="11" t="s">
        <v>102</v>
      </c>
      <c r="C3371" s="11" t="s">
        <v>6075</v>
      </c>
      <c r="D3371" s="11">
        <v>17916</v>
      </c>
      <c r="E3371" s="11" t="s">
        <v>68</v>
      </c>
      <c r="F3371" s="11" t="s">
        <v>26</v>
      </c>
      <c r="G3371" s="11">
        <v>76373</v>
      </c>
      <c r="H3371" s="12" t="s">
        <v>4447</v>
      </c>
      <c r="I3371" s="12" t="s">
        <v>27</v>
      </c>
      <c r="J3371" s="12" t="s">
        <v>33</v>
      </c>
      <c r="K3371" s="12" t="s">
        <v>34</v>
      </c>
      <c r="L3371" s="13">
        <v>40.78</v>
      </c>
      <c r="M3371" s="13">
        <v>28</v>
      </c>
      <c r="N3371" s="13">
        <f t="shared" si="3516"/>
        <v>1.4564285714285714</v>
      </c>
      <c r="O3371" s="13">
        <v>45.33</v>
      </c>
      <c r="P3371" s="13" t="s">
        <v>30</v>
      </c>
      <c r="Q3371" s="13">
        <v>0</v>
      </c>
      <c r="R3371" s="69">
        <f>+L3371*O3371</f>
        <v>1848.5573999999999</v>
      </c>
      <c r="S3371" s="69">
        <v>0</v>
      </c>
      <c r="T3371" s="69">
        <f>+L3371*S3371</f>
        <v>0</v>
      </c>
      <c r="U3371" s="69">
        <f>+R3371-T3371</f>
        <v>1848.5573999999999</v>
      </c>
      <c r="V3371" s="69">
        <f>+U3371*0.75</f>
        <v>1386.41805</v>
      </c>
      <c r="W3371" s="69">
        <f>+U3371-V3371</f>
        <v>462.13934999999992</v>
      </c>
      <c r="X3371" s="69">
        <v>0</v>
      </c>
      <c r="Y3371" s="14">
        <f t="shared" si="3513"/>
        <v>0</v>
      </c>
      <c r="Z3371" s="11" t="s">
        <v>26</v>
      </c>
      <c r="AA3371" s="12" t="s">
        <v>31</v>
      </c>
    </row>
    <row r="3372" spans="1:27" x14ac:dyDescent="0.25">
      <c r="A3372" s="10">
        <v>45708</v>
      </c>
      <c r="B3372" s="11" t="s">
        <v>6076</v>
      </c>
      <c r="C3372" s="11" t="s">
        <v>6077</v>
      </c>
      <c r="D3372" s="11">
        <v>17917</v>
      </c>
      <c r="E3372" s="11" t="s">
        <v>50</v>
      </c>
      <c r="F3372" s="11" t="s">
        <v>26</v>
      </c>
      <c r="G3372" s="11">
        <v>759</v>
      </c>
      <c r="H3372" s="12" t="s">
        <v>162</v>
      </c>
      <c r="I3372" s="12" t="s">
        <v>27</v>
      </c>
      <c r="J3372" s="12" t="s">
        <v>42</v>
      </c>
      <c r="K3372" s="12" t="s">
        <v>43</v>
      </c>
      <c r="L3372" s="13">
        <v>42.6</v>
      </c>
      <c r="M3372" s="13">
        <v>25</v>
      </c>
      <c r="N3372" s="13">
        <f t="shared" si="3516"/>
        <v>1.704</v>
      </c>
      <c r="O3372" s="13" t="s">
        <v>30</v>
      </c>
      <c r="P3372" s="13">
        <v>62</v>
      </c>
      <c r="Q3372" s="13">
        <v>0</v>
      </c>
      <c r="R3372" s="69">
        <f>M3372*P3372</f>
        <v>1550</v>
      </c>
      <c r="S3372" s="69">
        <v>0</v>
      </c>
      <c r="T3372" s="69">
        <f>M3372*S3372</f>
        <v>0</v>
      </c>
      <c r="U3372" s="69">
        <f>R3372-T3372</f>
        <v>1550</v>
      </c>
      <c r="V3372" s="69">
        <f t="shared" ref="V3372" si="3521">U3372*0</f>
        <v>0</v>
      </c>
      <c r="W3372" s="69">
        <f t="shared" ref="W3372:W3373" si="3522">U3372-V3372</f>
        <v>1550</v>
      </c>
      <c r="X3372" s="69">
        <v>0</v>
      </c>
      <c r="Y3372" s="14">
        <f t="shared" si="3513"/>
        <v>0</v>
      </c>
      <c r="Z3372" s="11" t="s">
        <v>26</v>
      </c>
      <c r="AA3372" s="12" t="s">
        <v>31</v>
      </c>
    </row>
    <row r="3373" spans="1:27" x14ac:dyDescent="0.25">
      <c r="A3373" s="10">
        <v>45708</v>
      </c>
      <c r="B3373" s="11" t="s">
        <v>6078</v>
      </c>
      <c r="C3373" s="11" t="s">
        <v>6079</v>
      </c>
      <c r="D3373" s="11">
        <v>17918</v>
      </c>
      <c r="E3373" s="11" t="s">
        <v>239</v>
      </c>
      <c r="F3373" s="11" t="s">
        <v>26</v>
      </c>
      <c r="G3373" s="11" t="s">
        <v>26</v>
      </c>
      <c r="H3373" s="12" t="s">
        <v>145</v>
      </c>
      <c r="I3373" s="12" t="s">
        <v>27</v>
      </c>
      <c r="J3373" s="12" t="s">
        <v>42</v>
      </c>
      <c r="K3373" s="12" t="s">
        <v>43</v>
      </c>
      <c r="L3373" s="13">
        <v>42.46</v>
      </c>
      <c r="M3373" s="13">
        <v>25</v>
      </c>
      <c r="N3373" s="13">
        <f t="shared" si="3516"/>
        <v>1.6984000000000001</v>
      </c>
      <c r="O3373" s="13">
        <v>91</v>
      </c>
      <c r="P3373" s="13" t="s">
        <v>30</v>
      </c>
      <c r="Q3373" s="13">
        <v>0</v>
      </c>
      <c r="R3373" s="69">
        <f>+L3373*O3373</f>
        <v>3863.86</v>
      </c>
      <c r="S3373" s="69">
        <v>40</v>
      </c>
      <c r="T3373" s="69">
        <f>L3373*S3373</f>
        <v>1698.4</v>
      </c>
      <c r="U3373" s="69">
        <f t="shared" ref="U3373" si="3523">R3373-T3373</f>
        <v>2165.46</v>
      </c>
      <c r="V3373" s="69">
        <f>U3373*1</f>
        <v>2165.46</v>
      </c>
      <c r="W3373" s="69">
        <f t="shared" si="3522"/>
        <v>0</v>
      </c>
      <c r="X3373" s="69">
        <f>L3373*37</f>
        <v>1571.02</v>
      </c>
      <c r="Y3373" s="70">
        <f>+T3373-X3373</f>
        <v>127.38000000000011</v>
      </c>
      <c r="Z3373" s="12" t="s">
        <v>41</v>
      </c>
      <c r="AA3373" s="12" t="s">
        <v>79</v>
      </c>
    </row>
    <row r="3374" spans="1:27" x14ac:dyDescent="0.25">
      <c r="A3374" s="10">
        <v>45708</v>
      </c>
      <c r="B3374" s="11" t="s">
        <v>6073</v>
      </c>
      <c r="C3374" s="11" t="s">
        <v>6080</v>
      </c>
      <c r="D3374" s="11">
        <v>17919</v>
      </c>
      <c r="E3374" s="11" t="s">
        <v>183</v>
      </c>
      <c r="F3374" s="11" t="s">
        <v>26</v>
      </c>
      <c r="G3374" s="11" t="s">
        <v>26</v>
      </c>
      <c r="H3374" s="12" t="s">
        <v>4422</v>
      </c>
      <c r="I3374" s="12" t="s">
        <v>27</v>
      </c>
      <c r="J3374" s="12" t="s">
        <v>33</v>
      </c>
      <c r="K3374" s="12" t="s">
        <v>34</v>
      </c>
      <c r="L3374" s="13">
        <v>43.28</v>
      </c>
      <c r="M3374" s="13">
        <v>30</v>
      </c>
      <c r="N3374" s="13">
        <f t="shared" si="3516"/>
        <v>1.4426666666666668</v>
      </c>
      <c r="O3374" s="13">
        <f>45+43</f>
        <v>88</v>
      </c>
      <c r="P3374" s="13" t="s">
        <v>30</v>
      </c>
      <c r="Q3374" s="13">
        <v>0</v>
      </c>
      <c r="R3374" s="69">
        <f>L3374*O3374</f>
        <v>3808.6400000000003</v>
      </c>
      <c r="S3374" s="69">
        <v>43</v>
      </c>
      <c r="T3374" s="69">
        <f>L3374*S3374</f>
        <v>1861.04</v>
      </c>
      <c r="U3374" s="69">
        <f>R3374-T3374</f>
        <v>1947.6000000000004</v>
      </c>
      <c r="V3374" s="69">
        <f>U3374*1</f>
        <v>1947.6000000000004</v>
      </c>
      <c r="W3374" s="69">
        <f>U3374-V3374</f>
        <v>0</v>
      </c>
      <c r="X3374" s="69">
        <f>L3374*42</f>
        <v>1817.76</v>
      </c>
      <c r="Y3374" s="14">
        <f>T3374-X3374</f>
        <v>43.279999999999973</v>
      </c>
      <c r="Z3374" s="12" t="s">
        <v>141</v>
      </c>
      <c r="AA3374" s="12" t="s">
        <v>6028</v>
      </c>
    </row>
    <row r="3375" spans="1:27" x14ac:dyDescent="0.25">
      <c r="A3375" s="10">
        <v>45708</v>
      </c>
      <c r="B3375" s="11" t="s">
        <v>6081</v>
      </c>
      <c r="C3375" s="11" t="s">
        <v>6082</v>
      </c>
      <c r="D3375" s="11">
        <v>17920</v>
      </c>
      <c r="E3375" s="11" t="s">
        <v>67</v>
      </c>
      <c r="F3375" s="11" t="s">
        <v>26</v>
      </c>
      <c r="G3375" s="11">
        <v>1645</v>
      </c>
      <c r="H3375" s="12" t="s">
        <v>66</v>
      </c>
      <c r="I3375" s="12" t="s">
        <v>37</v>
      </c>
      <c r="J3375" s="12" t="s">
        <v>85</v>
      </c>
      <c r="K3375" s="12" t="s">
        <v>86</v>
      </c>
      <c r="L3375" s="13">
        <v>36.479999999999997</v>
      </c>
      <c r="M3375" s="13">
        <v>25</v>
      </c>
      <c r="N3375" s="13">
        <f t="shared" si="3516"/>
        <v>1.4591999999999998</v>
      </c>
      <c r="O3375" s="13" t="s">
        <v>30</v>
      </c>
      <c r="P3375" s="13">
        <v>51</v>
      </c>
      <c r="Q3375" s="13">
        <v>0</v>
      </c>
      <c r="R3375" s="69">
        <f>M3375*P3375</f>
        <v>1275</v>
      </c>
      <c r="S3375" s="69">
        <v>0</v>
      </c>
      <c r="T3375" s="69">
        <f>M3375*S3375</f>
        <v>0</v>
      </c>
      <c r="U3375" s="69">
        <f t="shared" ref="U3375" si="3524">R3375-T3375</f>
        <v>1275</v>
      </c>
      <c r="V3375" s="69">
        <f>U3375*1</f>
        <v>1275</v>
      </c>
      <c r="W3375" s="69">
        <f>U3375-V3375</f>
        <v>0</v>
      </c>
      <c r="X3375" s="69">
        <v>0</v>
      </c>
      <c r="Y3375" s="14">
        <f t="shared" ref="Y3375:Y3380" si="3525">T3375-X3375</f>
        <v>0</v>
      </c>
      <c r="Z3375" s="11" t="s">
        <v>26</v>
      </c>
      <c r="AA3375" s="12" t="s">
        <v>31</v>
      </c>
    </row>
    <row r="3376" spans="1:27" x14ac:dyDescent="0.25">
      <c r="A3376" s="10">
        <v>45708</v>
      </c>
      <c r="B3376" s="11" t="s">
        <v>6083</v>
      </c>
      <c r="C3376" s="11" t="s">
        <v>6084</v>
      </c>
      <c r="D3376" s="11">
        <v>17921</v>
      </c>
      <c r="E3376" s="11" t="s">
        <v>63</v>
      </c>
      <c r="F3376" s="11" t="s">
        <v>26</v>
      </c>
      <c r="G3376" s="11">
        <v>10200</v>
      </c>
      <c r="H3376" s="12" t="s">
        <v>140</v>
      </c>
      <c r="I3376" s="12" t="s">
        <v>27</v>
      </c>
      <c r="J3376" s="12" t="s">
        <v>42</v>
      </c>
      <c r="K3376" s="12" t="s">
        <v>43</v>
      </c>
      <c r="L3376" s="13">
        <v>43.6</v>
      </c>
      <c r="M3376" s="13">
        <v>25</v>
      </c>
      <c r="N3376" s="13">
        <f t="shared" si="3516"/>
        <v>1.744</v>
      </c>
      <c r="O3376" s="13">
        <v>35</v>
      </c>
      <c r="P3376" s="13"/>
      <c r="Q3376" s="13">
        <v>0</v>
      </c>
      <c r="R3376" s="69">
        <f>+L3376*O3376</f>
        <v>1526</v>
      </c>
      <c r="S3376" s="69">
        <v>0</v>
      </c>
      <c r="T3376" s="69">
        <f>+L3376*S3376</f>
        <v>0</v>
      </c>
      <c r="U3376" s="69">
        <f>+R3376-T3376</f>
        <v>1526</v>
      </c>
      <c r="V3376" s="69">
        <f t="shared" ref="V3376" si="3526">+U3376*0</f>
        <v>0</v>
      </c>
      <c r="W3376" s="69">
        <f>+U3376-V3376</f>
        <v>1526</v>
      </c>
      <c r="X3376" s="69">
        <v>0</v>
      </c>
      <c r="Y3376" s="14">
        <f t="shared" si="3525"/>
        <v>0</v>
      </c>
      <c r="Z3376" s="11" t="s">
        <v>26</v>
      </c>
      <c r="AA3376" s="12" t="s">
        <v>31</v>
      </c>
    </row>
    <row r="3377" spans="1:27" x14ac:dyDescent="0.25">
      <c r="A3377" s="10">
        <v>45708</v>
      </c>
      <c r="B3377" s="11" t="s">
        <v>1847</v>
      </c>
      <c r="C3377" s="11" t="s">
        <v>6085</v>
      </c>
      <c r="D3377" s="11">
        <v>17922</v>
      </c>
      <c r="E3377" s="11" t="s">
        <v>1199</v>
      </c>
      <c r="F3377" s="11" t="s">
        <v>26</v>
      </c>
      <c r="G3377" s="11">
        <v>2982</v>
      </c>
      <c r="H3377" s="12" t="s">
        <v>162</v>
      </c>
      <c r="I3377" s="12" t="s">
        <v>55</v>
      </c>
      <c r="J3377" s="12" t="s">
        <v>565</v>
      </c>
      <c r="K3377" s="12" t="s">
        <v>549</v>
      </c>
      <c r="L3377" s="13">
        <v>42.78</v>
      </c>
      <c r="M3377" s="13">
        <v>25</v>
      </c>
      <c r="N3377" s="13">
        <f t="shared" si="3516"/>
        <v>1.7112000000000001</v>
      </c>
      <c r="O3377" s="13">
        <v>25</v>
      </c>
      <c r="P3377" s="13"/>
      <c r="Q3377" s="13">
        <v>0</v>
      </c>
      <c r="R3377" s="69">
        <f>L3377*O3377</f>
        <v>1069.5</v>
      </c>
      <c r="S3377" s="69">
        <v>0</v>
      </c>
      <c r="T3377" s="69">
        <f>L3377*S3377</f>
        <v>0</v>
      </c>
      <c r="U3377" s="69">
        <f>R3377-T3377</f>
        <v>1069.5</v>
      </c>
      <c r="V3377" s="69">
        <f>U3377*0</f>
        <v>0</v>
      </c>
      <c r="W3377" s="69">
        <f>U3377-V3377</f>
        <v>1069.5</v>
      </c>
      <c r="X3377" s="69">
        <v>0</v>
      </c>
      <c r="Y3377" s="14">
        <f t="shared" si="3525"/>
        <v>0</v>
      </c>
      <c r="Z3377" s="11" t="s">
        <v>26</v>
      </c>
      <c r="AA3377" s="12" t="s">
        <v>31</v>
      </c>
    </row>
    <row r="3378" spans="1:27" x14ac:dyDescent="0.25">
      <c r="A3378" s="10">
        <v>45708</v>
      </c>
      <c r="B3378" s="11" t="s">
        <v>4170</v>
      </c>
      <c r="C3378" s="11" t="s">
        <v>6086</v>
      </c>
      <c r="D3378" s="11">
        <v>17923</v>
      </c>
      <c r="E3378" s="11" t="s">
        <v>80</v>
      </c>
      <c r="F3378" s="11" t="s">
        <v>26</v>
      </c>
      <c r="G3378" s="11">
        <v>10695</v>
      </c>
      <c r="H3378" s="12" t="s">
        <v>140</v>
      </c>
      <c r="I3378" s="12" t="s">
        <v>27</v>
      </c>
      <c r="J3378" s="12" t="s">
        <v>42</v>
      </c>
      <c r="K3378" s="12" t="s">
        <v>43</v>
      </c>
      <c r="L3378" s="13">
        <v>42.94</v>
      </c>
      <c r="M3378" s="13">
        <v>25</v>
      </c>
      <c r="N3378" s="13">
        <f t="shared" si="3516"/>
        <v>1.7176</v>
      </c>
      <c r="O3378" s="13">
        <v>35</v>
      </c>
      <c r="P3378" s="13"/>
      <c r="Q3378" s="13">
        <v>0</v>
      </c>
      <c r="R3378" s="69">
        <f>+L3378*O3378</f>
        <v>1502.8999999999999</v>
      </c>
      <c r="S3378" s="69">
        <v>0</v>
      </c>
      <c r="T3378" s="69">
        <f>+L3378*S3378</f>
        <v>0</v>
      </c>
      <c r="U3378" s="69">
        <f>+R3378-T3378</f>
        <v>1502.8999999999999</v>
      </c>
      <c r="V3378" s="69">
        <f t="shared" ref="V3378" si="3527">+U3378*0</f>
        <v>0</v>
      </c>
      <c r="W3378" s="69">
        <f>+U3378-V3378</f>
        <v>1502.8999999999999</v>
      </c>
      <c r="X3378" s="69">
        <v>0</v>
      </c>
      <c r="Y3378" s="14">
        <f t="shared" si="3525"/>
        <v>0</v>
      </c>
      <c r="Z3378" s="11" t="s">
        <v>26</v>
      </c>
      <c r="AA3378" s="12" t="s">
        <v>31</v>
      </c>
    </row>
    <row r="3379" spans="1:27" x14ac:dyDescent="0.25">
      <c r="A3379" s="10">
        <v>45708</v>
      </c>
      <c r="B3379" s="11" t="s">
        <v>1747</v>
      </c>
      <c r="C3379" s="11" t="s">
        <v>6087</v>
      </c>
      <c r="D3379" s="11">
        <v>17924</v>
      </c>
      <c r="E3379" s="11" t="s">
        <v>65</v>
      </c>
      <c r="F3379" s="11" t="s">
        <v>26</v>
      </c>
      <c r="G3379" s="11">
        <v>1711</v>
      </c>
      <c r="H3379" s="12" t="s">
        <v>66</v>
      </c>
      <c r="I3379" s="12" t="s">
        <v>37</v>
      </c>
      <c r="J3379" s="12" t="s">
        <v>85</v>
      </c>
      <c r="K3379" s="12" t="s">
        <v>86</v>
      </c>
      <c r="L3379" s="13">
        <v>37.76</v>
      </c>
      <c r="M3379" s="13">
        <v>25</v>
      </c>
      <c r="N3379" s="13">
        <f t="shared" si="3516"/>
        <v>1.5104</v>
      </c>
      <c r="O3379" s="13" t="s">
        <v>30</v>
      </c>
      <c r="P3379" s="13">
        <v>51</v>
      </c>
      <c r="Q3379" s="13">
        <v>0</v>
      </c>
      <c r="R3379" s="69">
        <f>M3379*P3379</f>
        <v>1275</v>
      </c>
      <c r="S3379" s="69">
        <v>0</v>
      </c>
      <c r="T3379" s="69">
        <f>M3379*S3379</f>
        <v>0</v>
      </c>
      <c r="U3379" s="69">
        <f t="shared" ref="U3379" si="3528">R3379-T3379</f>
        <v>1275</v>
      </c>
      <c r="V3379" s="69">
        <f>U3379*1</f>
        <v>1275</v>
      </c>
      <c r="W3379" s="69">
        <f>U3379-V3379</f>
        <v>0</v>
      </c>
      <c r="X3379" s="69">
        <v>0</v>
      </c>
      <c r="Y3379" s="14">
        <f t="shared" si="3525"/>
        <v>0</v>
      </c>
      <c r="Z3379" s="11" t="s">
        <v>26</v>
      </c>
      <c r="AA3379" s="12" t="s">
        <v>31</v>
      </c>
    </row>
    <row r="3380" spans="1:27" x14ac:dyDescent="0.25">
      <c r="A3380" s="10">
        <v>45708</v>
      </c>
      <c r="B3380" s="11" t="s">
        <v>6088</v>
      </c>
      <c r="C3380" s="11" t="s">
        <v>6089</v>
      </c>
      <c r="D3380" s="11">
        <v>17925</v>
      </c>
      <c r="E3380" s="11" t="s">
        <v>223</v>
      </c>
      <c r="F3380" s="11" t="s">
        <v>26</v>
      </c>
      <c r="G3380" s="11">
        <v>3229</v>
      </c>
      <c r="H3380" s="12" t="s">
        <v>4422</v>
      </c>
      <c r="I3380" s="12" t="s">
        <v>27</v>
      </c>
      <c r="J3380" s="12" t="s">
        <v>47</v>
      </c>
      <c r="K3380" s="12" t="s">
        <v>48</v>
      </c>
      <c r="L3380" s="13">
        <v>35.840000000000003</v>
      </c>
      <c r="M3380" s="13">
        <v>25</v>
      </c>
      <c r="N3380" s="13">
        <f t="shared" si="3516"/>
        <v>1.4336000000000002</v>
      </c>
      <c r="O3380" s="13">
        <v>46</v>
      </c>
      <c r="P3380" s="13" t="s">
        <v>30</v>
      </c>
      <c r="Q3380" s="13">
        <v>0</v>
      </c>
      <c r="R3380" s="69">
        <f t="shared" ref="R3380" si="3529">+L3380*O3380</f>
        <v>1648.64</v>
      </c>
      <c r="S3380" s="69">
        <v>0</v>
      </c>
      <c r="T3380" s="69">
        <f t="shared" ref="T3380" si="3530">+L3380*S3380</f>
        <v>0</v>
      </c>
      <c r="U3380" s="69">
        <f t="shared" ref="U3380" si="3531">+R3380-T3380</f>
        <v>1648.64</v>
      </c>
      <c r="V3380" s="69">
        <f>+U3380*1</f>
        <v>1648.64</v>
      </c>
      <c r="W3380" s="69">
        <f t="shared" ref="W3380" si="3532">+U3380-V3380</f>
        <v>0</v>
      </c>
      <c r="X3380" s="69">
        <v>0</v>
      </c>
      <c r="Y3380" s="14">
        <f t="shared" si="3525"/>
        <v>0</v>
      </c>
      <c r="Z3380" s="11" t="s">
        <v>26</v>
      </c>
      <c r="AA3380" s="12" t="s">
        <v>31</v>
      </c>
    </row>
    <row r="3381" spans="1:27" x14ac:dyDescent="0.25">
      <c r="A3381" s="10">
        <v>45708</v>
      </c>
      <c r="B3381" s="11" t="s">
        <v>6090</v>
      </c>
      <c r="C3381" s="11" t="s">
        <v>6091</v>
      </c>
      <c r="D3381" s="11">
        <v>17926</v>
      </c>
      <c r="E3381" s="11" t="s">
        <v>604</v>
      </c>
      <c r="F3381" s="11" t="s">
        <v>26</v>
      </c>
      <c r="G3381" s="11" t="s">
        <v>26</v>
      </c>
      <c r="H3381" s="12" t="s">
        <v>4422</v>
      </c>
      <c r="I3381" s="12" t="s">
        <v>27</v>
      </c>
      <c r="J3381" s="12" t="s">
        <v>33</v>
      </c>
      <c r="K3381" s="12" t="s">
        <v>34</v>
      </c>
      <c r="L3381" s="13">
        <v>39.119999999999997</v>
      </c>
      <c r="M3381" s="13">
        <v>27</v>
      </c>
      <c r="N3381" s="13">
        <f t="shared" si="3516"/>
        <v>1.4488888888888889</v>
      </c>
      <c r="O3381" s="13">
        <f>45+43</f>
        <v>88</v>
      </c>
      <c r="P3381" s="13" t="s">
        <v>30</v>
      </c>
      <c r="Q3381" s="13">
        <v>0</v>
      </c>
      <c r="R3381" s="69">
        <f>L3381*O3381</f>
        <v>3442.56</v>
      </c>
      <c r="S3381" s="69">
        <v>43</v>
      </c>
      <c r="T3381" s="69">
        <f>L3381*S3381</f>
        <v>1682.1599999999999</v>
      </c>
      <c r="U3381" s="69">
        <f>R3381-T3381</f>
        <v>1760.4</v>
      </c>
      <c r="V3381" s="69">
        <f>U3381*1</f>
        <v>1760.4</v>
      </c>
      <c r="W3381" s="69">
        <f>U3381-V3381</f>
        <v>0</v>
      </c>
      <c r="X3381" s="69">
        <f>L3381*42</f>
        <v>1643.04</v>
      </c>
      <c r="Y3381" s="14">
        <f>T3381-X3381</f>
        <v>39.119999999999891</v>
      </c>
      <c r="Z3381" s="12" t="s">
        <v>141</v>
      </c>
      <c r="AA3381" s="12" t="s">
        <v>6028</v>
      </c>
    </row>
    <row r="3382" spans="1:27" x14ac:dyDescent="0.25">
      <c r="A3382" s="10">
        <v>45708</v>
      </c>
      <c r="B3382" s="11" t="s">
        <v>6092</v>
      </c>
      <c r="C3382" s="11" t="s">
        <v>6093</v>
      </c>
      <c r="D3382" s="11">
        <v>17927</v>
      </c>
      <c r="E3382" s="11" t="s">
        <v>75</v>
      </c>
      <c r="F3382" s="11" t="s">
        <v>26</v>
      </c>
      <c r="G3382" s="11">
        <v>40662</v>
      </c>
      <c r="H3382" s="12" t="s">
        <v>564</v>
      </c>
      <c r="I3382" s="12" t="s">
        <v>27</v>
      </c>
      <c r="J3382" s="12" t="s">
        <v>42</v>
      </c>
      <c r="K3382" s="12" t="s">
        <v>43</v>
      </c>
      <c r="L3382" s="13">
        <v>42.54</v>
      </c>
      <c r="M3382" s="13">
        <v>25</v>
      </c>
      <c r="N3382" s="13">
        <f t="shared" si="3516"/>
        <v>1.7016</v>
      </c>
      <c r="O3382" s="13"/>
      <c r="P3382" s="13">
        <v>64</v>
      </c>
      <c r="Q3382" s="13">
        <v>0</v>
      </c>
      <c r="R3382" s="69">
        <f>M3382*P3382</f>
        <v>1600</v>
      </c>
      <c r="S3382" s="69">
        <v>0</v>
      </c>
      <c r="T3382" s="69">
        <f>M3382*S3382</f>
        <v>0</v>
      </c>
      <c r="U3382" s="69">
        <f>R3382-T3382</f>
        <v>1600</v>
      </c>
      <c r="V3382" s="69">
        <f>U3382*0</f>
        <v>0</v>
      </c>
      <c r="W3382" s="69">
        <f>+U3382-V3382</f>
        <v>1600</v>
      </c>
      <c r="X3382" s="69">
        <v>0</v>
      </c>
      <c r="Y3382" s="14">
        <f t="shared" ref="Y3382:Y3384" si="3533">T3382-X3382</f>
        <v>0</v>
      </c>
      <c r="Z3382" s="11" t="s">
        <v>26</v>
      </c>
      <c r="AA3382" s="12" t="s">
        <v>31</v>
      </c>
    </row>
    <row r="3383" spans="1:27" x14ac:dyDescent="0.25">
      <c r="A3383" s="10">
        <v>45708</v>
      </c>
      <c r="B3383" s="11" t="s">
        <v>1056</v>
      </c>
      <c r="C3383" s="11" t="s">
        <v>6094</v>
      </c>
      <c r="D3383" s="11">
        <v>17928</v>
      </c>
      <c r="E3383" s="11" t="s">
        <v>569</v>
      </c>
      <c r="F3383" s="11" t="s">
        <v>26</v>
      </c>
      <c r="G3383" s="11">
        <v>10763</v>
      </c>
      <c r="H3383" s="12" t="s">
        <v>140</v>
      </c>
      <c r="I3383" s="12" t="s">
        <v>27</v>
      </c>
      <c r="J3383" s="12" t="s">
        <v>42</v>
      </c>
      <c r="K3383" s="12" t="s">
        <v>43</v>
      </c>
      <c r="L3383" s="13">
        <v>42.56</v>
      </c>
      <c r="M3383" s="13">
        <v>25</v>
      </c>
      <c r="N3383" s="13">
        <f t="shared" si="3516"/>
        <v>1.7024000000000001</v>
      </c>
      <c r="O3383" s="13">
        <v>35</v>
      </c>
      <c r="P3383" s="13"/>
      <c r="Q3383" s="13">
        <v>0</v>
      </c>
      <c r="R3383" s="69">
        <f>+L3383*O3383</f>
        <v>1489.6000000000001</v>
      </c>
      <c r="S3383" s="69">
        <v>0</v>
      </c>
      <c r="T3383" s="69">
        <f>+L3383*S3383</f>
        <v>0</v>
      </c>
      <c r="U3383" s="69">
        <f>+R3383-T3383</f>
        <v>1489.6000000000001</v>
      </c>
      <c r="V3383" s="69">
        <f t="shared" ref="V3383" si="3534">+U3383*0</f>
        <v>0</v>
      </c>
      <c r="W3383" s="69">
        <f>+U3383-V3383</f>
        <v>1489.6000000000001</v>
      </c>
      <c r="X3383" s="69">
        <v>0</v>
      </c>
      <c r="Y3383" s="14">
        <f t="shared" si="3533"/>
        <v>0</v>
      </c>
      <c r="Z3383" s="11" t="s">
        <v>26</v>
      </c>
      <c r="AA3383" s="12" t="s">
        <v>31</v>
      </c>
    </row>
    <row r="3384" spans="1:27" x14ac:dyDescent="0.25">
      <c r="A3384" s="10">
        <v>45708</v>
      </c>
      <c r="B3384" s="11" t="s">
        <v>6095</v>
      </c>
      <c r="C3384" s="11" t="s">
        <v>6096</v>
      </c>
      <c r="D3384" s="11">
        <v>17929</v>
      </c>
      <c r="E3384" s="11" t="s">
        <v>592</v>
      </c>
      <c r="F3384" s="11" t="s">
        <v>26</v>
      </c>
      <c r="G3384" s="11">
        <v>44343</v>
      </c>
      <c r="H3384" s="12" t="s">
        <v>4422</v>
      </c>
      <c r="I3384" s="12" t="s">
        <v>27</v>
      </c>
      <c r="J3384" s="12" t="s">
        <v>42</v>
      </c>
      <c r="K3384" s="12" t="s">
        <v>43</v>
      </c>
      <c r="L3384" s="13">
        <v>38.18</v>
      </c>
      <c r="M3384" s="13">
        <v>25</v>
      </c>
      <c r="N3384" s="13">
        <f t="shared" si="3516"/>
        <v>1.5271999999999999</v>
      </c>
      <c r="O3384" s="13">
        <v>42</v>
      </c>
      <c r="P3384" s="13" t="s">
        <v>30</v>
      </c>
      <c r="Q3384" s="13">
        <v>0</v>
      </c>
      <c r="R3384" s="69">
        <f t="shared" ref="R3384" si="3535">+L3384*O3384</f>
        <v>1603.56</v>
      </c>
      <c r="S3384" s="69">
        <v>0</v>
      </c>
      <c r="T3384" s="69">
        <f t="shared" ref="T3384" si="3536">+L3384*S3384</f>
        <v>0</v>
      </c>
      <c r="U3384" s="69">
        <f t="shared" ref="U3384" si="3537">+R3384-T3384</f>
        <v>1603.56</v>
      </c>
      <c r="V3384" s="69">
        <f>+U3384*1</f>
        <v>1603.56</v>
      </c>
      <c r="W3384" s="69">
        <f t="shared" ref="W3384" si="3538">+U3384-V3384</f>
        <v>0</v>
      </c>
      <c r="X3384" s="69">
        <v>0</v>
      </c>
      <c r="Y3384" s="14">
        <f t="shared" si="3533"/>
        <v>0</v>
      </c>
      <c r="Z3384" s="11" t="s">
        <v>26</v>
      </c>
      <c r="AA3384" s="12" t="s">
        <v>31</v>
      </c>
    </row>
    <row r="3385" spans="1:27" x14ac:dyDescent="0.25">
      <c r="A3385" s="10">
        <v>45708</v>
      </c>
      <c r="B3385" s="11" t="s">
        <v>6097</v>
      </c>
      <c r="C3385" s="11" t="s">
        <v>6098</v>
      </c>
      <c r="D3385" s="11">
        <v>17930</v>
      </c>
      <c r="E3385" s="11" t="s">
        <v>245</v>
      </c>
      <c r="F3385" s="11" t="s">
        <v>26</v>
      </c>
      <c r="G3385" s="11" t="s">
        <v>26</v>
      </c>
      <c r="H3385" s="12" t="s">
        <v>4421</v>
      </c>
      <c r="I3385" s="12" t="s">
        <v>27</v>
      </c>
      <c r="J3385" s="12" t="s">
        <v>33</v>
      </c>
      <c r="K3385" s="12" t="s">
        <v>34</v>
      </c>
      <c r="L3385" s="13">
        <v>43.16</v>
      </c>
      <c r="M3385" s="13">
        <v>30</v>
      </c>
      <c r="N3385" s="13">
        <f t="shared" si="3516"/>
        <v>1.4386666666666665</v>
      </c>
      <c r="O3385" s="13">
        <v>85</v>
      </c>
      <c r="P3385" s="13" t="s">
        <v>30</v>
      </c>
      <c r="Q3385" s="13">
        <v>0</v>
      </c>
      <c r="R3385" s="69">
        <f t="shared" ref="R3385" si="3539">L3385*O3385</f>
        <v>3668.6</v>
      </c>
      <c r="S3385" s="69">
        <v>38</v>
      </c>
      <c r="T3385" s="69">
        <f t="shared" ref="T3385" si="3540">L3385*S3385</f>
        <v>1640.08</v>
      </c>
      <c r="U3385" s="69">
        <f t="shared" ref="U3385:U3386" si="3541">R3385-T3385</f>
        <v>2028.52</v>
      </c>
      <c r="V3385" s="69">
        <f>U3385*1</f>
        <v>2028.52</v>
      </c>
      <c r="W3385" s="69">
        <f t="shared" ref="W3385:W3387" si="3542">U3385-V3385</f>
        <v>0</v>
      </c>
      <c r="X3385" s="69">
        <f>L3385*37</f>
        <v>1596.9199999999998</v>
      </c>
      <c r="Y3385" s="70">
        <f>+T3385-X3385</f>
        <v>43.160000000000082</v>
      </c>
      <c r="Z3385" s="12" t="s">
        <v>41</v>
      </c>
      <c r="AA3385" s="12" t="s">
        <v>78</v>
      </c>
    </row>
    <row r="3386" spans="1:27" x14ac:dyDescent="0.25">
      <c r="A3386" s="10">
        <v>45708</v>
      </c>
      <c r="B3386" s="11" t="s">
        <v>6099</v>
      </c>
      <c r="C3386" s="11" t="s">
        <v>6100</v>
      </c>
      <c r="D3386" s="11">
        <v>17931</v>
      </c>
      <c r="E3386" s="11" t="s">
        <v>538</v>
      </c>
      <c r="F3386" s="11" t="s">
        <v>26</v>
      </c>
      <c r="G3386" s="11" t="s">
        <v>26</v>
      </c>
      <c r="H3386" s="12" t="s">
        <v>145</v>
      </c>
      <c r="I3386" s="12" t="s">
        <v>27</v>
      </c>
      <c r="J3386" s="12" t="s">
        <v>47</v>
      </c>
      <c r="K3386" s="12" t="s">
        <v>48</v>
      </c>
      <c r="L3386" s="13">
        <v>41.42</v>
      </c>
      <c r="M3386" s="13">
        <v>28</v>
      </c>
      <c r="N3386" s="13">
        <f t="shared" si="3516"/>
        <v>1.4792857142857143</v>
      </c>
      <c r="O3386" s="13">
        <v>91</v>
      </c>
      <c r="P3386" s="13" t="s">
        <v>30</v>
      </c>
      <c r="Q3386" s="13">
        <v>0</v>
      </c>
      <c r="R3386" s="69">
        <f>+L3386*O3386</f>
        <v>3769.2200000000003</v>
      </c>
      <c r="S3386" s="69">
        <v>40</v>
      </c>
      <c r="T3386" s="69">
        <f>L3386*S3386</f>
        <v>1656.8000000000002</v>
      </c>
      <c r="U3386" s="69">
        <f t="shared" si="3541"/>
        <v>2112.42</v>
      </c>
      <c r="V3386" s="69">
        <f>U3386*1</f>
        <v>2112.42</v>
      </c>
      <c r="W3386" s="69">
        <f t="shared" si="3542"/>
        <v>0</v>
      </c>
      <c r="X3386" s="69">
        <f>L3386*37</f>
        <v>1532.54</v>
      </c>
      <c r="Y3386" s="70">
        <f>+T3386-X3386</f>
        <v>124.26000000000022</v>
      </c>
      <c r="Z3386" s="12" t="s">
        <v>41</v>
      </c>
      <c r="AA3386" s="12" t="s">
        <v>79</v>
      </c>
    </row>
    <row r="3387" spans="1:27" x14ac:dyDescent="0.25">
      <c r="A3387" s="10">
        <v>45708</v>
      </c>
      <c r="B3387" s="11" t="s">
        <v>6101</v>
      </c>
      <c r="C3387" s="11" t="s">
        <v>6102</v>
      </c>
      <c r="D3387" s="11">
        <v>17932</v>
      </c>
      <c r="E3387" s="11" t="s">
        <v>50</v>
      </c>
      <c r="F3387" s="11" t="s">
        <v>26</v>
      </c>
      <c r="G3387" s="11">
        <v>760</v>
      </c>
      <c r="H3387" s="12" t="s">
        <v>162</v>
      </c>
      <c r="I3387" s="12" t="s">
        <v>27</v>
      </c>
      <c r="J3387" s="12" t="s">
        <v>42</v>
      </c>
      <c r="K3387" s="12" t="s">
        <v>43</v>
      </c>
      <c r="L3387" s="13">
        <v>42.86</v>
      </c>
      <c r="M3387" s="13">
        <v>25</v>
      </c>
      <c r="N3387" s="13">
        <f t="shared" si="3516"/>
        <v>1.7143999999999999</v>
      </c>
      <c r="O3387" s="13" t="s">
        <v>30</v>
      </c>
      <c r="P3387" s="13">
        <v>62</v>
      </c>
      <c r="Q3387" s="13">
        <v>0</v>
      </c>
      <c r="R3387" s="69">
        <f>M3387*P3387</f>
        <v>1550</v>
      </c>
      <c r="S3387" s="69">
        <v>0</v>
      </c>
      <c r="T3387" s="69">
        <f>M3387*S3387</f>
        <v>0</v>
      </c>
      <c r="U3387" s="69">
        <f>R3387-T3387</f>
        <v>1550</v>
      </c>
      <c r="V3387" s="69">
        <f t="shared" ref="V3387" si="3543">U3387*0</f>
        <v>0</v>
      </c>
      <c r="W3387" s="69">
        <f t="shared" si="3542"/>
        <v>1550</v>
      </c>
      <c r="X3387" s="69">
        <v>0</v>
      </c>
      <c r="Y3387" s="14">
        <f t="shared" ref="Y3387:Y3403" si="3544">T3387-X3387</f>
        <v>0</v>
      </c>
      <c r="Z3387" s="11" t="s">
        <v>26</v>
      </c>
      <c r="AA3387" s="12" t="s">
        <v>31</v>
      </c>
    </row>
    <row r="3388" spans="1:27" x14ac:dyDescent="0.25">
      <c r="A3388" s="10">
        <v>45708</v>
      </c>
      <c r="B3388" s="11" t="s">
        <v>6103</v>
      </c>
      <c r="C3388" s="11" t="s">
        <v>6104</v>
      </c>
      <c r="D3388" s="11">
        <v>17933</v>
      </c>
      <c r="E3388" s="11" t="s">
        <v>97</v>
      </c>
      <c r="F3388" s="11" t="s">
        <v>26</v>
      </c>
      <c r="G3388" s="11">
        <v>9801</v>
      </c>
      <c r="H3388" s="12" t="s">
        <v>4446</v>
      </c>
      <c r="I3388" s="12" t="s">
        <v>27</v>
      </c>
      <c r="J3388" s="12" t="s">
        <v>42</v>
      </c>
      <c r="K3388" s="12" t="s">
        <v>43</v>
      </c>
      <c r="L3388" s="13">
        <v>19.88</v>
      </c>
      <c r="M3388" s="13">
        <v>12</v>
      </c>
      <c r="N3388" s="13">
        <f t="shared" si="3516"/>
        <v>1.6566666666666665</v>
      </c>
      <c r="O3388" s="13" t="s">
        <v>30</v>
      </c>
      <c r="P3388" s="13">
        <v>65.599999999999994</v>
      </c>
      <c r="Q3388" s="13">
        <v>0</v>
      </c>
      <c r="R3388" s="69">
        <f>+M3388*P3388</f>
        <v>787.19999999999993</v>
      </c>
      <c r="S3388" s="69">
        <v>0</v>
      </c>
      <c r="T3388" s="69">
        <f>+M3388*S3388</f>
        <v>0</v>
      </c>
      <c r="U3388" s="69">
        <f t="shared" ref="U3388" si="3545">+R3388-T3388</f>
        <v>787.19999999999993</v>
      </c>
      <c r="V3388" s="69">
        <f>+U3388*1</f>
        <v>787.19999999999993</v>
      </c>
      <c r="W3388" s="69">
        <f t="shared" ref="W3388" si="3546">+U3388-V3388</f>
        <v>0</v>
      </c>
      <c r="X3388" s="69">
        <v>0</v>
      </c>
      <c r="Y3388" s="14">
        <f t="shared" si="3544"/>
        <v>0</v>
      </c>
      <c r="Z3388" s="11" t="s">
        <v>26</v>
      </c>
      <c r="AA3388" s="12" t="s">
        <v>31</v>
      </c>
    </row>
    <row r="3389" spans="1:27" x14ac:dyDescent="0.25">
      <c r="A3389" s="10">
        <v>45708</v>
      </c>
      <c r="B3389" s="11" t="s">
        <v>678</v>
      </c>
      <c r="C3389" s="11" t="s">
        <v>6105</v>
      </c>
      <c r="D3389" s="11">
        <v>17934</v>
      </c>
      <c r="E3389" s="11" t="s">
        <v>67</v>
      </c>
      <c r="F3389" s="11" t="s">
        <v>26</v>
      </c>
      <c r="G3389" s="11">
        <v>1646</v>
      </c>
      <c r="H3389" s="12" t="s">
        <v>66</v>
      </c>
      <c r="I3389" s="12" t="s">
        <v>37</v>
      </c>
      <c r="J3389" s="12" t="s">
        <v>1908</v>
      </c>
      <c r="K3389" s="12" t="s">
        <v>82</v>
      </c>
      <c r="L3389" s="13">
        <v>39.06</v>
      </c>
      <c r="M3389" s="13">
        <v>25</v>
      </c>
      <c r="N3389" s="13">
        <f t="shared" si="3516"/>
        <v>1.5624</v>
      </c>
      <c r="O3389" s="13" t="s">
        <v>30</v>
      </c>
      <c r="P3389" s="13">
        <v>54</v>
      </c>
      <c r="Q3389" s="13">
        <v>0</v>
      </c>
      <c r="R3389" s="69">
        <f>M3389*P3389</f>
        <v>1350</v>
      </c>
      <c r="S3389" s="69">
        <v>0</v>
      </c>
      <c r="T3389" s="69">
        <f>M3389*S3389</f>
        <v>0</v>
      </c>
      <c r="U3389" s="69">
        <f t="shared" ref="U3389" si="3547">R3389-T3389</f>
        <v>1350</v>
      </c>
      <c r="V3389" s="69">
        <f>U3389*1</f>
        <v>1350</v>
      </c>
      <c r="W3389" s="69">
        <f>U3389-V3389</f>
        <v>0</v>
      </c>
      <c r="X3389" s="69">
        <v>0</v>
      </c>
      <c r="Y3389" s="14">
        <f t="shared" si="3544"/>
        <v>0</v>
      </c>
      <c r="Z3389" s="11" t="s">
        <v>26</v>
      </c>
      <c r="AA3389" s="12" t="s">
        <v>31</v>
      </c>
    </row>
    <row r="3390" spans="1:27" x14ac:dyDescent="0.25">
      <c r="A3390" s="10">
        <v>45708</v>
      </c>
      <c r="B3390" s="11" t="s">
        <v>6106</v>
      </c>
      <c r="C3390" s="11" t="s">
        <v>6107</v>
      </c>
      <c r="D3390" s="11">
        <v>17935</v>
      </c>
      <c r="E3390" s="11" t="s">
        <v>53</v>
      </c>
      <c r="F3390" s="11" t="s">
        <v>26</v>
      </c>
      <c r="G3390" s="11">
        <v>3971</v>
      </c>
      <c r="H3390" s="12" t="s">
        <v>41</v>
      </c>
      <c r="I3390" s="12" t="s">
        <v>27</v>
      </c>
      <c r="J3390" s="12" t="s">
        <v>33</v>
      </c>
      <c r="K3390" s="12" t="s">
        <v>34</v>
      </c>
      <c r="L3390" s="13">
        <v>37.22</v>
      </c>
      <c r="M3390" s="13">
        <v>25</v>
      </c>
      <c r="N3390" s="13">
        <f t="shared" si="3516"/>
        <v>1.4887999999999999</v>
      </c>
      <c r="O3390" s="13" t="s">
        <v>30</v>
      </c>
      <c r="P3390" s="13">
        <v>60</v>
      </c>
      <c r="Q3390" s="13">
        <v>0</v>
      </c>
      <c r="R3390" s="69">
        <f>M3390*P3390</f>
        <v>1500</v>
      </c>
      <c r="S3390" s="69">
        <v>0</v>
      </c>
      <c r="T3390" s="69">
        <f>M3390*S3390</f>
        <v>0</v>
      </c>
      <c r="U3390" s="69">
        <f t="shared" ref="U3390:U3392" si="3548">+R3390-T3390</f>
        <v>1500</v>
      </c>
      <c r="V3390" s="69">
        <f>+U3390*0</f>
        <v>0</v>
      </c>
      <c r="W3390" s="69">
        <f t="shared" ref="W3390:W3392" si="3549">+U3390-V3390</f>
        <v>1500</v>
      </c>
      <c r="X3390" s="69">
        <v>0</v>
      </c>
      <c r="Y3390" s="14">
        <f t="shared" si="3544"/>
        <v>0</v>
      </c>
      <c r="Z3390" s="11" t="s">
        <v>26</v>
      </c>
      <c r="AA3390" s="12" t="s">
        <v>31</v>
      </c>
    </row>
    <row r="3391" spans="1:27" x14ac:dyDescent="0.25">
      <c r="A3391" s="10">
        <v>45708</v>
      </c>
      <c r="B3391" s="11" t="s">
        <v>6108</v>
      </c>
      <c r="C3391" s="11" t="s">
        <v>6109</v>
      </c>
      <c r="D3391" s="11">
        <v>17936</v>
      </c>
      <c r="E3391" s="11" t="s">
        <v>482</v>
      </c>
      <c r="F3391" s="11" t="s">
        <v>26</v>
      </c>
      <c r="G3391" s="11">
        <v>3052</v>
      </c>
      <c r="H3391" s="12" t="s">
        <v>41</v>
      </c>
      <c r="I3391" s="12" t="s">
        <v>27</v>
      </c>
      <c r="J3391" s="12" t="s">
        <v>33</v>
      </c>
      <c r="K3391" s="12" t="s">
        <v>34</v>
      </c>
      <c r="L3391" s="13">
        <v>38.020000000000003</v>
      </c>
      <c r="M3391" s="13">
        <v>25</v>
      </c>
      <c r="N3391" s="13">
        <f t="shared" si="3516"/>
        <v>1.5208000000000002</v>
      </c>
      <c r="O3391" s="13" t="s">
        <v>30</v>
      </c>
      <c r="P3391" s="13">
        <v>60</v>
      </c>
      <c r="Q3391" s="13">
        <v>0</v>
      </c>
      <c r="R3391" s="69">
        <f>M3391*P3391</f>
        <v>1500</v>
      </c>
      <c r="S3391" s="69">
        <v>0</v>
      </c>
      <c r="T3391" s="69">
        <f>M3391*S3391</f>
        <v>0</v>
      </c>
      <c r="U3391" s="69">
        <f t="shared" si="3548"/>
        <v>1500</v>
      </c>
      <c r="V3391" s="69">
        <f>+U3391*0</f>
        <v>0</v>
      </c>
      <c r="W3391" s="69">
        <f t="shared" si="3549"/>
        <v>1500</v>
      </c>
      <c r="X3391" s="69">
        <v>0</v>
      </c>
      <c r="Y3391" s="14">
        <f t="shared" si="3544"/>
        <v>0</v>
      </c>
      <c r="Z3391" s="11" t="s">
        <v>26</v>
      </c>
      <c r="AA3391" s="12" t="s">
        <v>31</v>
      </c>
    </row>
    <row r="3392" spans="1:27" x14ac:dyDescent="0.25">
      <c r="A3392" s="10">
        <v>45708</v>
      </c>
      <c r="B3392" s="11" t="s">
        <v>6110</v>
      </c>
      <c r="C3392" s="11" t="s">
        <v>6111</v>
      </c>
      <c r="D3392" s="11">
        <v>17937</v>
      </c>
      <c r="E3392" s="11" t="s">
        <v>434</v>
      </c>
      <c r="F3392" s="11" t="s">
        <v>26</v>
      </c>
      <c r="G3392" s="11">
        <v>2786</v>
      </c>
      <c r="H3392" s="12" t="s">
        <v>41</v>
      </c>
      <c r="I3392" s="12" t="s">
        <v>55</v>
      </c>
      <c r="J3392" s="12" t="s">
        <v>55</v>
      </c>
      <c r="K3392" s="12" t="s">
        <v>56</v>
      </c>
      <c r="L3392" s="13">
        <v>39.9</v>
      </c>
      <c r="M3392" s="13">
        <v>24</v>
      </c>
      <c r="N3392" s="13">
        <f t="shared" si="3516"/>
        <v>1.6624999999999999</v>
      </c>
      <c r="O3392" s="13" t="s">
        <v>30</v>
      </c>
      <c r="P3392" s="13">
        <v>24</v>
      </c>
      <c r="Q3392" s="13">
        <v>0</v>
      </c>
      <c r="R3392" s="69">
        <f>+M3392*P3392</f>
        <v>576</v>
      </c>
      <c r="S3392" s="69">
        <v>0</v>
      </c>
      <c r="T3392" s="69">
        <f>+M3392*S3392</f>
        <v>0</v>
      </c>
      <c r="U3392" s="69">
        <f t="shared" si="3548"/>
        <v>576</v>
      </c>
      <c r="V3392" s="69">
        <f>+U3392*0</f>
        <v>0</v>
      </c>
      <c r="W3392" s="69">
        <f t="shared" si="3549"/>
        <v>576</v>
      </c>
      <c r="X3392" s="69">
        <v>0</v>
      </c>
      <c r="Y3392" s="14">
        <f t="shared" si="3544"/>
        <v>0</v>
      </c>
      <c r="Z3392" s="11" t="s">
        <v>26</v>
      </c>
      <c r="AA3392" s="12" t="s">
        <v>31</v>
      </c>
    </row>
    <row r="3393" spans="1:27" x14ac:dyDescent="0.25">
      <c r="A3393" s="10">
        <v>45708</v>
      </c>
      <c r="B3393" s="11" t="s">
        <v>2818</v>
      </c>
      <c r="C3393" s="11" t="s">
        <v>6112</v>
      </c>
      <c r="D3393" s="11">
        <v>17938</v>
      </c>
      <c r="E3393" s="11" t="s">
        <v>65</v>
      </c>
      <c r="F3393" s="11" t="s">
        <v>26</v>
      </c>
      <c r="G3393" s="11">
        <v>1712</v>
      </c>
      <c r="H3393" s="12" t="s">
        <v>66</v>
      </c>
      <c r="I3393" s="12" t="s">
        <v>37</v>
      </c>
      <c r="J3393" s="12" t="s">
        <v>1908</v>
      </c>
      <c r="K3393" s="12" t="s">
        <v>82</v>
      </c>
      <c r="L3393" s="13">
        <v>40.04</v>
      </c>
      <c r="M3393" s="13">
        <v>25</v>
      </c>
      <c r="N3393" s="13">
        <f t="shared" si="3516"/>
        <v>1.6015999999999999</v>
      </c>
      <c r="O3393" s="13" t="s">
        <v>30</v>
      </c>
      <c r="P3393" s="13">
        <v>54</v>
      </c>
      <c r="Q3393" s="13">
        <v>0</v>
      </c>
      <c r="R3393" s="69">
        <f>M3393*P3393</f>
        <v>1350</v>
      </c>
      <c r="S3393" s="69">
        <v>0</v>
      </c>
      <c r="T3393" s="69">
        <f>M3393*S3393</f>
        <v>0</v>
      </c>
      <c r="U3393" s="69">
        <f t="shared" ref="U3393" si="3550">R3393-T3393</f>
        <v>1350</v>
      </c>
      <c r="V3393" s="69">
        <f>U3393*1</f>
        <v>1350</v>
      </c>
      <c r="W3393" s="69">
        <f>U3393-V3393</f>
        <v>0</v>
      </c>
      <c r="X3393" s="69">
        <v>0</v>
      </c>
      <c r="Y3393" s="14">
        <f t="shared" si="3544"/>
        <v>0</v>
      </c>
      <c r="Z3393" s="11" t="s">
        <v>26</v>
      </c>
      <c r="AA3393" s="12" t="s">
        <v>31</v>
      </c>
    </row>
    <row r="3394" spans="1:27" x14ac:dyDescent="0.25">
      <c r="A3394" s="10">
        <v>45708</v>
      </c>
      <c r="B3394" s="11" t="s">
        <v>6113</v>
      </c>
      <c r="C3394" s="11" t="s">
        <v>6114</v>
      </c>
      <c r="D3394" s="11">
        <v>17939</v>
      </c>
      <c r="E3394" s="11" t="s">
        <v>588</v>
      </c>
      <c r="F3394" s="11" t="s">
        <v>26</v>
      </c>
      <c r="G3394" s="11">
        <v>56933</v>
      </c>
      <c r="H3394" s="12" t="s">
        <v>4422</v>
      </c>
      <c r="I3394" s="12" t="s">
        <v>27</v>
      </c>
      <c r="J3394" s="12" t="s">
        <v>47</v>
      </c>
      <c r="K3394" s="12" t="s">
        <v>48</v>
      </c>
      <c r="L3394" s="13">
        <v>33.44</v>
      </c>
      <c r="M3394" s="13">
        <v>25</v>
      </c>
      <c r="N3394" s="13">
        <f t="shared" si="3516"/>
        <v>1.3375999999999999</v>
      </c>
      <c r="O3394" s="13">
        <v>46</v>
      </c>
      <c r="P3394" s="13" t="s">
        <v>30</v>
      </c>
      <c r="Q3394" s="13">
        <v>0</v>
      </c>
      <c r="R3394" s="69">
        <f t="shared" ref="R3394" si="3551">+L3394*O3394</f>
        <v>1538.2399999999998</v>
      </c>
      <c r="S3394" s="69">
        <v>0</v>
      </c>
      <c r="T3394" s="69">
        <f t="shared" ref="T3394:T3395" si="3552">+L3394*S3394</f>
        <v>0</v>
      </c>
      <c r="U3394" s="69">
        <f t="shared" ref="U3394:U3395" si="3553">+R3394-T3394</f>
        <v>1538.2399999999998</v>
      </c>
      <c r="V3394" s="69">
        <f>+U3394*1</f>
        <v>1538.2399999999998</v>
      </c>
      <c r="W3394" s="69">
        <f t="shared" ref="W3394:W3395" si="3554">+U3394-V3394</f>
        <v>0</v>
      </c>
      <c r="X3394" s="69">
        <v>0</v>
      </c>
      <c r="Y3394" s="14">
        <f t="shared" si="3544"/>
        <v>0</v>
      </c>
      <c r="Z3394" s="11" t="s">
        <v>26</v>
      </c>
      <c r="AA3394" s="12" t="s">
        <v>31</v>
      </c>
    </row>
    <row r="3395" spans="1:27" x14ac:dyDescent="0.25">
      <c r="A3395" s="10">
        <v>45708</v>
      </c>
      <c r="B3395" s="11" t="s">
        <v>616</v>
      </c>
      <c r="C3395" s="11" t="s">
        <v>6115</v>
      </c>
      <c r="D3395" s="11">
        <v>17940</v>
      </c>
      <c r="E3395" s="11" t="s">
        <v>61</v>
      </c>
      <c r="F3395" s="11" t="s">
        <v>26</v>
      </c>
      <c r="G3395" s="11" t="s">
        <v>35</v>
      </c>
      <c r="H3395" s="12" t="s">
        <v>36</v>
      </c>
      <c r="I3395" s="12" t="s">
        <v>27</v>
      </c>
      <c r="J3395" s="12" t="s">
        <v>42</v>
      </c>
      <c r="K3395" s="12" t="s">
        <v>43</v>
      </c>
      <c r="L3395" s="13">
        <v>10.039999999999999</v>
      </c>
      <c r="M3395" s="13">
        <v>6</v>
      </c>
      <c r="N3395" s="13">
        <f t="shared" si="3516"/>
        <v>1.6733333333333331</v>
      </c>
      <c r="O3395" s="13">
        <v>45</v>
      </c>
      <c r="P3395" s="13" t="s">
        <v>30</v>
      </c>
      <c r="Q3395" s="13">
        <v>0</v>
      </c>
      <c r="R3395" s="69">
        <f>(L3395*O3395)-Q3395</f>
        <v>451.79999999999995</v>
      </c>
      <c r="S3395" s="69">
        <v>0</v>
      </c>
      <c r="T3395" s="69">
        <f t="shared" si="3552"/>
        <v>0</v>
      </c>
      <c r="U3395" s="69">
        <f t="shared" si="3553"/>
        <v>451.79999999999995</v>
      </c>
      <c r="V3395" s="69">
        <f>+U3395*0</f>
        <v>0</v>
      </c>
      <c r="W3395" s="69">
        <f t="shared" si="3554"/>
        <v>451.79999999999995</v>
      </c>
      <c r="X3395" s="69">
        <v>0</v>
      </c>
      <c r="Y3395" s="14">
        <f t="shared" si="3544"/>
        <v>0</v>
      </c>
      <c r="Z3395" s="11" t="s">
        <v>26</v>
      </c>
      <c r="AA3395" s="12" t="s">
        <v>31</v>
      </c>
    </row>
    <row r="3396" spans="1:27" x14ac:dyDescent="0.25">
      <c r="A3396" s="10">
        <v>45708</v>
      </c>
      <c r="B3396" s="11" t="s">
        <v>6116</v>
      </c>
      <c r="C3396" s="11" t="s">
        <v>6117</v>
      </c>
      <c r="D3396" s="11">
        <v>17941</v>
      </c>
      <c r="E3396" s="11" t="s">
        <v>32</v>
      </c>
      <c r="F3396" s="11" t="s">
        <v>26</v>
      </c>
      <c r="G3396" s="11">
        <v>1620</v>
      </c>
      <c r="H3396" s="12" t="s">
        <v>45</v>
      </c>
      <c r="I3396" s="12" t="s">
        <v>27</v>
      </c>
      <c r="J3396" s="12" t="s">
        <v>33</v>
      </c>
      <c r="K3396" s="12" t="s">
        <v>34</v>
      </c>
      <c r="L3396" s="13">
        <v>37</v>
      </c>
      <c r="M3396" s="13">
        <v>25</v>
      </c>
      <c r="N3396" s="13">
        <f t="shared" si="3516"/>
        <v>1.48</v>
      </c>
      <c r="O3396" s="13" t="s">
        <v>30</v>
      </c>
      <c r="P3396" s="13">
        <v>58</v>
      </c>
      <c r="Q3396" s="13">
        <v>0</v>
      </c>
      <c r="R3396" s="69">
        <f>M3396*P3396</f>
        <v>1450</v>
      </c>
      <c r="S3396" s="69">
        <v>0</v>
      </c>
      <c r="T3396" s="69">
        <f>M3396*S3396</f>
        <v>0</v>
      </c>
      <c r="U3396" s="69">
        <f>R3396-T3396</f>
        <v>1450</v>
      </c>
      <c r="V3396" s="69">
        <f t="shared" ref="V3396" si="3555">U3396*0</f>
        <v>0</v>
      </c>
      <c r="W3396" s="69">
        <f t="shared" ref="W3396" si="3556">U3396-V3396</f>
        <v>1450</v>
      </c>
      <c r="X3396" s="69">
        <v>0</v>
      </c>
      <c r="Y3396" s="14">
        <f t="shared" si="3544"/>
        <v>0</v>
      </c>
      <c r="Z3396" s="11" t="s">
        <v>26</v>
      </c>
      <c r="AA3396" s="12" t="s">
        <v>31</v>
      </c>
    </row>
    <row r="3397" spans="1:27" x14ac:dyDescent="0.25">
      <c r="A3397" s="10">
        <v>45708</v>
      </c>
      <c r="B3397" s="11" t="s">
        <v>6118</v>
      </c>
      <c r="C3397" s="11" t="s">
        <v>6119</v>
      </c>
      <c r="D3397" s="11">
        <v>17942</v>
      </c>
      <c r="E3397" s="11" t="s">
        <v>60</v>
      </c>
      <c r="F3397" s="11" t="s">
        <v>26</v>
      </c>
      <c r="G3397" s="11" t="s">
        <v>35</v>
      </c>
      <c r="H3397" s="12" t="s">
        <v>36</v>
      </c>
      <c r="I3397" s="12" t="s">
        <v>27</v>
      </c>
      <c r="J3397" s="12" t="s">
        <v>28</v>
      </c>
      <c r="K3397" s="12" t="s">
        <v>29</v>
      </c>
      <c r="L3397" s="13">
        <v>3.5</v>
      </c>
      <c r="M3397" s="13">
        <v>3</v>
      </c>
      <c r="N3397" s="13">
        <f t="shared" si="3516"/>
        <v>1.1666666666666667</v>
      </c>
      <c r="O3397" s="13">
        <v>32</v>
      </c>
      <c r="P3397" s="13" t="s">
        <v>30</v>
      </c>
      <c r="Q3397" s="13">
        <v>0</v>
      </c>
      <c r="R3397" s="69">
        <f>(L3397*O3397)-Q3397</f>
        <v>112</v>
      </c>
      <c r="S3397" s="69">
        <v>0</v>
      </c>
      <c r="T3397" s="69">
        <f t="shared" ref="T3397" si="3557">+L3397*S3397</f>
        <v>0</v>
      </c>
      <c r="U3397" s="69">
        <f t="shared" ref="U3397:U3399" si="3558">+R3397-T3397</f>
        <v>112</v>
      </c>
      <c r="V3397" s="69">
        <f>+U3397*0</f>
        <v>0</v>
      </c>
      <c r="W3397" s="69">
        <f t="shared" ref="W3397:W3399" si="3559">+U3397-V3397</f>
        <v>112</v>
      </c>
      <c r="X3397" s="69">
        <v>0</v>
      </c>
      <c r="Y3397" s="14">
        <f t="shared" si="3544"/>
        <v>0</v>
      </c>
      <c r="Z3397" s="11" t="s">
        <v>26</v>
      </c>
      <c r="AA3397" s="12" t="s">
        <v>31</v>
      </c>
    </row>
    <row r="3398" spans="1:27" x14ac:dyDescent="0.25">
      <c r="A3398" s="10">
        <v>45708</v>
      </c>
      <c r="B3398" s="11" t="s">
        <v>6120</v>
      </c>
      <c r="C3398" s="11" t="s">
        <v>6121</v>
      </c>
      <c r="D3398" s="11">
        <v>17943</v>
      </c>
      <c r="E3398" s="11" t="s">
        <v>74</v>
      </c>
      <c r="F3398" s="11" t="s">
        <v>26</v>
      </c>
      <c r="G3398" s="11">
        <v>1340</v>
      </c>
      <c r="H3398" s="12" t="s">
        <v>70</v>
      </c>
      <c r="I3398" s="12" t="s">
        <v>27</v>
      </c>
      <c r="J3398" s="12" t="s">
        <v>42</v>
      </c>
      <c r="K3398" s="12" t="s">
        <v>43</v>
      </c>
      <c r="L3398" s="13">
        <v>40.42</v>
      </c>
      <c r="M3398" s="13">
        <v>25</v>
      </c>
      <c r="N3398" s="13">
        <f t="shared" si="3516"/>
        <v>1.6168</v>
      </c>
      <c r="O3398" s="13" t="s">
        <v>30</v>
      </c>
      <c r="P3398" s="13">
        <v>64</v>
      </c>
      <c r="Q3398" s="13">
        <v>0</v>
      </c>
      <c r="R3398" s="69">
        <f>+M3398*P3398</f>
        <v>1600</v>
      </c>
      <c r="S3398" s="69">
        <v>0</v>
      </c>
      <c r="T3398" s="69">
        <f>+M3398*S3398</f>
        <v>0</v>
      </c>
      <c r="U3398" s="69">
        <f t="shared" si="3558"/>
        <v>1600</v>
      </c>
      <c r="V3398" s="69">
        <f t="shared" ref="V3398:V3400" si="3560">+U3398*0</f>
        <v>0</v>
      </c>
      <c r="W3398" s="69">
        <f t="shared" si="3559"/>
        <v>1600</v>
      </c>
      <c r="X3398" s="69">
        <v>0</v>
      </c>
      <c r="Y3398" s="14">
        <f t="shared" si="3544"/>
        <v>0</v>
      </c>
      <c r="Z3398" s="11" t="s">
        <v>26</v>
      </c>
      <c r="AA3398" s="12" t="s">
        <v>31</v>
      </c>
    </row>
    <row r="3399" spans="1:27" x14ac:dyDescent="0.25">
      <c r="A3399" s="10">
        <v>45708</v>
      </c>
      <c r="B3399" s="11" t="s">
        <v>6122</v>
      </c>
      <c r="C3399" s="11" t="s">
        <v>6123</v>
      </c>
      <c r="D3399" s="11">
        <v>17944</v>
      </c>
      <c r="E3399" s="11" t="s">
        <v>69</v>
      </c>
      <c r="F3399" s="11" t="s">
        <v>26</v>
      </c>
      <c r="G3399" s="11">
        <v>2129</v>
      </c>
      <c r="H3399" s="12" t="s">
        <v>70</v>
      </c>
      <c r="I3399" s="12" t="s">
        <v>27</v>
      </c>
      <c r="J3399" s="12" t="s">
        <v>42</v>
      </c>
      <c r="K3399" s="12" t="s">
        <v>43</v>
      </c>
      <c r="L3399" s="13">
        <v>44</v>
      </c>
      <c r="M3399" s="13">
        <v>25</v>
      </c>
      <c r="N3399" s="13">
        <f t="shared" si="3516"/>
        <v>1.76</v>
      </c>
      <c r="O3399" s="13" t="s">
        <v>30</v>
      </c>
      <c r="P3399" s="13">
        <v>64</v>
      </c>
      <c r="Q3399" s="13">
        <v>0</v>
      </c>
      <c r="R3399" s="69">
        <f>+M3399*P3399</f>
        <v>1600</v>
      </c>
      <c r="S3399" s="69">
        <v>0</v>
      </c>
      <c r="T3399" s="69">
        <f>+M3399*S3399</f>
        <v>0</v>
      </c>
      <c r="U3399" s="69">
        <f t="shared" si="3558"/>
        <v>1600</v>
      </c>
      <c r="V3399" s="69">
        <f t="shared" si="3560"/>
        <v>0</v>
      </c>
      <c r="W3399" s="69">
        <f t="shared" si="3559"/>
        <v>1600</v>
      </c>
      <c r="X3399" s="69">
        <v>0</v>
      </c>
      <c r="Y3399" s="14">
        <f t="shared" si="3544"/>
        <v>0</v>
      </c>
      <c r="Z3399" s="11" t="s">
        <v>26</v>
      </c>
      <c r="AA3399" s="12" t="s">
        <v>31</v>
      </c>
    </row>
    <row r="3400" spans="1:27" x14ac:dyDescent="0.25">
      <c r="A3400" s="10">
        <v>45708</v>
      </c>
      <c r="B3400" s="11" t="s">
        <v>6124</v>
      </c>
      <c r="C3400" s="11" t="s">
        <v>6125</v>
      </c>
      <c r="D3400" s="11">
        <v>17945</v>
      </c>
      <c r="E3400" s="11" t="s">
        <v>80</v>
      </c>
      <c r="F3400" s="11" t="s">
        <v>26</v>
      </c>
      <c r="G3400" s="11">
        <v>10696</v>
      </c>
      <c r="H3400" s="12" t="s">
        <v>140</v>
      </c>
      <c r="I3400" s="12" t="s">
        <v>27</v>
      </c>
      <c r="J3400" s="12" t="s">
        <v>33</v>
      </c>
      <c r="K3400" s="12" t="s">
        <v>34</v>
      </c>
      <c r="L3400" s="13">
        <v>40.86</v>
      </c>
      <c r="M3400" s="13">
        <v>28</v>
      </c>
      <c r="N3400" s="13">
        <f t="shared" si="3516"/>
        <v>1.4592857142857143</v>
      </c>
      <c r="O3400" s="13">
        <v>40</v>
      </c>
      <c r="P3400" s="13"/>
      <c r="Q3400" s="13">
        <v>0</v>
      </c>
      <c r="R3400" s="69">
        <f>+L3400*O3400</f>
        <v>1634.4</v>
      </c>
      <c r="S3400" s="69">
        <v>0</v>
      </c>
      <c r="T3400" s="69">
        <f>+L3400*S3400</f>
        <v>0</v>
      </c>
      <c r="U3400" s="69">
        <f>+R3400-T3400</f>
        <v>1634.4</v>
      </c>
      <c r="V3400" s="69">
        <f t="shared" si="3560"/>
        <v>0</v>
      </c>
      <c r="W3400" s="69">
        <f>+U3400-V3400</f>
        <v>1634.4</v>
      </c>
      <c r="X3400" s="69">
        <v>0</v>
      </c>
      <c r="Y3400" s="14">
        <f t="shared" si="3544"/>
        <v>0</v>
      </c>
      <c r="Z3400" s="11" t="s">
        <v>26</v>
      </c>
      <c r="AA3400" s="12" t="s">
        <v>31</v>
      </c>
    </row>
    <row r="3401" spans="1:27" x14ac:dyDescent="0.25">
      <c r="A3401" s="10">
        <v>45708</v>
      </c>
      <c r="B3401" s="11" t="s">
        <v>6126</v>
      </c>
      <c r="C3401" s="11" t="s">
        <v>6127</v>
      </c>
      <c r="D3401" s="11">
        <v>17946</v>
      </c>
      <c r="E3401" s="11" t="s">
        <v>223</v>
      </c>
      <c r="F3401" s="11" t="s">
        <v>26</v>
      </c>
      <c r="G3401" s="11">
        <v>3230</v>
      </c>
      <c r="H3401" s="12" t="s">
        <v>4422</v>
      </c>
      <c r="I3401" s="12" t="s">
        <v>27</v>
      </c>
      <c r="J3401" s="12" t="s">
        <v>33</v>
      </c>
      <c r="K3401" s="12" t="s">
        <v>34</v>
      </c>
      <c r="L3401" s="13">
        <v>35.880000000000003</v>
      </c>
      <c r="M3401" s="13">
        <v>25</v>
      </c>
      <c r="N3401" s="13">
        <f t="shared" si="3516"/>
        <v>1.4352</v>
      </c>
      <c r="O3401" s="13">
        <v>45</v>
      </c>
      <c r="P3401" s="13" t="s">
        <v>30</v>
      </c>
      <c r="Q3401" s="13">
        <v>0</v>
      </c>
      <c r="R3401" s="69">
        <f>+L3401*O3401</f>
        <v>1614.6000000000001</v>
      </c>
      <c r="S3401" s="69">
        <v>0</v>
      </c>
      <c r="T3401" s="69">
        <f>+L3401*S3401</f>
        <v>0</v>
      </c>
      <c r="U3401" s="69">
        <f t="shared" ref="U3401" si="3561">+R3401-T3401</f>
        <v>1614.6000000000001</v>
      </c>
      <c r="V3401" s="69">
        <f>+U3401*1</f>
        <v>1614.6000000000001</v>
      </c>
      <c r="W3401" s="69">
        <f t="shared" ref="W3401" si="3562">+U3401-V3401</f>
        <v>0</v>
      </c>
      <c r="X3401" s="69">
        <v>0</v>
      </c>
      <c r="Y3401" s="14">
        <f t="shared" si="3544"/>
        <v>0</v>
      </c>
      <c r="Z3401" s="11" t="s">
        <v>26</v>
      </c>
      <c r="AA3401" s="12" t="s">
        <v>31</v>
      </c>
    </row>
    <row r="3402" spans="1:27" x14ac:dyDescent="0.25">
      <c r="A3402" s="10">
        <v>45708</v>
      </c>
      <c r="B3402" s="11" t="s">
        <v>6128</v>
      </c>
      <c r="C3402" s="11" t="s">
        <v>6129</v>
      </c>
      <c r="D3402" s="11">
        <v>17947</v>
      </c>
      <c r="E3402" s="11" t="s">
        <v>519</v>
      </c>
      <c r="F3402" s="11" t="s">
        <v>26</v>
      </c>
      <c r="G3402" s="11">
        <v>10454</v>
      </c>
      <c r="H3402" s="12" t="s">
        <v>140</v>
      </c>
      <c r="I3402" s="12" t="s">
        <v>27</v>
      </c>
      <c r="J3402" s="12" t="s">
        <v>42</v>
      </c>
      <c r="K3402" s="12" t="s">
        <v>43</v>
      </c>
      <c r="L3402" s="13">
        <v>43.62</v>
      </c>
      <c r="M3402" s="13">
        <v>25</v>
      </c>
      <c r="N3402" s="13">
        <f t="shared" si="3516"/>
        <v>1.7447999999999999</v>
      </c>
      <c r="O3402" s="13">
        <v>35</v>
      </c>
      <c r="P3402" s="13"/>
      <c r="Q3402" s="13">
        <v>0</v>
      </c>
      <c r="R3402" s="69">
        <f>+L3402*O3402</f>
        <v>1526.6999999999998</v>
      </c>
      <c r="S3402" s="69">
        <v>0</v>
      </c>
      <c r="T3402" s="69">
        <f>+L3402*S3402</f>
        <v>0</v>
      </c>
      <c r="U3402" s="69">
        <f>+R3402-T3402</f>
        <v>1526.6999999999998</v>
      </c>
      <c r="V3402" s="69">
        <f t="shared" ref="V3402:V3403" si="3563">+U3402*0</f>
        <v>0</v>
      </c>
      <c r="W3402" s="69">
        <f>+U3402-V3402</f>
        <v>1526.6999999999998</v>
      </c>
      <c r="X3402" s="69">
        <v>0</v>
      </c>
      <c r="Y3402" s="14">
        <f t="shared" si="3544"/>
        <v>0</v>
      </c>
      <c r="Z3402" s="11" t="s">
        <v>26</v>
      </c>
      <c r="AA3402" s="12" t="s">
        <v>31</v>
      </c>
    </row>
    <row r="3403" spans="1:27" x14ac:dyDescent="0.25">
      <c r="A3403" s="10">
        <v>45708</v>
      </c>
      <c r="B3403" s="11" t="s">
        <v>1100</v>
      </c>
      <c r="C3403" s="11" t="s">
        <v>6130</v>
      </c>
      <c r="D3403" s="11">
        <v>17948</v>
      </c>
      <c r="E3403" s="11" t="s">
        <v>445</v>
      </c>
      <c r="F3403" s="11" t="s">
        <v>26</v>
      </c>
      <c r="G3403" s="11" t="s">
        <v>35</v>
      </c>
      <c r="H3403" s="12" t="s">
        <v>36</v>
      </c>
      <c r="I3403" s="12" t="s">
        <v>55</v>
      </c>
      <c r="J3403" s="12" t="s">
        <v>55</v>
      </c>
      <c r="K3403" s="12" t="s">
        <v>56</v>
      </c>
      <c r="L3403" s="13">
        <v>33.520000000000003</v>
      </c>
      <c r="M3403" s="13">
        <v>22</v>
      </c>
      <c r="N3403" s="13">
        <f t="shared" si="3516"/>
        <v>1.5236363636363637</v>
      </c>
      <c r="O3403" s="13">
        <v>20</v>
      </c>
      <c r="P3403" s="13" t="s">
        <v>30</v>
      </c>
      <c r="Q3403" s="13">
        <v>0</v>
      </c>
      <c r="R3403" s="69">
        <f>(L3403*O3403)-Q3403</f>
        <v>670.40000000000009</v>
      </c>
      <c r="S3403" s="69">
        <v>0</v>
      </c>
      <c r="T3403" s="69">
        <f t="shared" ref="T3403" si="3564">+L3403*S3403</f>
        <v>0</v>
      </c>
      <c r="U3403" s="69">
        <f t="shared" ref="U3403" si="3565">+R3403-T3403</f>
        <v>670.40000000000009</v>
      </c>
      <c r="V3403" s="69">
        <f t="shared" si="3563"/>
        <v>0</v>
      </c>
      <c r="W3403" s="69">
        <f t="shared" ref="W3403" si="3566">+U3403-V3403</f>
        <v>670.40000000000009</v>
      </c>
      <c r="X3403" s="69">
        <v>0</v>
      </c>
      <c r="Y3403" s="14">
        <f t="shared" si="3544"/>
        <v>0</v>
      </c>
      <c r="Z3403" s="11" t="s">
        <v>26</v>
      </c>
      <c r="AA3403" s="12" t="s">
        <v>31</v>
      </c>
    </row>
    <row r="3404" spans="1:27" x14ac:dyDescent="0.25">
      <c r="A3404" s="10">
        <v>45708</v>
      </c>
      <c r="B3404" s="11" t="s">
        <v>6131</v>
      </c>
      <c r="C3404" s="11" t="s">
        <v>6132</v>
      </c>
      <c r="D3404" s="11">
        <v>17949</v>
      </c>
      <c r="E3404" s="11" t="s">
        <v>6133</v>
      </c>
      <c r="F3404" s="11" t="s">
        <v>26</v>
      </c>
      <c r="G3404" s="11">
        <v>2962</v>
      </c>
      <c r="H3404" s="12" t="s">
        <v>4441</v>
      </c>
      <c r="I3404" s="12" t="s">
        <v>27</v>
      </c>
      <c r="J3404" s="12" t="s">
        <v>33</v>
      </c>
      <c r="K3404" s="12" t="s">
        <v>34</v>
      </c>
      <c r="L3404" s="13">
        <v>13.68</v>
      </c>
      <c r="M3404" s="13">
        <v>10</v>
      </c>
      <c r="N3404" s="13">
        <f t="shared" si="3516"/>
        <v>1.3679999999999999</v>
      </c>
      <c r="O3404" s="13">
        <v>42</v>
      </c>
      <c r="P3404" s="13" t="s">
        <v>30</v>
      </c>
      <c r="Q3404" s="13">
        <v>0</v>
      </c>
      <c r="R3404" s="69">
        <f>L3404*O3404</f>
        <v>574.55999999999995</v>
      </c>
      <c r="S3404" s="69">
        <v>0</v>
      </c>
      <c r="T3404" s="69">
        <f>L3404*S3404</f>
        <v>0</v>
      </c>
      <c r="U3404" s="69">
        <f>R3404-T3404</f>
        <v>574.55999999999995</v>
      </c>
      <c r="V3404" s="69">
        <f>U3404*1</f>
        <v>574.55999999999995</v>
      </c>
      <c r="W3404" s="69">
        <f>U3404-V3404</f>
        <v>0</v>
      </c>
      <c r="X3404" s="69">
        <v>0</v>
      </c>
      <c r="Y3404" s="70">
        <f>T3404-X3404</f>
        <v>0</v>
      </c>
      <c r="Z3404" s="11" t="s">
        <v>26</v>
      </c>
      <c r="AA3404" s="12" t="s">
        <v>31</v>
      </c>
    </row>
    <row r="3405" spans="1:27" x14ac:dyDescent="0.25">
      <c r="A3405" s="10">
        <v>45708</v>
      </c>
      <c r="B3405" s="11" t="s">
        <v>6134</v>
      </c>
      <c r="C3405" s="11" t="s">
        <v>6135</v>
      </c>
      <c r="D3405" s="11">
        <v>17950</v>
      </c>
      <c r="E3405" s="11" t="s">
        <v>500</v>
      </c>
      <c r="F3405" s="11" t="s">
        <v>26</v>
      </c>
      <c r="G3405" s="11" t="s">
        <v>26</v>
      </c>
      <c r="H3405" s="12" t="s">
        <v>4422</v>
      </c>
      <c r="I3405" s="12" t="s">
        <v>27</v>
      </c>
      <c r="J3405" s="12" t="s">
        <v>47</v>
      </c>
      <c r="K3405" s="12" t="s">
        <v>48</v>
      </c>
      <c r="L3405" s="13">
        <v>42.22</v>
      </c>
      <c r="M3405" s="13">
        <v>29</v>
      </c>
      <c r="N3405" s="13">
        <f t="shared" si="3516"/>
        <v>1.4558620689655173</v>
      </c>
      <c r="O3405" s="13">
        <f>46+43</f>
        <v>89</v>
      </c>
      <c r="P3405" s="13" t="s">
        <v>30</v>
      </c>
      <c r="Q3405" s="13">
        <v>0</v>
      </c>
      <c r="R3405" s="69">
        <f>L3405*O3405</f>
        <v>3757.58</v>
      </c>
      <c r="S3405" s="69">
        <v>43</v>
      </c>
      <c r="T3405" s="69">
        <f>L3405*S3405</f>
        <v>1815.46</v>
      </c>
      <c r="U3405" s="69">
        <f>R3405-T3405</f>
        <v>1942.12</v>
      </c>
      <c r="V3405" s="69">
        <f>U3405*1</f>
        <v>1942.12</v>
      </c>
      <c r="W3405" s="69">
        <f>U3405-V3405</f>
        <v>0</v>
      </c>
      <c r="X3405" s="69">
        <f>L3405*42</f>
        <v>1773.24</v>
      </c>
      <c r="Y3405" s="14">
        <f>T3405-X3405</f>
        <v>42.220000000000027</v>
      </c>
      <c r="Z3405" s="12" t="s">
        <v>141</v>
      </c>
      <c r="AA3405" s="12" t="s">
        <v>6028</v>
      </c>
    </row>
    <row r="3406" spans="1:27" x14ac:dyDescent="0.25">
      <c r="A3406" s="10">
        <v>45708</v>
      </c>
      <c r="B3406" s="11" t="s">
        <v>406</v>
      </c>
      <c r="C3406" s="11" t="s">
        <v>6136</v>
      </c>
      <c r="D3406" s="11">
        <v>17951</v>
      </c>
      <c r="E3406" s="11" t="s">
        <v>67</v>
      </c>
      <c r="F3406" s="11" t="s">
        <v>26</v>
      </c>
      <c r="G3406" s="11">
        <v>1647</v>
      </c>
      <c r="H3406" s="12" t="s">
        <v>66</v>
      </c>
      <c r="I3406" s="12" t="s">
        <v>37</v>
      </c>
      <c r="J3406" s="12" t="s">
        <v>1908</v>
      </c>
      <c r="K3406" s="12" t="s">
        <v>82</v>
      </c>
      <c r="L3406" s="13">
        <v>40.32</v>
      </c>
      <c r="M3406" s="13">
        <v>25</v>
      </c>
      <c r="N3406" s="13">
        <f t="shared" si="3516"/>
        <v>1.6128</v>
      </c>
      <c r="O3406" s="13" t="s">
        <v>30</v>
      </c>
      <c r="P3406" s="13">
        <v>54</v>
      </c>
      <c r="Q3406" s="13">
        <v>0</v>
      </c>
      <c r="R3406" s="69">
        <f>M3406*P3406</f>
        <v>1350</v>
      </c>
      <c r="S3406" s="69">
        <v>0</v>
      </c>
      <c r="T3406" s="69">
        <f>M3406*S3406</f>
        <v>0</v>
      </c>
      <c r="U3406" s="69">
        <f t="shared" ref="U3406" si="3567">R3406-T3406</f>
        <v>1350</v>
      </c>
      <c r="V3406" s="69">
        <f>U3406*1</f>
        <v>1350</v>
      </c>
      <c r="W3406" s="69">
        <f>U3406-V3406</f>
        <v>0</v>
      </c>
      <c r="X3406" s="69">
        <v>0</v>
      </c>
      <c r="Y3406" s="14">
        <f t="shared" ref="Y3406:Y3425" si="3568">T3406-X3406</f>
        <v>0</v>
      </c>
      <c r="Z3406" s="11" t="s">
        <v>26</v>
      </c>
      <c r="AA3406" s="12" t="s">
        <v>31</v>
      </c>
    </row>
    <row r="3407" spans="1:27" x14ac:dyDescent="0.25">
      <c r="A3407" s="10">
        <v>45708</v>
      </c>
      <c r="B3407" s="11" t="s">
        <v>369</v>
      </c>
      <c r="C3407" s="11" t="s">
        <v>6137</v>
      </c>
      <c r="D3407" s="11">
        <v>17952</v>
      </c>
      <c r="E3407" s="11" t="s">
        <v>60</v>
      </c>
      <c r="F3407" s="11" t="s">
        <v>26</v>
      </c>
      <c r="G3407" s="11" t="s">
        <v>35</v>
      </c>
      <c r="H3407" s="12" t="s">
        <v>36</v>
      </c>
      <c r="I3407" s="12" t="s">
        <v>27</v>
      </c>
      <c r="J3407" s="12" t="s">
        <v>28</v>
      </c>
      <c r="K3407" s="12" t="s">
        <v>29</v>
      </c>
      <c r="L3407" s="13">
        <v>4.7</v>
      </c>
      <c r="M3407" s="13">
        <v>3</v>
      </c>
      <c r="N3407" s="13">
        <f t="shared" si="3516"/>
        <v>1.5666666666666667</v>
      </c>
      <c r="O3407" s="13">
        <v>32</v>
      </c>
      <c r="P3407" s="13" t="s">
        <v>30</v>
      </c>
      <c r="Q3407" s="13">
        <v>0</v>
      </c>
      <c r="R3407" s="69">
        <f>(L3407*O3407)-Q3407</f>
        <v>150.4</v>
      </c>
      <c r="S3407" s="69">
        <v>0</v>
      </c>
      <c r="T3407" s="69">
        <f t="shared" ref="T3407" si="3569">+L3407*S3407</f>
        <v>0</v>
      </c>
      <c r="U3407" s="69">
        <f t="shared" ref="U3407" si="3570">+R3407-T3407</f>
        <v>150.4</v>
      </c>
      <c r="V3407" s="69">
        <f>+U3407*0</f>
        <v>0</v>
      </c>
      <c r="W3407" s="69">
        <f t="shared" ref="W3407" si="3571">+U3407-V3407</f>
        <v>150.4</v>
      </c>
      <c r="X3407" s="69">
        <v>0</v>
      </c>
      <c r="Y3407" s="14">
        <f t="shared" si="3568"/>
        <v>0</v>
      </c>
      <c r="Z3407" s="11" t="s">
        <v>26</v>
      </c>
      <c r="AA3407" s="12" t="s">
        <v>31</v>
      </c>
    </row>
    <row r="3408" spans="1:27" x14ac:dyDescent="0.25">
      <c r="A3408" s="10">
        <v>45708</v>
      </c>
      <c r="B3408" s="11" t="s">
        <v>6138</v>
      </c>
      <c r="C3408" s="11" t="s">
        <v>6139</v>
      </c>
      <c r="D3408" s="11">
        <v>17953</v>
      </c>
      <c r="E3408" s="11" t="s">
        <v>1199</v>
      </c>
      <c r="F3408" s="11" t="s">
        <v>26</v>
      </c>
      <c r="G3408" s="11">
        <v>2983</v>
      </c>
      <c r="H3408" s="12" t="s">
        <v>162</v>
      </c>
      <c r="I3408" s="12" t="s">
        <v>27</v>
      </c>
      <c r="J3408" s="12" t="s">
        <v>33</v>
      </c>
      <c r="K3408" s="12" t="s">
        <v>34</v>
      </c>
      <c r="L3408" s="13">
        <v>37.32</v>
      </c>
      <c r="M3408" s="13">
        <v>25</v>
      </c>
      <c r="N3408" s="13">
        <f t="shared" si="3516"/>
        <v>1.4927999999999999</v>
      </c>
      <c r="O3408" s="13" t="s">
        <v>30</v>
      </c>
      <c r="P3408" s="13">
        <v>58</v>
      </c>
      <c r="Q3408" s="13">
        <v>0</v>
      </c>
      <c r="R3408" s="69">
        <f>M3408*P3408</f>
        <v>1450</v>
      </c>
      <c r="S3408" s="69">
        <v>0</v>
      </c>
      <c r="T3408" s="69">
        <f>M3408*S3408</f>
        <v>0</v>
      </c>
      <c r="U3408" s="69">
        <f>R3408-T3408</f>
        <v>1450</v>
      </c>
      <c r="V3408" s="69">
        <f>U3408*0</f>
        <v>0</v>
      </c>
      <c r="W3408" s="69">
        <f>U3408-V3408</f>
        <v>1450</v>
      </c>
      <c r="X3408" s="69">
        <v>0</v>
      </c>
      <c r="Y3408" s="14">
        <f t="shared" si="3568"/>
        <v>0</v>
      </c>
      <c r="Z3408" s="11" t="s">
        <v>26</v>
      </c>
      <c r="AA3408" s="12" t="s">
        <v>31</v>
      </c>
    </row>
    <row r="3409" spans="1:27" x14ac:dyDescent="0.25">
      <c r="A3409" s="10">
        <v>45708</v>
      </c>
      <c r="B3409" s="11" t="s">
        <v>5464</v>
      </c>
      <c r="C3409" s="11" t="s">
        <v>6140</v>
      </c>
      <c r="D3409" s="11">
        <v>17954</v>
      </c>
      <c r="E3409" s="11" t="s">
        <v>69</v>
      </c>
      <c r="F3409" s="11" t="s">
        <v>26</v>
      </c>
      <c r="G3409" s="11">
        <v>2130</v>
      </c>
      <c r="H3409" s="12" t="s">
        <v>70</v>
      </c>
      <c r="I3409" s="12" t="s">
        <v>27</v>
      </c>
      <c r="J3409" s="12" t="s">
        <v>33</v>
      </c>
      <c r="K3409" s="12" t="s">
        <v>34</v>
      </c>
      <c r="L3409" s="13">
        <v>38.04</v>
      </c>
      <c r="M3409" s="13">
        <v>25</v>
      </c>
      <c r="N3409" s="13">
        <f t="shared" si="3516"/>
        <v>1.5216000000000001</v>
      </c>
      <c r="O3409" s="13" t="s">
        <v>30</v>
      </c>
      <c r="P3409" s="13">
        <v>60</v>
      </c>
      <c r="Q3409" s="13">
        <v>0</v>
      </c>
      <c r="R3409" s="69">
        <f>+M3409*P3409</f>
        <v>1500</v>
      </c>
      <c r="S3409" s="69">
        <v>0</v>
      </c>
      <c r="T3409" s="69">
        <f>+M3409*S3409</f>
        <v>0</v>
      </c>
      <c r="U3409" s="69">
        <f t="shared" ref="U3409" si="3572">+R3409-T3409</f>
        <v>1500</v>
      </c>
      <c r="V3409" s="69">
        <f>+U3409*0</f>
        <v>0</v>
      </c>
      <c r="W3409" s="69">
        <f t="shared" ref="W3409" si="3573">+U3409-V3409</f>
        <v>1500</v>
      </c>
      <c r="X3409" s="69">
        <v>0</v>
      </c>
      <c r="Y3409" s="14">
        <f t="shared" si="3568"/>
        <v>0</v>
      </c>
      <c r="Z3409" s="11" t="s">
        <v>26</v>
      </c>
      <c r="AA3409" s="12" t="s">
        <v>31</v>
      </c>
    </row>
    <row r="3410" spans="1:27" x14ac:dyDescent="0.25">
      <c r="A3410" s="10">
        <v>45708</v>
      </c>
      <c r="B3410" s="11" t="s">
        <v>726</v>
      </c>
      <c r="C3410" s="11" t="s">
        <v>6141</v>
      </c>
      <c r="D3410" s="11">
        <v>17955</v>
      </c>
      <c r="E3410" s="11" t="s">
        <v>6142</v>
      </c>
      <c r="F3410" s="11" t="s">
        <v>26</v>
      </c>
      <c r="G3410" s="11">
        <v>4672</v>
      </c>
      <c r="H3410" s="12" t="s">
        <v>140</v>
      </c>
      <c r="I3410" s="12" t="s">
        <v>55</v>
      </c>
      <c r="J3410" s="12" t="s">
        <v>55</v>
      </c>
      <c r="K3410" s="12" t="s">
        <v>56</v>
      </c>
      <c r="L3410" s="13">
        <v>38.020000000000003</v>
      </c>
      <c r="M3410" s="13">
        <v>23</v>
      </c>
      <c r="N3410" s="13">
        <f t="shared" si="3516"/>
        <v>1.6530434782608696</v>
      </c>
      <c r="O3410" s="13">
        <v>15</v>
      </c>
      <c r="P3410" s="13"/>
      <c r="Q3410" s="13">
        <v>0</v>
      </c>
      <c r="R3410" s="69">
        <f>+L3410*O3410</f>
        <v>570.30000000000007</v>
      </c>
      <c r="S3410" s="69">
        <v>0</v>
      </c>
      <c r="T3410" s="69">
        <f>+L3410*S3410</f>
        <v>0</v>
      </c>
      <c r="U3410" s="69">
        <f>+R3410-T3410</f>
        <v>570.30000000000007</v>
      </c>
      <c r="V3410" s="69">
        <f t="shared" ref="V3410:V3411" si="3574">+U3410*0</f>
        <v>0</v>
      </c>
      <c r="W3410" s="69">
        <f>+U3410-V3410</f>
        <v>570.30000000000007</v>
      </c>
      <c r="X3410" s="69">
        <v>0</v>
      </c>
      <c r="Y3410" s="14">
        <f t="shared" si="3568"/>
        <v>0</v>
      </c>
      <c r="Z3410" s="11" t="s">
        <v>26</v>
      </c>
      <c r="AA3410" s="12" t="s">
        <v>31</v>
      </c>
    </row>
    <row r="3411" spans="1:27" x14ac:dyDescent="0.25">
      <c r="A3411" s="10">
        <v>45708</v>
      </c>
      <c r="B3411" s="11" t="s">
        <v>6143</v>
      </c>
      <c r="C3411" s="11" t="s">
        <v>6144</v>
      </c>
      <c r="D3411" s="11">
        <v>17956</v>
      </c>
      <c r="E3411" s="11" t="s">
        <v>569</v>
      </c>
      <c r="F3411" s="11" t="s">
        <v>26</v>
      </c>
      <c r="G3411" s="11">
        <v>10764</v>
      </c>
      <c r="H3411" s="12" t="s">
        <v>140</v>
      </c>
      <c r="I3411" s="12" t="s">
        <v>27</v>
      </c>
      <c r="J3411" s="12" t="s">
        <v>47</v>
      </c>
      <c r="K3411" s="12" t="s">
        <v>48</v>
      </c>
      <c r="L3411" s="13">
        <v>39.6</v>
      </c>
      <c r="M3411" s="13">
        <v>27</v>
      </c>
      <c r="N3411" s="13">
        <f t="shared" si="3516"/>
        <v>1.4666666666666668</v>
      </c>
      <c r="O3411" s="13">
        <v>40</v>
      </c>
      <c r="P3411" s="13"/>
      <c r="Q3411" s="13">
        <v>0</v>
      </c>
      <c r="R3411" s="69">
        <f>+L3411*O3411</f>
        <v>1584</v>
      </c>
      <c r="S3411" s="69">
        <v>0</v>
      </c>
      <c r="T3411" s="69">
        <f>+L3411*S3411</f>
        <v>0</v>
      </c>
      <c r="U3411" s="69">
        <f>+R3411-T3411</f>
        <v>1584</v>
      </c>
      <c r="V3411" s="69">
        <f t="shared" si="3574"/>
        <v>0</v>
      </c>
      <c r="W3411" s="69">
        <f>+U3411-V3411</f>
        <v>1584</v>
      </c>
      <c r="X3411" s="69">
        <v>0</v>
      </c>
      <c r="Y3411" s="14">
        <f t="shared" si="3568"/>
        <v>0</v>
      </c>
      <c r="Z3411" s="11" t="s">
        <v>26</v>
      </c>
      <c r="AA3411" s="12" t="s">
        <v>31</v>
      </c>
    </row>
    <row r="3412" spans="1:27" x14ac:dyDescent="0.25">
      <c r="A3412" s="10">
        <v>45708</v>
      </c>
      <c r="B3412" s="11" t="s">
        <v>6145</v>
      </c>
      <c r="C3412" s="11" t="s">
        <v>6146</v>
      </c>
      <c r="D3412" s="11">
        <v>17957</v>
      </c>
      <c r="E3412" s="11" t="s">
        <v>74</v>
      </c>
      <c r="F3412" s="11" t="s">
        <v>26</v>
      </c>
      <c r="G3412" s="11">
        <v>1341</v>
      </c>
      <c r="H3412" s="12" t="s">
        <v>70</v>
      </c>
      <c r="I3412" s="12" t="s">
        <v>27</v>
      </c>
      <c r="J3412" s="12" t="s">
        <v>33</v>
      </c>
      <c r="K3412" s="12" t="s">
        <v>34</v>
      </c>
      <c r="L3412" s="13">
        <v>37.82</v>
      </c>
      <c r="M3412" s="13">
        <v>25</v>
      </c>
      <c r="N3412" s="13">
        <f t="shared" si="3516"/>
        <v>1.5127999999999999</v>
      </c>
      <c r="O3412" s="13" t="s">
        <v>30</v>
      </c>
      <c r="P3412" s="13">
        <v>60</v>
      </c>
      <c r="Q3412" s="13">
        <v>0</v>
      </c>
      <c r="R3412" s="69">
        <f>+M3412*P3412</f>
        <v>1500</v>
      </c>
      <c r="S3412" s="69">
        <v>0</v>
      </c>
      <c r="T3412" s="69">
        <f>+M3412*S3412</f>
        <v>0</v>
      </c>
      <c r="U3412" s="69">
        <f t="shared" ref="U3412" si="3575">+R3412-T3412</f>
        <v>1500</v>
      </c>
      <c r="V3412" s="69">
        <f>+U3412*0</f>
        <v>0</v>
      </c>
      <c r="W3412" s="69">
        <f t="shared" ref="W3412" si="3576">+U3412-V3412</f>
        <v>1500</v>
      </c>
      <c r="X3412" s="69">
        <v>0</v>
      </c>
      <c r="Y3412" s="14">
        <f t="shared" si="3568"/>
        <v>0</v>
      </c>
      <c r="Z3412" s="11" t="s">
        <v>26</v>
      </c>
      <c r="AA3412" s="12" t="s">
        <v>31</v>
      </c>
    </row>
    <row r="3413" spans="1:27" x14ac:dyDescent="0.25">
      <c r="A3413" s="10">
        <v>45708</v>
      </c>
      <c r="B3413" s="11" t="s">
        <v>408</v>
      </c>
      <c r="C3413" s="11" t="s">
        <v>6147</v>
      </c>
      <c r="D3413" s="11">
        <v>17958</v>
      </c>
      <c r="E3413" s="11" t="s">
        <v>65</v>
      </c>
      <c r="F3413" s="11" t="s">
        <v>26</v>
      </c>
      <c r="G3413" s="11">
        <v>1713</v>
      </c>
      <c r="H3413" s="12" t="s">
        <v>66</v>
      </c>
      <c r="I3413" s="12" t="s">
        <v>37</v>
      </c>
      <c r="J3413" s="12" t="s">
        <v>1908</v>
      </c>
      <c r="K3413" s="12" t="s">
        <v>82</v>
      </c>
      <c r="L3413" s="13">
        <v>40.380000000000003</v>
      </c>
      <c r="M3413" s="13">
        <v>25</v>
      </c>
      <c r="N3413" s="13">
        <f t="shared" si="3516"/>
        <v>1.6152000000000002</v>
      </c>
      <c r="O3413" s="13" t="s">
        <v>30</v>
      </c>
      <c r="P3413" s="13">
        <v>54</v>
      </c>
      <c r="Q3413" s="13">
        <v>0</v>
      </c>
      <c r="R3413" s="69">
        <f>M3413*P3413</f>
        <v>1350</v>
      </c>
      <c r="S3413" s="69">
        <v>0</v>
      </c>
      <c r="T3413" s="69">
        <f>M3413*S3413</f>
        <v>0</v>
      </c>
      <c r="U3413" s="69">
        <f t="shared" ref="U3413" si="3577">R3413-T3413</f>
        <v>1350</v>
      </c>
      <c r="V3413" s="69">
        <f>U3413*1</f>
        <v>1350</v>
      </c>
      <c r="W3413" s="69">
        <f>U3413-V3413</f>
        <v>0</v>
      </c>
      <c r="X3413" s="69">
        <v>0</v>
      </c>
      <c r="Y3413" s="14">
        <f t="shared" si="3568"/>
        <v>0</v>
      </c>
      <c r="Z3413" s="11" t="s">
        <v>26</v>
      </c>
      <c r="AA3413" s="12" t="s">
        <v>31</v>
      </c>
    </row>
    <row r="3414" spans="1:27" x14ac:dyDescent="0.25">
      <c r="A3414" s="10">
        <v>45708</v>
      </c>
      <c r="B3414" s="11" t="s">
        <v>5258</v>
      </c>
      <c r="C3414" s="11" t="s">
        <v>6148</v>
      </c>
      <c r="D3414" s="11">
        <v>17959</v>
      </c>
      <c r="E3414" s="11" t="s">
        <v>50</v>
      </c>
      <c r="F3414" s="11" t="s">
        <v>26</v>
      </c>
      <c r="G3414" s="11">
        <v>761</v>
      </c>
      <c r="H3414" s="12" t="s">
        <v>162</v>
      </c>
      <c r="I3414" s="12" t="s">
        <v>27</v>
      </c>
      <c r="J3414" s="12" t="s">
        <v>33</v>
      </c>
      <c r="K3414" s="12" t="s">
        <v>34</v>
      </c>
      <c r="L3414" s="13">
        <v>35.94</v>
      </c>
      <c r="M3414" s="13">
        <v>25</v>
      </c>
      <c r="N3414" s="13">
        <f t="shared" si="3516"/>
        <v>1.4376</v>
      </c>
      <c r="O3414" s="13" t="s">
        <v>30</v>
      </c>
      <c r="P3414" s="13">
        <v>58</v>
      </c>
      <c r="Q3414" s="13">
        <v>0</v>
      </c>
      <c r="R3414" s="69">
        <f>M3414*P3414</f>
        <v>1450</v>
      </c>
      <c r="S3414" s="69">
        <v>0</v>
      </c>
      <c r="T3414" s="69">
        <f>M3414*S3414</f>
        <v>0</v>
      </c>
      <c r="U3414" s="69">
        <f>R3414-T3414</f>
        <v>1450</v>
      </c>
      <c r="V3414" s="69">
        <f>U3414*0</f>
        <v>0</v>
      </c>
      <c r="W3414" s="69">
        <f>U3414-V3414</f>
        <v>1450</v>
      </c>
      <c r="X3414" s="69">
        <v>0</v>
      </c>
      <c r="Y3414" s="14">
        <f t="shared" si="3568"/>
        <v>0</v>
      </c>
      <c r="Z3414" s="11" t="s">
        <v>26</v>
      </c>
      <c r="AA3414" s="12" t="s">
        <v>31</v>
      </c>
    </row>
    <row r="3415" spans="1:27" x14ac:dyDescent="0.25">
      <c r="A3415" s="10">
        <v>45708</v>
      </c>
      <c r="B3415" s="11" t="s">
        <v>6149</v>
      </c>
      <c r="C3415" s="11" t="s">
        <v>6150</v>
      </c>
      <c r="D3415" s="11">
        <v>17960</v>
      </c>
      <c r="E3415" s="11" t="s">
        <v>588</v>
      </c>
      <c r="F3415" s="11" t="s">
        <v>26</v>
      </c>
      <c r="G3415" s="11">
        <v>56934</v>
      </c>
      <c r="H3415" s="12" t="s">
        <v>4422</v>
      </c>
      <c r="I3415" s="12" t="s">
        <v>27</v>
      </c>
      <c r="J3415" s="12" t="s">
        <v>33</v>
      </c>
      <c r="K3415" s="12" t="s">
        <v>34</v>
      </c>
      <c r="L3415" s="13">
        <v>34.44</v>
      </c>
      <c r="M3415" s="13">
        <v>25</v>
      </c>
      <c r="N3415" s="13">
        <f t="shared" si="3516"/>
        <v>1.3775999999999999</v>
      </c>
      <c r="O3415" s="13">
        <v>45</v>
      </c>
      <c r="P3415" s="13" t="s">
        <v>30</v>
      </c>
      <c r="Q3415" s="13">
        <v>0</v>
      </c>
      <c r="R3415" s="69">
        <f>+L3415*O3415</f>
        <v>1549.8</v>
      </c>
      <c r="S3415" s="69">
        <v>0</v>
      </c>
      <c r="T3415" s="69">
        <f>+L3415*S3415</f>
        <v>0</v>
      </c>
      <c r="U3415" s="69">
        <f t="shared" ref="U3415:U3416" si="3578">+R3415-T3415</f>
        <v>1549.8</v>
      </c>
      <c r="V3415" s="69">
        <f>+U3415*1</f>
        <v>1549.8</v>
      </c>
      <c r="W3415" s="69">
        <f t="shared" ref="W3415:W3416" si="3579">+U3415-V3415</f>
        <v>0</v>
      </c>
      <c r="X3415" s="69">
        <v>0</v>
      </c>
      <c r="Y3415" s="14">
        <f t="shared" si="3568"/>
        <v>0</v>
      </c>
      <c r="Z3415" s="11" t="s">
        <v>26</v>
      </c>
      <c r="AA3415" s="12" t="s">
        <v>31</v>
      </c>
    </row>
    <row r="3416" spans="1:27" x14ac:dyDescent="0.25">
      <c r="A3416" s="10">
        <v>45708</v>
      </c>
      <c r="B3416" s="11" t="s">
        <v>1789</v>
      </c>
      <c r="C3416" s="11" t="s">
        <v>6151</v>
      </c>
      <c r="D3416" s="11">
        <v>17961</v>
      </c>
      <c r="E3416" s="11" t="s">
        <v>4760</v>
      </c>
      <c r="F3416" s="11" t="s">
        <v>26</v>
      </c>
      <c r="G3416" s="11" t="s">
        <v>35</v>
      </c>
      <c r="H3416" s="12" t="s">
        <v>36</v>
      </c>
      <c r="I3416" s="12" t="s">
        <v>27</v>
      </c>
      <c r="J3416" s="12" t="s">
        <v>42</v>
      </c>
      <c r="K3416" s="12" t="s">
        <v>43</v>
      </c>
      <c r="L3416" s="13">
        <v>41.46</v>
      </c>
      <c r="M3416" s="13">
        <v>25</v>
      </c>
      <c r="N3416" s="13">
        <f t="shared" si="3516"/>
        <v>1.6584000000000001</v>
      </c>
      <c r="O3416" s="13">
        <v>45</v>
      </c>
      <c r="P3416" s="13" t="s">
        <v>30</v>
      </c>
      <c r="Q3416" s="13">
        <v>0</v>
      </c>
      <c r="R3416" s="69">
        <f>(L3416*O3416)-Q3416</f>
        <v>1865.7</v>
      </c>
      <c r="S3416" s="69">
        <v>0</v>
      </c>
      <c r="T3416" s="69">
        <f t="shared" ref="T3416" si="3580">+L3416*S3416</f>
        <v>0</v>
      </c>
      <c r="U3416" s="69">
        <f t="shared" si="3578"/>
        <v>1865.7</v>
      </c>
      <c r="V3416" s="69">
        <f>+U3416*0</f>
        <v>0</v>
      </c>
      <c r="W3416" s="69">
        <f t="shared" si="3579"/>
        <v>1865.7</v>
      </c>
      <c r="X3416" s="69">
        <v>0</v>
      </c>
      <c r="Y3416" s="14">
        <f t="shared" si="3568"/>
        <v>0</v>
      </c>
      <c r="Z3416" s="11" t="s">
        <v>26</v>
      </c>
      <c r="AA3416" s="12" t="s">
        <v>31</v>
      </c>
    </row>
    <row r="3417" spans="1:27" x14ac:dyDescent="0.25">
      <c r="A3417" s="10">
        <v>45708</v>
      </c>
      <c r="B3417" s="11" t="s">
        <v>2966</v>
      </c>
      <c r="C3417" s="11" t="s">
        <v>6152</v>
      </c>
      <c r="D3417" s="11">
        <v>17962</v>
      </c>
      <c r="E3417" s="11" t="s">
        <v>80</v>
      </c>
      <c r="F3417" s="11" t="s">
        <v>26</v>
      </c>
      <c r="G3417" s="11">
        <v>10697</v>
      </c>
      <c r="H3417" s="12" t="s">
        <v>140</v>
      </c>
      <c r="I3417" s="12" t="s">
        <v>27</v>
      </c>
      <c r="J3417" s="12" t="s">
        <v>47</v>
      </c>
      <c r="K3417" s="12" t="s">
        <v>48</v>
      </c>
      <c r="L3417" s="13">
        <v>40.44</v>
      </c>
      <c r="M3417" s="13">
        <v>28</v>
      </c>
      <c r="N3417" s="13">
        <f t="shared" si="3516"/>
        <v>1.4442857142857142</v>
      </c>
      <c r="O3417" s="13">
        <v>40</v>
      </c>
      <c r="P3417" s="13"/>
      <c r="Q3417" s="13">
        <v>0</v>
      </c>
      <c r="R3417" s="69">
        <f>+L3417*O3417</f>
        <v>1617.6</v>
      </c>
      <c r="S3417" s="69">
        <v>0</v>
      </c>
      <c r="T3417" s="69">
        <f>+L3417*S3417</f>
        <v>0</v>
      </c>
      <c r="U3417" s="69">
        <f>+R3417-T3417</f>
        <v>1617.6</v>
      </c>
      <c r="V3417" s="69">
        <f t="shared" ref="V3417" si="3581">+U3417*0</f>
        <v>0</v>
      </c>
      <c r="W3417" s="69">
        <f>+U3417-V3417</f>
        <v>1617.6</v>
      </c>
      <c r="X3417" s="69">
        <v>0</v>
      </c>
      <c r="Y3417" s="14">
        <f t="shared" si="3568"/>
        <v>0</v>
      </c>
      <c r="Z3417" s="11" t="s">
        <v>26</v>
      </c>
      <c r="AA3417" s="12" t="s">
        <v>31</v>
      </c>
    </row>
    <row r="3418" spans="1:27" x14ac:dyDescent="0.25">
      <c r="A3418" s="10">
        <v>45708</v>
      </c>
      <c r="B3418" s="11" t="s">
        <v>6153</v>
      </c>
      <c r="C3418" s="11" t="s">
        <v>6154</v>
      </c>
      <c r="D3418" s="11">
        <v>17963</v>
      </c>
      <c r="E3418" s="11" t="s">
        <v>183</v>
      </c>
      <c r="F3418" s="11" t="s">
        <v>26</v>
      </c>
      <c r="G3418" s="11">
        <v>1024</v>
      </c>
      <c r="H3418" s="12" t="s">
        <v>141</v>
      </c>
      <c r="I3418" s="12" t="s">
        <v>27</v>
      </c>
      <c r="J3418" s="12" t="s">
        <v>42</v>
      </c>
      <c r="K3418" s="12" t="s">
        <v>43</v>
      </c>
      <c r="L3418" s="13">
        <v>43.76</v>
      </c>
      <c r="M3418" s="13">
        <v>25</v>
      </c>
      <c r="N3418" s="13">
        <f t="shared" si="3516"/>
        <v>1.7504</v>
      </c>
      <c r="O3418" s="13">
        <v>40</v>
      </c>
      <c r="P3418" s="13" t="s">
        <v>30</v>
      </c>
      <c r="Q3418" s="13">
        <v>0</v>
      </c>
      <c r="R3418" s="69">
        <f>L3418*O3418</f>
        <v>1750.3999999999999</v>
      </c>
      <c r="S3418" s="69">
        <v>0</v>
      </c>
      <c r="T3418" s="69">
        <f>L3418*S3418</f>
        <v>0</v>
      </c>
      <c r="U3418" s="69">
        <f>R3418-T3418</f>
        <v>1750.3999999999999</v>
      </c>
      <c r="V3418" s="69">
        <f>U3418*0</f>
        <v>0</v>
      </c>
      <c r="W3418" s="69">
        <f>U3418-V3418</f>
        <v>1750.3999999999999</v>
      </c>
      <c r="X3418" s="69">
        <v>0</v>
      </c>
      <c r="Y3418" s="14">
        <f t="shared" si="3568"/>
        <v>0</v>
      </c>
      <c r="Z3418" s="11" t="s">
        <v>26</v>
      </c>
      <c r="AA3418" s="12" t="s">
        <v>31</v>
      </c>
    </row>
    <row r="3419" spans="1:27" x14ac:dyDescent="0.25">
      <c r="A3419" s="10">
        <v>45708</v>
      </c>
      <c r="B3419" s="11" t="s">
        <v>6155</v>
      </c>
      <c r="C3419" s="11" t="s">
        <v>6156</v>
      </c>
      <c r="D3419" s="11">
        <v>17964</v>
      </c>
      <c r="E3419" s="11" t="s">
        <v>1199</v>
      </c>
      <c r="F3419" s="11" t="s">
        <v>26</v>
      </c>
      <c r="G3419" s="11">
        <v>2984</v>
      </c>
      <c r="H3419" s="12" t="s">
        <v>162</v>
      </c>
      <c r="I3419" s="12" t="s">
        <v>27</v>
      </c>
      <c r="J3419" s="12" t="s">
        <v>33</v>
      </c>
      <c r="K3419" s="12" t="s">
        <v>34</v>
      </c>
      <c r="L3419" s="13">
        <v>36.96</v>
      </c>
      <c r="M3419" s="13">
        <v>25</v>
      </c>
      <c r="N3419" s="13">
        <f t="shared" si="3516"/>
        <v>1.4783999999999999</v>
      </c>
      <c r="O3419" s="13" t="s">
        <v>30</v>
      </c>
      <c r="P3419" s="13">
        <v>58</v>
      </c>
      <c r="Q3419" s="13">
        <v>0</v>
      </c>
      <c r="R3419" s="69">
        <f>M3419*P3419</f>
        <v>1450</v>
      </c>
      <c r="S3419" s="69">
        <v>0</v>
      </c>
      <c r="T3419" s="69">
        <f>M3419*S3419</f>
        <v>0</v>
      </c>
      <c r="U3419" s="69">
        <f>R3419-T3419</f>
        <v>1450</v>
      </c>
      <c r="V3419" s="69">
        <f>U3419*0</f>
        <v>0</v>
      </c>
      <c r="W3419" s="69">
        <f>U3419-V3419</f>
        <v>1450</v>
      </c>
      <c r="X3419" s="69">
        <v>0</v>
      </c>
      <c r="Y3419" s="14">
        <f t="shared" si="3568"/>
        <v>0</v>
      </c>
      <c r="Z3419" s="11" t="s">
        <v>26</v>
      </c>
      <c r="AA3419" s="12" t="s">
        <v>31</v>
      </c>
    </row>
    <row r="3420" spans="1:27" x14ac:dyDescent="0.25">
      <c r="A3420" s="10">
        <v>45709</v>
      </c>
      <c r="B3420" s="11" t="s">
        <v>5339</v>
      </c>
      <c r="C3420" s="11" t="s">
        <v>6170</v>
      </c>
      <c r="D3420" s="11">
        <v>17965</v>
      </c>
      <c r="E3420" s="11" t="s">
        <v>68</v>
      </c>
      <c r="F3420" s="11" t="s">
        <v>26</v>
      </c>
      <c r="G3420" s="11">
        <v>76374</v>
      </c>
      <c r="H3420" s="12" t="s">
        <v>4447</v>
      </c>
      <c r="I3420" s="12" t="s">
        <v>27</v>
      </c>
      <c r="J3420" s="12" t="s">
        <v>42</v>
      </c>
      <c r="K3420" s="12" t="s">
        <v>43</v>
      </c>
      <c r="L3420" s="13">
        <v>44.06</v>
      </c>
      <c r="M3420" s="13">
        <v>25</v>
      </c>
      <c r="N3420" s="13">
        <f>L3420/M3420</f>
        <v>1.7624000000000002</v>
      </c>
      <c r="O3420" s="13">
        <v>42.5</v>
      </c>
      <c r="P3420" s="13"/>
      <c r="Q3420" s="13">
        <v>0</v>
      </c>
      <c r="R3420" s="69">
        <f>+L3420*O3420</f>
        <v>1872.5500000000002</v>
      </c>
      <c r="S3420" s="69">
        <v>0</v>
      </c>
      <c r="T3420" s="69">
        <f>+L3420*S3420</f>
        <v>0</v>
      </c>
      <c r="U3420" s="69">
        <f>+R3420-T3420</f>
        <v>1872.5500000000002</v>
      </c>
      <c r="V3420" s="69">
        <f>+U3420*0.75</f>
        <v>1404.4125000000001</v>
      </c>
      <c r="W3420" s="69">
        <f>+U3420-V3420</f>
        <v>468.13750000000005</v>
      </c>
      <c r="X3420" s="69">
        <v>0</v>
      </c>
      <c r="Y3420" s="14">
        <f t="shared" si="3568"/>
        <v>0</v>
      </c>
      <c r="Z3420" s="11" t="s">
        <v>26</v>
      </c>
      <c r="AA3420" s="12" t="s">
        <v>31</v>
      </c>
    </row>
    <row r="3421" spans="1:27" x14ac:dyDescent="0.25">
      <c r="A3421" s="10">
        <v>45709</v>
      </c>
      <c r="B3421" s="11" t="s">
        <v>366</v>
      </c>
      <c r="C3421" s="11" t="s">
        <v>6171</v>
      </c>
      <c r="D3421" s="11">
        <v>17966</v>
      </c>
      <c r="E3421" s="11" t="s">
        <v>32</v>
      </c>
      <c r="F3421" s="11" t="s">
        <v>26</v>
      </c>
      <c r="G3421" s="11">
        <v>75040</v>
      </c>
      <c r="H3421" s="12" t="s">
        <v>4447</v>
      </c>
      <c r="I3421" s="12" t="s">
        <v>27</v>
      </c>
      <c r="J3421" s="12" t="s">
        <v>47</v>
      </c>
      <c r="K3421" s="12" t="s">
        <v>48</v>
      </c>
      <c r="L3421" s="13">
        <v>36.68</v>
      </c>
      <c r="M3421" s="13">
        <v>25</v>
      </c>
      <c r="N3421" s="13">
        <f t="shared" ref="N3421:N3484" si="3582">L3421/M3421</f>
        <v>1.4672000000000001</v>
      </c>
      <c r="O3421" s="13">
        <v>46.66</v>
      </c>
      <c r="P3421" s="13" t="s">
        <v>30</v>
      </c>
      <c r="Q3421" s="13">
        <v>0</v>
      </c>
      <c r="R3421" s="69">
        <f>+L3421*O3421</f>
        <v>1711.4887999999999</v>
      </c>
      <c r="S3421" s="69">
        <v>0</v>
      </c>
      <c r="T3421" s="69">
        <f>+L3421*S3421</f>
        <v>0</v>
      </c>
      <c r="U3421" s="69">
        <f>+R3421-T3421</f>
        <v>1711.4887999999999</v>
      </c>
      <c r="V3421" s="69">
        <f>+U3421*0.75</f>
        <v>1283.6165999999998</v>
      </c>
      <c r="W3421" s="69">
        <f>+U3421-V3421</f>
        <v>427.87220000000002</v>
      </c>
      <c r="X3421" s="69">
        <v>0</v>
      </c>
      <c r="Y3421" s="14">
        <f t="shared" si="3568"/>
        <v>0</v>
      </c>
      <c r="Z3421" s="11" t="s">
        <v>26</v>
      </c>
      <c r="AA3421" s="12" t="s">
        <v>31</v>
      </c>
    </row>
    <row r="3422" spans="1:27" x14ac:dyDescent="0.25">
      <c r="A3422" s="10">
        <v>45709</v>
      </c>
      <c r="B3422" s="11" t="s">
        <v>6048</v>
      </c>
      <c r="C3422" s="11" t="s">
        <v>6172</v>
      </c>
      <c r="D3422" s="11">
        <v>17967</v>
      </c>
      <c r="E3422" s="11" t="s">
        <v>50</v>
      </c>
      <c r="F3422" s="11" t="s">
        <v>26</v>
      </c>
      <c r="G3422" s="11">
        <v>762</v>
      </c>
      <c r="H3422" s="12" t="s">
        <v>162</v>
      </c>
      <c r="I3422" s="12" t="s">
        <v>27</v>
      </c>
      <c r="J3422" s="12" t="s">
        <v>33</v>
      </c>
      <c r="K3422" s="12" t="s">
        <v>34</v>
      </c>
      <c r="L3422" s="13">
        <v>35.4</v>
      </c>
      <c r="M3422" s="13">
        <v>25</v>
      </c>
      <c r="N3422" s="13">
        <f t="shared" si="3582"/>
        <v>1.4159999999999999</v>
      </c>
      <c r="O3422" s="13" t="s">
        <v>30</v>
      </c>
      <c r="P3422" s="13">
        <v>58</v>
      </c>
      <c r="Q3422" s="13">
        <v>0</v>
      </c>
      <c r="R3422" s="69">
        <f>M3422*P3422</f>
        <v>1450</v>
      </c>
      <c r="S3422" s="69">
        <v>0</v>
      </c>
      <c r="T3422" s="69">
        <f>M3422*S3422</f>
        <v>0</v>
      </c>
      <c r="U3422" s="69">
        <f>R3422-T3422</f>
        <v>1450</v>
      </c>
      <c r="V3422" s="69">
        <f>U3422*0</f>
        <v>0</v>
      </c>
      <c r="W3422" s="69">
        <f>U3422-V3422</f>
        <v>1450</v>
      </c>
      <c r="X3422" s="69">
        <v>0</v>
      </c>
      <c r="Y3422" s="14">
        <f t="shared" si="3568"/>
        <v>0</v>
      </c>
      <c r="Z3422" s="11" t="s">
        <v>26</v>
      </c>
      <c r="AA3422" s="12" t="s">
        <v>31</v>
      </c>
    </row>
    <row r="3423" spans="1:27" x14ac:dyDescent="0.25">
      <c r="A3423" s="10">
        <v>45709</v>
      </c>
      <c r="B3423" s="11" t="s">
        <v>337</v>
      </c>
      <c r="C3423" s="11" t="s">
        <v>6173</v>
      </c>
      <c r="D3423" s="11">
        <v>17968</v>
      </c>
      <c r="E3423" s="11" t="s">
        <v>223</v>
      </c>
      <c r="F3423" s="11" t="s">
        <v>26</v>
      </c>
      <c r="G3423" s="11">
        <v>3231</v>
      </c>
      <c r="H3423" s="12" t="s">
        <v>4422</v>
      </c>
      <c r="I3423" s="12" t="s">
        <v>27</v>
      </c>
      <c r="J3423" s="12" t="s">
        <v>33</v>
      </c>
      <c r="K3423" s="12" t="s">
        <v>34</v>
      </c>
      <c r="L3423" s="13">
        <v>36.200000000000003</v>
      </c>
      <c r="M3423" s="13">
        <v>25</v>
      </c>
      <c r="N3423" s="13">
        <f t="shared" si="3582"/>
        <v>1.4480000000000002</v>
      </c>
      <c r="O3423" s="13">
        <v>45</v>
      </c>
      <c r="P3423" s="13" t="s">
        <v>30</v>
      </c>
      <c r="Q3423" s="13">
        <v>0</v>
      </c>
      <c r="R3423" s="69">
        <f>+L3423*O3423</f>
        <v>1629.0000000000002</v>
      </c>
      <c r="S3423" s="69">
        <v>0</v>
      </c>
      <c r="T3423" s="69">
        <f>+L3423*S3423</f>
        <v>0</v>
      </c>
      <c r="U3423" s="69">
        <f t="shared" ref="U3423:U3424" si="3583">+R3423-T3423</f>
        <v>1629.0000000000002</v>
      </c>
      <c r="V3423" s="69">
        <f>+U3423*1</f>
        <v>1629.0000000000002</v>
      </c>
      <c r="W3423" s="69">
        <f t="shared" ref="W3423:W3424" si="3584">+U3423-V3423</f>
        <v>0</v>
      </c>
      <c r="X3423" s="69">
        <v>0</v>
      </c>
      <c r="Y3423" s="14">
        <f t="shared" si="3568"/>
        <v>0</v>
      </c>
      <c r="Z3423" s="11" t="s">
        <v>26</v>
      </c>
      <c r="AA3423" s="12" t="s">
        <v>31</v>
      </c>
    </row>
    <row r="3424" spans="1:27" x14ac:dyDescent="0.25">
      <c r="A3424" s="10">
        <v>45709</v>
      </c>
      <c r="B3424" s="11" t="s">
        <v>416</v>
      </c>
      <c r="C3424" s="11" t="s">
        <v>6174</v>
      </c>
      <c r="D3424" s="11">
        <v>17969</v>
      </c>
      <c r="E3424" s="11" t="s">
        <v>551</v>
      </c>
      <c r="F3424" s="11" t="s">
        <v>26</v>
      </c>
      <c r="G3424" s="11">
        <v>44179</v>
      </c>
      <c r="H3424" s="12" t="s">
        <v>4422</v>
      </c>
      <c r="I3424" s="12" t="s">
        <v>27</v>
      </c>
      <c r="J3424" s="12" t="s">
        <v>47</v>
      </c>
      <c r="K3424" s="12" t="s">
        <v>48</v>
      </c>
      <c r="L3424" s="13">
        <v>32.979999999999997</v>
      </c>
      <c r="M3424" s="13">
        <v>25</v>
      </c>
      <c r="N3424" s="13">
        <f t="shared" si="3582"/>
        <v>1.3191999999999999</v>
      </c>
      <c r="O3424" s="13">
        <v>46</v>
      </c>
      <c r="P3424" s="13" t="s">
        <v>30</v>
      </c>
      <c r="Q3424" s="13">
        <v>0</v>
      </c>
      <c r="R3424" s="69">
        <f t="shared" ref="R3424" si="3585">+L3424*O3424</f>
        <v>1517.08</v>
      </c>
      <c r="S3424" s="69">
        <v>0</v>
      </c>
      <c r="T3424" s="69">
        <f t="shared" ref="T3424" si="3586">+L3424*S3424</f>
        <v>0</v>
      </c>
      <c r="U3424" s="69">
        <f t="shared" si="3583"/>
        <v>1517.08</v>
      </c>
      <c r="V3424" s="69">
        <f>+U3424*1</f>
        <v>1517.08</v>
      </c>
      <c r="W3424" s="69">
        <f t="shared" si="3584"/>
        <v>0</v>
      </c>
      <c r="X3424" s="69">
        <v>0</v>
      </c>
      <c r="Y3424" s="14">
        <f t="shared" si="3568"/>
        <v>0</v>
      </c>
      <c r="Z3424" s="11" t="s">
        <v>26</v>
      </c>
      <c r="AA3424" s="12" t="s">
        <v>31</v>
      </c>
    </row>
    <row r="3425" spans="1:27" x14ac:dyDescent="0.25">
      <c r="A3425" s="10">
        <v>45709</v>
      </c>
      <c r="B3425" s="11" t="s">
        <v>5633</v>
      </c>
      <c r="C3425" s="11" t="s">
        <v>6175</v>
      </c>
      <c r="D3425" s="11">
        <v>17970</v>
      </c>
      <c r="E3425" s="11" t="s">
        <v>183</v>
      </c>
      <c r="F3425" s="11" t="s">
        <v>26</v>
      </c>
      <c r="G3425" s="11">
        <v>1025</v>
      </c>
      <c r="H3425" s="12" t="s">
        <v>141</v>
      </c>
      <c r="I3425" s="12" t="s">
        <v>27</v>
      </c>
      <c r="J3425" s="12" t="s">
        <v>33</v>
      </c>
      <c r="K3425" s="12" t="s">
        <v>34</v>
      </c>
      <c r="L3425" s="13">
        <v>38.1</v>
      </c>
      <c r="M3425" s="13">
        <v>25</v>
      </c>
      <c r="N3425" s="13">
        <f t="shared" si="3582"/>
        <v>1.524</v>
      </c>
      <c r="O3425" s="13">
        <v>40</v>
      </c>
      <c r="P3425" s="13" t="s">
        <v>30</v>
      </c>
      <c r="Q3425" s="13">
        <v>0</v>
      </c>
      <c r="R3425" s="69">
        <f>L3425*O3425</f>
        <v>1524</v>
      </c>
      <c r="S3425" s="69">
        <v>0</v>
      </c>
      <c r="T3425" s="69">
        <f>L3425*S3425</f>
        <v>0</v>
      </c>
      <c r="U3425" s="69">
        <f>R3425-T3425</f>
        <v>1524</v>
      </c>
      <c r="V3425" s="69">
        <f>U3425*0</f>
        <v>0</v>
      </c>
      <c r="W3425" s="69">
        <f>U3425-V3425</f>
        <v>1524</v>
      </c>
      <c r="X3425" s="69">
        <v>0</v>
      </c>
      <c r="Y3425" s="14">
        <f t="shared" si="3568"/>
        <v>0</v>
      </c>
      <c r="Z3425" s="11" t="s">
        <v>26</v>
      </c>
      <c r="AA3425" s="12" t="s">
        <v>31</v>
      </c>
    </row>
    <row r="3426" spans="1:27" x14ac:dyDescent="0.25">
      <c r="A3426" s="10">
        <v>45709</v>
      </c>
      <c r="B3426" s="11" t="s">
        <v>2813</v>
      </c>
      <c r="C3426" s="11" t="s">
        <v>6176</v>
      </c>
      <c r="D3426" s="11">
        <v>17971</v>
      </c>
      <c r="E3426" s="11" t="s">
        <v>500</v>
      </c>
      <c r="F3426" s="11" t="s">
        <v>26</v>
      </c>
      <c r="G3426" s="11" t="s">
        <v>26</v>
      </c>
      <c r="H3426" s="12" t="s">
        <v>4421</v>
      </c>
      <c r="I3426" s="12" t="s">
        <v>27</v>
      </c>
      <c r="J3426" s="12" t="s">
        <v>47</v>
      </c>
      <c r="K3426" s="12" t="s">
        <v>48</v>
      </c>
      <c r="L3426" s="13">
        <v>39.92</v>
      </c>
      <c r="M3426" s="13">
        <v>27</v>
      </c>
      <c r="N3426" s="13">
        <f t="shared" si="3582"/>
        <v>1.4785185185185186</v>
      </c>
      <c r="O3426" s="13">
        <v>87</v>
      </c>
      <c r="P3426" s="13" t="s">
        <v>30</v>
      </c>
      <c r="Q3426" s="13">
        <v>0</v>
      </c>
      <c r="R3426" s="69">
        <f t="shared" ref="R3426" si="3587">L3426*O3426</f>
        <v>3473.04</v>
      </c>
      <c r="S3426" s="69">
        <v>38</v>
      </c>
      <c r="T3426" s="69">
        <f t="shared" ref="T3426" si="3588">L3426*S3426</f>
        <v>1516.96</v>
      </c>
      <c r="U3426" s="69">
        <f t="shared" ref="U3426" si="3589">R3426-T3426</f>
        <v>1956.08</v>
      </c>
      <c r="V3426" s="69">
        <f>U3426*1</f>
        <v>1956.08</v>
      </c>
      <c r="W3426" s="69">
        <f t="shared" ref="W3426" si="3590">U3426-V3426</f>
        <v>0</v>
      </c>
      <c r="X3426" s="69">
        <f>L3426*36</f>
        <v>1437.1200000000001</v>
      </c>
      <c r="Y3426" s="70">
        <f>+T3426-X3426</f>
        <v>79.839999999999918</v>
      </c>
      <c r="Z3426" s="12" t="s">
        <v>141</v>
      </c>
      <c r="AA3426" s="12" t="s">
        <v>78</v>
      </c>
    </row>
    <row r="3427" spans="1:27" x14ac:dyDescent="0.25">
      <c r="A3427" s="10">
        <v>45709</v>
      </c>
      <c r="B3427" s="11" t="s">
        <v>3642</v>
      </c>
      <c r="C3427" s="11" t="s">
        <v>6177</v>
      </c>
      <c r="D3427" s="11">
        <v>17972</v>
      </c>
      <c r="E3427" s="11" t="s">
        <v>2125</v>
      </c>
      <c r="F3427" s="11" t="s">
        <v>26</v>
      </c>
      <c r="G3427" s="11">
        <v>112926</v>
      </c>
      <c r="H3427" s="12" t="s">
        <v>4445</v>
      </c>
      <c r="I3427" s="12" t="s">
        <v>27</v>
      </c>
      <c r="J3427" s="12" t="s">
        <v>33</v>
      </c>
      <c r="K3427" s="12" t="s">
        <v>34</v>
      </c>
      <c r="L3427" s="13">
        <v>34.36</v>
      </c>
      <c r="M3427" s="13">
        <v>25</v>
      </c>
      <c r="N3427" s="13">
        <f t="shared" si="3582"/>
        <v>1.3744000000000001</v>
      </c>
      <c r="O3427" s="13">
        <v>44</v>
      </c>
      <c r="P3427" s="13" t="s">
        <v>30</v>
      </c>
      <c r="Q3427" s="13">
        <v>0</v>
      </c>
      <c r="R3427" s="69">
        <f t="shared" ref="R3427" si="3591">+L3427*O3427</f>
        <v>1511.84</v>
      </c>
      <c r="S3427" s="69">
        <v>0</v>
      </c>
      <c r="T3427" s="69">
        <f>+L3427*S3427</f>
        <v>0</v>
      </c>
      <c r="U3427" s="69">
        <f>+R3427-T3427</f>
        <v>1511.84</v>
      </c>
      <c r="V3427" s="69">
        <f>+U3427*1</f>
        <v>1511.84</v>
      </c>
      <c r="W3427" s="69">
        <f>+U3427-V3427</f>
        <v>0</v>
      </c>
      <c r="X3427" s="69">
        <v>0</v>
      </c>
      <c r="Y3427" s="14">
        <f t="shared" ref="Y3427:Y3428" si="3592">T3427-X3427</f>
        <v>0</v>
      </c>
      <c r="Z3427" s="11" t="s">
        <v>26</v>
      </c>
      <c r="AA3427" s="12" t="s">
        <v>31</v>
      </c>
    </row>
    <row r="3428" spans="1:27" x14ac:dyDescent="0.25">
      <c r="A3428" s="10">
        <v>45709</v>
      </c>
      <c r="B3428" s="11" t="s">
        <v>4144</v>
      </c>
      <c r="C3428" s="11" t="s">
        <v>6178</v>
      </c>
      <c r="D3428" s="11">
        <v>17973</v>
      </c>
      <c r="E3428" s="11" t="s">
        <v>569</v>
      </c>
      <c r="F3428" s="11" t="s">
        <v>26</v>
      </c>
      <c r="G3428" s="11">
        <v>10765</v>
      </c>
      <c r="H3428" s="12" t="s">
        <v>140</v>
      </c>
      <c r="I3428" s="12" t="s">
        <v>27</v>
      </c>
      <c r="J3428" s="12" t="s">
        <v>42</v>
      </c>
      <c r="K3428" s="12" t="s">
        <v>43</v>
      </c>
      <c r="L3428" s="13">
        <v>42.2</v>
      </c>
      <c r="M3428" s="13">
        <v>25</v>
      </c>
      <c r="N3428" s="13">
        <f t="shared" si="3582"/>
        <v>1.6880000000000002</v>
      </c>
      <c r="O3428" s="13">
        <v>35</v>
      </c>
      <c r="P3428" s="13"/>
      <c r="Q3428" s="13">
        <v>0</v>
      </c>
      <c r="R3428" s="69">
        <f>+L3428*O3428</f>
        <v>1477</v>
      </c>
      <c r="S3428" s="69">
        <v>0</v>
      </c>
      <c r="T3428" s="69">
        <f>+L3428*S3428</f>
        <v>0</v>
      </c>
      <c r="U3428" s="69">
        <f>+R3428-T3428</f>
        <v>1477</v>
      </c>
      <c r="V3428" s="69">
        <f t="shared" ref="V3428" si="3593">+U3428*0</f>
        <v>0</v>
      </c>
      <c r="W3428" s="69">
        <f>+U3428-V3428</f>
        <v>1477</v>
      </c>
      <c r="X3428" s="69">
        <v>0</v>
      </c>
      <c r="Y3428" s="14">
        <f t="shared" si="3592"/>
        <v>0</v>
      </c>
      <c r="Z3428" s="11" t="s">
        <v>26</v>
      </c>
      <c r="AA3428" s="12" t="s">
        <v>31</v>
      </c>
    </row>
    <row r="3429" spans="1:27" x14ac:dyDescent="0.25">
      <c r="A3429" s="10">
        <v>45709</v>
      </c>
      <c r="B3429" s="11" t="s">
        <v>2719</v>
      </c>
      <c r="C3429" s="11" t="s">
        <v>6179</v>
      </c>
      <c r="D3429" s="11">
        <v>17974</v>
      </c>
      <c r="E3429" s="11" t="s">
        <v>604</v>
      </c>
      <c r="F3429" s="11" t="s">
        <v>26</v>
      </c>
      <c r="G3429" s="11" t="s">
        <v>26</v>
      </c>
      <c r="H3429" s="12" t="s">
        <v>4421</v>
      </c>
      <c r="I3429" s="12" t="s">
        <v>27</v>
      </c>
      <c r="J3429" s="12" t="s">
        <v>42</v>
      </c>
      <c r="K3429" s="12" t="s">
        <v>43</v>
      </c>
      <c r="L3429" s="13">
        <v>43.62</v>
      </c>
      <c r="M3429" s="13">
        <v>25</v>
      </c>
      <c r="N3429" s="13">
        <f t="shared" si="3582"/>
        <v>1.7447999999999999</v>
      </c>
      <c r="O3429" s="13">
        <v>83</v>
      </c>
      <c r="P3429" s="13" t="s">
        <v>30</v>
      </c>
      <c r="Q3429" s="13">
        <v>0</v>
      </c>
      <c r="R3429" s="69">
        <f>L3429*O3429</f>
        <v>3620.4599999999996</v>
      </c>
      <c r="S3429" s="69">
        <v>38</v>
      </c>
      <c r="T3429" s="69">
        <f>L3429*S3429</f>
        <v>1657.56</v>
      </c>
      <c r="U3429" s="69">
        <f t="shared" ref="U3429:U3436" si="3594">R3429-T3429</f>
        <v>1962.8999999999996</v>
      </c>
      <c r="V3429" s="69">
        <f>U3429*1</f>
        <v>1962.8999999999996</v>
      </c>
      <c r="W3429" s="69">
        <f t="shared" ref="W3429:W3436" si="3595">U3429-V3429</f>
        <v>0</v>
      </c>
      <c r="X3429" s="69">
        <f>L3429*36</f>
        <v>1570.32</v>
      </c>
      <c r="Y3429" s="70">
        <f>+T3429-X3429</f>
        <v>87.240000000000009</v>
      </c>
      <c r="Z3429" s="12" t="s">
        <v>141</v>
      </c>
      <c r="AA3429" s="12" t="s">
        <v>78</v>
      </c>
    </row>
    <row r="3430" spans="1:27" x14ac:dyDescent="0.25">
      <c r="A3430" s="10">
        <v>45709</v>
      </c>
      <c r="B3430" s="11" t="s">
        <v>6180</v>
      </c>
      <c r="C3430" s="11" t="s">
        <v>6181</v>
      </c>
      <c r="D3430" s="11">
        <v>17975</v>
      </c>
      <c r="E3430" s="11" t="s">
        <v>44</v>
      </c>
      <c r="F3430" s="11" t="s">
        <v>26</v>
      </c>
      <c r="G3430" s="11">
        <v>1659</v>
      </c>
      <c r="H3430" s="12" t="s">
        <v>45</v>
      </c>
      <c r="I3430" s="12" t="s">
        <v>27</v>
      </c>
      <c r="J3430" s="12" t="s">
        <v>42</v>
      </c>
      <c r="K3430" s="12" t="s">
        <v>43</v>
      </c>
      <c r="L3430" s="13">
        <v>44.88</v>
      </c>
      <c r="M3430" s="13">
        <v>25</v>
      </c>
      <c r="N3430" s="13">
        <f t="shared" si="3582"/>
        <v>1.7952000000000001</v>
      </c>
      <c r="O3430" s="13" t="s">
        <v>30</v>
      </c>
      <c r="P3430" s="13">
        <v>62</v>
      </c>
      <c r="Q3430" s="13">
        <v>0</v>
      </c>
      <c r="R3430" s="69">
        <f>M3430*P3430</f>
        <v>1550</v>
      </c>
      <c r="S3430" s="69">
        <v>0</v>
      </c>
      <c r="T3430" s="69">
        <f>M3430*S3430</f>
        <v>0</v>
      </c>
      <c r="U3430" s="69">
        <f t="shared" si="3594"/>
        <v>1550</v>
      </c>
      <c r="V3430" s="69">
        <f>U3430*0</f>
        <v>0</v>
      </c>
      <c r="W3430" s="69">
        <f t="shared" si="3595"/>
        <v>1550</v>
      </c>
      <c r="X3430" s="69">
        <v>0</v>
      </c>
      <c r="Y3430" s="14">
        <f t="shared" ref="Y3430" si="3596">T3430-X3430</f>
        <v>0</v>
      </c>
      <c r="Z3430" s="11" t="s">
        <v>26</v>
      </c>
      <c r="AA3430" s="12" t="s">
        <v>31</v>
      </c>
    </row>
    <row r="3431" spans="1:27" x14ac:dyDescent="0.25">
      <c r="A3431" s="10">
        <v>45709</v>
      </c>
      <c r="B3431" s="11" t="s">
        <v>6182</v>
      </c>
      <c r="C3431" s="11" t="s">
        <v>6183</v>
      </c>
      <c r="D3431" s="11">
        <v>17976</v>
      </c>
      <c r="E3431" s="11" t="s">
        <v>538</v>
      </c>
      <c r="F3431" s="11" t="s">
        <v>26</v>
      </c>
      <c r="G3431" s="11" t="s">
        <v>26</v>
      </c>
      <c r="H3431" s="12" t="s">
        <v>4421</v>
      </c>
      <c r="I3431" s="12" t="s">
        <v>27</v>
      </c>
      <c r="J3431" s="12" t="s">
        <v>42</v>
      </c>
      <c r="K3431" s="12" t="s">
        <v>43</v>
      </c>
      <c r="L3431" s="13">
        <v>43.24</v>
      </c>
      <c r="M3431" s="13">
        <v>25</v>
      </c>
      <c r="N3431" s="13">
        <f t="shared" si="3582"/>
        <v>1.7296</v>
      </c>
      <c r="O3431" s="13">
        <v>83</v>
      </c>
      <c r="P3431" s="13" t="s">
        <v>30</v>
      </c>
      <c r="Q3431" s="13">
        <v>0</v>
      </c>
      <c r="R3431" s="69">
        <f>L3431*O3431</f>
        <v>3588.92</v>
      </c>
      <c r="S3431" s="69">
        <v>38</v>
      </c>
      <c r="T3431" s="69">
        <f>L3431*S3431</f>
        <v>1643.1200000000001</v>
      </c>
      <c r="U3431" s="69">
        <f t="shared" si="3594"/>
        <v>1945.8</v>
      </c>
      <c r="V3431" s="69">
        <f>U3431*1</f>
        <v>1945.8</v>
      </c>
      <c r="W3431" s="69">
        <f t="shared" si="3595"/>
        <v>0</v>
      </c>
      <c r="X3431" s="69">
        <f>L3431*37</f>
        <v>1599.88</v>
      </c>
      <c r="Y3431" s="70">
        <f>+T3431-X3431</f>
        <v>43.240000000000009</v>
      </c>
      <c r="Z3431" s="12" t="s">
        <v>41</v>
      </c>
      <c r="AA3431" s="12" t="s">
        <v>78</v>
      </c>
    </row>
    <row r="3432" spans="1:27" x14ac:dyDescent="0.25">
      <c r="A3432" s="10">
        <v>45709</v>
      </c>
      <c r="B3432" s="11" t="s">
        <v>407</v>
      </c>
      <c r="C3432" s="11" t="s">
        <v>6184</v>
      </c>
      <c r="D3432" s="11">
        <v>17977</v>
      </c>
      <c r="E3432" s="11" t="s">
        <v>49</v>
      </c>
      <c r="F3432" s="11" t="s">
        <v>26</v>
      </c>
      <c r="G3432" s="11">
        <v>1665</v>
      </c>
      <c r="H3432" s="12" t="s">
        <v>45</v>
      </c>
      <c r="I3432" s="12" t="s">
        <v>27</v>
      </c>
      <c r="J3432" s="12" t="s">
        <v>42</v>
      </c>
      <c r="K3432" s="12" t="s">
        <v>43</v>
      </c>
      <c r="L3432" s="13">
        <v>43.02</v>
      </c>
      <c r="M3432" s="13">
        <v>25</v>
      </c>
      <c r="N3432" s="13">
        <f t="shared" si="3582"/>
        <v>1.7208000000000001</v>
      </c>
      <c r="O3432" s="13" t="s">
        <v>30</v>
      </c>
      <c r="P3432" s="13">
        <v>62</v>
      </c>
      <c r="Q3432" s="13">
        <v>0</v>
      </c>
      <c r="R3432" s="69">
        <f>M3432*P3432</f>
        <v>1550</v>
      </c>
      <c r="S3432" s="69">
        <v>0</v>
      </c>
      <c r="T3432" s="69">
        <f>M3432*S3432</f>
        <v>0</v>
      </c>
      <c r="U3432" s="69">
        <f t="shared" si="3594"/>
        <v>1550</v>
      </c>
      <c r="V3432" s="69">
        <f>U3432*0</f>
        <v>0</v>
      </c>
      <c r="W3432" s="69">
        <f t="shared" si="3595"/>
        <v>1550</v>
      </c>
      <c r="X3432" s="69">
        <v>0</v>
      </c>
      <c r="Y3432" s="14">
        <f t="shared" ref="Y3432" si="3597">T3432-X3432</f>
        <v>0</v>
      </c>
      <c r="Z3432" s="11" t="s">
        <v>26</v>
      </c>
      <c r="AA3432" s="12" t="s">
        <v>31</v>
      </c>
    </row>
    <row r="3433" spans="1:27" x14ac:dyDescent="0.25">
      <c r="A3433" s="10">
        <v>45709</v>
      </c>
      <c r="B3433" s="11" t="s">
        <v>5381</v>
      </c>
      <c r="C3433" s="11" t="s">
        <v>6185</v>
      </c>
      <c r="D3433" s="11">
        <v>17978</v>
      </c>
      <c r="E3433" s="11" t="s">
        <v>245</v>
      </c>
      <c r="F3433" s="11" t="s">
        <v>26</v>
      </c>
      <c r="G3433" s="11" t="s">
        <v>26</v>
      </c>
      <c r="H3433" s="12" t="s">
        <v>4421</v>
      </c>
      <c r="I3433" s="12" t="s">
        <v>27</v>
      </c>
      <c r="J3433" s="12" t="s">
        <v>42</v>
      </c>
      <c r="K3433" s="12" t="s">
        <v>43</v>
      </c>
      <c r="L3433" s="13">
        <v>43.68</v>
      </c>
      <c r="M3433" s="13">
        <v>25</v>
      </c>
      <c r="N3433" s="13">
        <f t="shared" si="3582"/>
        <v>1.7472000000000001</v>
      </c>
      <c r="O3433" s="13">
        <v>83</v>
      </c>
      <c r="P3433" s="13" t="s">
        <v>30</v>
      </c>
      <c r="Q3433" s="13">
        <v>0</v>
      </c>
      <c r="R3433" s="69">
        <f>L3433*O3433</f>
        <v>3625.44</v>
      </c>
      <c r="S3433" s="69">
        <v>38</v>
      </c>
      <c r="T3433" s="69">
        <f>L3433*S3433</f>
        <v>1659.84</v>
      </c>
      <c r="U3433" s="69">
        <f t="shared" si="3594"/>
        <v>1965.6000000000001</v>
      </c>
      <c r="V3433" s="69">
        <f>U3433*1</f>
        <v>1965.6000000000001</v>
      </c>
      <c r="W3433" s="69">
        <f t="shared" si="3595"/>
        <v>0</v>
      </c>
      <c r="X3433" s="69">
        <f>L3433*37</f>
        <v>1616.16</v>
      </c>
      <c r="Y3433" s="70">
        <f>+T3433-X3433</f>
        <v>43.679999999999836</v>
      </c>
      <c r="Z3433" s="12" t="s">
        <v>41</v>
      </c>
      <c r="AA3433" s="12" t="s">
        <v>78</v>
      </c>
    </row>
    <row r="3434" spans="1:27" x14ac:dyDescent="0.25">
      <c r="A3434" s="10">
        <v>45709</v>
      </c>
      <c r="B3434" s="11" t="s">
        <v>6186</v>
      </c>
      <c r="C3434" s="11" t="s">
        <v>6187</v>
      </c>
      <c r="D3434" s="11">
        <v>17979</v>
      </c>
      <c r="E3434" s="11" t="s">
        <v>1199</v>
      </c>
      <c r="F3434" s="11" t="s">
        <v>26</v>
      </c>
      <c r="G3434" s="11">
        <v>2985</v>
      </c>
      <c r="H3434" s="12" t="s">
        <v>162</v>
      </c>
      <c r="I3434" s="12" t="s">
        <v>55</v>
      </c>
      <c r="J3434" s="12" t="s">
        <v>565</v>
      </c>
      <c r="K3434" s="12" t="s">
        <v>549</v>
      </c>
      <c r="L3434" s="13">
        <v>41.1</v>
      </c>
      <c r="M3434" s="13">
        <v>25</v>
      </c>
      <c r="N3434" s="13">
        <f t="shared" si="3582"/>
        <v>1.6440000000000001</v>
      </c>
      <c r="O3434" s="13">
        <v>25</v>
      </c>
      <c r="P3434" s="13"/>
      <c r="Q3434" s="13">
        <v>0</v>
      </c>
      <c r="R3434" s="69">
        <f>L3434*O3434</f>
        <v>1027.5</v>
      </c>
      <c r="S3434" s="69">
        <v>0</v>
      </c>
      <c r="T3434" s="69">
        <f>L3434*S3434</f>
        <v>0</v>
      </c>
      <c r="U3434" s="69">
        <f t="shared" si="3594"/>
        <v>1027.5</v>
      </c>
      <c r="V3434" s="69">
        <f>U3434*0</f>
        <v>0</v>
      </c>
      <c r="W3434" s="69">
        <f t="shared" si="3595"/>
        <v>1027.5</v>
      </c>
      <c r="X3434" s="69">
        <v>0</v>
      </c>
      <c r="Y3434" s="14">
        <f t="shared" ref="Y3434" si="3598">T3434-X3434</f>
        <v>0</v>
      </c>
      <c r="Z3434" s="11" t="s">
        <v>26</v>
      </c>
      <c r="AA3434" s="12" t="s">
        <v>31</v>
      </c>
    </row>
    <row r="3435" spans="1:27" x14ac:dyDescent="0.25">
      <c r="A3435" s="10">
        <v>45709</v>
      </c>
      <c r="B3435" s="11" t="s">
        <v>4065</v>
      </c>
      <c r="C3435" s="11" t="s">
        <v>6188</v>
      </c>
      <c r="D3435" s="11">
        <v>17980</v>
      </c>
      <c r="E3435" s="11" t="s">
        <v>81</v>
      </c>
      <c r="F3435" s="11" t="s">
        <v>26</v>
      </c>
      <c r="G3435" s="11" t="s">
        <v>26</v>
      </c>
      <c r="H3435" s="12" t="s">
        <v>4421</v>
      </c>
      <c r="I3435" s="12" t="s">
        <v>27</v>
      </c>
      <c r="J3435" s="12" t="s">
        <v>42</v>
      </c>
      <c r="K3435" s="12" t="s">
        <v>43</v>
      </c>
      <c r="L3435" s="13">
        <v>41.52</v>
      </c>
      <c r="M3435" s="13">
        <v>25</v>
      </c>
      <c r="N3435" s="13">
        <f t="shared" si="3582"/>
        <v>1.6608000000000001</v>
      </c>
      <c r="O3435" s="13">
        <v>83</v>
      </c>
      <c r="P3435" s="13" t="s">
        <v>30</v>
      </c>
      <c r="Q3435" s="13">
        <v>0</v>
      </c>
      <c r="R3435" s="69">
        <f>L3435*O3435</f>
        <v>3446.1600000000003</v>
      </c>
      <c r="S3435" s="69">
        <v>38</v>
      </c>
      <c r="T3435" s="69">
        <f>L3435*S3435</f>
        <v>1577.7600000000002</v>
      </c>
      <c r="U3435" s="69">
        <f t="shared" si="3594"/>
        <v>1868.4</v>
      </c>
      <c r="V3435" s="69">
        <f>U3435*1</f>
        <v>1868.4</v>
      </c>
      <c r="W3435" s="69">
        <f t="shared" si="3595"/>
        <v>0</v>
      </c>
      <c r="X3435" s="69">
        <f>L3435*36</f>
        <v>1494.72</v>
      </c>
      <c r="Y3435" s="70">
        <f>+T3435-X3435</f>
        <v>83.040000000000191</v>
      </c>
      <c r="Z3435" s="12" t="s">
        <v>141</v>
      </c>
      <c r="AA3435" s="12" t="s">
        <v>78</v>
      </c>
    </row>
    <row r="3436" spans="1:27" x14ac:dyDescent="0.25">
      <c r="A3436" s="10">
        <v>45709</v>
      </c>
      <c r="B3436" s="11" t="s">
        <v>6189</v>
      </c>
      <c r="C3436" s="11" t="s">
        <v>6190</v>
      </c>
      <c r="D3436" s="11">
        <v>17981</v>
      </c>
      <c r="E3436" s="11" t="s">
        <v>65</v>
      </c>
      <c r="F3436" s="11" t="s">
        <v>26</v>
      </c>
      <c r="G3436" s="11">
        <v>1714</v>
      </c>
      <c r="H3436" s="12" t="s">
        <v>66</v>
      </c>
      <c r="I3436" s="12" t="s">
        <v>37</v>
      </c>
      <c r="J3436" s="12" t="s">
        <v>1908</v>
      </c>
      <c r="K3436" s="12" t="s">
        <v>82</v>
      </c>
      <c r="L3436" s="13">
        <v>40</v>
      </c>
      <c r="M3436" s="13">
        <v>25</v>
      </c>
      <c r="N3436" s="13">
        <f t="shared" si="3582"/>
        <v>1.6</v>
      </c>
      <c r="O3436" s="13" t="s">
        <v>30</v>
      </c>
      <c r="P3436" s="13">
        <v>54</v>
      </c>
      <c r="Q3436" s="13">
        <v>0</v>
      </c>
      <c r="R3436" s="69">
        <f>M3436*P3436</f>
        <v>1350</v>
      </c>
      <c r="S3436" s="69">
        <v>0</v>
      </c>
      <c r="T3436" s="69">
        <f>M3436*S3436</f>
        <v>0</v>
      </c>
      <c r="U3436" s="69">
        <f t="shared" si="3594"/>
        <v>1350</v>
      </c>
      <c r="V3436" s="69">
        <f>U3436*1</f>
        <v>1350</v>
      </c>
      <c r="W3436" s="69">
        <f t="shared" si="3595"/>
        <v>0</v>
      </c>
      <c r="X3436" s="69">
        <v>0</v>
      </c>
      <c r="Y3436" s="14">
        <f t="shared" ref="Y3436:Y3450" si="3599">T3436-X3436</f>
        <v>0</v>
      </c>
      <c r="Z3436" s="11" t="s">
        <v>26</v>
      </c>
      <c r="AA3436" s="12" t="s">
        <v>31</v>
      </c>
    </row>
    <row r="3437" spans="1:27" x14ac:dyDescent="0.25">
      <c r="A3437" s="10">
        <v>45709</v>
      </c>
      <c r="B3437" s="11" t="s">
        <v>6191</v>
      </c>
      <c r="C3437" s="11" t="s">
        <v>6192</v>
      </c>
      <c r="D3437" s="11">
        <v>17982</v>
      </c>
      <c r="E3437" s="11" t="s">
        <v>2108</v>
      </c>
      <c r="F3437" s="11" t="s">
        <v>26</v>
      </c>
      <c r="G3437" s="11">
        <v>10629</v>
      </c>
      <c r="H3437" s="12" t="s">
        <v>140</v>
      </c>
      <c r="I3437" s="12" t="s">
        <v>27</v>
      </c>
      <c r="J3437" s="12" t="s">
        <v>42</v>
      </c>
      <c r="K3437" s="12" t="s">
        <v>43</v>
      </c>
      <c r="L3437" s="13">
        <v>43.5</v>
      </c>
      <c r="M3437" s="13">
        <v>25</v>
      </c>
      <c r="N3437" s="13">
        <f t="shared" si="3582"/>
        <v>1.74</v>
      </c>
      <c r="O3437" s="13">
        <v>35</v>
      </c>
      <c r="P3437" s="13"/>
      <c r="Q3437" s="13">
        <v>0</v>
      </c>
      <c r="R3437" s="69">
        <f>+L3437*O3437</f>
        <v>1522.5</v>
      </c>
      <c r="S3437" s="69">
        <v>0</v>
      </c>
      <c r="T3437" s="69">
        <f>+L3437*S3437</f>
        <v>0</v>
      </c>
      <c r="U3437" s="69">
        <f>+R3437-T3437</f>
        <v>1522.5</v>
      </c>
      <c r="V3437" s="69">
        <f t="shared" ref="V3437" si="3600">+U3437*0</f>
        <v>0</v>
      </c>
      <c r="W3437" s="69">
        <f>+U3437-V3437</f>
        <v>1522.5</v>
      </c>
      <c r="X3437" s="69">
        <v>0</v>
      </c>
      <c r="Y3437" s="14">
        <f t="shared" si="3599"/>
        <v>0</v>
      </c>
      <c r="Z3437" s="11" t="s">
        <v>26</v>
      </c>
      <c r="AA3437" s="12" t="s">
        <v>31</v>
      </c>
    </row>
    <row r="3438" spans="1:27" x14ac:dyDescent="0.25">
      <c r="A3438" s="10">
        <v>45709</v>
      </c>
      <c r="B3438" s="11" t="s">
        <v>646</v>
      </c>
      <c r="C3438" s="11" t="s">
        <v>6193</v>
      </c>
      <c r="D3438" s="11">
        <v>17983</v>
      </c>
      <c r="E3438" s="11" t="s">
        <v>430</v>
      </c>
      <c r="F3438" s="11" t="s">
        <v>26</v>
      </c>
      <c r="G3438" s="11">
        <v>1055</v>
      </c>
      <c r="H3438" s="12" t="s">
        <v>6326</v>
      </c>
      <c r="I3438" s="12" t="s">
        <v>27</v>
      </c>
      <c r="J3438" s="12" t="s">
        <v>42</v>
      </c>
      <c r="K3438" s="12" t="s">
        <v>43</v>
      </c>
      <c r="L3438" s="13">
        <v>39.020000000000003</v>
      </c>
      <c r="M3438" s="13">
        <v>25</v>
      </c>
      <c r="N3438" s="13">
        <f t="shared" si="3582"/>
        <v>1.5608000000000002</v>
      </c>
      <c r="O3438" s="13">
        <v>42.5</v>
      </c>
      <c r="P3438" s="13"/>
      <c r="Q3438" s="13">
        <v>0</v>
      </c>
      <c r="R3438" s="69">
        <f>L3438*O3438</f>
        <v>1658.3500000000001</v>
      </c>
      <c r="S3438" s="69">
        <v>0</v>
      </c>
      <c r="T3438" s="69">
        <f>+L3438*S3438</f>
        <v>0</v>
      </c>
      <c r="U3438" s="69">
        <f>R3438-T3438</f>
        <v>1658.3500000000001</v>
      </c>
      <c r="V3438" s="69">
        <f>U3438*0</f>
        <v>0</v>
      </c>
      <c r="W3438" s="69">
        <f>U3438-V3438</f>
        <v>1658.3500000000001</v>
      </c>
      <c r="X3438" s="69"/>
      <c r="Y3438" s="14">
        <f t="shared" si="3599"/>
        <v>0</v>
      </c>
      <c r="Z3438" s="73" t="s">
        <v>26</v>
      </c>
      <c r="AA3438" s="12" t="s">
        <v>31</v>
      </c>
    </row>
    <row r="3439" spans="1:27" x14ac:dyDescent="0.25">
      <c r="A3439" s="10">
        <v>45709</v>
      </c>
      <c r="B3439" s="11" t="s">
        <v>703</v>
      </c>
      <c r="C3439" s="11" t="s">
        <v>6194</v>
      </c>
      <c r="D3439" s="11">
        <v>17984</v>
      </c>
      <c r="E3439" s="11" t="s">
        <v>80</v>
      </c>
      <c r="F3439" s="11" t="s">
        <v>26</v>
      </c>
      <c r="G3439" s="11">
        <v>10698</v>
      </c>
      <c r="H3439" s="12" t="s">
        <v>140</v>
      </c>
      <c r="I3439" s="12" t="s">
        <v>27</v>
      </c>
      <c r="J3439" s="12" t="s">
        <v>42</v>
      </c>
      <c r="K3439" s="12" t="s">
        <v>43</v>
      </c>
      <c r="L3439" s="13">
        <v>45</v>
      </c>
      <c r="M3439" s="13">
        <v>25</v>
      </c>
      <c r="N3439" s="13">
        <f t="shared" si="3582"/>
        <v>1.8</v>
      </c>
      <c r="O3439" s="13">
        <v>35</v>
      </c>
      <c r="P3439" s="13"/>
      <c r="Q3439" s="13">
        <v>0</v>
      </c>
      <c r="R3439" s="69">
        <f>+L3439*O3439</f>
        <v>1575</v>
      </c>
      <c r="S3439" s="69">
        <v>0</v>
      </c>
      <c r="T3439" s="69">
        <f>+L3439*S3439</f>
        <v>0</v>
      </c>
      <c r="U3439" s="69">
        <f>+R3439-T3439</f>
        <v>1575</v>
      </c>
      <c r="V3439" s="69">
        <f t="shared" ref="V3439" si="3601">+U3439*0</f>
        <v>0</v>
      </c>
      <c r="W3439" s="69">
        <f>+U3439-V3439</f>
        <v>1575</v>
      </c>
      <c r="X3439" s="69">
        <v>0</v>
      </c>
      <c r="Y3439" s="14">
        <f t="shared" si="3599"/>
        <v>0</v>
      </c>
      <c r="Z3439" s="11" t="s">
        <v>26</v>
      </c>
      <c r="AA3439" s="12" t="s">
        <v>31</v>
      </c>
    </row>
    <row r="3440" spans="1:27" x14ac:dyDescent="0.25">
      <c r="A3440" s="10">
        <v>45709</v>
      </c>
      <c r="B3440" s="11" t="s">
        <v>695</v>
      </c>
      <c r="C3440" s="11" t="s">
        <v>6195</v>
      </c>
      <c r="D3440" s="11">
        <v>17985</v>
      </c>
      <c r="E3440" s="11" t="s">
        <v>67</v>
      </c>
      <c r="F3440" s="11" t="s">
        <v>26</v>
      </c>
      <c r="G3440" s="11">
        <v>1648</v>
      </c>
      <c r="H3440" s="12" t="s">
        <v>66</v>
      </c>
      <c r="I3440" s="12" t="s">
        <v>37</v>
      </c>
      <c r="J3440" s="12" t="s">
        <v>1908</v>
      </c>
      <c r="K3440" s="12" t="s">
        <v>82</v>
      </c>
      <c r="L3440" s="13">
        <v>39.659999999999997</v>
      </c>
      <c r="M3440" s="13">
        <v>25</v>
      </c>
      <c r="N3440" s="13">
        <f t="shared" si="3582"/>
        <v>1.5863999999999998</v>
      </c>
      <c r="O3440" s="13" t="s">
        <v>30</v>
      </c>
      <c r="P3440" s="13">
        <v>54</v>
      </c>
      <c r="Q3440" s="13">
        <v>0</v>
      </c>
      <c r="R3440" s="69">
        <f>M3440*P3440</f>
        <v>1350</v>
      </c>
      <c r="S3440" s="69">
        <v>0</v>
      </c>
      <c r="T3440" s="69">
        <f>M3440*S3440</f>
        <v>0</v>
      </c>
      <c r="U3440" s="69">
        <f t="shared" ref="U3440" si="3602">R3440-T3440</f>
        <v>1350</v>
      </c>
      <c r="V3440" s="69">
        <f>U3440*1</f>
        <v>1350</v>
      </c>
      <c r="W3440" s="69">
        <f>U3440-V3440</f>
        <v>0</v>
      </c>
      <c r="X3440" s="69">
        <v>0</v>
      </c>
      <c r="Y3440" s="14">
        <f t="shared" si="3599"/>
        <v>0</v>
      </c>
      <c r="Z3440" s="11" t="s">
        <v>26</v>
      </c>
      <c r="AA3440" s="12" t="s">
        <v>31</v>
      </c>
    </row>
    <row r="3441" spans="1:27" x14ac:dyDescent="0.25">
      <c r="A3441" s="10">
        <v>45709</v>
      </c>
      <c r="B3441" s="11" t="s">
        <v>6196</v>
      </c>
      <c r="C3441" s="11" t="s">
        <v>6197</v>
      </c>
      <c r="D3441" s="11">
        <v>17986</v>
      </c>
      <c r="E3441" s="11" t="s">
        <v>560</v>
      </c>
      <c r="F3441" s="11" t="s">
        <v>26</v>
      </c>
      <c r="G3441" s="11">
        <v>112928</v>
      </c>
      <c r="H3441" s="12" t="s">
        <v>4445</v>
      </c>
      <c r="I3441" s="12" t="s">
        <v>27</v>
      </c>
      <c r="J3441" s="12" t="s">
        <v>33</v>
      </c>
      <c r="K3441" s="12" t="s">
        <v>34</v>
      </c>
      <c r="L3441" s="13">
        <v>34.56</v>
      </c>
      <c r="M3441" s="13">
        <v>25</v>
      </c>
      <c r="N3441" s="13">
        <f t="shared" si="3582"/>
        <v>1.3824000000000001</v>
      </c>
      <c r="O3441" s="13">
        <v>44</v>
      </c>
      <c r="P3441" s="13" t="s">
        <v>30</v>
      </c>
      <c r="Q3441" s="13">
        <v>0</v>
      </c>
      <c r="R3441" s="69">
        <f t="shared" ref="R3441" si="3603">+L3441*O3441</f>
        <v>1520.64</v>
      </c>
      <c r="S3441" s="69">
        <v>0</v>
      </c>
      <c r="T3441" s="69">
        <f>+L3441*S3441</f>
        <v>0</v>
      </c>
      <c r="U3441" s="69">
        <f>+R3441-T3441</f>
        <v>1520.64</v>
      </c>
      <c r="V3441" s="69">
        <f>+U3441*1</f>
        <v>1520.64</v>
      </c>
      <c r="W3441" s="69">
        <f>+U3441-V3441</f>
        <v>0</v>
      </c>
      <c r="X3441" s="69">
        <v>0</v>
      </c>
      <c r="Y3441" s="14">
        <f t="shared" si="3599"/>
        <v>0</v>
      </c>
      <c r="Z3441" s="11" t="s">
        <v>26</v>
      </c>
      <c r="AA3441" s="12" t="s">
        <v>31</v>
      </c>
    </row>
    <row r="3442" spans="1:27" x14ac:dyDescent="0.25">
      <c r="A3442" s="10">
        <v>45709</v>
      </c>
      <c r="B3442" s="11" t="s">
        <v>3959</v>
      </c>
      <c r="C3442" s="11" t="s">
        <v>6198</v>
      </c>
      <c r="D3442" s="11">
        <v>17987</v>
      </c>
      <c r="E3442" s="11" t="s">
        <v>519</v>
      </c>
      <c r="F3442" s="11" t="s">
        <v>26</v>
      </c>
      <c r="G3442" s="11">
        <v>10455</v>
      </c>
      <c r="H3442" s="12" t="s">
        <v>140</v>
      </c>
      <c r="I3442" s="12" t="s">
        <v>27</v>
      </c>
      <c r="J3442" s="12" t="s">
        <v>42</v>
      </c>
      <c r="K3442" s="12" t="s">
        <v>43</v>
      </c>
      <c r="L3442" s="13">
        <v>43.2</v>
      </c>
      <c r="M3442" s="13">
        <v>25</v>
      </c>
      <c r="N3442" s="13">
        <f t="shared" si="3582"/>
        <v>1.7280000000000002</v>
      </c>
      <c r="O3442" s="13">
        <v>35</v>
      </c>
      <c r="P3442" s="13"/>
      <c r="Q3442" s="13">
        <v>0</v>
      </c>
      <c r="R3442" s="69">
        <f>+L3442*O3442</f>
        <v>1512</v>
      </c>
      <c r="S3442" s="69">
        <v>0</v>
      </c>
      <c r="T3442" s="69">
        <f>+L3442*S3442</f>
        <v>0</v>
      </c>
      <c r="U3442" s="69">
        <f>+R3442-T3442</f>
        <v>1512</v>
      </c>
      <c r="V3442" s="69">
        <f t="shared" ref="V3442:V3444" si="3604">+U3442*0</f>
        <v>0</v>
      </c>
      <c r="W3442" s="69">
        <f>+U3442-V3442</f>
        <v>1512</v>
      </c>
      <c r="X3442" s="69">
        <v>0</v>
      </c>
      <c r="Y3442" s="14">
        <f t="shared" si="3599"/>
        <v>0</v>
      </c>
      <c r="Z3442" s="11" t="s">
        <v>26</v>
      </c>
      <c r="AA3442" s="12" t="s">
        <v>31</v>
      </c>
    </row>
    <row r="3443" spans="1:27" x14ac:dyDescent="0.25">
      <c r="A3443" s="10">
        <v>45709</v>
      </c>
      <c r="B3443" s="11" t="s">
        <v>6199</v>
      </c>
      <c r="C3443" s="11" t="s">
        <v>6200</v>
      </c>
      <c r="D3443" s="11">
        <v>17988</v>
      </c>
      <c r="E3443" s="11" t="s">
        <v>63</v>
      </c>
      <c r="F3443" s="11" t="s">
        <v>26</v>
      </c>
      <c r="G3443" s="11">
        <v>10851</v>
      </c>
      <c r="H3443" s="12" t="s">
        <v>140</v>
      </c>
      <c r="I3443" s="12" t="s">
        <v>27</v>
      </c>
      <c r="J3443" s="12" t="s">
        <v>33</v>
      </c>
      <c r="K3443" s="12" t="s">
        <v>34</v>
      </c>
      <c r="L3443" s="13">
        <v>40.76</v>
      </c>
      <c r="M3443" s="13">
        <v>28</v>
      </c>
      <c r="N3443" s="13">
        <f t="shared" si="3582"/>
        <v>1.4557142857142857</v>
      </c>
      <c r="O3443" s="13">
        <v>40</v>
      </c>
      <c r="P3443" s="13"/>
      <c r="Q3443" s="13">
        <v>0</v>
      </c>
      <c r="R3443" s="69">
        <f>+L3443*O3443</f>
        <v>1630.3999999999999</v>
      </c>
      <c r="S3443" s="69">
        <v>0</v>
      </c>
      <c r="T3443" s="69">
        <f>+L3443*S3443</f>
        <v>0</v>
      </c>
      <c r="U3443" s="69">
        <f>+R3443-T3443</f>
        <v>1630.3999999999999</v>
      </c>
      <c r="V3443" s="69">
        <f t="shared" si="3604"/>
        <v>0</v>
      </c>
      <c r="W3443" s="69">
        <f>+U3443-V3443</f>
        <v>1630.3999999999999</v>
      </c>
      <c r="X3443" s="69">
        <v>0</v>
      </c>
      <c r="Y3443" s="14">
        <f t="shared" si="3599"/>
        <v>0</v>
      </c>
      <c r="Z3443" s="11" t="s">
        <v>26</v>
      </c>
      <c r="AA3443" s="12" t="s">
        <v>31</v>
      </c>
    </row>
    <row r="3444" spans="1:27" x14ac:dyDescent="0.25">
      <c r="A3444" s="10">
        <v>45709</v>
      </c>
      <c r="B3444" s="11" t="s">
        <v>6120</v>
      </c>
      <c r="C3444" s="11" t="s">
        <v>6201</v>
      </c>
      <c r="D3444" s="11">
        <v>17989</v>
      </c>
      <c r="E3444" s="11" t="s">
        <v>445</v>
      </c>
      <c r="F3444" s="11" t="s">
        <v>26</v>
      </c>
      <c r="G3444" s="11" t="s">
        <v>35</v>
      </c>
      <c r="H3444" s="12" t="s">
        <v>36</v>
      </c>
      <c r="I3444" s="12" t="s">
        <v>55</v>
      </c>
      <c r="J3444" s="12" t="s">
        <v>55</v>
      </c>
      <c r="K3444" s="12" t="s">
        <v>56</v>
      </c>
      <c r="L3444" s="13">
        <v>33.68</v>
      </c>
      <c r="M3444" s="13">
        <v>22</v>
      </c>
      <c r="N3444" s="13">
        <f t="shared" si="3582"/>
        <v>1.530909090909091</v>
      </c>
      <c r="O3444" s="13">
        <v>20</v>
      </c>
      <c r="P3444" s="13" t="s">
        <v>30</v>
      </c>
      <c r="Q3444" s="13">
        <v>0</v>
      </c>
      <c r="R3444" s="69">
        <f>(L3444*O3444)-Q3444</f>
        <v>673.6</v>
      </c>
      <c r="S3444" s="69">
        <v>0</v>
      </c>
      <c r="T3444" s="69">
        <f t="shared" ref="T3444" si="3605">+L3444*S3444</f>
        <v>0</v>
      </c>
      <c r="U3444" s="69">
        <f t="shared" ref="U3444:U3447" si="3606">+R3444-T3444</f>
        <v>673.6</v>
      </c>
      <c r="V3444" s="69">
        <f t="shared" si="3604"/>
        <v>0</v>
      </c>
      <c r="W3444" s="69">
        <f t="shared" ref="W3444:W3447" si="3607">+U3444-V3444</f>
        <v>673.6</v>
      </c>
      <c r="X3444" s="69">
        <v>0</v>
      </c>
      <c r="Y3444" s="14">
        <f t="shared" si="3599"/>
        <v>0</v>
      </c>
      <c r="Z3444" s="11" t="s">
        <v>26</v>
      </c>
      <c r="AA3444" s="12" t="s">
        <v>31</v>
      </c>
    </row>
    <row r="3445" spans="1:27" x14ac:dyDescent="0.25">
      <c r="A3445" s="10">
        <v>45709</v>
      </c>
      <c r="B3445" s="11" t="s">
        <v>6199</v>
      </c>
      <c r="C3445" s="11" t="s">
        <v>6202</v>
      </c>
      <c r="D3445" s="11">
        <v>17990</v>
      </c>
      <c r="E3445" s="11" t="s">
        <v>592</v>
      </c>
      <c r="F3445" s="11" t="s">
        <v>26</v>
      </c>
      <c r="G3445" s="11">
        <v>44345</v>
      </c>
      <c r="H3445" s="12" t="s">
        <v>4422</v>
      </c>
      <c r="I3445" s="12" t="s">
        <v>27</v>
      </c>
      <c r="J3445" s="12" t="s">
        <v>33</v>
      </c>
      <c r="K3445" s="12" t="s">
        <v>34</v>
      </c>
      <c r="L3445" s="13">
        <v>35.74</v>
      </c>
      <c r="M3445" s="13">
        <v>25</v>
      </c>
      <c r="N3445" s="13">
        <f t="shared" si="3582"/>
        <v>1.4296</v>
      </c>
      <c r="O3445" s="13">
        <v>45</v>
      </c>
      <c r="P3445" s="13" t="s">
        <v>30</v>
      </c>
      <c r="Q3445" s="13">
        <v>0</v>
      </c>
      <c r="R3445" s="69">
        <f>+L3445*O3445</f>
        <v>1608.3000000000002</v>
      </c>
      <c r="S3445" s="69">
        <v>0</v>
      </c>
      <c r="T3445" s="69">
        <f>+L3445*S3445</f>
        <v>0</v>
      </c>
      <c r="U3445" s="69">
        <f t="shared" si="3606"/>
        <v>1608.3000000000002</v>
      </c>
      <c r="V3445" s="69">
        <f>+U3445*1</f>
        <v>1608.3000000000002</v>
      </c>
      <c r="W3445" s="69">
        <f t="shared" si="3607"/>
        <v>0</v>
      </c>
      <c r="X3445" s="69">
        <v>0</v>
      </c>
      <c r="Y3445" s="14">
        <f t="shared" si="3599"/>
        <v>0</v>
      </c>
      <c r="Z3445" s="11" t="s">
        <v>26</v>
      </c>
      <c r="AA3445" s="12" t="s">
        <v>31</v>
      </c>
    </row>
    <row r="3446" spans="1:27" x14ac:dyDescent="0.25">
      <c r="A3446" s="10">
        <v>45709</v>
      </c>
      <c r="B3446" s="11" t="s">
        <v>464</v>
      </c>
      <c r="C3446" s="11" t="s">
        <v>6203</v>
      </c>
      <c r="D3446" s="11">
        <v>17991</v>
      </c>
      <c r="E3446" s="11" t="s">
        <v>4760</v>
      </c>
      <c r="F3446" s="11" t="s">
        <v>26</v>
      </c>
      <c r="G3446" s="11" t="s">
        <v>35</v>
      </c>
      <c r="H3446" s="12" t="s">
        <v>36</v>
      </c>
      <c r="I3446" s="12" t="s">
        <v>27</v>
      </c>
      <c r="J3446" s="12" t="s">
        <v>42</v>
      </c>
      <c r="K3446" s="12" t="s">
        <v>43</v>
      </c>
      <c r="L3446" s="13">
        <v>40.14</v>
      </c>
      <c r="M3446" s="13">
        <v>25</v>
      </c>
      <c r="N3446" s="13">
        <f t="shared" si="3582"/>
        <v>1.6055999999999999</v>
      </c>
      <c r="O3446" s="13">
        <v>45</v>
      </c>
      <c r="P3446" s="13" t="s">
        <v>30</v>
      </c>
      <c r="Q3446" s="13">
        <v>0</v>
      </c>
      <c r="R3446" s="69">
        <f>(L3446*O3446)-Q3446</f>
        <v>1806.3</v>
      </c>
      <c r="S3446" s="69">
        <v>0</v>
      </c>
      <c r="T3446" s="69">
        <f t="shared" ref="T3446" si="3608">+L3446*S3446</f>
        <v>0</v>
      </c>
      <c r="U3446" s="69">
        <f t="shared" si="3606"/>
        <v>1806.3</v>
      </c>
      <c r="V3446" s="69">
        <f>+U3446*0</f>
        <v>0</v>
      </c>
      <c r="W3446" s="69">
        <f t="shared" si="3607"/>
        <v>1806.3</v>
      </c>
      <c r="X3446" s="69">
        <v>0</v>
      </c>
      <c r="Y3446" s="14">
        <f t="shared" si="3599"/>
        <v>0</v>
      </c>
      <c r="Z3446" s="11" t="s">
        <v>26</v>
      </c>
      <c r="AA3446" s="12" t="s">
        <v>31</v>
      </c>
    </row>
    <row r="3447" spans="1:27" x14ac:dyDescent="0.25">
      <c r="A3447" s="10">
        <v>45709</v>
      </c>
      <c r="B3447" s="11" t="s">
        <v>6053</v>
      </c>
      <c r="C3447" s="11" t="s">
        <v>6204</v>
      </c>
      <c r="D3447" s="11">
        <v>17992</v>
      </c>
      <c r="E3447" s="11" t="s">
        <v>551</v>
      </c>
      <c r="F3447" s="11" t="s">
        <v>26</v>
      </c>
      <c r="G3447" s="11">
        <v>44180</v>
      </c>
      <c r="H3447" s="12" t="s">
        <v>4422</v>
      </c>
      <c r="I3447" s="12" t="s">
        <v>27</v>
      </c>
      <c r="J3447" s="12" t="s">
        <v>33</v>
      </c>
      <c r="K3447" s="12" t="s">
        <v>34</v>
      </c>
      <c r="L3447" s="13">
        <v>34.979999999999997</v>
      </c>
      <c r="M3447" s="13">
        <v>25</v>
      </c>
      <c r="N3447" s="13">
        <f t="shared" si="3582"/>
        <v>1.3991999999999998</v>
      </c>
      <c r="O3447" s="13">
        <v>45</v>
      </c>
      <c r="P3447" s="13" t="s">
        <v>30</v>
      </c>
      <c r="Q3447" s="13">
        <v>0</v>
      </c>
      <c r="R3447" s="69">
        <f>+L3447*O3447</f>
        <v>1574.1</v>
      </c>
      <c r="S3447" s="69">
        <v>0</v>
      </c>
      <c r="T3447" s="69">
        <f>+L3447*S3447</f>
        <v>0</v>
      </c>
      <c r="U3447" s="69">
        <f t="shared" si="3606"/>
        <v>1574.1</v>
      </c>
      <c r="V3447" s="69">
        <f>+U3447*1</f>
        <v>1574.1</v>
      </c>
      <c r="W3447" s="69">
        <f t="shared" si="3607"/>
        <v>0</v>
      </c>
      <c r="X3447" s="69">
        <v>0</v>
      </c>
      <c r="Y3447" s="14">
        <f t="shared" si="3599"/>
        <v>0</v>
      </c>
      <c r="Z3447" s="11" t="s">
        <v>26</v>
      </c>
      <c r="AA3447" s="12" t="s">
        <v>31</v>
      </c>
    </row>
    <row r="3448" spans="1:27" x14ac:dyDescent="0.25">
      <c r="A3448" s="10">
        <v>45709</v>
      </c>
      <c r="B3448" s="11" t="s">
        <v>630</v>
      </c>
      <c r="C3448" s="11" t="s">
        <v>6205</v>
      </c>
      <c r="D3448" s="11">
        <v>17993</v>
      </c>
      <c r="E3448" s="11" t="s">
        <v>50</v>
      </c>
      <c r="F3448" s="11" t="s">
        <v>26</v>
      </c>
      <c r="G3448" s="11">
        <v>763</v>
      </c>
      <c r="H3448" s="12" t="s">
        <v>162</v>
      </c>
      <c r="I3448" s="12" t="s">
        <v>27</v>
      </c>
      <c r="J3448" s="12" t="s">
        <v>47</v>
      </c>
      <c r="K3448" s="12" t="s">
        <v>48</v>
      </c>
      <c r="L3448" s="13">
        <v>35.36</v>
      </c>
      <c r="M3448" s="13">
        <v>25</v>
      </c>
      <c r="N3448" s="13">
        <f t="shared" si="3582"/>
        <v>1.4143999999999999</v>
      </c>
      <c r="O3448" s="13" t="s">
        <v>30</v>
      </c>
      <c r="P3448" s="13">
        <v>58</v>
      </c>
      <c r="Q3448" s="13">
        <v>0</v>
      </c>
      <c r="R3448" s="69">
        <f>M3448*P3448</f>
        <v>1450</v>
      </c>
      <c r="S3448" s="69">
        <v>0</v>
      </c>
      <c r="T3448" s="69">
        <f>M3448*S3448</f>
        <v>0</v>
      </c>
      <c r="U3448" s="69">
        <f>R3448-T3448</f>
        <v>1450</v>
      </c>
      <c r="V3448" s="69">
        <f>U3448*0</f>
        <v>0</v>
      </c>
      <c r="W3448" s="69">
        <f>U3448-V3448</f>
        <v>1450</v>
      </c>
      <c r="X3448" s="69">
        <v>0</v>
      </c>
      <c r="Y3448" s="14">
        <f t="shared" si="3599"/>
        <v>0</v>
      </c>
      <c r="Z3448" s="11" t="s">
        <v>26</v>
      </c>
      <c r="AA3448" s="12" t="s">
        <v>31</v>
      </c>
    </row>
    <row r="3449" spans="1:27" x14ac:dyDescent="0.25">
      <c r="A3449" s="10">
        <v>45709</v>
      </c>
      <c r="B3449" s="11" t="s">
        <v>351</v>
      </c>
      <c r="C3449" s="11" t="s">
        <v>6206</v>
      </c>
      <c r="D3449" s="11">
        <v>17994</v>
      </c>
      <c r="E3449" s="11" t="s">
        <v>183</v>
      </c>
      <c r="F3449" s="11" t="s">
        <v>26</v>
      </c>
      <c r="G3449" s="11">
        <v>1026</v>
      </c>
      <c r="H3449" s="12" t="s">
        <v>141</v>
      </c>
      <c r="I3449" s="12" t="s">
        <v>55</v>
      </c>
      <c r="J3449" s="12" t="s">
        <v>55</v>
      </c>
      <c r="K3449" s="12" t="s">
        <v>56</v>
      </c>
      <c r="L3449" s="13">
        <v>39.82</v>
      </c>
      <c r="M3449" s="13">
        <v>25</v>
      </c>
      <c r="N3449" s="13">
        <f t="shared" si="3582"/>
        <v>1.5928</v>
      </c>
      <c r="O3449" s="13">
        <v>15</v>
      </c>
      <c r="P3449" s="13" t="s">
        <v>30</v>
      </c>
      <c r="Q3449" s="13">
        <v>0</v>
      </c>
      <c r="R3449" s="69">
        <f>L3449*O3449</f>
        <v>597.29999999999995</v>
      </c>
      <c r="S3449" s="69">
        <v>0</v>
      </c>
      <c r="T3449" s="69">
        <f>L3449*S3449</f>
        <v>0</v>
      </c>
      <c r="U3449" s="69">
        <f>R3449-T3449</f>
        <v>597.29999999999995</v>
      </c>
      <c r="V3449" s="69">
        <f>U3449*0</f>
        <v>0</v>
      </c>
      <c r="W3449" s="69">
        <f>U3449-V3449</f>
        <v>597.29999999999995</v>
      </c>
      <c r="X3449" s="69">
        <v>0</v>
      </c>
      <c r="Y3449" s="14">
        <f t="shared" si="3599"/>
        <v>0</v>
      </c>
      <c r="Z3449" s="11" t="s">
        <v>26</v>
      </c>
      <c r="AA3449" s="12" t="s">
        <v>31</v>
      </c>
    </row>
    <row r="3450" spans="1:27" x14ac:dyDescent="0.25">
      <c r="A3450" s="10">
        <v>45709</v>
      </c>
      <c r="B3450" s="11" t="s">
        <v>1104</v>
      </c>
      <c r="C3450" s="11" t="s">
        <v>6207</v>
      </c>
      <c r="D3450" s="11">
        <v>17995</v>
      </c>
      <c r="E3450" s="11" t="s">
        <v>604</v>
      </c>
      <c r="F3450" s="11" t="s">
        <v>26</v>
      </c>
      <c r="G3450" s="11">
        <v>1071</v>
      </c>
      <c r="H3450" s="12" t="s">
        <v>141</v>
      </c>
      <c r="I3450" s="12" t="s">
        <v>55</v>
      </c>
      <c r="J3450" s="12" t="s">
        <v>55</v>
      </c>
      <c r="K3450" s="12" t="s">
        <v>56</v>
      </c>
      <c r="L3450" s="13">
        <v>40.92</v>
      </c>
      <c r="M3450" s="13">
        <v>25</v>
      </c>
      <c r="N3450" s="13">
        <f t="shared" si="3582"/>
        <v>1.6368</v>
      </c>
      <c r="O3450" s="13">
        <v>15</v>
      </c>
      <c r="P3450" s="13" t="s">
        <v>30</v>
      </c>
      <c r="Q3450" s="13">
        <v>0</v>
      </c>
      <c r="R3450" s="69">
        <f>L3450*O3450</f>
        <v>613.80000000000007</v>
      </c>
      <c r="S3450" s="69">
        <v>0</v>
      </c>
      <c r="T3450" s="69">
        <f>L3450*S3450</f>
        <v>0</v>
      </c>
      <c r="U3450" s="69">
        <f>R3450-T3450</f>
        <v>613.80000000000007</v>
      </c>
      <c r="V3450" s="69">
        <f>U3450*0</f>
        <v>0</v>
      </c>
      <c r="W3450" s="69">
        <f>U3450-V3450</f>
        <v>613.80000000000007</v>
      </c>
      <c r="X3450" s="69">
        <v>0</v>
      </c>
      <c r="Y3450" s="14">
        <f t="shared" si="3599"/>
        <v>0</v>
      </c>
      <c r="Z3450" s="11" t="s">
        <v>26</v>
      </c>
      <c r="AA3450" s="12" t="s">
        <v>31</v>
      </c>
    </row>
    <row r="3451" spans="1:27" x14ac:dyDescent="0.25">
      <c r="A3451" s="10">
        <v>45709</v>
      </c>
      <c r="B3451" s="11" t="s">
        <v>6208</v>
      </c>
      <c r="C3451" s="11" t="s">
        <v>6209</v>
      </c>
      <c r="D3451" s="11">
        <v>17996</v>
      </c>
      <c r="E3451" s="11" t="s">
        <v>500</v>
      </c>
      <c r="F3451" s="11" t="s">
        <v>26</v>
      </c>
      <c r="G3451" s="11" t="s">
        <v>26</v>
      </c>
      <c r="H3451" s="12" t="s">
        <v>4421</v>
      </c>
      <c r="I3451" s="12" t="s">
        <v>27</v>
      </c>
      <c r="J3451" s="12" t="s">
        <v>33</v>
      </c>
      <c r="K3451" s="12" t="s">
        <v>34</v>
      </c>
      <c r="L3451" s="13">
        <v>40.72</v>
      </c>
      <c r="M3451" s="13">
        <v>28</v>
      </c>
      <c r="N3451" s="13">
        <f t="shared" si="3582"/>
        <v>1.4542857142857142</v>
      </c>
      <c r="O3451" s="13">
        <v>85</v>
      </c>
      <c r="P3451" s="13" t="s">
        <v>30</v>
      </c>
      <c r="Q3451" s="13">
        <v>0</v>
      </c>
      <c r="R3451" s="69">
        <f t="shared" ref="R3451" si="3609">L3451*O3451</f>
        <v>3461.2</v>
      </c>
      <c r="S3451" s="69">
        <v>38</v>
      </c>
      <c r="T3451" s="69">
        <f t="shared" ref="T3451" si="3610">L3451*S3451</f>
        <v>1547.36</v>
      </c>
      <c r="U3451" s="69">
        <f t="shared" ref="U3451" si="3611">R3451-T3451</f>
        <v>1913.84</v>
      </c>
      <c r="V3451" s="69">
        <f>U3451*1</f>
        <v>1913.84</v>
      </c>
      <c r="W3451" s="69">
        <f t="shared" ref="W3451" si="3612">U3451-V3451</f>
        <v>0</v>
      </c>
      <c r="X3451" s="69">
        <f>L3451*36</f>
        <v>1465.92</v>
      </c>
      <c r="Y3451" s="70">
        <f>+T3451-X3451</f>
        <v>81.439999999999827</v>
      </c>
      <c r="Z3451" s="12" t="s">
        <v>141</v>
      </c>
      <c r="AA3451" s="12" t="s">
        <v>78</v>
      </c>
    </row>
    <row r="3452" spans="1:27" x14ac:dyDescent="0.25">
      <c r="A3452" s="10">
        <v>45709</v>
      </c>
      <c r="B3452" s="11" t="s">
        <v>6210</v>
      </c>
      <c r="C3452" s="11" t="s">
        <v>6211</v>
      </c>
      <c r="D3452" s="11">
        <v>17997</v>
      </c>
      <c r="E3452" s="11" t="s">
        <v>1199</v>
      </c>
      <c r="F3452" s="11" t="s">
        <v>26</v>
      </c>
      <c r="G3452" s="11">
        <v>2986</v>
      </c>
      <c r="H3452" s="12" t="s">
        <v>162</v>
      </c>
      <c r="I3452" s="12" t="s">
        <v>27</v>
      </c>
      <c r="J3452" s="12" t="s">
        <v>33</v>
      </c>
      <c r="K3452" s="12" t="s">
        <v>34</v>
      </c>
      <c r="L3452" s="13">
        <v>36.9</v>
      </c>
      <c r="M3452" s="13">
        <v>25</v>
      </c>
      <c r="N3452" s="13">
        <f t="shared" si="3582"/>
        <v>1.476</v>
      </c>
      <c r="O3452" s="13" t="s">
        <v>30</v>
      </c>
      <c r="P3452" s="13">
        <v>58</v>
      </c>
      <c r="Q3452" s="13">
        <v>0</v>
      </c>
      <c r="R3452" s="69">
        <f>M3452*P3452</f>
        <v>1450</v>
      </c>
      <c r="S3452" s="69">
        <v>0</v>
      </c>
      <c r="T3452" s="69">
        <f>M3452*S3452</f>
        <v>0</v>
      </c>
      <c r="U3452" s="69">
        <f>R3452-T3452</f>
        <v>1450</v>
      </c>
      <c r="V3452" s="69">
        <f>U3452*0</f>
        <v>0</v>
      </c>
      <c r="W3452" s="69">
        <f>U3452-V3452</f>
        <v>1450</v>
      </c>
      <c r="X3452" s="69">
        <v>0</v>
      </c>
      <c r="Y3452" s="14">
        <f t="shared" ref="Y3452" si="3613">T3452-X3452</f>
        <v>0</v>
      </c>
      <c r="Z3452" s="11" t="s">
        <v>26</v>
      </c>
      <c r="AA3452" s="12" t="s">
        <v>31</v>
      </c>
    </row>
    <row r="3453" spans="1:27" x14ac:dyDescent="0.25">
      <c r="A3453" s="10">
        <v>45709</v>
      </c>
      <c r="B3453" s="11" t="s">
        <v>6212</v>
      </c>
      <c r="C3453" s="11" t="s">
        <v>6213</v>
      </c>
      <c r="D3453" s="11">
        <v>17998</v>
      </c>
      <c r="E3453" s="11" t="s">
        <v>538</v>
      </c>
      <c r="F3453" s="11" t="s">
        <v>26</v>
      </c>
      <c r="G3453" s="11" t="s">
        <v>26</v>
      </c>
      <c r="H3453" s="12" t="s">
        <v>4421</v>
      </c>
      <c r="I3453" s="12" t="s">
        <v>27</v>
      </c>
      <c r="J3453" s="12" t="s">
        <v>47</v>
      </c>
      <c r="K3453" s="12" t="s">
        <v>48</v>
      </c>
      <c r="L3453" s="13">
        <v>45.38</v>
      </c>
      <c r="M3453" s="13">
        <v>31</v>
      </c>
      <c r="N3453" s="13">
        <f t="shared" si="3582"/>
        <v>1.4638709677419355</v>
      </c>
      <c r="O3453" s="13">
        <v>87</v>
      </c>
      <c r="P3453" s="13" t="s">
        <v>30</v>
      </c>
      <c r="Q3453" s="13">
        <v>0</v>
      </c>
      <c r="R3453" s="69">
        <f t="shared" ref="R3453" si="3614">L3453*O3453</f>
        <v>3948.0600000000004</v>
      </c>
      <c r="S3453" s="69">
        <v>38</v>
      </c>
      <c r="T3453" s="69">
        <f t="shared" ref="T3453" si="3615">L3453*S3453</f>
        <v>1724.44</v>
      </c>
      <c r="U3453" s="69">
        <f t="shared" ref="U3453" si="3616">R3453-T3453</f>
        <v>2223.6200000000003</v>
      </c>
      <c r="V3453" s="69">
        <f>U3453*1</f>
        <v>2223.6200000000003</v>
      </c>
      <c r="W3453" s="69">
        <f t="shared" ref="W3453" si="3617">U3453-V3453</f>
        <v>0</v>
      </c>
      <c r="X3453" s="69">
        <f>L3453*37</f>
        <v>1679.0600000000002</v>
      </c>
      <c r="Y3453" s="70">
        <f>+T3453-X3453</f>
        <v>45.379999999999882</v>
      </c>
      <c r="Z3453" s="12" t="s">
        <v>41</v>
      </c>
      <c r="AA3453" s="12" t="s">
        <v>78</v>
      </c>
    </row>
    <row r="3454" spans="1:27" x14ac:dyDescent="0.25">
      <c r="A3454" s="10">
        <v>45709</v>
      </c>
      <c r="B3454" s="11" t="s">
        <v>629</v>
      </c>
      <c r="C3454" s="11" t="s">
        <v>6214</v>
      </c>
      <c r="D3454" s="11">
        <v>17999</v>
      </c>
      <c r="E3454" s="11" t="s">
        <v>2108</v>
      </c>
      <c r="F3454" s="11" t="s">
        <v>26</v>
      </c>
      <c r="G3454" s="11">
        <v>10630</v>
      </c>
      <c r="H3454" s="12" t="s">
        <v>140</v>
      </c>
      <c r="I3454" s="12" t="s">
        <v>27</v>
      </c>
      <c r="J3454" s="12" t="s">
        <v>42</v>
      </c>
      <c r="K3454" s="12" t="s">
        <v>43</v>
      </c>
      <c r="L3454" s="13">
        <v>43.78</v>
      </c>
      <c r="M3454" s="13">
        <v>25</v>
      </c>
      <c r="N3454" s="13">
        <f t="shared" si="3582"/>
        <v>1.7512000000000001</v>
      </c>
      <c r="O3454" s="13">
        <v>35</v>
      </c>
      <c r="P3454" s="13"/>
      <c r="Q3454" s="13">
        <v>0</v>
      </c>
      <c r="R3454" s="69">
        <f>+L3454*O3454</f>
        <v>1532.3</v>
      </c>
      <c r="S3454" s="69">
        <v>0</v>
      </c>
      <c r="T3454" s="69">
        <f>+L3454*S3454</f>
        <v>0</v>
      </c>
      <c r="U3454" s="69">
        <f>+R3454-T3454</f>
        <v>1532.3</v>
      </c>
      <c r="V3454" s="69">
        <f t="shared" ref="V3454" si="3618">+U3454*0</f>
        <v>0</v>
      </c>
      <c r="W3454" s="69">
        <f>+U3454-V3454</f>
        <v>1532.3</v>
      </c>
      <c r="X3454" s="69">
        <v>0</v>
      </c>
      <c r="Y3454" s="14">
        <f t="shared" ref="Y3454" si="3619">T3454-X3454</f>
        <v>0</v>
      </c>
      <c r="Z3454" s="11" t="s">
        <v>26</v>
      </c>
      <c r="AA3454" s="12" t="s">
        <v>31</v>
      </c>
    </row>
    <row r="3455" spans="1:27" x14ac:dyDescent="0.25">
      <c r="A3455" s="10">
        <v>45709</v>
      </c>
      <c r="B3455" s="11" t="s">
        <v>6215</v>
      </c>
      <c r="C3455" s="11" t="s">
        <v>6216</v>
      </c>
      <c r="D3455" s="11">
        <v>18000</v>
      </c>
      <c r="E3455" s="11" t="s">
        <v>245</v>
      </c>
      <c r="F3455" s="11" t="s">
        <v>26</v>
      </c>
      <c r="G3455" s="11" t="s">
        <v>26</v>
      </c>
      <c r="H3455" s="12" t="s">
        <v>4421</v>
      </c>
      <c r="I3455" s="12" t="s">
        <v>27</v>
      </c>
      <c r="J3455" s="12" t="s">
        <v>33</v>
      </c>
      <c r="K3455" s="12" t="s">
        <v>34</v>
      </c>
      <c r="L3455" s="13">
        <v>44.8</v>
      </c>
      <c r="M3455" s="13">
        <v>31</v>
      </c>
      <c r="N3455" s="13">
        <f t="shared" si="3582"/>
        <v>1.4451612903225806</v>
      </c>
      <c r="O3455" s="13">
        <v>85</v>
      </c>
      <c r="P3455" s="13" t="s">
        <v>30</v>
      </c>
      <c r="Q3455" s="13">
        <v>0</v>
      </c>
      <c r="R3455" s="69">
        <f t="shared" ref="R3455" si="3620">L3455*O3455</f>
        <v>3807.9999999999995</v>
      </c>
      <c r="S3455" s="69">
        <v>38</v>
      </c>
      <c r="T3455" s="69">
        <f t="shared" ref="T3455" si="3621">L3455*S3455</f>
        <v>1702.3999999999999</v>
      </c>
      <c r="U3455" s="69">
        <f t="shared" ref="U3455" si="3622">R3455-T3455</f>
        <v>2105.5999999999995</v>
      </c>
      <c r="V3455" s="69">
        <f>U3455*1</f>
        <v>2105.5999999999995</v>
      </c>
      <c r="W3455" s="69">
        <f t="shared" ref="W3455" si="3623">U3455-V3455</f>
        <v>0</v>
      </c>
      <c r="X3455" s="69">
        <f>L3455*37</f>
        <v>1657.6</v>
      </c>
      <c r="Y3455" s="70">
        <f>+T3455-X3455</f>
        <v>44.799999999999955</v>
      </c>
      <c r="Z3455" s="12" t="s">
        <v>41</v>
      </c>
      <c r="AA3455" s="12" t="s">
        <v>78</v>
      </c>
    </row>
    <row r="3456" spans="1:27" x14ac:dyDescent="0.25">
      <c r="A3456" s="10">
        <v>45709</v>
      </c>
      <c r="B3456" s="11" t="s">
        <v>6217</v>
      </c>
      <c r="C3456" s="11" t="s">
        <v>6218</v>
      </c>
      <c r="D3456" s="11">
        <v>18001</v>
      </c>
      <c r="E3456" s="11" t="s">
        <v>223</v>
      </c>
      <c r="F3456" s="11" t="s">
        <v>26</v>
      </c>
      <c r="G3456" s="11">
        <v>3232</v>
      </c>
      <c r="H3456" s="12" t="s">
        <v>4422</v>
      </c>
      <c r="I3456" s="12" t="s">
        <v>27</v>
      </c>
      <c r="J3456" s="12" t="s">
        <v>33</v>
      </c>
      <c r="K3456" s="12" t="s">
        <v>34</v>
      </c>
      <c r="L3456" s="13">
        <v>36.44</v>
      </c>
      <c r="M3456" s="13">
        <v>25</v>
      </c>
      <c r="N3456" s="13">
        <f t="shared" si="3582"/>
        <v>1.4576</v>
      </c>
      <c r="O3456" s="13">
        <v>45</v>
      </c>
      <c r="P3456" s="13" t="s">
        <v>30</v>
      </c>
      <c r="Q3456" s="13">
        <v>0</v>
      </c>
      <c r="R3456" s="69">
        <f>+L3456*O3456</f>
        <v>1639.8</v>
      </c>
      <c r="S3456" s="69">
        <v>0</v>
      </c>
      <c r="T3456" s="69">
        <f>+L3456*S3456</f>
        <v>0</v>
      </c>
      <c r="U3456" s="69">
        <f t="shared" ref="U3456" si="3624">+R3456-T3456</f>
        <v>1639.8</v>
      </c>
      <c r="V3456" s="69">
        <f>+U3456*1</f>
        <v>1639.8</v>
      </c>
      <c r="W3456" s="69">
        <f t="shared" ref="W3456" si="3625">+U3456-V3456</f>
        <v>0</v>
      </c>
      <c r="X3456" s="69">
        <v>0</v>
      </c>
      <c r="Y3456" s="14">
        <f t="shared" ref="Y3456:Y3473" si="3626">T3456-X3456</f>
        <v>0</v>
      </c>
      <c r="Z3456" s="11" t="s">
        <v>26</v>
      </c>
      <c r="AA3456" s="12" t="s">
        <v>31</v>
      </c>
    </row>
    <row r="3457" spans="1:27" x14ac:dyDescent="0.25">
      <c r="A3457" s="10">
        <v>45709</v>
      </c>
      <c r="B3457" s="11" t="s">
        <v>6219</v>
      </c>
      <c r="C3457" s="11" t="s">
        <v>6220</v>
      </c>
      <c r="D3457" s="11">
        <v>18002</v>
      </c>
      <c r="E3457" s="11" t="s">
        <v>569</v>
      </c>
      <c r="F3457" s="11" t="s">
        <v>26</v>
      </c>
      <c r="G3457" s="11">
        <v>10766</v>
      </c>
      <c r="H3457" s="12" t="s">
        <v>140</v>
      </c>
      <c r="I3457" s="12" t="s">
        <v>27</v>
      </c>
      <c r="J3457" s="12" t="s">
        <v>47</v>
      </c>
      <c r="K3457" s="12" t="s">
        <v>48</v>
      </c>
      <c r="L3457" s="13">
        <v>42.36</v>
      </c>
      <c r="M3457" s="13">
        <v>29</v>
      </c>
      <c r="N3457" s="13">
        <f t="shared" si="3582"/>
        <v>1.4606896551724138</v>
      </c>
      <c r="O3457" s="13">
        <v>40</v>
      </c>
      <c r="P3457" s="13"/>
      <c r="Q3457" s="13">
        <v>0</v>
      </c>
      <c r="R3457" s="69">
        <f>+L3457*O3457</f>
        <v>1694.4</v>
      </c>
      <c r="S3457" s="69">
        <v>0</v>
      </c>
      <c r="T3457" s="69">
        <f>+L3457*S3457</f>
        <v>0</v>
      </c>
      <c r="U3457" s="69">
        <f>+R3457-T3457</f>
        <v>1694.4</v>
      </c>
      <c r="V3457" s="69">
        <f t="shared" ref="V3457:V3458" si="3627">+U3457*0</f>
        <v>0</v>
      </c>
      <c r="W3457" s="69">
        <f>+U3457-V3457</f>
        <v>1694.4</v>
      </c>
      <c r="X3457" s="69">
        <v>0</v>
      </c>
      <c r="Y3457" s="14">
        <f t="shared" si="3626"/>
        <v>0</v>
      </c>
      <c r="Z3457" s="11" t="s">
        <v>26</v>
      </c>
      <c r="AA3457" s="12" t="s">
        <v>31</v>
      </c>
    </row>
    <row r="3458" spans="1:27" x14ac:dyDescent="0.25">
      <c r="A3458" s="10">
        <v>45709</v>
      </c>
      <c r="B3458" s="11" t="s">
        <v>1386</v>
      </c>
      <c r="C3458" s="11" t="s">
        <v>6221</v>
      </c>
      <c r="D3458" s="11">
        <v>18003</v>
      </c>
      <c r="E3458" s="11" t="s">
        <v>63</v>
      </c>
      <c r="F3458" s="11" t="s">
        <v>26</v>
      </c>
      <c r="G3458" s="11">
        <v>10853</v>
      </c>
      <c r="H3458" s="12" t="s">
        <v>140</v>
      </c>
      <c r="I3458" s="12" t="s">
        <v>27</v>
      </c>
      <c r="J3458" s="12" t="s">
        <v>33</v>
      </c>
      <c r="K3458" s="12" t="s">
        <v>34</v>
      </c>
      <c r="L3458" s="13">
        <v>40.74</v>
      </c>
      <c r="M3458" s="13">
        <v>28</v>
      </c>
      <c r="N3458" s="13">
        <f t="shared" si="3582"/>
        <v>1.4550000000000001</v>
      </c>
      <c r="O3458" s="13">
        <v>40</v>
      </c>
      <c r="P3458" s="13"/>
      <c r="Q3458" s="13">
        <v>0</v>
      </c>
      <c r="R3458" s="69">
        <f>+L3458*O3458</f>
        <v>1629.6000000000001</v>
      </c>
      <c r="S3458" s="69">
        <v>0</v>
      </c>
      <c r="T3458" s="69">
        <f>+L3458*S3458</f>
        <v>0</v>
      </c>
      <c r="U3458" s="69">
        <f>+R3458-T3458</f>
        <v>1629.6000000000001</v>
      </c>
      <c r="V3458" s="69">
        <f t="shared" si="3627"/>
        <v>0</v>
      </c>
      <c r="W3458" s="69">
        <f>+U3458-V3458</f>
        <v>1629.6000000000001</v>
      </c>
      <c r="X3458" s="69">
        <v>0</v>
      </c>
      <c r="Y3458" s="14">
        <f t="shared" si="3626"/>
        <v>0</v>
      </c>
      <c r="Z3458" s="11" t="s">
        <v>26</v>
      </c>
      <c r="AA3458" s="12" t="s">
        <v>31</v>
      </c>
    </row>
    <row r="3459" spans="1:27" x14ac:dyDescent="0.25">
      <c r="A3459" s="10">
        <v>45709</v>
      </c>
      <c r="B3459" s="11" t="s">
        <v>112</v>
      </c>
      <c r="C3459" s="11" t="s">
        <v>6222</v>
      </c>
      <c r="D3459" s="11">
        <v>18004</v>
      </c>
      <c r="E3459" s="11" t="s">
        <v>50</v>
      </c>
      <c r="F3459" s="11" t="s">
        <v>26</v>
      </c>
      <c r="G3459" s="11">
        <v>764</v>
      </c>
      <c r="H3459" s="12" t="s">
        <v>162</v>
      </c>
      <c r="I3459" s="12" t="s">
        <v>27</v>
      </c>
      <c r="J3459" s="12" t="s">
        <v>42</v>
      </c>
      <c r="K3459" s="12" t="s">
        <v>43</v>
      </c>
      <c r="L3459" s="13">
        <v>40.92</v>
      </c>
      <c r="M3459" s="13">
        <v>25</v>
      </c>
      <c r="N3459" s="13">
        <f t="shared" si="3582"/>
        <v>1.6368</v>
      </c>
      <c r="O3459" s="13" t="s">
        <v>30</v>
      </c>
      <c r="P3459" s="13">
        <v>62</v>
      </c>
      <c r="Q3459" s="13">
        <v>0</v>
      </c>
      <c r="R3459" s="69">
        <f>M3459*P3459</f>
        <v>1550</v>
      </c>
      <c r="S3459" s="69">
        <v>0</v>
      </c>
      <c r="T3459" s="69">
        <f>M3459*S3459</f>
        <v>0</v>
      </c>
      <c r="U3459" s="69">
        <f>R3459-T3459</f>
        <v>1550</v>
      </c>
      <c r="V3459" s="69">
        <f t="shared" ref="V3459" si="3628">U3459*0</f>
        <v>0</v>
      </c>
      <c r="W3459" s="69">
        <f t="shared" ref="W3459" si="3629">U3459-V3459</f>
        <v>1550</v>
      </c>
      <c r="X3459" s="69">
        <v>0</v>
      </c>
      <c r="Y3459" s="14">
        <f t="shared" si="3626"/>
        <v>0</v>
      </c>
      <c r="Z3459" s="11" t="s">
        <v>26</v>
      </c>
      <c r="AA3459" s="12" t="s">
        <v>31</v>
      </c>
    </row>
    <row r="3460" spans="1:27" x14ac:dyDescent="0.25">
      <c r="A3460" s="10">
        <v>45709</v>
      </c>
      <c r="B3460" s="11" t="s">
        <v>1667</v>
      </c>
      <c r="C3460" s="11" t="s">
        <v>6223</v>
      </c>
      <c r="D3460" s="11">
        <v>18005</v>
      </c>
      <c r="E3460" s="11" t="s">
        <v>430</v>
      </c>
      <c r="F3460" s="11" t="s">
        <v>26</v>
      </c>
      <c r="G3460" s="11">
        <v>1056</v>
      </c>
      <c r="H3460" s="12" t="s">
        <v>6326</v>
      </c>
      <c r="I3460" s="12" t="s">
        <v>27</v>
      </c>
      <c r="J3460" s="12" t="s">
        <v>42</v>
      </c>
      <c r="K3460" s="12" t="s">
        <v>43</v>
      </c>
      <c r="L3460" s="13">
        <v>39.68</v>
      </c>
      <c r="M3460" s="13">
        <v>25</v>
      </c>
      <c r="N3460" s="13">
        <f t="shared" si="3582"/>
        <v>1.5871999999999999</v>
      </c>
      <c r="O3460" s="13">
        <v>42.5</v>
      </c>
      <c r="P3460" s="13"/>
      <c r="Q3460" s="13">
        <v>0</v>
      </c>
      <c r="R3460" s="69">
        <f>L3460*O3460</f>
        <v>1686.4</v>
      </c>
      <c r="S3460" s="69">
        <v>0</v>
      </c>
      <c r="T3460" s="69">
        <f>+L3460*S3460</f>
        <v>0</v>
      </c>
      <c r="U3460" s="69">
        <f>R3460-T3460</f>
        <v>1686.4</v>
      </c>
      <c r="V3460" s="69">
        <f>U3460*0</f>
        <v>0</v>
      </c>
      <c r="W3460" s="69">
        <f>U3460-V3460</f>
        <v>1686.4</v>
      </c>
      <c r="X3460" s="69"/>
      <c r="Y3460" s="14">
        <f t="shared" si="3626"/>
        <v>0</v>
      </c>
      <c r="Z3460" s="73" t="s">
        <v>26</v>
      </c>
      <c r="AA3460" s="12" t="s">
        <v>31</v>
      </c>
    </row>
    <row r="3461" spans="1:27" x14ac:dyDescent="0.25">
      <c r="A3461" s="10">
        <v>45709</v>
      </c>
      <c r="B3461" s="11" t="s">
        <v>6224</v>
      </c>
      <c r="C3461" s="11" t="s">
        <v>6225</v>
      </c>
      <c r="D3461" s="11">
        <v>18006</v>
      </c>
      <c r="E3461" s="11" t="s">
        <v>80</v>
      </c>
      <c r="F3461" s="11" t="s">
        <v>26</v>
      </c>
      <c r="G3461" s="11">
        <v>10901</v>
      </c>
      <c r="H3461" s="12" t="s">
        <v>140</v>
      </c>
      <c r="I3461" s="12" t="s">
        <v>27</v>
      </c>
      <c r="J3461" s="12" t="s">
        <v>33</v>
      </c>
      <c r="K3461" s="12" t="s">
        <v>34</v>
      </c>
      <c r="L3461" s="13">
        <v>40.56</v>
      </c>
      <c r="M3461" s="13">
        <v>28</v>
      </c>
      <c r="N3461" s="13">
        <f t="shared" si="3582"/>
        <v>1.4485714285714286</v>
      </c>
      <c r="O3461" s="13">
        <v>40</v>
      </c>
      <c r="P3461" s="13"/>
      <c r="Q3461" s="13">
        <v>0</v>
      </c>
      <c r="R3461" s="69">
        <f>+L3461*O3461</f>
        <v>1622.4</v>
      </c>
      <c r="S3461" s="69">
        <v>0</v>
      </c>
      <c r="T3461" s="69">
        <f>+L3461*S3461</f>
        <v>0</v>
      </c>
      <c r="U3461" s="69">
        <f>+R3461-T3461</f>
        <v>1622.4</v>
      </c>
      <c r="V3461" s="69">
        <f t="shared" ref="V3461" si="3630">+U3461*0</f>
        <v>0</v>
      </c>
      <c r="W3461" s="69">
        <f>+U3461-V3461</f>
        <v>1622.4</v>
      </c>
      <c r="X3461" s="69">
        <v>0</v>
      </c>
      <c r="Y3461" s="14">
        <f t="shared" si="3626"/>
        <v>0</v>
      </c>
      <c r="Z3461" s="11" t="s">
        <v>26</v>
      </c>
      <c r="AA3461" s="12" t="s">
        <v>31</v>
      </c>
    </row>
    <row r="3462" spans="1:27" x14ac:dyDescent="0.25">
      <c r="A3462" s="10">
        <v>45709</v>
      </c>
      <c r="B3462" s="11" t="s">
        <v>6226</v>
      </c>
      <c r="C3462" s="11" t="s">
        <v>6227</v>
      </c>
      <c r="D3462" s="11">
        <v>18007</v>
      </c>
      <c r="E3462" s="11" t="s">
        <v>551</v>
      </c>
      <c r="F3462" s="11" t="s">
        <v>26</v>
      </c>
      <c r="G3462" s="11">
        <v>44181</v>
      </c>
      <c r="H3462" s="12" t="s">
        <v>4422</v>
      </c>
      <c r="I3462" s="12" t="s">
        <v>27</v>
      </c>
      <c r="J3462" s="12" t="s">
        <v>42</v>
      </c>
      <c r="K3462" s="12" t="s">
        <v>43</v>
      </c>
      <c r="L3462" s="13">
        <v>37.340000000000003</v>
      </c>
      <c r="M3462" s="13">
        <v>25</v>
      </c>
      <c r="N3462" s="13">
        <f t="shared" si="3582"/>
        <v>1.4936</v>
      </c>
      <c r="O3462" s="13">
        <v>42</v>
      </c>
      <c r="P3462" s="13" t="s">
        <v>30</v>
      </c>
      <c r="Q3462" s="13">
        <v>0</v>
      </c>
      <c r="R3462" s="69">
        <f t="shared" ref="R3462:R3463" si="3631">+L3462*O3462</f>
        <v>1568.2800000000002</v>
      </c>
      <c r="S3462" s="69">
        <v>0</v>
      </c>
      <c r="T3462" s="69">
        <f t="shared" ref="T3462:T3463" si="3632">+L3462*S3462</f>
        <v>0</v>
      </c>
      <c r="U3462" s="69">
        <f t="shared" ref="U3462:U3463" si="3633">+R3462-T3462</f>
        <v>1568.2800000000002</v>
      </c>
      <c r="V3462" s="69">
        <f>+U3462*1</f>
        <v>1568.2800000000002</v>
      </c>
      <c r="W3462" s="69">
        <f t="shared" ref="W3462:W3463" si="3634">+U3462-V3462</f>
        <v>0</v>
      </c>
      <c r="X3462" s="69">
        <v>0</v>
      </c>
      <c r="Y3462" s="14">
        <f t="shared" si="3626"/>
        <v>0</v>
      </c>
      <c r="Z3462" s="11" t="s">
        <v>26</v>
      </c>
      <c r="AA3462" s="12" t="s">
        <v>31</v>
      </c>
    </row>
    <row r="3463" spans="1:27" x14ac:dyDescent="0.25">
      <c r="A3463" s="10">
        <v>45709</v>
      </c>
      <c r="B3463" s="11" t="s">
        <v>6228</v>
      </c>
      <c r="C3463" s="11" t="s">
        <v>6229</v>
      </c>
      <c r="D3463" s="11">
        <v>18008</v>
      </c>
      <c r="E3463" s="11" t="s">
        <v>87</v>
      </c>
      <c r="F3463" s="11" t="s">
        <v>26</v>
      </c>
      <c r="G3463" s="11">
        <v>56994</v>
      </c>
      <c r="H3463" s="12" t="s">
        <v>4422</v>
      </c>
      <c r="I3463" s="12" t="s">
        <v>27</v>
      </c>
      <c r="J3463" s="12" t="s">
        <v>42</v>
      </c>
      <c r="K3463" s="12" t="s">
        <v>43</v>
      </c>
      <c r="L3463" s="13">
        <v>37.58</v>
      </c>
      <c r="M3463" s="13">
        <v>25</v>
      </c>
      <c r="N3463" s="13">
        <f t="shared" si="3582"/>
        <v>1.5031999999999999</v>
      </c>
      <c r="O3463" s="13">
        <v>42</v>
      </c>
      <c r="P3463" s="13" t="s">
        <v>30</v>
      </c>
      <c r="Q3463" s="13">
        <v>0</v>
      </c>
      <c r="R3463" s="69">
        <f t="shared" si="3631"/>
        <v>1578.36</v>
      </c>
      <c r="S3463" s="69">
        <v>0</v>
      </c>
      <c r="T3463" s="69">
        <f t="shared" si="3632"/>
        <v>0</v>
      </c>
      <c r="U3463" s="69">
        <f t="shared" si="3633"/>
        <v>1578.36</v>
      </c>
      <c r="V3463" s="69">
        <f>+U3463*1</f>
        <v>1578.36</v>
      </c>
      <c r="W3463" s="69">
        <f t="shared" si="3634"/>
        <v>0</v>
      </c>
      <c r="X3463" s="69">
        <v>0</v>
      </c>
      <c r="Y3463" s="14">
        <f t="shared" si="3626"/>
        <v>0</v>
      </c>
      <c r="Z3463" s="11" t="s">
        <v>26</v>
      </c>
      <c r="AA3463" s="12" t="s">
        <v>31</v>
      </c>
    </row>
    <row r="3464" spans="1:27" x14ac:dyDescent="0.25">
      <c r="A3464" s="10">
        <v>45709</v>
      </c>
      <c r="B3464" s="11" t="s">
        <v>5786</v>
      </c>
      <c r="C3464" s="11" t="s">
        <v>6230</v>
      </c>
      <c r="D3464" s="11">
        <v>18009</v>
      </c>
      <c r="E3464" s="11" t="s">
        <v>1199</v>
      </c>
      <c r="F3464" s="11" t="s">
        <v>26</v>
      </c>
      <c r="G3464" s="11">
        <v>2987</v>
      </c>
      <c r="H3464" s="12" t="s">
        <v>162</v>
      </c>
      <c r="I3464" s="12" t="s">
        <v>27</v>
      </c>
      <c r="J3464" s="12" t="s">
        <v>42</v>
      </c>
      <c r="K3464" s="12" t="s">
        <v>43</v>
      </c>
      <c r="L3464" s="13">
        <v>43.1</v>
      </c>
      <c r="M3464" s="13">
        <v>25</v>
      </c>
      <c r="N3464" s="13">
        <f t="shared" si="3582"/>
        <v>1.724</v>
      </c>
      <c r="O3464" s="13" t="s">
        <v>30</v>
      </c>
      <c r="P3464" s="13">
        <v>62</v>
      </c>
      <c r="Q3464" s="13">
        <v>0</v>
      </c>
      <c r="R3464" s="69">
        <f>M3464*P3464</f>
        <v>1550</v>
      </c>
      <c r="S3464" s="69">
        <v>0</v>
      </c>
      <c r="T3464" s="69">
        <f>M3464*S3464</f>
        <v>0</v>
      </c>
      <c r="U3464" s="69">
        <f>R3464-T3464</f>
        <v>1550</v>
      </c>
      <c r="V3464" s="69">
        <f t="shared" ref="V3464" si="3635">U3464*0</f>
        <v>0</v>
      </c>
      <c r="W3464" s="69">
        <f t="shared" ref="W3464" si="3636">U3464-V3464</f>
        <v>1550</v>
      </c>
      <c r="X3464" s="69">
        <v>0</v>
      </c>
      <c r="Y3464" s="14">
        <f t="shared" si="3626"/>
        <v>0</v>
      </c>
      <c r="Z3464" s="11" t="s">
        <v>26</v>
      </c>
      <c r="AA3464" s="12" t="s">
        <v>31</v>
      </c>
    </row>
    <row r="3465" spans="1:27" x14ac:dyDescent="0.25">
      <c r="A3465" s="10">
        <v>45709</v>
      </c>
      <c r="B3465" s="11" t="s">
        <v>6231</v>
      </c>
      <c r="C3465" s="11" t="s">
        <v>6232</v>
      </c>
      <c r="D3465" s="11">
        <v>18010</v>
      </c>
      <c r="E3465" s="11" t="s">
        <v>588</v>
      </c>
      <c r="F3465" s="11" t="s">
        <v>26</v>
      </c>
      <c r="G3465" s="11">
        <v>56936</v>
      </c>
      <c r="H3465" s="12" t="s">
        <v>4422</v>
      </c>
      <c r="I3465" s="12" t="s">
        <v>27</v>
      </c>
      <c r="J3465" s="12" t="s">
        <v>47</v>
      </c>
      <c r="K3465" s="12" t="s">
        <v>48</v>
      </c>
      <c r="L3465" s="13">
        <v>34.840000000000003</v>
      </c>
      <c r="M3465" s="13">
        <v>25</v>
      </c>
      <c r="N3465" s="13">
        <f t="shared" si="3582"/>
        <v>1.3936000000000002</v>
      </c>
      <c r="O3465" s="13">
        <v>46</v>
      </c>
      <c r="P3465" s="13" t="s">
        <v>30</v>
      </c>
      <c r="Q3465" s="13">
        <v>0</v>
      </c>
      <c r="R3465" s="69">
        <f t="shared" ref="R3465" si="3637">+L3465*O3465</f>
        <v>1602.64</v>
      </c>
      <c r="S3465" s="69">
        <v>0</v>
      </c>
      <c r="T3465" s="69">
        <f t="shared" ref="T3465" si="3638">+L3465*S3465</f>
        <v>0</v>
      </c>
      <c r="U3465" s="69">
        <f t="shared" ref="U3465:U3466" si="3639">+R3465-T3465</f>
        <v>1602.64</v>
      </c>
      <c r="V3465" s="69">
        <f>+U3465*1</f>
        <v>1602.64</v>
      </c>
      <c r="W3465" s="69">
        <f t="shared" ref="W3465:W3466" si="3640">+U3465-V3465</f>
        <v>0</v>
      </c>
      <c r="X3465" s="69">
        <v>0</v>
      </c>
      <c r="Y3465" s="14">
        <f t="shared" si="3626"/>
        <v>0</v>
      </c>
      <c r="Z3465" s="11" t="s">
        <v>26</v>
      </c>
      <c r="AA3465" s="12" t="s">
        <v>31</v>
      </c>
    </row>
    <row r="3466" spans="1:27" x14ac:dyDescent="0.25">
      <c r="A3466" s="10">
        <v>45709</v>
      </c>
      <c r="B3466" s="11" t="s">
        <v>6233</v>
      </c>
      <c r="C3466" s="11" t="s">
        <v>6234</v>
      </c>
      <c r="D3466" s="11">
        <v>18011</v>
      </c>
      <c r="E3466" s="11" t="s">
        <v>69</v>
      </c>
      <c r="F3466" s="11" t="s">
        <v>26</v>
      </c>
      <c r="G3466" s="11">
        <v>2131</v>
      </c>
      <c r="H3466" s="12" t="s">
        <v>70</v>
      </c>
      <c r="I3466" s="12" t="s">
        <v>27</v>
      </c>
      <c r="J3466" s="12" t="s">
        <v>33</v>
      </c>
      <c r="K3466" s="12" t="s">
        <v>34</v>
      </c>
      <c r="L3466" s="13">
        <v>38.700000000000003</v>
      </c>
      <c r="M3466" s="13">
        <v>25</v>
      </c>
      <c r="N3466" s="13">
        <f t="shared" si="3582"/>
        <v>1.548</v>
      </c>
      <c r="O3466" s="13" t="s">
        <v>30</v>
      </c>
      <c r="P3466" s="13">
        <v>60</v>
      </c>
      <c r="Q3466" s="13">
        <v>0</v>
      </c>
      <c r="R3466" s="69">
        <f>+M3466*P3466</f>
        <v>1500</v>
      </c>
      <c r="S3466" s="69">
        <v>0</v>
      </c>
      <c r="T3466" s="69">
        <f>+M3466*S3466</f>
        <v>0</v>
      </c>
      <c r="U3466" s="69">
        <f t="shared" si="3639"/>
        <v>1500</v>
      </c>
      <c r="V3466" s="69">
        <f>+U3466*0</f>
        <v>0</v>
      </c>
      <c r="W3466" s="69">
        <f t="shared" si="3640"/>
        <v>1500</v>
      </c>
      <c r="X3466" s="69">
        <v>0</v>
      </c>
      <c r="Y3466" s="14">
        <f t="shared" si="3626"/>
        <v>0</v>
      </c>
      <c r="Z3466" s="11" t="s">
        <v>26</v>
      </c>
      <c r="AA3466" s="12" t="s">
        <v>31</v>
      </c>
    </row>
    <row r="3467" spans="1:27" x14ac:dyDescent="0.25">
      <c r="A3467" s="10">
        <v>45709</v>
      </c>
      <c r="B3467" s="11" t="s">
        <v>5697</v>
      </c>
      <c r="C3467" s="11" t="s">
        <v>6235</v>
      </c>
      <c r="D3467" s="11">
        <v>18012</v>
      </c>
      <c r="E3467" s="11" t="s">
        <v>32</v>
      </c>
      <c r="F3467" s="11" t="s">
        <v>26</v>
      </c>
      <c r="G3467" s="11">
        <v>1625</v>
      </c>
      <c r="H3467" s="12" t="s">
        <v>45</v>
      </c>
      <c r="I3467" s="12" t="s">
        <v>27</v>
      </c>
      <c r="J3467" s="12" t="s">
        <v>42</v>
      </c>
      <c r="K3467" s="12" t="s">
        <v>43</v>
      </c>
      <c r="L3467" s="13">
        <v>43.54</v>
      </c>
      <c r="M3467" s="13">
        <v>25</v>
      </c>
      <c r="N3467" s="13">
        <f t="shared" si="3582"/>
        <v>1.7416</v>
      </c>
      <c r="O3467" s="13" t="s">
        <v>30</v>
      </c>
      <c r="P3467" s="13">
        <v>62</v>
      </c>
      <c r="Q3467" s="13">
        <v>0</v>
      </c>
      <c r="R3467" s="69">
        <f>M3467*P3467</f>
        <v>1550</v>
      </c>
      <c r="S3467" s="69">
        <v>0</v>
      </c>
      <c r="T3467" s="69">
        <f>M3467*S3467</f>
        <v>0</v>
      </c>
      <c r="U3467" s="69">
        <f>R3467-T3467</f>
        <v>1550</v>
      </c>
      <c r="V3467" s="69">
        <f>U3467*0</f>
        <v>0</v>
      </c>
      <c r="W3467" s="69">
        <f>U3467-V3467</f>
        <v>1550</v>
      </c>
      <c r="X3467" s="69">
        <v>0</v>
      </c>
      <c r="Y3467" s="14">
        <f t="shared" si="3626"/>
        <v>0</v>
      </c>
      <c r="Z3467" s="11" t="s">
        <v>26</v>
      </c>
      <c r="AA3467" s="12" t="s">
        <v>31</v>
      </c>
    </row>
    <row r="3468" spans="1:27" x14ac:dyDescent="0.25">
      <c r="A3468" s="10">
        <v>45709</v>
      </c>
      <c r="B3468" s="11" t="s">
        <v>717</v>
      </c>
      <c r="C3468" s="11" t="s">
        <v>6236</v>
      </c>
      <c r="D3468" s="11">
        <v>18013</v>
      </c>
      <c r="E3468" s="11" t="s">
        <v>65</v>
      </c>
      <c r="F3468" s="11" t="s">
        <v>26</v>
      </c>
      <c r="G3468" s="11">
        <v>1715</v>
      </c>
      <c r="H3468" s="12" t="s">
        <v>66</v>
      </c>
      <c r="I3468" s="12" t="s">
        <v>37</v>
      </c>
      <c r="J3468" s="12" t="s">
        <v>1908</v>
      </c>
      <c r="K3468" s="12" t="s">
        <v>82</v>
      </c>
      <c r="L3468" s="13">
        <v>40.119999999999997</v>
      </c>
      <c r="M3468" s="13">
        <v>25</v>
      </c>
      <c r="N3468" s="13">
        <f t="shared" si="3582"/>
        <v>1.6048</v>
      </c>
      <c r="O3468" s="13" t="s">
        <v>30</v>
      </c>
      <c r="P3468" s="13">
        <v>54</v>
      </c>
      <c r="Q3468" s="13">
        <v>0</v>
      </c>
      <c r="R3468" s="69">
        <f>M3468*P3468</f>
        <v>1350</v>
      </c>
      <c r="S3468" s="69">
        <v>0</v>
      </c>
      <c r="T3468" s="69">
        <f>M3468*S3468</f>
        <v>0</v>
      </c>
      <c r="U3468" s="69">
        <f t="shared" ref="U3468" si="3641">R3468-T3468</f>
        <v>1350</v>
      </c>
      <c r="V3468" s="69">
        <f>U3468*1</f>
        <v>1350</v>
      </c>
      <c r="W3468" s="69">
        <f>U3468-V3468</f>
        <v>0</v>
      </c>
      <c r="X3468" s="69">
        <v>0</v>
      </c>
      <c r="Y3468" s="14">
        <f t="shared" si="3626"/>
        <v>0</v>
      </c>
      <c r="Z3468" s="11" t="s">
        <v>26</v>
      </c>
      <c r="AA3468" s="12" t="s">
        <v>31</v>
      </c>
    </row>
    <row r="3469" spans="1:27" x14ac:dyDescent="0.25">
      <c r="A3469" s="10">
        <v>45709</v>
      </c>
      <c r="B3469" s="11" t="s">
        <v>6237</v>
      </c>
      <c r="C3469" s="11" t="s">
        <v>6238</v>
      </c>
      <c r="D3469" s="11">
        <v>18014</v>
      </c>
      <c r="E3469" s="11" t="s">
        <v>4760</v>
      </c>
      <c r="F3469" s="11" t="s">
        <v>26</v>
      </c>
      <c r="G3469" s="11" t="s">
        <v>35</v>
      </c>
      <c r="H3469" s="12" t="s">
        <v>36</v>
      </c>
      <c r="I3469" s="12" t="s">
        <v>27</v>
      </c>
      <c r="J3469" s="12" t="s">
        <v>42</v>
      </c>
      <c r="K3469" s="12" t="s">
        <v>43</v>
      </c>
      <c r="L3469" s="13">
        <v>40.78</v>
      </c>
      <c r="M3469" s="13">
        <v>25</v>
      </c>
      <c r="N3469" s="13">
        <f t="shared" si="3582"/>
        <v>1.6312</v>
      </c>
      <c r="O3469" s="13">
        <v>45</v>
      </c>
      <c r="P3469" s="13" t="s">
        <v>30</v>
      </c>
      <c r="Q3469" s="13">
        <v>0</v>
      </c>
      <c r="R3469" s="69">
        <f>(L3469*O3469)-Q3469</f>
        <v>1835.1000000000001</v>
      </c>
      <c r="S3469" s="69">
        <v>0</v>
      </c>
      <c r="T3469" s="69">
        <f t="shared" ref="T3469" si="3642">+L3469*S3469</f>
        <v>0</v>
      </c>
      <c r="U3469" s="69">
        <f t="shared" ref="U3469" si="3643">+R3469-T3469</f>
        <v>1835.1000000000001</v>
      </c>
      <c r="V3469" s="69">
        <f>+U3469*0</f>
        <v>0</v>
      </c>
      <c r="W3469" s="69">
        <f t="shared" ref="W3469" si="3644">+U3469-V3469</f>
        <v>1835.1000000000001</v>
      </c>
      <c r="X3469" s="69">
        <v>0</v>
      </c>
      <c r="Y3469" s="14">
        <f t="shared" si="3626"/>
        <v>0</v>
      </c>
      <c r="Z3469" s="11" t="s">
        <v>26</v>
      </c>
      <c r="AA3469" s="12" t="s">
        <v>31</v>
      </c>
    </row>
    <row r="3470" spans="1:27" x14ac:dyDescent="0.25">
      <c r="A3470" s="10">
        <v>45709</v>
      </c>
      <c r="B3470" s="11" t="s">
        <v>5306</v>
      </c>
      <c r="C3470" s="11" t="s">
        <v>6239</v>
      </c>
      <c r="D3470" s="11">
        <v>18015</v>
      </c>
      <c r="E3470" s="11" t="s">
        <v>67</v>
      </c>
      <c r="F3470" s="11" t="s">
        <v>26</v>
      </c>
      <c r="G3470" s="11">
        <v>1649</v>
      </c>
      <c r="H3470" s="12" t="s">
        <v>66</v>
      </c>
      <c r="I3470" s="12" t="s">
        <v>37</v>
      </c>
      <c r="J3470" s="12" t="s">
        <v>1908</v>
      </c>
      <c r="K3470" s="12" t="s">
        <v>82</v>
      </c>
      <c r="L3470" s="13">
        <v>40.1</v>
      </c>
      <c r="M3470" s="13">
        <v>25</v>
      </c>
      <c r="N3470" s="13">
        <f t="shared" si="3582"/>
        <v>1.6040000000000001</v>
      </c>
      <c r="O3470" s="13" t="s">
        <v>30</v>
      </c>
      <c r="P3470" s="13">
        <v>54</v>
      </c>
      <c r="Q3470" s="13">
        <v>0</v>
      </c>
      <c r="R3470" s="69">
        <f>M3470*P3470</f>
        <v>1350</v>
      </c>
      <c r="S3470" s="69">
        <v>0</v>
      </c>
      <c r="T3470" s="69">
        <f>M3470*S3470</f>
        <v>0</v>
      </c>
      <c r="U3470" s="69">
        <f t="shared" ref="U3470" si="3645">R3470-T3470</f>
        <v>1350</v>
      </c>
      <c r="V3470" s="69">
        <f>U3470*1</f>
        <v>1350</v>
      </c>
      <c r="W3470" s="69">
        <f>U3470-V3470</f>
        <v>0</v>
      </c>
      <c r="X3470" s="69">
        <v>0</v>
      </c>
      <c r="Y3470" s="14">
        <f t="shared" si="3626"/>
        <v>0</v>
      </c>
      <c r="Z3470" s="11" t="s">
        <v>26</v>
      </c>
      <c r="AA3470" s="12" t="s">
        <v>31</v>
      </c>
    </row>
    <row r="3471" spans="1:27" x14ac:dyDescent="0.25">
      <c r="A3471" s="10">
        <v>45709</v>
      </c>
      <c r="B3471" s="11" t="s">
        <v>3571</v>
      </c>
      <c r="C3471" s="11" t="s">
        <v>6240</v>
      </c>
      <c r="D3471" s="11">
        <v>18016</v>
      </c>
      <c r="E3471" s="11" t="s">
        <v>434</v>
      </c>
      <c r="F3471" s="11" t="s">
        <v>26</v>
      </c>
      <c r="G3471" s="11">
        <v>2789</v>
      </c>
      <c r="H3471" s="12" t="s">
        <v>41</v>
      </c>
      <c r="I3471" s="12" t="s">
        <v>27</v>
      </c>
      <c r="J3471" s="12" t="s">
        <v>33</v>
      </c>
      <c r="K3471" s="12" t="s">
        <v>34</v>
      </c>
      <c r="L3471" s="13">
        <v>36.1</v>
      </c>
      <c r="M3471" s="13">
        <v>25</v>
      </c>
      <c r="N3471" s="13">
        <f t="shared" si="3582"/>
        <v>1.444</v>
      </c>
      <c r="O3471" s="13" t="s">
        <v>30</v>
      </c>
      <c r="P3471" s="13">
        <v>60</v>
      </c>
      <c r="Q3471" s="13">
        <v>0</v>
      </c>
      <c r="R3471" s="69">
        <f>M3471*P3471</f>
        <v>1500</v>
      </c>
      <c r="S3471" s="69">
        <v>0</v>
      </c>
      <c r="T3471" s="69">
        <f>M3471*S3471</f>
        <v>0</v>
      </c>
      <c r="U3471" s="69">
        <f t="shared" ref="U3471:U3472" si="3646">+R3471-T3471</f>
        <v>1500</v>
      </c>
      <c r="V3471" s="69">
        <f>+U3471*0</f>
        <v>0</v>
      </c>
      <c r="W3471" s="69">
        <f t="shared" ref="W3471:W3472" si="3647">+U3471-V3471</f>
        <v>1500</v>
      </c>
      <c r="X3471" s="69">
        <v>0</v>
      </c>
      <c r="Y3471" s="14">
        <f t="shared" si="3626"/>
        <v>0</v>
      </c>
      <c r="Z3471" s="11" t="s">
        <v>26</v>
      </c>
      <c r="AA3471" s="12" t="s">
        <v>31</v>
      </c>
    </row>
    <row r="3472" spans="1:27" x14ac:dyDescent="0.25">
      <c r="A3472" s="10">
        <v>45709</v>
      </c>
      <c r="B3472" s="11" t="s">
        <v>6241</v>
      </c>
      <c r="C3472" s="11" t="s">
        <v>6242</v>
      </c>
      <c r="D3472" s="11">
        <v>18017</v>
      </c>
      <c r="E3472" s="11" t="s">
        <v>592</v>
      </c>
      <c r="F3472" s="11" t="s">
        <v>26</v>
      </c>
      <c r="G3472" s="11">
        <v>44346</v>
      </c>
      <c r="H3472" s="12" t="s">
        <v>4422</v>
      </c>
      <c r="I3472" s="12" t="s">
        <v>27</v>
      </c>
      <c r="J3472" s="12" t="s">
        <v>33</v>
      </c>
      <c r="K3472" s="12" t="s">
        <v>34</v>
      </c>
      <c r="L3472" s="13">
        <v>34.840000000000003</v>
      </c>
      <c r="M3472" s="13">
        <v>25</v>
      </c>
      <c r="N3472" s="13">
        <f t="shared" si="3582"/>
        <v>1.3936000000000002</v>
      </c>
      <c r="O3472" s="13">
        <v>45</v>
      </c>
      <c r="P3472" s="13" t="s">
        <v>30</v>
      </c>
      <c r="Q3472" s="13">
        <v>0</v>
      </c>
      <c r="R3472" s="69">
        <f>+L3472*O3472</f>
        <v>1567.8000000000002</v>
      </c>
      <c r="S3472" s="69">
        <v>0</v>
      </c>
      <c r="T3472" s="69">
        <f>+L3472*S3472</f>
        <v>0</v>
      </c>
      <c r="U3472" s="69">
        <f t="shared" si="3646"/>
        <v>1567.8000000000002</v>
      </c>
      <c r="V3472" s="69">
        <f>+U3472*1</f>
        <v>1567.8000000000002</v>
      </c>
      <c r="W3472" s="69">
        <f t="shared" si="3647"/>
        <v>0</v>
      </c>
      <c r="X3472" s="69">
        <v>0</v>
      </c>
      <c r="Y3472" s="14">
        <f t="shared" si="3626"/>
        <v>0</v>
      </c>
      <c r="Z3472" s="11" t="s">
        <v>26</v>
      </c>
      <c r="AA3472" s="12" t="s">
        <v>31</v>
      </c>
    </row>
    <row r="3473" spans="1:27" x14ac:dyDescent="0.25">
      <c r="A3473" s="10">
        <v>45709</v>
      </c>
      <c r="B3473" s="11" t="s">
        <v>256</v>
      </c>
      <c r="C3473" s="11" t="s">
        <v>6243</v>
      </c>
      <c r="D3473" s="11">
        <v>18018</v>
      </c>
      <c r="E3473" s="11" t="s">
        <v>2108</v>
      </c>
      <c r="F3473" s="11" t="s">
        <v>26</v>
      </c>
      <c r="G3473" s="11">
        <v>10631</v>
      </c>
      <c r="H3473" s="12" t="s">
        <v>140</v>
      </c>
      <c r="I3473" s="12" t="s">
        <v>27</v>
      </c>
      <c r="J3473" s="12" t="s">
        <v>47</v>
      </c>
      <c r="K3473" s="12" t="s">
        <v>48</v>
      </c>
      <c r="L3473" s="13">
        <v>41.86</v>
      </c>
      <c r="M3473" s="13">
        <v>28</v>
      </c>
      <c r="N3473" s="13">
        <f t="shared" si="3582"/>
        <v>1.4949999999999999</v>
      </c>
      <c r="O3473" s="13">
        <v>40</v>
      </c>
      <c r="P3473" s="13"/>
      <c r="Q3473" s="13">
        <v>0</v>
      </c>
      <c r="R3473" s="69">
        <f>+L3473*O3473</f>
        <v>1674.4</v>
      </c>
      <c r="S3473" s="69">
        <v>0</v>
      </c>
      <c r="T3473" s="69">
        <f>+L3473*S3473</f>
        <v>0</v>
      </c>
      <c r="U3473" s="69">
        <f>+R3473-T3473</f>
        <v>1674.4</v>
      </c>
      <c r="V3473" s="69">
        <f t="shared" ref="V3473" si="3648">+U3473*0</f>
        <v>0</v>
      </c>
      <c r="W3473" s="69">
        <f>+U3473-V3473</f>
        <v>1674.4</v>
      </c>
      <c r="X3473" s="69">
        <v>0</v>
      </c>
      <c r="Y3473" s="14">
        <f t="shared" si="3626"/>
        <v>0</v>
      </c>
      <c r="Z3473" s="11" t="s">
        <v>26</v>
      </c>
      <c r="AA3473" s="12" t="s">
        <v>31</v>
      </c>
    </row>
    <row r="3474" spans="1:27" x14ac:dyDescent="0.25">
      <c r="A3474" s="10">
        <v>45709</v>
      </c>
      <c r="B3474" s="11" t="s">
        <v>6244</v>
      </c>
      <c r="C3474" s="11" t="s">
        <v>6245</v>
      </c>
      <c r="D3474" s="11">
        <v>18019</v>
      </c>
      <c r="E3474" s="11" t="s">
        <v>443</v>
      </c>
      <c r="F3474" s="11" t="s">
        <v>26</v>
      </c>
      <c r="G3474" s="11">
        <v>2114</v>
      </c>
      <c r="H3474" s="12" t="s">
        <v>4448</v>
      </c>
      <c r="I3474" s="12" t="s">
        <v>37</v>
      </c>
      <c r="J3474" s="12" t="s">
        <v>4686</v>
      </c>
      <c r="K3474" s="12" t="s">
        <v>82</v>
      </c>
      <c r="L3474" s="13">
        <v>34.76</v>
      </c>
      <c r="M3474" s="13">
        <v>21</v>
      </c>
      <c r="N3474" s="13">
        <f t="shared" si="3582"/>
        <v>1.6552380952380952</v>
      </c>
      <c r="O3474" s="13">
        <v>30</v>
      </c>
      <c r="P3474" s="13" t="s">
        <v>30</v>
      </c>
      <c r="Q3474" s="13"/>
      <c r="R3474" s="69">
        <f>L3474*O3474</f>
        <v>1042.8</v>
      </c>
      <c r="S3474" s="69"/>
      <c r="T3474" s="69"/>
      <c r="U3474" s="69"/>
      <c r="V3474" s="69"/>
      <c r="W3474" s="69"/>
      <c r="X3474" s="69">
        <v>0</v>
      </c>
      <c r="Y3474" s="70">
        <f>T3474-X3474</f>
        <v>0</v>
      </c>
      <c r="Z3474" s="11" t="s">
        <v>26</v>
      </c>
      <c r="AA3474" s="12" t="s">
        <v>31</v>
      </c>
    </row>
    <row r="3475" spans="1:27" x14ac:dyDescent="0.25">
      <c r="A3475" s="10">
        <v>45709</v>
      </c>
      <c r="B3475" s="11" t="s">
        <v>661</v>
      </c>
      <c r="C3475" s="11" t="s">
        <v>6246</v>
      </c>
      <c r="D3475" s="11">
        <v>18020</v>
      </c>
      <c r="E3475" s="11" t="s">
        <v>77</v>
      </c>
      <c r="F3475" s="11" t="s">
        <v>26</v>
      </c>
      <c r="G3475" s="11">
        <v>112938</v>
      </c>
      <c r="H3475" s="12" t="s">
        <v>4445</v>
      </c>
      <c r="I3475" s="12" t="s">
        <v>27</v>
      </c>
      <c r="J3475" s="12" t="s">
        <v>33</v>
      </c>
      <c r="K3475" s="12" t="s">
        <v>34</v>
      </c>
      <c r="L3475" s="13">
        <v>35.520000000000003</v>
      </c>
      <c r="M3475" s="13">
        <v>25</v>
      </c>
      <c r="N3475" s="13">
        <f t="shared" si="3582"/>
        <v>1.4208000000000001</v>
      </c>
      <c r="O3475" s="13">
        <v>44</v>
      </c>
      <c r="P3475" s="13" t="s">
        <v>30</v>
      </c>
      <c r="Q3475" s="13">
        <v>0</v>
      </c>
      <c r="R3475" s="69">
        <f t="shared" ref="R3475" si="3649">+L3475*O3475</f>
        <v>1562.88</v>
      </c>
      <c r="S3475" s="69">
        <v>0</v>
      </c>
      <c r="T3475" s="69">
        <f>+L3475*S3475</f>
        <v>0</v>
      </c>
      <c r="U3475" s="69">
        <f>+R3475-T3475</f>
        <v>1562.88</v>
      </c>
      <c r="V3475" s="69">
        <f>+U3475*1</f>
        <v>1562.88</v>
      </c>
      <c r="W3475" s="69">
        <f>+U3475-V3475</f>
        <v>0</v>
      </c>
      <c r="X3475" s="69">
        <v>0</v>
      </c>
      <c r="Y3475" s="14">
        <f t="shared" ref="Y3475:Y3484" si="3650">T3475-X3475</f>
        <v>0</v>
      </c>
      <c r="Z3475" s="11" t="s">
        <v>26</v>
      </c>
      <c r="AA3475" s="12" t="s">
        <v>31</v>
      </c>
    </row>
    <row r="3476" spans="1:27" x14ac:dyDescent="0.25">
      <c r="A3476" s="10">
        <v>45709</v>
      </c>
      <c r="B3476" s="11" t="s">
        <v>2512</v>
      </c>
      <c r="C3476" s="11" t="s">
        <v>6247</v>
      </c>
      <c r="D3476" s="11">
        <v>18021</v>
      </c>
      <c r="E3476" s="11" t="s">
        <v>32</v>
      </c>
      <c r="F3476" s="11" t="s">
        <v>26</v>
      </c>
      <c r="G3476" s="11">
        <v>75041</v>
      </c>
      <c r="H3476" s="12" t="s">
        <v>4447</v>
      </c>
      <c r="I3476" s="12" t="s">
        <v>27</v>
      </c>
      <c r="J3476" s="12" t="s">
        <v>42</v>
      </c>
      <c r="K3476" s="12" t="s">
        <v>43</v>
      </c>
      <c r="L3476" s="13">
        <v>40.5</v>
      </c>
      <c r="M3476" s="13">
        <v>25</v>
      </c>
      <c r="N3476" s="13">
        <f t="shared" si="3582"/>
        <v>1.62</v>
      </c>
      <c r="O3476" s="13">
        <v>42.5</v>
      </c>
      <c r="P3476" s="13"/>
      <c r="Q3476" s="13">
        <v>0</v>
      </c>
      <c r="R3476" s="69">
        <f>+L3476*O3476</f>
        <v>1721.25</v>
      </c>
      <c r="S3476" s="69">
        <v>0</v>
      </c>
      <c r="T3476" s="69">
        <f>+L3476*S3476</f>
        <v>0</v>
      </c>
      <c r="U3476" s="69">
        <f>+R3476-T3476</f>
        <v>1721.25</v>
      </c>
      <c r="V3476" s="69">
        <f>+U3476*0.75</f>
        <v>1290.9375</v>
      </c>
      <c r="W3476" s="69">
        <f>+U3476-V3476</f>
        <v>430.3125</v>
      </c>
      <c r="X3476" s="69">
        <v>0</v>
      </c>
      <c r="Y3476" s="14">
        <f t="shared" si="3650"/>
        <v>0</v>
      </c>
      <c r="Z3476" s="11" t="s">
        <v>26</v>
      </c>
      <c r="AA3476" s="12" t="s">
        <v>31</v>
      </c>
    </row>
    <row r="3477" spans="1:27" x14ac:dyDescent="0.25">
      <c r="A3477" s="10">
        <v>45709</v>
      </c>
      <c r="B3477" s="11" t="s">
        <v>6248</v>
      </c>
      <c r="C3477" s="11" t="s">
        <v>6249</v>
      </c>
      <c r="D3477" s="11">
        <v>18022</v>
      </c>
      <c r="E3477" s="11" t="s">
        <v>69</v>
      </c>
      <c r="F3477" s="11" t="s">
        <v>26</v>
      </c>
      <c r="G3477" s="11">
        <v>2132</v>
      </c>
      <c r="H3477" s="12" t="s">
        <v>70</v>
      </c>
      <c r="I3477" s="12" t="s">
        <v>27</v>
      </c>
      <c r="J3477" s="12" t="s">
        <v>33</v>
      </c>
      <c r="K3477" s="12" t="s">
        <v>34</v>
      </c>
      <c r="L3477" s="13">
        <v>37.659999999999997</v>
      </c>
      <c r="M3477" s="13">
        <v>25</v>
      </c>
      <c r="N3477" s="13">
        <f t="shared" si="3582"/>
        <v>1.5064</v>
      </c>
      <c r="O3477" s="13" t="s">
        <v>30</v>
      </c>
      <c r="P3477" s="13">
        <v>60</v>
      </c>
      <c r="Q3477" s="13">
        <v>0</v>
      </c>
      <c r="R3477" s="69">
        <f>+M3477*P3477</f>
        <v>1500</v>
      </c>
      <c r="S3477" s="69">
        <v>0</v>
      </c>
      <c r="T3477" s="69">
        <f>+M3477*S3477</f>
        <v>0</v>
      </c>
      <c r="U3477" s="69">
        <f t="shared" ref="U3477" si="3651">+R3477-T3477</f>
        <v>1500</v>
      </c>
      <c r="V3477" s="69">
        <f>+U3477*0</f>
        <v>0</v>
      </c>
      <c r="W3477" s="69">
        <f t="shared" ref="W3477" si="3652">+U3477-V3477</f>
        <v>1500</v>
      </c>
      <c r="X3477" s="69">
        <v>0</v>
      </c>
      <c r="Y3477" s="14">
        <f t="shared" si="3650"/>
        <v>0</v>
      </c>
      <c r="Z3477" s="11" t="s">
        <v>26</v>
      </c>
      <c r="AA3477" s="12" t="s">
        <v>31</v>
      </c>
    </row>
    <row r="3478" spans="1:27" x14ac:dyDescent="0.25">
      <c r="A3478" s="10">
        <v>45709</v>
      </c>
      <c r="B3478" s="11" t="s">
        <v>6250</v>
      </c>
      <c r="C3478" s="11" t="s">
        <v>6251</v>
      </c>
      <c r="D3478" s="11">
        <v>18023</v>
      </c>
      <c r="E3478" s="11" t="s">
        <v>569</v>
      </c>
      <c r="F3478" s="11" t="s">
        <v>26</v>
      </c>
      <c r="G3478" s="11">
        <v>10767</v>
      </c>
      <c r="H3478" s="12" t="s">
        <v>140</v>
      </c>
      <c r="I3478" s="12" t="s">
        <v>27</v>
      </c>
      <c r="J3478" s="12" t="s">
        <v>47</v>
      </c>
      <c r="K3478" s="12" t="s">
        <v>48</v>
      </c>
      <c r="L3478" s="13">
        <v>42.64</v>
      </c>
      <c r="M3478" s="13">
        <v>29</v>
      </c>
      <c r="N3478" s="13">
        <f t="shared" si="3582"/>
        <v>1.470344827586207</v>
      </c>
      <c r="O3478" s="13">
        <v>40</v>
      </c>
      <c r="P3478" s="13"/>
      <c r="Q3478" s="13">
        <v>0</v>
      </c>
      <c r="R3478" s="69">
        <f>+L3478*O3478</f>
        <v>1705.6</v>
      </c>
      <c r="S3478" s="69">
        <v>0</v>
      </c>
      <c r="T3478" s="69">
        <f>+L3478*S3478</f>
        <v>0</v>
      </c>
      <c r="U3478" s="69">
        <f>+R3478-T3478</f>
        <v>1705.6</v>
      </c>
      <c r="V3478" s="69">
        <f t="shared" ref="V3478:V3479" si="3653">+U3478*0</f>
        <v>0</v>
      </c>
      <c r="W3478" s="69">
        <f>+U3478-V3478</f>
        <v>1705.6</v>
      </c>
      <c r="X3478" s="69">
        <v>0</v>
      </c>
      <c r="Y3478" s="14">
        <f t="shared" si="3650"/>
        <v>0</v>
      </c>
      <c r="Z3478" s="11" t="s">
        <v>26</v>
      </c>
      <c r="AA3478" s="12" t="s">
        <v>31</v>
      </c>
    </row>
    <row r="3479" spans="1:27" x14ac:dyDescent="0.25">
      <c r="A3479" s="10">
        <v>45709</v>
      </c>
      <c r="B3479" s="11" t="s">
        <v>5686</v>
      </c>
      <c r="C3479" s="11" t="s">
        <v>6252</v>
      </c>
      <c r="D3479" s="11">
        <v>18024</v>
      </c>
      <c r="E3479" s="11" t="s">
        <v>63</v>
      </c>
      <c r="F3479" s="11" t="s">
        <v>26</v>
      </c>
      <c r="G3479" s="11">
        <v>10852</v>
      </c>
      <c r="H3479" s="12" t="s">
        <v>140</v>
      </c>
      <c r="I3479" s="12" t="s">
        <v>27</v>
      </c>
      <c r="J3479" s="12" t="s">
        <v>42</v>
      </c>
      <c r="K3479" s="12" t="s">
        <v>43</v>
      </c>
      <c r="L3479" s="13">
        <v>43.7</v>
      </c>
      <c r="M3479" s="13">
        <v>25</v>
      </c>
      <c r="N3479" s="13">
        <f t="shared" si="3582"/>
        <v>1.7480000000000002</v>
      </c>
      <c r="O3479" s="13">
        <v>35</v>
      </c>
      <c r="P3479" s="13"/>
      <c r="Q3479" s="13">
        <v>0</v>
      </c>
      <c r="R3479" s="69">
        <f>+L3479*O3479</f>
        <v>1529.5</v>
      </c>
      <c r="S3479" s="69">
        <v>0</v>
      </c>
      <c r="T3479" s="69">
        <f>+L3479*S3479</f>
        <v>0</v>
      </c>
      <c r="U3479" s="69">
        <f>+R3479-T3479</f>
        <v>1529.5</v>
      </c>
      <c r="V3479" s="69">
        <f t="shared" si="3653"/>
        <v>0</v>
      </c>
      <c r="W3479" s="69">
        <f>+U3479-V3479</f>
        <v>1529.5</v>
      </c>
      <c r="X3479" s="69">
        <v>0</v>
      </c>
      <c r="Y3479" s="14">
        <f t="shared" si="3650"/>
        <v>0</v>
      </c>
      <c r="Z3479" s="11" t="s">
        <v>26</v>
      </c>
      <c r="AA3479" s="12" t="s">
        <v>31</v>
      </c>
    </row>
    <row r="3480" spans="1:27" x14ac:dyDescent="0.25">
      <c r="A3480" s="10">
        <v>45709</v>
      </c>
      <c r="B3480" s="11" t="s">
        <v>3631</v>
      </c>
      <c r="C3480" s="11" t="s">
        <v>6253</v>
      </c>
      <c r="D3480" s="11">
        <v>18025</v>
      </c>
      <c r="E3480" s="11" t="s">
        <v>1199</v>
      </c>
      <c r="F3480" s="11" t="s">
        <v>26</v>
      </c>
      <c r="G3480" s="11">
        <v>2988</v>
      </c>
      <c r="H3480" s="12" t="s">
        <v>162</v>
      </c>
      <c r="I3480" s="12" t="s">
        <v>27</v>
      </c>
      <c r="J3480" s="12" t="s">
        <v>33</v>
      </c>
      <c r="K3480" s="12" t="s">
        <v>34</v>
      </c>
      <c r="L3480" s="13">
        <v>38.74</v>
      </c>
      <c r="M3480" s="13">
        <v>25</v>
      </c>
      <c r="N3480" s="13">
        <f t="shared" si="3582"/>
        <v>1.5496000000000001</v>
      </c>
      <c r="O3480" s="13" t="s">
        <v>30</v>
      </c>
      <c r="P3480" s="13">
        <v>58</v>
      </c>
      <c r="Q3480" s="13">
        <v>0</v>
      </c>
      <c r="R3480" s="69">
        <f t="shared" ref="R3480:R3481" si="3654">M3480*P3480</f>
        <v>1450</v>
      </c>
      <c r="S3480" s="69">
        <v>0</v>
      </c>
      <c r="T3480" s="69">
        <f>M3480*S3480</f>
        <v>0</v>
      </c>
      <c r="U3480" s="69">
        <f>R3480-T3480</f>
        <v>1450</v>
      </c>
      <c r="V3480" s="69">
        <f>U3480*0</f>
        <v>0</v>
      </c>
      <c r="W3480" s="69">
        <f>U3480-V3480</f>
        <v>1450</v>
      </c>
      <c r="X3480" s="69">
        <v>0</v>
      </c>
      <c r="Y3480" s="14">
        <f t="shared" si="3650"/>
        <v>0</v>
      </c>
      <c r="Z3480" s="11" t="s">
        <v>26</v>
      </c>
      <c r="AA3480" s="12" t="s">
        <v>31</v>
      </c>
    </row>
    <row r="3481" spans="1:27" x14ac:dyDescent="0.25">
      <c r="A3481" s="10">
        <v>45709</v>
      </c>
      <c r="B3481" s="11" t="s">
        <v>6254</v>
      </c>
      <c r="C3481" s="11" t="s">
        <v>6255</v>
      </c>
      <c r="D3481" s="11">
        <v>18026</v>
      </c>
      <c r="E3481" s="11" t="s">
        <v>50</v>
      </c>
      <c r="F3481" s="11" t="s">
        <v>26</v>
      </c>
      <c r="G3481" s="11">
        <v>765</v>
      </c>
      <c r="H3481" s="12" t="s">
        <v>162</v>
      </c>
      <c r="I3481" s="12" t="s">
        <v>27</v>
      </c>
      <c r="J3481" s="12" t="s">
        <v>47</v>
      </c>
      <c r="K3481" s="12" t="s">
        <v>48</v>
      </c>
      <c r="L3481" s="13">
        <v>34.56</v>
      </c>
      <c r="M3481" s="13">
        <v>25</v>
      </c>
      <c r="N3481" s="13">
        <f t="shared" si="3582"/>
        <v>1.3824000000000001</v>
      </c>
      <c r="O3481" s="13" t="s">
        <v>30</v>
      </c>
      <c r="P3481" s="13">
        <v>58</v>
      </c>
      <c r="Q3481" s="13">
        <v>0</v>
      </c>
      <c r="R3481" s="69">
        <f t="shared" si="3654"/>
        <v>1450</v>
      </c>
      <c r="S3481" s="69">
        <v>0</v>
      </c>
      <c r="T3481" s="69">
        <f>M3481*S3481</f>
        <v>0</v>
      </c>
      <c r="U3481" s="69">
        <f>R3481-T3481</f>
        <v>1450</v>
      </c>
      <c r="V3481" s="69">
        <f>U3481*0</f>
        <v>0</v>
      </c>
      <c r="W3481" s="69">
        <f>U3481-V3481</f>
        <v>1450</v>
      </c>
      <c r="X3481" s="69">
        <v>0</v>
      </c>
      <c r="Y3481" s="14">
        <f t="shared" si="3650"/>
        <v>0</v>
      </c>
      <c r="Z3481" s="11" t="s">
        <v>26</v>
      </c>
      <c r="AA3481" s="12" t="s">
        <v>31</v>
      </c>
    </row>
    <row r="3482" spans="1:27" x14ac:dyDescent="0.25">
      <c r="A3482" s="10">
        <v>45710</v>
      </c>
      <c r="B3482" s="11" t="s">
        <v>661</v>
      </c>
      <c r="C3482" s="11" t="s">
        <v>6256</v>
      </c>
      <c r="D3482" s="11">
        <v>18027</v>
      </c>
      <c r="E3482" s="11" t="s">
        <v>32</v>
      </c>
      <c r="F3482" s="11" t="s">
        <v>26</v>
      </c>
      <c r="G3482" s="11">
        <v>75042</v>
      </c>
      <c r="H3482" s="12" t="s">
        <v>4447</v>
      </c>
      <c r="I3482" s="12" t="s">
        <v>27</v>
      </c>
      <c r="J3482" s="12" t="s">
        <v>47</v>
      </c>
      <c r="K3482" s="12" t="s">
        <v>48</v>
      </c>
      <c r="L3482" s="13">
        <v>37.06</v>
      </c>
      <c r="M3482" s="13">
        <v>25</v>
      </c>
      <c r="N3482" s="13">
        <f t="shared" si="3582"/>
        <v>1.4824000000000002</v>
      </c>
      <c r="O3482" s="13">
        <v>46.66</v>
      </c>
      <c r="P3482" s="13" t="s">
        <v>30</v>
      </c>
      <c r="Q3482" s="13">
        <v>0</v>
      </c>
      <c r="R3482" s="69">
        <f>+L3482*O3482</f>
        <v>1729.2195999999999</v>
      </c>
      <c r="S3482" s="69">
        <v>0</v>
      </c>
      <c r="T3482" s="69">
        <f>+L3482*S3482</f>
        <v>0</v>
      </c>
      <c r="U3482" s="69">
        <f>+R3482-T3482</f>
        <v>1729.2195999999999</v>
      </c>
      <c r="V3482" s="69">
        <f>+U3482*0.75</f>
        <v>1296.9146999999998</v>
      </c>
      <c r="W3482" s="69">
        <f>+U3482-V3482</f>
        <v>432.30490000000009</v>
      </c>
      <c r="X3482" s="69">
        <v>0</v>
      </c>
      <c r="Y3482" s="14">
        <f t="shared" si="3650"/>
        <v>0</v>
      </c>
      <c r="Z3482" s="11" t="s">
        <v>26</v>
      </c>
      <c r="AA3482" s="12" t="s">
        <v>31</v>
      </c>
    </row>
    <row r="3483" spans="1:27" x14ac:dyDescent="0.25">
      <c r="A3483" s="10">
        <v>45710</v>
      </c>
      <c r="B3483" s="11" t="s">
        <v>5431</v>
      </c>
      <c r="C3483" s="11" t="s">
        <v>6257</v>
      </c>
      <c r="D3483" s="11">
        <v>18028</v>
      </c>
      <c r="E3483" s="11" t="s">
        <v>68</v>
      </c>
      <c r="F3483" s="11" t="s">
        <v>26</v>
      </c>
      <c r="G3483" s="11">
        <v>76375</v>
      </c>
      <c r="H3483" s="12" t="s">
        <v>4447</v>
      </c>
      <c r="I3483" s="12" t="s">
        <v>27</v>
      </c>
      <c r="J3483" s="12" t="s">
        <v>42</v>
      </c>
      <c r="K3483" s="12" t="s">
        <v>43</v>
      </c>
      <c r="L3483" s="13">
        <v>40.76</v>
      </c>
      <c r="M3483" s="13">
        <v>25</v>
      </c>
      <c r="N3483" s="13">
        <f t="shared" si="3582"/>
        <v>1.6303999999999998</v>
      </c>
      <c r="O3483" s="13">
        <v>42.5</v>
      </c>
      <c r="P3483" s="13"/>
      <c r="Q3483" s="13">
        <v>0</v>
      </c>
      <c r="R3483" s="69">
        <f>+L3483*O3483</f>
        <v>1732.3</v>
      </c>
      <c r="S3483" s="69">
        <v>0</v>
      </c>
      <c r="T3483" s="69">
        <f>+L3483*S3483</f>
        <v>0</v>
      </c>
      <c r="U3483" s="69">
        <f>+R3483-T3483</f>
        <v>1732.3</v>
      </c>
      <c r="V3483" s="69">
        <f>+U3483*0.75</f>
        <v>1299.2249999999999</v>
      </c>
      <c r="W3483" s="69">
        <f>+U3483-V3483</f>
        <v>433.07500000000005</v>
      </c>
      <c r="X3483" s="69">
        <v>0</v>
      </c>
      <c r="Y3483" s="14">
        <f t="shared" si="3650"/>
        <v>0</v>
      </c>
      <c r="Z3483" s="11" t="s">
        <v>26</v>
      </c>
      <c r="AA3483" s="12" t="s">
        <v>31</v>
      </c>
    </row>
    <row r="3484" spans="1:27" x14ac:dyDescent="0.25">
      <c r="A3484" s="10">
        <v>45710</v>
      </c>
      <c r="B3484" s="11" t="s">
        <v>6258</v>
      </c>
      <c r="C3484" s="11" t="s">
        <v>6259</v>
      </c>
      <c r="D3484" s="11">
        <v>18029</v>
      </c>
      <c r="E3484" s="11" t="s">
        <v>178</v>
      </c>
      <c r="F3484" s="11" t="s">
        <v>26</v>
      </c>
      <c r="G3484" s="11">
        <v>61218</v>
      </c>
      <c r="H3484" s="12" t="s">
        <v>4422</v>
      </c>
      <c r="I3484" s="12" t="s">
        <v>27</v>
      </c>
      <c r="J3484" s="12" t="s">
        <v>33</v>
      </c>
      <c r="K3484" s="12" t="s">
        <v>34</v>
      </c>
      <c r="L3484" s="13">
        <v>36.840000000000003</v>
      </c>
      <c r="M3484" s="13">
        <v>25</v>
      </c>
      <c r="N3484" s="13">
        <f t="shared" si="3582"/>
        <v>1.4736000000000002</v>
      </c>
      <c r="O3484" s="13">
        <v>45</v>
      </c>
      <c r="P3484" s="13" t="s">
        <v>30</v>
      </c>
      <c r="Q3484" s="13">
        <v>0</v>
      </c>
      <c r="R3484" s="69">
        <f>+L3484*O3484</f>
        <v>1657.8000000000002</v>
      </c>
      <c r="S3484" s="69">
        <v>0</v>
      </c>
      <c r="T3484" s="69">
        <f>+L3484*S3484</f>
        <v>0</v>
      </c>
      <c r="U3484" s="69">
        <f t="shared" ref="U3484" si="3655">+R3484-T3484</f>
        <v>1657.8000000000002</v>
      </c>
      <c r="V3484" s="69">
        <f>+U3484*1</f>
        <v>1657.8000000000002</v>
      </c>
      <c r="W3484" s="69">
        <f t="shared" ref="W3484" si="3656">+U3484-V3484</f>
        <v>0</v>
      </c>
      <c r="X3484" s="69">
        <v>0</v>
      </c>
      <c r="Y3484" s="14">
        <f t="shared" si="3650"/>
        <v>0</v>
      </c>
      <c r="Z3484" s="11" t="s">
        <v>26</v>
      </c>
      <c r="AA3484" s="12" t="s">
        <v>31</v>
      </c>
    </row>
    <row r="3485" spans="1:27" x14ac:dyDescent="0.25">
      <c r="A3485" s="10">
        <v>45710</v>
      </c>
      <c r="B3485" s="11" t="s">
        <v>4070</v>
      </c>
      <c r="C3485" s="11" t="s">
        <v>6260</v>
      </c>
      <c r="D3485" s="11">
        <v>18030</v>
      </c>
      <c r="E3485" s="11" t="s">
        <v>81</v>
      </c>
      <c r="F3485" s="11" t="s">
        <v>26</v>
      </c>
      <c r="G3485" s="11" t="s">
        <v>26</v>
      </c>
      <c r="H3485" s="12" t="s">
        <v>4421</v>
      </c>
      <c r="I3485" s="12" t="s">
        <v>27</v>
      </c>
      <c r="J3485" s="12" t="s">
        <v>33</v>
      </c>
      <c r="K3485" s="12" t="s">
        <v>34</v>
      </c>
      <c r="L3485" s="13">
        <v>41.56</v>
      </c>
      <c r="M3485" s="13">
        <v>28</v>
      </c>
      <c r="N3485" s="13">
        <f t="shared" ref="N3485:N3524" si="3657">L3485/M3485</f>
        <v>1.4842857142857144</v>
      </c>
      <c r="O3485" s="13">
        <v>85</v>
      </c>
      <c r="P3485" s="13" t="s">
        <v>30</v>
      </c>
      <c r="Q3485" s="13">
        <v>0</v>
      </c>
      <c r="R3485" s="69">
        <f t="shared" ref="R3485" si="3658">L3485*O3485</f>
        <v>3532.6000000000004</v>
      </c>
      <c r="S3485" s="69">
        <v>38</v>
      </c>
      <c r="T3485" s="69">
        <f t="shared" ref="T3485" si="3659">L3485*S3485</f>
        <v>1579.2800000000002</v>
      </c>
      <c r="U3485" s="69">
        <f t="shared" ref="U3485" si="3660">R3485-T3485</f>
        <v>1953.3200000000002</v>
      </c>
      <c r="V3485" s="69">
        <f>U3485*1</f>
        <v>1953.3200000000002</v>
      </c>
      <c r="W3485" s="69">
        <f t="shared" ref="W3485" si="3661">U3485-V3485</f>
        <v>0</v>
      </c>
      <c r="X3485" s="69">
        <f>L3485*36</f>
        <v>1496.16</v>
      </c>
      <c r="Y3485" s="70">
        <f>+T3485-X3485</f>
        <v>83.120000000000118</v>
      </c>
      <c r="Z3485" s="12" t="s">
        <v>141</v>
      </c>
      <c r="AA3485" s="12" t="s">
        <v>78</v>
      </c>
    </row>
    <row r="3486" spans="1:27" x14ac:dyDescent="0.25">
      <c r="A3486" s="10">
        <v>45710</v>
      </c>
      <c r="B3486" s="11" t="s">
        <v>6261</v>
      </c>
      <c r="C3486" s="11" t="s">
        <v>6262</v>
      </c>
      <c r="D3486" s="11">
        <v>18031</v>
      </c>
      <c r="E3486" s="11" t="s">
        <v>50</v>
      </c>
      <c r="F3486" s="11" t="s">
        <v>26</v>
      </c>
      <c r="G3486" s="11">
        <v>766</v>
      </c>
      <c r="H3486" s="12" t="s">
        <v>162</v>
      </c>
      <c r="I3486" s="12" t="s">
        <v>27</v>
      </c>
      <c r="J3486" s="12" t="s">
        <v>47</v>
      </c>
      <c r="K3486" s="12" t="s">
        <v>48</v>
      </c>
      <c r="L3486" s="13">
        <v>34.799999999999997</v>
      </c>
      <c r="M3486" s="13">
        <v>25</v>
      </c>
      <c r="N3486" s="13">
        <f t="shared" si="3657"/>
        <v>1.3919999999999999</v>
      </c>
      <c r="O3486" s="13" t="s">
        <v>30</v>
      </c>
      <c r="P3486" s="13">
        <v>58</v>
      </c>
      <c r="Q3486" s="13">
        <v>0</v>
      </c>
      <c r="R3486" s="69">
        <f>M3486*P3486</f>
        <v>1450</v>
      </c>
      <c r="S3486" s="69">
        <v>0</v>
      </c>
      <c r="T3486" s="69">
        <f>M3486*S3486</f>
        <v>0</v>
      </c>
      <c r="U3486" s="69">
        <f>R3486-T3486</f>
        <v>1450</v>
      </c>
      <c r="V3486" s="69">
        <f>U3486*0</f>
        <v>0</v>
      </c>
      <c r="W3486" s="69">
        <f>U3486-V3486</f>
        <v>1450</v>
      </c>
      <c r="X3486" s="69">
        <v>0</v>
      </c>
      <c r="Y3486" s="14">
        <f t="shared" ref="Y3486:Y3489" si="3662">T3486-X3486</f>
        <v>0</v>
      </c>
      <c r="Z3486" s="11" t="s">
        <v>26</v>
      </c>
      <c r="AA3486" s="12" t="s">
        <v>31</v>
      </c>
    </row>
    <row r="3487" spans="1:27" x14ac:dyDescent="0.25">
      <c r="A3487" s="10">
        <v>45710</v>
      </c>
      <c r="B3487" s="11" t="s">
        <v>3894</v>
      </c>
      <c r="C3487" s="11" t="s">
        <v>6263</v>
      </c>
      <c r="D3487" s="11">
        <v>18032</v>
      </c>
      <c r="E3487" s="11" t="s">
        <v>183</v>
      </c>
      <c r="F3487" s="11" t="s">
        <v>26</v>
      </c>
      <c r="G3487" s="11">
        <v>1027</v>
      </c>
      <c r="H3487" s="12" t="s">
        <v>141</v>
      </c>
      <c r="I3487" s="12" t="s">
        <v>27</v>
      </c>
      <c r="J3487" s="12" t="s">
        <v>42</v>
      </c>
      <c r="K3487" s="12" t="s">
        <v>43</v>
      </c>
      <c r="L3487" s="13">
        <v>43.04</v>
      </c>
      <c r="M3487" s="13">
        <v>25</v>
      </c>
      <c r="N3487" s="13">
        <f t="shared" si="3657"/>
        <v>1.7216</v>
      </c>
      <c r="O3487" s="13">
        <v>40</v>
      </c>
      <c r="P3487" s="13" t="s">
        <v>30</v>
      </c>
      <c r="Q3487" s="13">
        <v>0</v>
      </c>
      <c r="R3487" s="69">
        <f>L3487*O3487</f>
        <v>1721.6</v>
      </c>
      <c r="S3487" s="69">
        <v>0</v>
      </c>
      <c r="T3487" s="69">
        <f>L3487*S3487</f>
        <v>0</v>
      </c>
      <c r="U3487" s="69">
        <f>R3487-T3487</f>
        <v>1721.6</v>
      </c>
      <c r="V3487" s="69">
        <f>U3487*0</f>
        <v>0</v>
      </c>
      <c r="W3487" s="69">
        <f>U3487-V3487</f>
        <v>1721.6</v>
      </c>
      <c r="X3487" s="69">
        <v>0</v>
      </c>
      <c r="Y3487" s="14">
        <f t="shared" si="3662"/>
        <v>0</v>
      </c>
      <c r="Z3487" s="11" t="s">
        <v>26</v>
      </c>
      <c r="AA3487" s="12" t="s">
        <v>31</v>
      </c>
    </row>
    <row r="3488" spans="1:27" x14ac:dyDescent="0.25">
      <c r="A3488" s="10">
        <v>45710</v>
      </c>
      <c r="B3488" s="11" t="s">
        <v>329</v>
      </c>
      <c r="C3488" s="11" t="s">
        <v>6264</v>
      </c>
      <c r="D3488" s="11">
        <v>18033</v>
      </c>
      <c r="E3488" s="11" t="s">
        <v>223</v>
      </c>
      <c r="F3488" s="11" t="s">
        <v>26</v>
      </c>
      <c r="G3488" s="11">
        <v>3233</v>
      </c>
      <c r="H3488" s="12" t="s">
        <v>4422</v>
      </c>
      <c r="I3488" s="12" t="s">
        <v>27</v>
      </c>
      <c r="J3488" s="12" t="s">
        <v>33</v>
      </c>
      <c r="K3488" s="12" t="s">
        <v>34</v>
      </c>
      <c r="L3488" s="13">
        <v>36.880000000000003</v>
      </c>
      <c r="M3488" s="13">
        <v>25</v>
      </c>
      <c r="N3488" s="13">
        <f t="shared" si="3657"/>
        <v>1.4752000000000001</v>
      </c>
      <c r="O3488" s="13">
        <v>45</v>
      </c>
      <c r="P3488" s="13" t="s">
        <v>30</v>
      </c>
      <c r="Q3488" s="13">
        <v>0</v>
      </c>
      <c r="R3488" s="69">
        <f>+L3488*O3488</f>
        <v>1659.6000000000001</v>
      </c>
      <c r="S3488" s="69">
        <v>0</v>
      </c>
      <c r="T3488" s="69">
        <f>+L3488*S3488</f>
        <v>0</v>
      </c>
      <c r="U3488" s="69">
        <f t="shared" ref="U3488" si="3663">+R3488-T3488</f>
        <v>1659.6000000000001</v>
      </c>
      <c r="V3488" s="69">
        <f>+U3488*1</f>
        <v>1659.6000000000001</v>
      </c>
      <c r="W3488" s="69">
        <f t="shared" ref="W3488" si="3664">+U3488-V3488</f>
        <v>0</v>
      </c>
      <c r="X3488" s="69">
        <v>0</v>
      </c>
      <c r="Y3488" s="14">
        <f t="shared" si="3662"/>
        <v>0</v>
      </c>
      <c r="Z3488" s="11" t="s">
        <v>26</v>
      </c>
      <c r="AA3488" s="12" t="s">
        <v>31</v>
      </c>
    </row>
    <row r="3489" spans="1:27" x14ac:dyDescent="0.25">
      <c r="A3489" s="10">
        <v>45710</v>
      </c>
      <c r="B3489" s="11" t="s">
        <v>6265</v>
      </c>
      <c r="C3489" s="11" t="s">
        <v>6266</v>
      </c>
      <c r="D3489" s="11">
        <v>18034</v>
      </c>
      <c r="E3489" s="11" t="s">
        <v>560</v>
      </c>
      <c r="F3489" s="11" t="s">
        <v>26</v>
      </c>
      <c r="G3489" s="11">
        <v>112942</v>
      </c>
      <c r="H3489" s="12" t="s">
        <v>4445</v>
      </c>
      <c r="I3489" s="12" t="s">
        <v>27</v>
      </c>
      <c r="J3489" s="12" t="s">
        <v>33</v>
      </c>
      <c r="K3489" s="12" t="s">
        <v>34</v>
      </c>
      <c r="L3489" s="13">
        <v>36.159999999999997</v>
      </c>
      <c r="M3489" s="13">
        <v>25</v>
      </c>
      <c r="N3489" s="13">
        <f t="shared" si="3657"/>
        <v>1.4463999999999999</v>
      </c>
      <c r="O3489" s="13">
        <v>44</v>
      </c>
      <c r="P3489" s="13" t="s">
        <v>30</v>
      </c>
      <c r="Q3489" s="13">
        <v>0</v>
      </c>
      <c r="R3489" s="69">
        <f t="shared" ref="R3489" si="3665">+L3489*O3489</f>
        <v>1591.04</v>
      </c>
      <c r="S3489" s="69">
        <v>0</v>
      </c>
      <c r="T3489" s="69">
        <f>+L3489*S3489</f>
        <v>0</v>
      </c>
      <c r="U3489" s="69">
        <f>+R3489-T3489</f>
        <v>1591.04</v>
      </c>
      <c r="V3489" s="69">
        <f>+U3489*1</f>
        <v>1591.04</v>
      </c>
      <c r="W3489" s="69">
        <f>+U3489-V3489</f>
        <v>0</v>
      </c>
      <c r="X3489" s="69">
        <v>0</v>
      </c>
      <c r="Y3489" s="14">
        <f t="shared" si="3662"/>
        <v>0</v>
      </c>
      <c r="Z3489" s="11" t="s">
        <v>26</v>
      </c>
      <c r="AA3489" s="12" t="s">
        <v>31</v>
      </c>
    </row>
    <row r="3490" spans="1:27" x14ac:dyDescent="0.25">
      <c r="A3490" s="10">
        <v>45710</v>
      </c>
      <c r="B3490" s="11" t="s">
        <v>5998</v>
      </c>
      <c r="C3490" s="11" t="s">
        <v>6267</v>
      </c>
      <c r="D3490" s="11">
        <v>18035</v>
      </c>
      <c r="E3490" s="11" t="s">
        <v>500</v>
      </c>
      <c r="F3490" s="11" t="s">
        <v>26</v>
      </c>
      <c r="G3490" s="11" t="s">
        <v>26</v>
      </c>
      <c r="H3490" s="12" t="s">
        <v>4421</v>
      </c>
      <c r="I3490" s="12" t="s">
        <v>27</v>
      </c>
      <c r="J3490" s="12" t="s">
        <v>42</v>
      </c>
      <c r="K3490" s="12" t="s">
        <v>43</v>
      </c>
      <c r="L3490" s="13">
        <v>42.66</v>
      </c>
      <c r="M3490" s="13">
        <v>25</v>
      </c>
      <c r="N3490" s="13">
        <f t="shared" si="3657"/>
        <v>1.7063999999999999</v>
      </c>
      <c r="O3490" s="13">
        <v>83</v>
      </c>
      <c r="P3490" s="13" t="s">
        <v>30</v>
      </c>
      <c r="Q3490" s="13">
        <v>0</v>
      </c>
      <c r="R3490" s="69">
        <f>L3490*O3490</f>
        <v>3540.7799999999997</v>
      </c>
      <c r="S3490" s="69">
        <v>38</v>
      </c>
      <c r="T3490" s="69">
        <f>L3490*S3490</f>
        <v>1621.08</v>
      </c>
      <c r="U3490" s="69">
        <f>R3490-T3490</f>
        <v>1919.6999999999998</v>
      </c>
      <c r="V3490" s="69">
        <f>U3490*1</f>
        <v>1919.6999999999998</v>
      </c>
      <c r="W3490" s="69">
        <f>U3490-V3490</f>
        <v>0</v>
      </c>
      <c r="X3490" s="69">
        <f>L3490*36</f>
        <v>1535.7599999999998</v>
      </c>
      <c r="Y3490" s="70">
        <f>+T3490-X3490</f>
        <v>85.320000000000164</v>
      </c>
      <c r="Z3490" s="12" t="s">
        <v>141</v>
      </c>
      <c r="AA3490" s="12" t="s">
        <v>78</v>
      </c>
    </row>
    <row r="3491" spans="1:27" x14ac:dyDescent="0.25">
      <c r="A3491" s="10">
        <v>45710</v>
      </c>
      <c r="B3491" s="11" t="s">
        <v>1075</v>
      </c>
      <c r="C3491" s="11" t="s">
        <v>6268</v>
      </c>
      <c r="D3491" s="11">
        <v>18036</v>
      </c>
      <c r="E3491" s="11" t="s">
        <v>604</v>
      </c>
      <c r="F3491" s="11" t="s">
        <v>26</v>
      </c>
      <c r="G3491" s="11" t="s">
        <v>26</v>
      </c>
      <c r="H3491" s="12" t="s">
        <v>4421</v>
      </c>
      <c r="I3491" s="12" t="s">
        <v>27</v>
      </c>
      <c r="J3491" s="12" t="s">
        <v>42</v>
      </c>
      <c r="K3491" s="12" t="s">
        <v>43</v>
      </c>
      <c r="L3491" s="13">
        <v>44.58</v>
      </c>
      <c r="M3491" s="13">
        <v>25</v>
      </c>
      <c r="N3491" s="13">
        <f t="shared" si="3657"/>
        <v>1.7831999999999999</v>
      </c>
      <c r="O3491" s="13">
        <v>83</v>
      </c>
      <c r="P3491" s="13" t="s">
        <v>30</v>
      </c>
      <c r="Q3491" s="13">
        <v>0</v>
      </c>
      <c r="R3491" s="69">
        <f>L3491*O3491</f>
        <v>3700.14</v>
      </c>
      <c r="S3491" s="69">
        <v>38</v>
      </c>
      <c r="T3491" s="69">
        <f>L3491*S3491</f>
        <v>1694.04</v>
      </c>
      <c r="U3491" s="69">
        <f>R3491-T3491</f>
        <v>2006.1</v>
      </c>
      <c r="V3491" s="69">
        <f>U3491*1</f>
        <v>2006.1</v>
      </c>
      <c r="W3491" s="69">
        <f>U3491-V3491</f>
        <v>0</v>
      </c>
      <c r="X3491" s="69">
        <f>L3491*36</f>
        <v>1604.8799999999999</v>
      </c>
      <c r="Y3491" s="70">
        <f>+T3491-X3491</f>
        <v>89.160000000000082</v>
      </c>
      <c r="Z3491" s="12" t="s">
        <v>141</v>
      </c>
      <c r="AA3491" s="12" t="s">
        <v>78</v>
      </c>
    </row>
    <row r="3492" spans="1:27" x14ac:dyDescent="0.25">
      <c r="A3492" s="10">
        <v>45710</v>
      </c>
      <c r="B3492" s="11" t="s">
        <v>6269</v>
      </c>
      <c r="C3492" s="11" t="s">
        <v>6270</v>
      </c>
      <c r="D3492" s="11">
        <v>18037</v>
      </c>
      <c r="E3492" s="11" t="s">
        <v>569</v>
      </c>
      <c r="F3492" s="11" t="s">
        <v>26</v>
      </c>
      <c r="G3492" s="11">
        <v>10768</v>
      </c>
      <c r="H3492" s="12" t="s">
        <v>140</v>
      </c>
      <c r="I3492" s="12" t="s">
        <v>27</v>
      </c>
      <c r="J3492" s="12" t="s">
        <v>33</v>
      </c>
      <c r="K3492" s="12" t="s">
        <v>34</v>
      </c>
      <c r="L3492" s="13">
        <v>43.08</v>
      </c>
      <c r="M3492" s="13">
        <v>29</v>
      </c>
      <c r="N3492" s="13">
        <f t="shared" si="3657"/>
        <v>1.4855172413793103</v>
      </c>
      <c r="O3492" s="13">
        <v>40</v>
      </c>
      <c r="P3492" s="13"/>
      <c r="Q3492" s="13">
        <v>0</v>
      </c>
      <c r="R3492" s="69">
        <f>+L3492*O3492</f>
        <v>1723.1999999999998</v>
      </c>
      <c r="S3492" s="69">
        <v>0</v>
      </c>
      <c r="T3492" s="69">
        <f>+L3492*S3492</f>
        <v>0</v>
      </c>
      <c r="U3492" s="69">
        <f>+R3492-T3492</f>
        <v>1723.1999999999998</v>
      </c>
      <c r="V3492" s="69">
        <f t="shared" ref="V3492" si="3666">+U3492*0</f>
        <v>0</v>
      </c>
      <c r="W3492" s="69">
        <f>+U3492-V3492</f>
        <v>1723.1999999999998</v>
      </c>
      <c r="X3492" s="69">
        <v>0</v>
      </c>
      <c r="Y3492" s="14">
        <f t="shared" ref="Y3492" si="3667">T3492-X3492</f>
        <v>0</v>
      </c>
      <c r="Z3492" s="11" t="s">
        <v>26</v>
      </c>
      <c r="AA3492" s="12" t="s">
        <v>31</v>
      </c>
    </row>
    <row r="3493" spans="1:27" x14ac:dyDescent="0.25">
      <c r="A3493" s="10">
        <v>45710</v>
      </c>
      <c r="B3493" s="11" t="s">
        <v>6271</v>
      </c>
      <c r="C3493" s="11" t="s">
        <v>6272</v>
      </c>
      <c r="D3493" s="11">
        <v>18038</v>
      </c>
      <c r="E3493" s="11" t="s">
        <v>53</v>
      </c>
      <c r="F3493" s="11" t="s">
        <v>26</v>
      </c>
      <c r="G3493" s="11" t="s">
        <v>26</v>
      </c>
      <c r="H3493" s="12" t="s">
        <v>4421</v>
      </c>
      <c r="I3493" s="12" t="s">
        <v>27</v>
      </c>
      <c r="J3493" s="12" t="s">
        <v>33</v>
      </c>
      <c r="K3493" s="12" t="s">
        <v>34</v>
      </c>
      <c r="L3493" s="13">
        <v>44.32</v>
      </c>
      <c r="M3493" s="13">
        <v>30</v>
      </c>
      <c r="N3493" s="13">
        <f t="shared" si="3657"/>
        <v>1.4773333333333334</v>
      </c>
      <c r="O3493" s="13">
        <v>85</v>
      </c>
      <c r="P3493" s="13" t="s">
        <v>30</v>
      </c>
      <c r="Q3493" s="13">
        <v>0</v>
      </c>
      <c r="R3493" s="69">
        <f t="shared" ref="R3493" si="3668">L3493*O3493</f>
        <v>3767.2</v>
      </c>
      <c r="S3493" s="69">
        <v>38</v>
      </c>
      <c r="T3493" s="69">
        <f t="shared" ref="T3493" si="3669">L3493*S3493</f>
        <v>1684.16</v>
      </c>
      <c r="U3493" s="69">
        <f t="shared" ref="U3493" si="3670">R3493-T3493</f>
        <v>2083.04</v>
      </c>
      <c r="V3493" s="69">
        <f>U3493*1</f>
        <v>2083.04</v>
      </c>
      <c r="W3493" s="69">
        <f t="shared" ref="W3493" si="3671">U3493-V3493</f>
        <v>0</v>
      </c>
      <c r="X3493" s="69">
        <f>L3493*37</f>
        <v>1639.84</v>
      </c>
      <c r="Y3493" s="70">
        <f>+T3493-X3493</f>
        <v>44.320000000000164</v>
      </c>
      <c r="Z3493" s="12" t="s">
        <v>41</v>
      </c>
      <c r="AA3493" s="12" t="s">
        <v>78</v>
      </c>
    </row>
    <row r="3494" spans="1:27" x14ac:dyDescent="0.25">
      <c r="A3494" s="10">
        <v>45710</v>
      </c>
      <c r="B3494" s="11" t="s">
        <v>6273</v>
      </c>
      <c r="C3494" s="11" t="s">
        <v>6274</v>
      </c>
      <c r="D3494" s="11">
        <v>18039</v>
      </c>
      <c r="E3494" s="11" t="s">
        <v>538</v>
      </c>
      <c r="F3494" s="11" t="s">
        <v>26</v>
      </c>
      <c r="G3494" s="11" t="s">
        <v>26</v>
      </c>
      <c r="H3494" s="12" t="s">
        <v>4421</v>
      </c>
      <c r="I3494" s="12" t="s">
        <v>27</v>
      </c>
      <c r="J3494" s="12" t="s">
        <v>42</v>
      </c>
      <c r="K3494" s="12" t="s">
        <v>43</v>
      </c>
      <c r="L3494" s="13">
        <v>41.3</v>
      </c>
      <c r="M3494" s="13">
        <v>25</v>
      </c>
      <c r="N3494" s="13">
        <f t="shared" si="3657"/>
        <v>1.6519999999999999</v>
      </c>
      <c r="O3494" s="13">
        <v>83</v>
      </c>
      <c r="P3494" s="13" t="s">
        <v>30</v>
      </c>
      <c r="Q3494" s="13">
        <v>0</v>
      </c>
      <c r="R3494" s="69">
        <f>L3494*O3494</f>
        <v>3427.8999999999996</v>
      </c>
      <c r="S3494" s="69">
        <v>38</v>
      </c>
      <c r="T3494" s="69">
        <f>L3494*S3494</f>
        <v>1569.3999999999999</v>
      </c>
      <c r="U3494" s="69">
        <f>R3494-T3494</f>
        <v>1858.4999999999998</v>
      </c>
      <c r="V3494" s="69">
        <f>U3494*1</f>
        <v>1858.4999999999998</v>
      </c>
      <c r="W3494" s="69">
        <f>U3494-V3494</f>
        <v>0</v>
      </c>
      <c r="X3494" s="69">
        <f>L3494*37</f>
        <v>1528.1</v>
      </c>
      <c r="Y3494" s="70">
        <f>+T3494-X3494</f>
        <v>41.299999999999955</v>
      </c>
      <c r="Z3494" s="12" t="s">
        <v>41</v>
      </c>
      <c r="AA3494" s="12" t="s">
        <v>78</v>
      </c>
    </row>
    <row r="3495" spans="1:27" x14ac:dyDescent="0.25">
      <c r="A3495" s="10">
        <v>45710</v>
      </c>
      <c r="B3495" s="11" t="s">
        <v>6275</v>
      </c>
      <c r="C3495" s="11" t="s">
        <v>6276</v>
      </c>
      <c r="D3495" s="11">
        <v>18040</v>
      </c>
      <c r="E3495" s="11" t="s">
        <v>245</v>
      </c>
      <c r="F3495" s="11" t="s">
        <v>26</v>
      </c>
      <c r="G3495" s="11" t="s">
        <v>26</v>
      </c>
      <c r="H3495" s="12" t="s">
        <v>4421</v>
      </c>
      <c r="I3495" s="12" t="s">
        <v>27</v>
      </c>
      <c r="J3495" s="12" t="s">
        <v>42</v>
      </c>
      <c r="K3495" s="12" t="s">
        <v>43</v>
      </c>
      <c r="L3495" s="13">
        <v>43.76</v>
      </c>
      <c r="M3495" s="13">
        <v>25</v>
      </c>
      <c r="N3495" s="13">
        <f t="shared" si="3657"/>
        <v>1.7504</v>
      </c>
      <c r="O3495" s="13">
        <v>83</v>
      </c>
      <c r="P3495" s="13" t="s">
        <v>30</v>
      </c>
      <c r="Q3495" s="13">
        <v>0</v>
      </c>
      <c r="R3495" s="69">
        <f>L3495*O3495</f>
        <v>3632.08</v>
      </c>
      <c r="S3495" s="69">
        <v>38</v>
      </c>
      <c r="T3495" s="69">
        <f>L3495*S3495</f>
        <v>1662.8799999999999</v>
      </c>
      <c r="U3495" s="69">
        <f>R3495-T3495</f>
        <v>1969.2</v>
      </c>
      <c r="V3495" s="69">
        <f>U3495*1</f>
        <v>1969.2</v>
      </c>
      <c r="W3495" s="69">
        <f>U3495-V3495</f>
        <v>0</v>
      </c>
      <c r="X3495" s="69">
        <f>L3495*37</f>
        <v>1619.12</v>
      </c>
      <c r="Y3495" s="70">
        <f>+T3495-X3495</f>
        <v>43.759999999999991</v>
      </c>
      <c r="Z3495" s="12" t="s">
        <v>41</v>
      </c>
      <c r="AA3495" s="12" t="s">
        <v>78</v>
      </c>
    </row>
    <row r="3496" spans="1:27" x14ac:dyDescent="0.25">
      <c r="A3496" s="10">
        <v>45710</v>
      </c>
      <c r="B3496" s="11" t="s">
        <v>6277</v>
      </c>
      <c r="C3496" s="11" t="s">
        <v>6278</v>
      </c>
      <c r="D3496" s="11">
        <v>18041</v>
      </c>
      <c r="E3496" s="11" t="s">
        <v>176</v>
      </c>
      <c r="F3496" s="11" t="s">
        <v>26</v>
      </c>
      <c r="G3496" s="11">
        <v>1160</v>
      </c>
      <c r="H3496" s="12" t="s">
        <v>141</v>
      </c>
      <c r="I3496" s="12" t="s">
        <v>55</v>
      </c>
      <c r="J3496" s="12" t="s">
        <v>55</v>
      </c>
      <c r="K3496" s="12" t="s">
        <v>56</v>
      </c>
      <c r="L3496" s="13">
        <v>39.9</v>
      </c>
      <c r="M3496" s="13">
        <v>25</v>
      </c>
      <c r="N3496" s="13">
        <f t="shared" si="3657"/>
        <v>1.5959999999999999</v>
      </c>
      <c r="O3496" s="13">
        <v>15</v>
      </c>
      <c r="P3496" s="13" t="s">
        <v>30</v>
      </c>
      <c r="Q3496" s="13">
        <v>0</v>
      </c>
      <c r="R3496" s="69">
        <f>L3496*O3496</f>
        <v>598.5</v>
      </c>
      <c r="S3496" s="69">
        <v>0</v>
      </c>
      <c r="T3496" s="69">
        <f>L3496*S3496</f>
        <v>0</v>
      </c>
      <c r="U3496" s="69">
        <f>R3496-T3496</f>
        <v>598.5</v>
      </c>
      <c r="V3496" s="69">
        <f>U3496*0</f>
        <v>0</v>
      </c>
      <c r="W3496" s="69">
        <f>U3496-V3496</f>
        <v>598.5</v>
      </c>
      <c r="X3496" s="69">
        <v>0</v>
      </c>
      <c r="Y3496" s="14">
        <f t="shared" ref="Y3496:Y3499" si="3672">T3496-X3496</f>
        <v>0</v>
      </c>
      <c r="Z3496" s="11" t="s">
        <v>26</v>
      </c>
      <c r="AA3496" s="12" t="s">
        <v>31</v>
      </c>
    </row>
    <row r="3497" spans="1:27" x14ac:dyDescent="0.25">
      <c r="A3497" s="10">
        <v>45710</v>
      </c>
      <c r="B3497" s="11" t="s">
        <v>6279</v>
      </c>
      <c r="C3497" s="11" t="s">
        <v>6280</v>
      </c>
      <c r="D3497" s="11">
        <v>18042</v>
      </c>
      <c r="E3497" s="11" t="s">
        <v>230</v>
      </c>
      <c r="F3497" s="11" t="s">
        <v>26</v>
      </c>
      <c r="G3497" s="11">
        <v>78451</v>
      </c>
      <c r="H3497" s="12" t="s">
        <v>4447</v>
      </c>
      <c r="I3497" s="12" t="s">
        <v>27</v>
      </c>
      <c r="J3497" s="12" t="s">
        <v>42</v>
      </c>
      <c r="K3497" s="12" t="s">
        <v>43</v>
      </c>
      <c r="L3497" s="13">
        <v>42.06</v>
      </c>
      <c r="M3497" s="13">
        <v>25</v>
      </c>
      <c r="N3497" s="13">
        <f t="shared" si="3657"/>
        <v>1.6824000000000001</v>
      </c>
      <c r="O3497" s="13">
        <v>42.5</v>
      </c>
      <c r="P3497" s="13"/>
      <c r="Q3497" s="13">
        <v>0</v>
      </c>
      <c r="R3497" s="69">
        <f>+L3497*O3497</f>
        <v>1787.5500000000002</v>
      </c>
      <c r="S3497" s="69">
        <v>0</v>
      </c>
      <c r="T3497" s="69">
        <f>+L3497*S3497</f>
        <v>0</v>
      </c>
      <c r="U3497" s="69">
        <f>+R3497-T3497</f>
        <v>1787.5500000000002</v>
      </c>
      <c r="V3497" s="69">
        <f>+U3497*0.75</f>
        <v>1340.6625000000001</v>
      </c>
      <c r="W3497" s="69">
        <f>+U3497-V3497</f>
        <v>446.88750000000005</v>
      </c>
      <c r="X3497" s="69">
        <v>0</v>
      </c>
      <c r="Y3497" s="14">
        <f t="shared" si="3672"/>
        <v>0</v>
      </c>
      <c r="Z3497" s="11" t="s">
        <v>26</v>
      </c>
      <c r="AA3497" s="12" t="s">
        <v>31</v>
      </c>
    </row>
    <row r="3498" spans="1:27" x14ac:dyDescent="0.25">
      <c r="A3498" s="10">
        <v>45710</v>
      </c>
      <c r="B3498" s="11" t="s">
        <v>6281</v>
      </c>
      <c r="C3498" s="11" t="s">
        <v>6282</v>
      </c>
      <c r="D3498" s="11">
        <v>18043</v>
      </c>
      <c r="E3498" s="11" t="s">
        <v>52</v>
      </c>
      <c r="F3498" s="11" t="s">
        <v>26</v>
      </c>
      <c r="G3498" s="11">
        <v>1161</v>
      </c>
      <c r="H3498" s="12" t="s">
        <v>141</v>
      </c>
      <c r="I3498" s="12" t="s">
        <v>55</v>
      </c>
      <c r="J3498" s="12" t="s">
        <v>55</v>
      </c>
      <c r="K3498" s="12" t="s">
        <v>56</v>
      </c>
      <c r="L3498" s="13">
        <v>41.18</v>
      </c>
      <c r="M3498" s="13">
        <v>25</v>
      </c>
      <c r="N3498" s="13">
        <f t="shared" si="3657"/>
        <v>1.6472</v>
      </c>
      <c r="O3498" s="13">
        <v>15</v>
      </c>
      <c r="P3498" s="13" t="s">
        <v>30</v>
      </c>
      <c r="Q3498" s="13">
        <v>0</v>
      </c>
      <c r="R3498" s="69">
        <f>L3498*O3498</f>
        <v>617.70000000000005</v>
      </c>
      <c r="S3498" s="69">
        <v>0</v>
      </c>
      <c r="T3498" s="69">
        <f>L3498*S3498</f>
        <v>0</v>
      </c>
      <c r="U3498" s="69">
        <f>R3498-T3498</f>
        <v>617.70000000000005</v>
      </c>
      <c r="V3498" s="69">
        <f>U3498*0</f>
        <v>0</v>
      </c>
      <c r="W3498" s="69">
        <f>U3498-V3498</f>
        <v>617.70000000000005</v>
      </c>
      <c r="X3498" s="69">
        <v>0</v>
      </c>
      <c r="Y3498" s="14">
        <f t="shared" si="3672"/>
        <v>0</v>
      </c>
      <c r="Z3498" s="11" t="s">
        <v>26</v>
      </c>
      <c r="AA3498" s="12" t="s">
        <v>31</v>
      </c>
    </row>
    <row r="3499" spans="1:27" x14ac:dyDescent="0.25">
      <c r="A3499" s="10">
        <v>45710</v>
      </c>
      <c r="B3499" s="11" t="s">
        <v>6283</v>
      </c>
      <c r="C3499" s="11" t="s">
        <v>6284</v>
      </c>
      <c r="D3499" s="11">
        <v>18044</v>
      </c>
      <c r="E3499" s="11" t="s">
        <v>64</v>
      </c>
      <c r="F3499" s="11" t="s">
        <v>26</v>
      </c>
      <c r="G3499" s="11">
        <v>1162</v>
      </c>
      <c r="H3499" s="12" t="s">
        <v>141</v>
      </c>
      <c r="I3499" s="12" t="s">
        <v>55</v>
      </c>
      <c r="J3499" s="12" t="s">
        <v>55</v>
      </c>
      <c r="K3499" s="12" t="s">
        <v>56</v>
      </c>
      <c r="L3499" s="13">
        <v>40.22</v>
      </c>
      <c r="M3499" s="13">
        <v>25</v>
      </c>
      <c r="N3499" s="13">
        <f t="shared" si="3657"/>
        <v>1.6088</v>
      </c>
      <c r="O3499" s="13">
        <v>15</v>
      </c>
      <c r="P3499" s="13" t="s">
        <v>30</v>
      </c>
      <c r="Q3499" s="13">
        <v>0</v>
      </c>
      <c r="R3499" s="69">
        <f>L3499*O3499</f>
        <v>603.29999999999995</v>
      </c>
      <c r="S3499" s="69">
        <v>0</v>
      </c>
      <c r="T3499" s="69">
        <f>L3499*S3499</f>
        <v>0</v>
      </c>
      <c r="U3499" s="69">
        <f>R3499-T3499</f>
        <v>603.29999999999995</v>
      </c>
      <c r="V3499" s="69">
        <f>U3499*0</f>
        <v>0</v>
      </c>
      <c r="W3499" s="69">
        <f>U3499-V3499</f>
        <v>603.29999999999995</v>
      </c>
      <c r="X3499" s="69">
        <v>0</v>
      </c>
      <c r="Y3499" s="14">
        <f t="shared" si="3672"/>
        <v>0</v>
      </c>
      <c r="Z3499" s="11" t="s">
        <v>26</v>
      </c>
      <c r="AA3499" s="12" t="s">
        <v>31</v>
      </c>
    </row>
    <row r="3500" spans="1:27" x14ac:dyDescent="0.25">
      <c r="A3500" s="10">
        <v>45710</v>
      </c>
      <c r="B3500" s="11" t="s">
        <v>6285</v>
      </c>
      <c r="C3500" s="11" t="s">
        <v>6286</v>
      </c>
      <c r="D3500" s="11">
        <v>18045</v>
      </c>
      <c r="E3500" s="11" t="s">
        <v>57</v>
      </c>
      <c r="F3500" s="11" t="s">
        <v>26</v>
      </c>
      <c r="G3500" s="11" t="s">
        <v>26</v>
      </c>
      <c r="H3500" s="12" t="s">
        <v>145</v>
      </c>
      <c r="I3500" s="12" t="s">
        <v>27</v>
      </c>
      <c r="J3500" s="12" t="s">
        <v>42</v>
      </c>
      <c r="K3500" s="12" t="s">
        <v>43</v>
      </c>
      <c r="L3500" s="13">
        <v>42.66</v>
      </c>
      <c r="M3500" s="13">
        <v>25</v>
      </c>
      <c r="N3500" s="13">
        <f t="shared" si="3657"/>
        <v>1.7063999999999999</v>
      </c>
      <c r="O3500" s="13">
        <v>91</v>
      </c>
      <c r="P3500" s="13" t="s">
        <v>30</v>
      </c>
      <c r="Q3500" s="13">
        <v>0</v>
      </c>
      <c r="R3500" s="69">
        <f>+L3500*O3500</f>
        <v>3882.0599999999995</v>
      </c>
      <c r="S3500" s="69">
        <v>40</v>
      </c>
      <c r="T3500" s="69">
        <f>L3500*S3500</f>
        <v>1706.3999999999999</v>
      </c>
      <c r="U3500" s="69">
        <f t="shared" ref="U3500" si="3673">R3500-T3500</f>
        <v>2175.66</v>
      </c>
      <c r="V3500" s="69">
        <f>U3500*1</f>
        <v>2175.66</v>
      </c>
      <c r="W3500" s="69">
        <f t="shared" ref="W3500:W3501" si="3674">U3500-V3500</f>
        <v>0</v>
      </c>
      <c r="X3500" s="69">
        <f>L3500*37</f>
        <v>1578.4199999999998</v>
      </c>
      <c r="Y3500" s="70">
        <f>+T3500-X3500</f>
        <v>127.98000000000002</v>
      </c>
      <c r="Z3500" s="12" t="s">
        <v>41</v>
      </c>
      <c r="AA3500" s="12" t="s">
        <v>79</v>
      </c>
    </row>
    <row r="3501" spans="1:27" x14ac:dyDescent="0.25">
      <c r="A3501" s="10">
        <v>45710</v>
      </c>
      <c r="B3501" s="11" t="s">
        <v>5410</v>
      </c>
      <c r="C3501" s="11" t="s">
        <v>6287</v>
      </c>
      <c r="D3501" s="11">
        <v>18046</v>
      </c>
      <c r="E3501" s="11" t="s">
        <v>1199</v>
      </c>
      <c r="F3501" s="11" t="s">
        <v>26</v>
      </c>
      <c r="G3501" s="11">
        <v>2989</v>
      </c>
      <c r="H3501" s="12" t="s">
        <v>162</v>
      </c>
      <c r="I3501" s="12" t="s">
        <v>27</v>
      </c>
      <c r="J3501" s="12" t="s">
        <v>42</v>
      </c>
      <c r="K3501" s="12" t="s">
        <v>43</v>
      </c>
      <c r="L3501" s="13">
        <v>40.9</v>
      </c>
      <c r="M3501" s="13">
        <v>25</v>
      </c>
      <c r="N3501" s="13">
        <f t="shared" si="3657"/>
        <v>1.6359999999999999</v>
      </c>
      <c r="O3501" s="13" t="s">
        <v>30</v>
      </c>
      <c r="P3501" s="13">
        <v>62</v>
      </c>
      <c r="Q3501" s="13">
        <v>0</v>
      </c>
      <c r="R3501" s="69">
        <f>M3501*P3501</f>
        <v>1550</v>
      </c>
      <c r="S3501" s="69">
        <v>0</v>
      </c>
      <c r="T3501" s="69">
        <f>M3501*S3501</f>
        <v>0</v>
      </c>
      <c r="U3501" s="69">
        <f>R3501-T3501</f>
        <v>1550</v>
      </c>
      <c r="V3501" s="69">
        <f t="shared" ref="V3501" si="3675">U3501*0</f>
        <v>0</v>
      </c>
      <c r="W3501" s="69">
        <f t="shared" si="3674"/>
        <v>1550</v>
      </c>
      <c r="X3501" s="69">
        <v>0</v>
      </c>
      <c r="Y3501" s="14">
        <f t="shared" ref="Y3501:Y3511" si="3676">T3501-X3501</f>
        <v>0</v>
      </c>
      <c r="Z3501" s="11" t="s">
        <v>26</v>
      </c>
      <c r="AA3501" s="12" t="s">
        <v>31</v>
      </c>
    </row>
    <row r="3502" spans="1:27" x14ac:dyDescent="0.25">
      <c r="A3502" s="10">
        <v>45710</v>
      </c>
      <c r="B3502" s="11" t="s">
        <v>6288</v>
      </c>
      <c r="C3502" s="11" t="s">
        <v>6289</v>
      </c>
      <c r="D3502" s="11">
        <v>18047</v>
      </c>
      <c r="E3502" s="11" t="s">
        <v>239</v>
      </c>
      <c r="F3502" s="11" t="s">
        <v>26</v>
      </c>
      <c r="G3502" s="11">
        <v>3011</v>
      </c>
      <c r="H3502" s="12" t="s">
        <v>41</v>
      </c>
      <c r="I3502" s="12" t="s">
        <v>27</v>
      </c>
      <c r="J3502" s="12" t="s">
        <v>33</v>
      </c>
      <c r="K3502" s="12" t="s">
        <v>34</v>
      </c>
      <c r="L3502" s="13">
        <v>38.6</v>
      </c>
      <c r="M3502" s="13">
        <v>25</v>
      </c>
      <c r="N3502" s="13">
        <f t="shared" si="3657"/>
        <v>1.544</v>
      </c>
      <c r="O3502" s="13" t="s">
        <v>30</v>
      </c>
      <c r="P3502" s="13">
        <v>60</v>
      </c>
      <c r="Q3502" s="13">
        <v>0</v>
      </c>
      <c r="R3502" s="69">
        <f>M3502*P3502</f>
        <v>1500</v>
      </c>
      <c r="S3502" s="69">
        <v>0</v>
      </c>
      <c r="T3502" s="69">
        <f>M3502*S3502</f>
        <v>0</v>
      </c>
      <c r="U3502" s="69">
        <f t="shared" ref="U3502" si="3677">+R3502-T3502</f>
        <v>1500</v>
      </c>
      <c r="V3502" s="69">
        <f>+U3502*0</f>
        <v>0</v>
      </c>
      <c r="W3502" s="69">
        <f t="shared" ref="W3502" si="3678">+U3502-V3502</f>
        <v>1500</v>
      </c>
      <c r="X3502" s="69">
        <v>0</v>
      </c>
      <c r="Y3502" s="14">
        <f t="shared" si="3676"/>
        <v>0</v>
      </c>
      <c r="Z3502" s="11" t="s">
        <v>26</v>
      </c>
      <c r="AA3502" s="12" t="s">
        <v>31</v>
      </c>
    </row>
    <row r="3503" spans="1:27" x14ac:dyDescent="0.25">
      <c r="A3503" s="10">
        <v>45710</v>
      </c>
      <c r="B3503" s="11" t="s">
        <v>6290</v>
      </c>
      <c r="C3503" s="11" t="s">
        <v>6291</v>
      </c>
      <c r="D3503" s="11">
        <v>18048</v>
      </c>
      <c r="E3503" s="11" t="s">
        <v>80</v>
      </c>
      <c r="F3503" s="11" t="s">
        <v>26</v>
      </c>
      <c r="G3503" s="11">
        <v>10903</v>
      </c>
      <c r="H3503" s="12" t="s">
        <v>140</v>
      </c>
      <c r="I3503" s="12" t="s">
        <v>27</v>
      </c>
      <c r="J3503" s="12" t="s">
        <v>33</v>
      </c>
      <c r="K3503" s="12" t="s">
        <v>34</v>
      </c>
      <c r="L3503" s="13">
        <v>41.04</v>
      </c>
      <c r="M3503" s="13">
        <v>28</v>
      </c>
      <c r="N3503" s="13">
        <f t="shared" si="3657"/>
        <v>1.4657142857142857</v>
      </c>
      <c r="O3503" s="13">
        <v>40</v>
      </c>
      <c r="P3503" s="13"/>
      <c r="Q3503" s="13">
        <v>0</v>
      </c>
      <c r="R3503" s="69">
        <f>+L3503*O3503</f>
        <v>1641.6</v>
      </c>
      <c r="S3503" s="69">
        <v>0</v>
      </c>
      <c r="T3503" s="69">
        <f>+L3503*S3503</f>
        <v>0</v>
      </c>
      <c r="U3503" s="69">
        <f>+R3503-T3503</f>
        <v>1641.6</v>
      </c>
      <c r="V3503" s="69">
        <f t="shared" ref="V3503" si="3679">+U3503*0</f>
        <v>0</v>
      </c>
      <c r="W3503" s="69">
        <f>+U3503-V3503</f>
        <v>1641.6</v>
      </c>
      <c r="X3503" s="69">
        <v>0</v>
      </c>
      <c r="Y3503" s="14">
        <f t="shared" si="3676"/>
        <v>0</v>
      </c>
      <c r="Z3503" s="11" t="s">
        <v>26</v>
      </c>
      <c r="AA3503" s="12" t="s">
        <v>31</v>
      </c>
    </row>
    <row r="3504" spans="1:27" x14ac:dyDescent="0.25">
      <c r="A3504" s="10">
        <v>45710</v>
      </c>
      <c r="B3504" s="11" t="s">
        <v>6292</v>
      </c>
      <c r="C3504" s="11" t="s">
        <v>6293</v>
      </c>
      <c r="D3504" s="11">
        <v>18049</v>
      </c>
      <c r="E3504" s="11" t="s">
        <v>60</v>
      </c>
      <c r="F3504" s="11" t="s">
        <v>26</v>
      </c>
      <c r="G3504" s="11" t="s">
        <v>35</v>
      </c>
      <c r="H3504" s="12" t="s">
        <v>36</v>
      </c>
      <c r="I3504" s="12" t="s">
        <v>27</v>
      </c>
      <c r="J3504" s="12" t="s">
        <v>42</v>
      </c>
      <c r="K3504" s="12" t="s">
        <v>43</v>
      </c>
      <c r="L3504" s="13">
        <v>3.56</v>
      </c>
      <c r="M3504" s="13">
        <v>2</v>
      </c>
      <c r="N3504" s="13">
        <f t="shared" si="3657"/>
        <v>1.78</v>
      </c>
      <c r="O3504" s="13">
        <v>45</v>
      </c>
      <c r="P3504" s="13" t="s">
        <v>30</v>
      </c>
      <c r="Q3504" s="13">
        <v>0</v>
      </c>
      <c r="R3504" s="69">
        <f>(L3504*O3504)-Q3504</f>
        <v>160.19999999999999</v>
      </c>
      <c r="S3504" s="69">
        <v>0</v>
      </c>
      <c r="T3504" s="69">
        <f t="shared" ref="T3504:T3505" si="3680">+L3504*S3504</f>
        <v>0</v>
      </c>
      <c r="U3504" s="69">
        <f t="shared" ref="U3504:U3505" si="3681">+R3504-T3504</f>
        <v>160.19999999999999</v>
      </c>
      <c r="V3504" s="69">
        <f>+U3504*0</f>
        <v>0</v>
      </c>
      <c r="W3504" s="69">
        <f t="shared" ref="W3504:W3505" si="3682">+U3504-V3504</f>
        <v>160.19999999999999</v>
      </c>
      <c r="X3504" s="69">
        <v>0</v>
      </c>
      <c r="Y3504" s="14">
        <f t="shared" si="3676"/>
        <v>0</v>
      </c>
      <c r="Z3504" s="11" t="s">
        <v>26</v>
      </c>
      <c r="AA3504" s="12" t="s">
        <v>31</v>
      </c>
    </row>
    <row r="3505" spans="1:27" x14ac:dyDescent="0.25">
      <c r="A3505" s="10">
        <v>45710</v>
      </c>
      <c r="B3505" s="11" t="s">
        <v>2009</v>
      </c>
      <c r="C3505" s="11" t="s">
        <v>6294</v>
      </c>
      <c r="D3505" s="11">
        <v>18050</v>
      </c>
      <c r="E3505" s="11" t="s">
        <v>61</v>
      </c>
      <c r="F3505" s="11" t="s">
        <v>26</v>
      </c>
      <c r="G3505" s="11" t="s">
        <v>35</v>
      </c>
      <c r="H3505" s="12" t="s">
        <v>36</v>
      </c>
      <c r="I3505" s="12" t="s">
        <v>27</v>
      </c>
      <c r="J3505" s="12" t="s">
        <v>33</v>
      </c>
      <c r="K3505" s="12" t="s">
        <v>34</v>
      </c>
      <c r="L3505" s="13">
        <v>8.8000000000000007</v>
      </c>
      <c r="M3505" s="13">
        <v>6</v>
      </c>
      <c r="N3505" s="13">
        <f t="shared" si="3657"/>
        <v>1.4666666666666668</v>
      </c>
      <c r="O3505" s="13">
        <v>50</v>
      </c>
      <c r="P3505" s="13" t="s">
        <v>30</v>
      </c>
      <c r="Q3505" s="13">
        <v>0</v>
      </c>
      <c r="R3505" s="69">
        <f>(L3505*O3505)-Q3505</f>
        <v>440.00000000000006</v>
      </c>
      <c r="S3505" s="69">
        <v>0</v>
      </c>
      <c r="T3505" s="69">
        <f t="shared" si="3680"/>
        <v>0</v>
      </c>
      <c r="U3505" s="69">
        <f t="shared" si="3681"/>
        <v>440.00000000000006</v>
      </c>
      <c r="V3505" s="69">
        <f t="shared" ref="V3505" si="3683">+U3505*0</f>
        <v>0</v>
      </c>
      <c r="W3505" s="69">
        <f t="shared" si="3682"/>
        <v>440.00000000000006</v>
      </c>
      <c r="X3505" s="69">
        <v>0</v>
      </c>
      <c r="Y3505" s="14">
        <f t="shared" si="3676"/>
        <v>0</v>
      </c>
      <c r="Z3505" s="11" t="s">
        <v>26</v>
      </c>
      <c r="AA3505" s="12" t="s">
        <v>31</v>
      </c>
    </row>
    <row r="3506" spans="1:27" x14ac:dyDescent="0.25">
      <c r="A3506" s="10">
        <v>45710</v>
      </c>
      <c r="B3506" s="11" t="s">
        <v>320</v>
      </c>
      <c r="C3506" s="11" t="s">
        <v>6295</v>
      </c>
      <c r="D3506" s="11">
        <v>18051</v>
      </c>
      <c r="E3506" s="11" t="s">
        <v>5192</v>
      </c>
      <c r="F3506" s="11" t="s">
        <v>26</v>
      </c>
      <c r="G3506" s="11">
        <v>78007</v>
      </c>
      <c r="H3506" s="12" t="s">
        <v>4447</v>
      </c>
      <c r="I3506" s="12" t="s">
        <v>37</v>
      </c>
      <c r="J3506" s="12" t="s">
        <v>598</v>
      </c>
      <c r="K3506" s="12" t="s">
        <v>6296</v>
      </c>
      <c r="L3506" s="13">
        <v>36.68</v>
      </c>
      <c r="M3506" s="13">
        <v>25</v>
      </c>
      <c r="N3506" s="13">
        <f t="shared" si="3657"/>
        <v>1.4672000000000001</v>
      </c>
      <c r="O3506" s="13">
        <v>31</v>
      </c>
      <c r="P3506" s="13" t="s">
        <v>30</v>
      </c>
      <c r="Q3506" s="13">
        <v>0</v>
      </c>
      <c r="R3506" s="69">
        <f>+L3506*O3506</f>
        <v>1137.08</v>
      </c>
      <c r="S3506" s="69">
        <v>0</v>
      </c>
      <c r="T3506" s="69">
        <f>+L3506*S3506</f>
        <v>0</v>
      </c>
      <c r="U3506" s="69">
        <f>+R3506-T3506</f>
        <v>1137.08</v>
      </c>
      <c r="V3506" s="69">
        <f>+U3506*0.75</f>
        <v>852.81</v>
      </c>
      <c r="W3506" s="69">
        <f>+U3506-V3506</f>
        <v>284.27</v>
      </c>
      <c r="X3506" s="69">
        <v>0</v>
      </c>
      <c r="Y3506" s="14">
        <f t="shared" si="3676"/>
        <v>0</v>
      </c>
      <c r="Z3506" s="11" t="s">
        <v>26</v>
      </c>
      <c r="AA3506" s="12" t="s">
        <v>31</v>
      </c>
    </row>
    <row r="3507" spans="1:27" x14ac:dyDescent="0.25">
      <c r="A3507" s="10">
        <v>45710</v>
      </c>
      <c r="B3507" s="11" t="s">
        <v>1132</v>
      </c>
      <c r="C3507" s="11" t="s">
        <v>6297</v>
      </c>
      <c r="D3507" s="11">
        <v>18052</v>
      </c>
      <c r="E3507" s="11" t="s">
        <v>77</v>
      </c>
      <c r="F3507" s="11" t="s">
        <v>26</v>
      </c>
      <c r="G3507" s="11">
        <v>112939</v>
      </c>
      <c r="H3507" s="12" t="s">
        <v>4445</v>
      </c>
      <c r="I3507" s="12" t="s">
        <v>27</v>
      </c>
      <c r="J3507" s="12" t="s">
        <v>33</v>
      </c>
      <c r="K3507" s="12" t="s">
        <v>34</v>
      </c>
      <c r="L3507" s="13">
        <v>35.880000000000003</v>
      </c>
      <c r="M3507" s="13">
        <v>25</v>
      </c>
      <c r="N3507" s="13">
        <f t="shared" si="3657"/>
        <v>1.4352</v>
      </c>
      <c r="O3507" s="13">
        <v>44</v>
      </c>
      <c r="P3507" s="13" t="s">
        <v>30</v>
      </c>
      <c r="Q3507" s="13">
        <v>0</v>
      </c>
      <c r="R3507" s="69">
        <f t="shared" ref="R3507" si="3684">+L3507*O3507</f>
        <v>1578.72</v>
      </c>
      <c r="S3507" s="69">
        <v>0</v>
      </c>
      <c r="T3507" s="69">
        <f>+L3507*S3507</f>
        <v>0</v>
      </c>
      <c r="U3507" s="69">
        <f>+R3507-T3507</f>
        <v>1578.72</v>
      </c>
      <c r="V3507" s="69">
        <f>+U3507*1</f>
        <v>1578.72</v>
      </c>
      <c r="W3507" s="69">
        <f>+U3507-V3507</f>
        <v>0</v>
      </c>
      <c r="X3507" s="69">
        <v>0</v>
      </c>
      <c r="Y3507" s="14">
        <f t="shared" si="3676"/>
        <v>0</v>
      </c>
      <c r="Z3507" s="11" t="s">
        <v>26</v>
      </c>
      <c r="AA3507" s="12" t="s">
        <v>31</v>
      </c>
    </row>
    <row r="3508" spans="1:27" x14ac:dyDescent="0.25">
      <c r="A3508" s="10">
        <v>45710</v>
      </c>
      <c r="B3508" s="11" t="s">
        <v>4185</v>
      </c>
      <c r="C3508" s="11" t="s">
        <v>6298</v>
      </c>
      <c r="D3508" s="11">
        <v>18053</v>
      </c>
      <c r="E3508" s="11" t="s">
        <v>6299</v>
      </c>
      <c r="F3508" s="11" t="s">
        <v>26</v>
      </c>
      <c r="G3508" s="11" t="s">
        <v>35</v>
      </c>
      <c r="H3508" s="12" t="s">
        <v>36</v>
      </c>
      <c r="I3508" s="12" t="s">
        <v>27</v>
      </c>
      <c r="J3508" s="12" t="s">
        <v>47</v>
      </c>
      <c r="K3508" s="12" t="s">
        <v>48</v>
      </c>
      <c r="L3508" s="13">
        <v>15.22</v>
      </c>
      <c r="M3508" s="13">
        <v>10</v>
      </c>
      <c r="N3508" s="13">
        <f t="shared" si="3657"/>
        <v>1.522</v>
      </c>
      <c r="O3508" s="13">
        <v>50</v>
      </c>
      <c r="P3508" s="13" t="s">
        <v>30</v>
      </c>
      <c r="Q3508" s="13">
        <v>0</v>
      </c>
      <c r="R3508" s="69">
        <f>(L3508*O3508)-Q3508</f>
        <v>761</v>
      </c>
      <c r="S3508" s="69">
        <v>0</v>
      </c>
      <c r="T3508" s="69">
        <f t="shared" ref="T3508:T3509" si="3685">+L3508*S3508</f>
        <v>0</v>
      </c>
      <c r="U3508" s="69">
        <f t="shared" ref="U3508:U3509" si="3686">+R3508-T3508</f>
        <v>761</v>
      </c>
      <c r="V3508" s="69">
        <f t="shared" ref="V3508" si="3687">+U3508*0</f>
        <v>0</v>
      </c>
      <c r="W3508" s="69">
        <f t="shared" ref="W3508:W3509" si="3688">+U3508-V3508</f>
        <v>761</v>
      </c>
      <c r="X3508" s="69">
        <v>0</v>
      </c>
      <c r="Y3508" s="14">
        <f t="shared" si="3676"/>
        <v>0</v>
      </c>
      <c r="Z3508" s="11" t="s">
        <v>26</v>
      </c>
      <c r="AA3508" s="12" t="s">
        <v>31</v>
      </c>
    </row>
    <row r="3509" spans="1:27" x14ac:dyDescent="0.25">
      <c r="A3509" s="10">
        <v>45710</v>
      </c>
      <c r="B3509" s="11" t="s">
        <v>6300</v>
      </c>
      <c r="C3509" s="11" t="s">
        <v>6301</v>
      </c>
      <c r="D3509" s="11">
        <v>18054</v>
      </c>
      <c r="E3509" s="11" t="s">
        <v>4760</v>
      </c>
      <c r="F3509" s="11" t="s">
        <v>26</v>
      </c>
      <c r="G3509" s="11" t="s">
        <v>35</v>
      </c>
      <c r="H3509" s="12" t="s">
        <v>36</v>
      </c>
      <c r="I3509" s="12" t="s">
        <v>27</v>
      </c>
      <c r="J3509" s="12" t="s">
        <v>42</v>
      </c>
      <c r="K3509" s="12" t="s">
        <v>43</v>
      </c>
      <c r="L3509" s="13">
        <v>40.68</v>
      </c>
      <c r="M3509" s="13">
        <v>25</v>
      </c>
      <c r="N3509" s="13">
        <f t="shared" si="3657"/>
        <v>1.6272</v>
      </c>
      <c r="O3509" s="13">
        <v>45</v>
      </c>
      <c r="P3509" s="13" t="s">
        <v>30</v>
      </c>
      <c r="Q3509" s="13">
        <v>0</v>
      </c>
      <c r="R3509" s="69">
        <f>(L3509*O3509)-Q3509</f>
        <v>1830.6</v>
      </c>
      <c r="S3509" s="69">
        <v>0</v>
      </c>
      <c r="T3509" s="69">
        <f t="shared" si="3685"/>
        <v>0</v>
      </c>
      <c r="U3509" s="69">
        <f t="shared" si="3686"/>
        <v>1830.6</v>
      </c>
      <c r="V3509" s="69">
        <f>+U3509*0</f>
        <v>0</v>
      </c>
      <c r="W3509" s="69">
        <f t="shared" si="3688"/>
        <v>1830.6</v>
      </c>
      <c r="X3509" s="69">
        <v>0</v>
      </c>
      <c r="Y3509" s="14">
        <f t="shared" si="3676"/>
        <v>0</v>
      </c>
      <c r="Z3509" s="11" t="s">
        <v>26</v>
      </c>
      <c r="AA3509" s="12" t="s">
        <v>31</v>
      </c>
    </row>
    <row r="3510" spans="1:27" x14ac:dyDescent="0.25">
      <c r="A3510" s="10">
        <v>45710</v>
      </c>
      <c r="B3510" s="11" t="s">
        <v>688</v>
      </c>
      <c r="C3510" s="11" t="s">
        <v>6302</v>
      </c>
      <c r="D3510" s="11">
        <v>18055</v>
      </c>
      <c r="E3510" s="11" t="s">
        <v>524</v>
      </c>
      <c r="F3510" s="11" t="s">
        <v>26</v>
      </c>
      <c r="G3510" s="11">
        <v>78556</v>
      </c>
      <c r="H3510" s="12" t="s">
        <v>4447</v>
      </c>
      <c r="I3510" s="12" t="s">
        <v>37</v>
      </c>
      <c r="J3510" s="12" t="s">
        <v>598</v>
      </c>
      <c r="K3510" s="12" t="s">
        <v>6296</v>
      </c>
      <c r="L3510" s="13">
        <v>37.24</v>
      </c>
      <c r="M3510" s="13">
        <v>25</v>
      </c>
      <c r="N3510" s="13">
        <f t="shared" si="3657"/>
        <v>1.4896</v>
      </c>
      <c r="O3510" s="13">
        <v>31</v>
      </c>
      <c r="P3510" s="13" t="s">
        <v>30</v>
      </c>
      <c r="Q3510" s="13">
        <v>0</v>
      </c>
      <c r="R3510" s="69">
        <f>+L3510*O3510</f>
        <v>1154.44</v>
      </c>
      <c r="S3510" s="69">
        <v>0</v>
      </c>
      <c r="T3510" s="69">
        <f>+L3510*S3510</f>
        <v>0</v>
      </c>
      <c r="U3510" s="69">
        <f>+R3510-T3510</f>
        <v>1154.44</v>
      </c>
      <c r="V3510" s="69">
        <f>+U3510*0.75</f>
        <v>865.83</v>
      </c>
      <c r="W3510" s="69">
        <f>+U3510-V3510</f>
        <v>288.61</v>
      </c>
      <c r="X3510" s="69">
        <v>0</v>
      </c>
      <c r="Y3510" s="14">
        <f t="shared" si="3676"/>
        <v>0</v>
      </c>
      <c r="Z3510" s="11" t="s">
        <v>26</v>
      </c>
      <c r="AA3510" s="12" t="s">
        <v>31</v>
      </c>
    </row>
    <row r="3511" spans="1:27" x14ac:dyDescent="0.25">
      <c r="A3511" s="10">
        <v>45710</v>
      </c>
      <c r="B3511" s="11" t="s">
        <v>6303</v>
      </c>
      <c r="C3511" s="11" t="s">
        <v>6304</v>
      </c>
      <c r="D3511" s="11">
        <v>18056</v>
      </c>
      <c r="E3511" s="11" t="s">
        <v>1724</v>
      </c>
      <c r="F3511" s="11" t="s">
        <v>26</v>
      </c>
      <c r="G3511" s="11">
        <v>22555</v>
      </c>
      <c r="H3511" s="12" t="s">
        <v>4447</v>
      </c>
      <c r="I3511" s="12" t="s">
        <v>27</v>
      </c>
      <c r="J3511" s="12" t="s">
        <v>42</v>
      </c>
      <c r="K3511" s="12" t="s">
        <v>43</v>
      </c>
      <c r="L3511" s="13">
        <v>42.22</v>
      </c>
      <c r="M3511" s="13">
        <v>25</v>
      </c>
      <c r="N3511" s="13">
        <f t="shared" si="3657"/>
        <v>1.6887999999999999</v>
      </c>
      <c r="O3511" s="13">
        <v>42.5</v>
      </c>
      <c r="P3511" s="13"/>
      <c r="Q3511" s="13">
        <v>0</v>
      </c>
      <c r="R3511" s="69">
        <f>+L3511*O3511</f>
        <v>1794.35</v>
      </c>
      <c r="S3511" s="69">
        <v>0</v>
      </c>
      <c r="T3511" s="69">
        <f>+L3511*S3511</f>
        <v>0</v>
      </c>
      <c r="U3511" s="69">
        <f>+R3511-T3511</f>
        <v>1794.35</v>
      </c>
      <c r="V3511" s="69">
        <f>+U3511*0.75</f>
        <v>1345.7624999999998</v>
      </c>
      <c r="W3511" s="69">
        <f>+U3511-V3511</f>
        <v>448.58750000000009</v>
      </c>
      <c r="X3511" s="69">
        <v>0</v>
      </c>
      <c r="Y3511" s="14">
        <f t="shared" si="3676"/>
        <v>0</v>
      </c>
      <c r="Z3511" s="11" t="s">
        <v>26</v>
      </c>
      <c r="AA3511" s="12" t="s">
        <v>31</v>
      </c>
    </row>
    <row r="3512" spans="1:27" x14ac:dyDescent="0.25">
      <c r="A3512" s="10">
        <v>45710</v>
      </c>
      <c r="B3512" s="11" t="s">
        <v>645</v>
      </c>
      <c r="C3512" s="11" t="s">
        <v>6305</v>
      </c>
      <c r="D3512" s="11">
        <v>18057</v>
      </c>
      <c r="E3512" s="11" t="s">
        <v>53</v>
      </c>
      <c r="F3512" s="11" t="s">
        <v>26</v>
      </c>
      <c r="G3512" s="11" t="s">
        <v>26</v>
      </c>
      <c r="H3512" s="12" t="s">
        <v>4421</v>
      </c>
      <c r="I3512" s="12" t="s">
        <v>27</v>
      </c>
      <c r="J3512" s="12" t="s">
        <v>47</v>
      </c>
      <c r="K3512" s="12" t="s">
        <v>48</v>
      </c>
      <c r="L3512" s="13">
        <v>43.54</v>
      </c>
      <c r="M3512" s="13">
        <v>30</v>
      </c>
      <c r="N3512" s="13">
        <f t="shared" si="3657"/>
        <v>1.4513333333333334</v>
      </c>
      <c r="O3512" s="13">
        <v>87</v>
      </c>
      <c r="P3512" s="13" t="s">
        <v>30</v>
      </c>
      <c r="Q3512" s="13">
        <v>0</v>
      </c>
      <c r="R3512" s="69">
        <f t="shared" ref="R3512" si="3689">L3512*O3512</f>
        <v>3787.98</v>
      </c>
      <c r="S3512" s="69">
        <v>38</v>
      </c>
      <c r="T3512" s="69">
        <f t="shared" ref="T3512" si="3690">L3512*S3512</f>
        <v>1654.52</v>
      </c>
      <c r="U3512" s="69">
        <f t="shared" ref="U3512" si="3691">R3512-T3512</f>
        <v>2133.46</v>
      </c>
      <c r="V3512" s="69">
        <f>U3512*1</f>
        <v>2133.46</v>
      </c>
      <c r="W3512" s="69">
        <f t="shared" ref="W3512" si="3692">U3512-V3512</f>
        <v>0</v>
      </c>
      <c r="X3512" s="69">
        <f>L3512*37</f>
        <v>1610.98</v>
      </c>
      <c r="Y3512" s="70">
        <f>+T3512-X3512</f>
        <v>43.539999999999964</v>
      </c>
      <c r="Z3512" s="12" t="s">
        <v>41</v>
      </c>
      <c r="AA3512" s="12" t="s">
        <v>78</v>
      </c>
    </row>
    <row r="3513" spans="1:27" x14ac:dyDescent="0.25">
      <c r="A3513" s="10">
        <v>45710</v>
      </c>
      <c r="B3513" s="11" t="s">
        <v>6306</v>
      </c>
      <c r="C3513" s="11" t="s">
        <v>6307</v>
      </c>
      <c r="D3513" s="11">
        <v>18058</v>
      </c>
      <c r="E3513" s="11" t="s">
        <v>230</v>
      </c>
      <c r="F3513" s="11" t="s">
        <v>26</v>
      </c>
      <c r="G3513" s="11">
        <v>78452</v>
      </c>
      <c r="H3513" s="12" t="s">
        <v>4447</v>
      </c>
      <c r="I3513" s="12" t="s">
        <v>27</v>
      </c>
      <c r="J3513" s="12" t="s">
        <v>42</v>
      </c>
      <c r="K3513" s="12" t="s">
        <v>43</v>
      </c>
      <c r="L3513" s="13">
        <v>40.68</v>
      </c>
      <c r="M3513" s="13">
        <v>25</v>
      </c>
      <c r="N3513" s="13">
        <f t="shared" si="3657"/>
        <v>1.6272</v>
      </c>
      <c r="O3513" s="13">
        <v>42.5</v>
      </c>
      <c r="P3513" s="13"/>
      <c r="Q3513" s="13">
        <v>0</v>
      </c>
      <c r="R3513" s="69">
        <f>+L3513*O3513</f>
        <v>1728.9</v>
      </c>
      <c r="S3513" s="69">
        <v>0</v>
      </c>
      <c r="T3513" s="69">
        <f>+L3513*S3513</f>
        <v>0</v>
      </c>
      <c r="U3513" s="69">
        <f>+R3513-T3513</f>
        <v>1728.9</v>
      </c>
      <c r="V3513" s="69">
        <f>+U3513*0.75</f>
        <v>1296.6750000000002</v>
      </c>
      <c r="W3513" s="69">
        <f>+U3513-V3513</f>
        <v>432.22499999999991</v>
      </c>
      <c r="X3513" s="69">
        <v>0</v>
      </c>
      <c r="Y3513" s="14">
        <f t="shared" ref="Y3513:Y3524" si="3693">T3513-X3513</f>
        <v>0</v>
      </c>
      <c r="Z3513" s="11" t="s">
        <v>26</v>
      </c>
      <c r="AA3513" s="12" t="s">
        <v>31</v>
      </c>
    </row>
    <row r="3514" spans="1:27" x14ac:dyDescent="0.25">
      <c r="A3514" s="10">
        <v>45710</v>
      </c>
      <c r="B3514" s="11" t="s">
        <v>343</v>
      </c>
      <c r="C3514" s="11" t="s">
        <v>6308</v>
      </c>
      <c r="D3514" s="11">
        <v>18059</v>
      </c>
      <c r="E3514" s="11" t="s">
        <v>1199</v>
      </c>
      <c r="F3514" s="11" t="s">
        <v>26</v>
      </c>
      <c r="G3514" s="11">
        <v>2990</v>
      </c>
      <c r="H3514" s="12" t="s">
        <v>162</v>
      </c>
      <c r="I3514" s="12" t="s">
        <v>27</v>
      </c>
      <c r="J3514" s="12" t="s">
        <v>42</v>
      </c>
      <c r="K3514" s="12" t="s">
        <v>43</v>
      </c>
      <c r="L3514" s="13">
        <v>42</v>
      </c>
      <c r="M3514" s="13">
        <v>25</v>
      </c>
      <c r="N3514" s="13">
        <f t="shared" si="3657"/>
        <v>1.68</v>
      </c>
      <c r="O3514" s="13" t="s">
        <v>30</v>
      </c>
      <c r="P3514" s="13">
        <v>62</v>
      </c>
      <c r="Q3514" s="13">
        <v>0</v>
      </c>
      <c r="R3514" s="69">
        <f>M3514*P3514</f>
        <v>1550</v>
      </c>
      <c r="S3514" s="69">
        <v>0</v>
      </c>
      <c r="T3514" s="69">
        <f>M3514*S3514</f>
        <v>0</v>
      </c>
      <c r="U3514" s="69">
        <f>R3514-T3514</f>
        <v>1550</v>
      </c>
      <c r="V3514" s="69">
        <f t="shared" ref="V3514" si="3694">U3514*0</f>
        <v>0</v>
      </c>
      <c r="W3514" s="69">
        <f t="shared" ref="W3514" si="3695">U3514-V3514</f>
        <v>1550</v>
      </c>
      <c r="X3514" s="69">
        <v>0</v>
      </c>
      <c r="Y3514" s="14">
        <f t="shared" si="3693"/>
        <v>0</v>
      </c>
      <c r="Z3514" s="11" t="s">
        <v>26</v>
      </c>
      <c r="AA3514" s="12" t="s">
        <v>31</v>
      </c>
    </row>
    <row r="3515" spans="1:27" x14ac:dyDescent="0.25">
      <c r="A3515" s="10">
        <v>45710</v>
      </c>
      <c r="B3515" s="11" t="s">
        <v>6309</v>
      </c>
      <c r="C3515" s="11" t="s">
        <v>6310</v>
      </c>
      <c r="D3515" s="11">
        <v>18060</v>
      </c>
      <c r="E3515" s="11" t="s">
        <v>81</v>
      </c>
      <c r="F3515" s="11" t="s">
        <v>26</v>
      </c>
      <c r="G3515" s="11">
        <v>1222</v>
      </c>
      <c r="H3515" s="12" t="s">
        <v>141</v>
      </c>
      <c r="I3515" s="12" t="s">
        <v>55</v>
      </c>
      <c r="J3515" s="12" t="s">
        <v>55</v>
      </c>
      <c r="K3515" s="12" t="s">
        <v>56</v>
      </c>
      <c r="L3515" s="13">
        <v>41.58</v>
      </c>
      <c r="M3515" s="13">
        <v>25</v>
      </c>
      <c r="N3515" s="13">
        <f t="shared" si="3657"/>
        <v>1.6632</v>
      </c>
      <c r="O3515" s="13">
        <v>15</v>
      </c>
      <c r="P3515" s="13" t="s">
        <v>30</v>
      </c>
      <c r="Q3515" s="13">
        <v>0</v>
      </c>
      <c r="R3515" s="69">
        <f>L3515*O3515</f>
        <v>623.69999999999993</v>
      </c>
      <c r="S3515" s="69">
        <v>0</v>
      </c>
      <c r="T3515" s="69">
        <f>L3515*S3515</f>
        <v>0</v>
      </c>
      <c r="U3515" s="69">
        <f>R3515-T3515</f>
        <v>623.69999999999993</v>
      </c>
      <c r="V3515" s="69">
        <f>U3515*0</f>
        <v>0</v>
      </c>
      <c r="W3515" s="69">
        <f>U3515-V3515</f>
        <v>623.69999999999993</v>
      </c>
      <c r="X3515" s="69">
        <v>0</v>
      </c>
      <c r="Y3515" s="14">
        <f t="shared" si="3693"/>
        <v>0</v>
      </c>
      <c r="Z3515" s="11" t="s">
        <v>26</v>
      </c>
      <c r="AA3515" s="12" t="s">
        <v>31</v>
      </c>
    </row>
    <row r="3516" spans="1:27" x14ac:dyDescent="0.25">
      <c r="A3516" s="10">
        <v>45710</v>
      </c>
      <c r="B3516" s="11" t="s">
        <v>2066</v>
      </c>
      <c r="C3516" s="11" t="s">
        <v>6311</v>
      </c>
      <c r="D3516" s="11">
        <v>18061</v>
      </c>
      <c r="E3516" s="11" t="s">
        <v>57</v>
      </c>
      <c r="F3516" s="11" t="s">
        <v>26</v>
      </c>
      <c r="G3516" s="11">
        <v>3319</v>
      </c>
      <c r="H3516" s="12" t="s">
        <v>41</v>
      </c>
      <c r="I3516" s="12" t="s">
        <v>27</v>
      </c>
      <c r="J3516" s="12" t="s">
        <v>42</v>
      </c>
      <c r="K3516" s="12" t="s">
        <v>43</v>
      </c>
      <c r="L3516" s="13">
        <v>37.94</v>
      </c>
      <c r="M3516" s="13">
        <v>24</v>
      </c>
      <c r="N3516" s="13">
        <f t="shared" si="3657"/>
        <v>1.5808333333333333</v>
      </c>
      <c r="O3516" s="13" t="s">
        <v>30</v>
      </c>
      <c r="P3516" s="13">
        <v>64</v>
      </c>
      <c r="Q3516" s="13">
        <v>0</v>
      </c>
      <c r="R3516" s="69">
        <f>M3516*P3516</f>
        <v>1536</v>
      </c>
      <c r="S3516" s="69">
        <v>0</v>
      </c>
      <c r="T3516" s="69">
        <f>M3516*S3516</f>
        <v>0</v>
      </c>
      <c r="U3516" s="69">
        <f>+R3516-T3516</f>
        <v>1536</v>
      </c>
      <c r="V3516" s="69">
        <f t="shared" ref="V3516" si="3696">+U3516*0</f>
        <v>0</v>
      </c>
      <c r="W3516" s="69">
        <f>+U3516-V3516</f>
        <v>1536</v>
      </c>
      <c r="X3516" s="69">
        <v>0</v>
      </c>
      <c r="Y3516" s="14">
        <f t="shared" si="3693"/>
        <v>0</v>
      </c>
      <c r="Z3516" s="11" t="s">
        <v>26</v>
      </c>
      <c r="AA3516" s="12" t="s">
        <v>31</v>
      </c>
    </row>
    <row r="3517" spans="1:27" x14ac:dyDescent="0.25">
      <c r="A3517" s="10">
        <v>45710</v>
      </c>
      <c r="B3517" s="11" t="s">
        <v>6312</v>
      </c>
      <c r="C3517" s="11" t="s">
        <v>6313</v>
      </c>
      <c r="D3517" s="11">
        <v>18062</v>
      </c>
      <c r="E3517" s="11" t="s">
        <v>229</v>
      </c>
      <c r="F3517" s="11" t="s">
        <v>26</v>
      </c>
      <c r="G3517" s="11">
        <v>26213</v>
      </c>
      <c r="H3517" s="12" t="s">
        <v>564</v>
      </c>
      <c r="I3517" s="12" t="s">
        <v>27</v>
      </c>
      <c r="J3517" s="12" t="s">
        <v>33</v>
      </c>
      <c r="K3517" s="12" t="s">
        <v>34</v>
      </c>
      <c r="L3517" s="13">
        <v>43.28</v>
      </c>
      <c r="M3517" s="13">
        <v>29</v>
      </c>
      <c r="N3517" s="13">
        <f t="shared" si="3657"/>
        <v>1.4924137931034482</v>
      </c>
      <c r="O3517" s="13"/>
      <c r="P3517" s="13">
        <v>60</v>
      </c>
      <c r="Q3517" s="13">
        <v>0</v>
      </c>
      <c r="R3517" s="69">
        <f>M3517*P3517</f>
        <v>1740</v>
      </c>
      <c r="S3517" s="69">
        <v>0</v>
      </c>
      <c r="T3517" s="69">
        <f>M3517*S3517</f>
        <v>0</v>
      </c>
      <c r="U3517" s="69">
        <f>R3517-T3517</f>
        <v>1740</v>
      </c>
      <c r="V3517" s="69">
        <f>U3517*0</f>
        <v>0</v>
      </c>
      <c r="W3517" s="69">
        <f>+U3517-V3517</f>
        <v>1740</v>
      </c>
      <c r="X3517" s="69">
        <v>0</v>
      </c>
      <c r="Y3517" s="14">
        <f t="shared" si="3693"/>
        <v>0</v>
      </c>
      <c r="Z3517" s="11" t="s">
        <v>26</v>
      </c>
      <c r="AA3517" s="12" t="s">
        <v>31</v>
      </c>
    </row>
    <row r="3518" spans="1:27" x14ac:dyDescent="0.25">
      <c r="A3518" s="10">
        <v>45710</v>
      </c>
      <c r="B3518" s="11" t="s">
        <v>6314</v>
      </c>
      <c r="C3518" s="11" t="s">
        <v>6315</v>
      </c>
      <c r="D3518" s="11">
        <v>18064</v>
      </c>
      <c r="E3518" s="11" t="s">
        <v>482</v>
      </c>
      <c r="F3518" s="11" t="s">
        <v>26</v>
      </c>
      <c r="G3518" s="11">
        <v>3053</v>
      </c>
      <c r="H3518" s="12" t="s">
        <v>41</v>
      </c>
      <c r="I3518" s="12" t="s">
        <v>27</v>
      </c>
      <c r="J3518" s="12" t="s">
        <v>42</v>
      </c>
      <c r="K3518" s="12" t="s">
        <v>43</v>
      </c>
      <c r="L3518" s="13">
        <v>39.74</v>
      </c>
      <c r="M3518" s="13">
        <v>25</v>
      </c>
      <c r="N3518" s="13">
        <f t="shared" si="3657"/>
        <v>1.5896000000000001</v>
      </c>
      <c r="O3518" s="13" t="s">
        <v>30</v>
      </c>
      <c r="P3518" s="13">
        <v>64</v>
      </c>
      <c r="Q3518" s="13">
        <v>0</v>
      </c>
      <c r="R3518" s="69">
        <f>M3518*P3518</f>
        <v>1600</v>
      </c>
      <c r="S3518" s="69">
        <v>0</v>
      </c>
      <c r="T3518" s="69">
        <f>M3518*S3518</f>
        <v>0</v>
      </c>
      <c r="U3518" s="69">
        <f>+R3518-T3518</f>
        <v>1600</v>
      </c>
      <c r="V3518" s="69">
        <f t="shared" ref="V3518:V3519" si="3697">+U3518*0</f>
        <v>0</v>
      </c>
      <c r="W3518" s="69">
        <f>+U3518-V3518</f>
        <v>1600</v>
      </c>
      <c r="X3518" s="69">
        <v>0</v>
      </c>
      <c r="Y3518" s="14">
        <f t="shared" si="3693"/>
        <v>0</v>
      </c>
      <c r="Z3518" s="11" t="s">
        <v>26</v>
      </c>
      <c r="AA3518" s="12" t="s">
        <v>31</v>
      </c>
    </row>
    <row r="3519" spans="1:27" x14ac:dyDescent="0.25">
      <c r="A3519" s="10">
        <v>45710</v>
      </c>
      <c r="B3519" s="11" t="s">
        <v>6316</v>
      </c>
      <c r="C3519" s="11" t="s">
        <v>6317</v>
      </c>
      <c r="D3519" s="11">
        <v>18065</v>
      </c>
      <c r="E3519" s="11" t="s">
        <v>569</v>
      </c>
      <c r="F3519" s="11" t="s">
        <v>26</v>
      </c>
      <c r="G3519" s="11">
        <v>10769</v>
      </c>
      <c r="H3519" s="12" t="s">
        <v>140</v>
      </c>
      <c r="I3519" s="12" t="s">
        <v>27</v>
      </c>
      <c r="J3519" s="12" t="s">
        <v>33</v>
      </c>
      <c r="K3519" s="12" t="s">
        <v>34</v>
      </c>
      <c r="L3519" s="13">
        <v>43.14</v>
      </c>
      <c r="M3519" s="13">
        <v>30</v>
      </c>
      <c r="N3519" s="13">
        <f t="shared" si="3657"/>
        <v>1.4379999999999999</v>
      </c>
      <c r="O3519" s="13">
        <v>40</v>
      </c>
      <c r="P3519" s="13"/>
      <c r="Q3519" s="13">
        <v>0</v>
      </c>
      <c r="R3519" s="69">
        <f>+L3519*O3519</f>
        <v>1725.6</v>
      </c>
      <c r="S3519" s="69">
        <v>0</v>
      </c>
      <c r="T3519" s="69">
        <f>+L3519*S3519</f>
        <v>0</v>
      </c>
      <c r="U3519" s="69">
        <f>+R3519-T3519</f>
        <v>1725.6</v>
      </c>
      <c r="V3519" s="69">
        <f t="shared" si="3697"/>
        <v>0</v>
      </c>
      <c r="W3519" s="69">
        <f>+U3519-V3519</f>
        <v>1725.6</v>
      </c>
      <c r="X3519" s="69">
        <v>0</v>
      </c>
      <c r="Y3519" s="14">
        <f t="shared" si="3693"/>
        <v>0</v>
      </c>
      <c r="Z3519" s="11" t="s">
        <v>26</v>
      </c>
      <c r="AA3519" s="12" t="s">
        <v>31</v>
      </c>
    </row>
    <row r="3520" spans="1:27" x14ac:dyDescent="0.25">
      <c r="A3520" s="10">
        <v>45710</v>
      </c>
      <c r="B3520" s="11" t="s">
        <v>5306</v>
      </c>
      <c r="C3520" s="11" t="s">
        <v>6318</v>
      </c>
      <c r="D3520" s="11">
        <v>18066</v>
      </c>
      <c r="E3520" s="11" t="s">
        <v>87</v>
      </c>
      <c r="F3520" s="11" t="s">
        <v>26</v>
      </c>
      <c r="G3520" s="11">
        <v>56997</v>
      </c>
      <c r="H3520" s="12" t="s">
        <v>4422</v>
      </c>
      <c r="I3520" s="12" t="s">
        <v>27</v>
      </c>
      <c r="J3520" s="12" t="s">
        <v>42</v>
      </c>
      <c r="K3520" s="12" t="s">
        <v>43</v>
      </c>
      <c r="L3520" s="13">
        <v>36.9</v>
      </c>
      <c r="M3520" s="13">
        <v>25</v>
      </c>
      <c r="N3520" s="13">
        <f t="shared" si="3657"/>
        <v>1.476</v>
      </c>
      <c r="O3520" s="13">
        <v>42</v>
      </c>
      <c r="P3520" s="13" t="s">
        <v>30</v>
      </c>
      <c r="Q3520" s="13">
        <v>0</v>
      </c>
      <c r="R3520" s="69">
        <f t="shared" ref="R3520" si="3698">+L3520*O3520</f>
        <v>1549.8</v>
      </c>
      <c r="S3520" s="69">
        <v>0</v>
      </c>
      <c r="T3520" s="69">
        <f t="shared" ref="T3520" si="3699">+L3520*S3520</f>
        <v>0</v>
      </c>
      <c r="U3520" s="69">
        <f t="shared" ref="U3520:U3524" si="3700">+R3520-T3520</f>
        <v>1549.8</v>
      </c>
      <c r="V3520" s="69">
        <f>+U3520*1</f>
        <v>1549.8</v>
      </c>
      <c r="W3520" s="69">
        <f t="shared" ref="W3520:W3524" si="3701">+U3520-V3520</f>
        <v>0</v>
      </c>
      <c r="X3520" s="69">
        <v>0</v>
      </c>
      <c r="Y3520" s="14">
        <f t="shared" si="3693"/>
        <v>0</v>
      </c>
      <c r="Z3520" s="11" t="s">
        <v>26</v>
      </c>
      <c r="AA3520" s="12" t="s">
        <v>31</v>
      </c>
    </row>
    <row r="3521" spans="1:27" x14ac:dyDescent="0.25">
      <c r="A3521" s="10">
        <v>45710</v>
      </c>
      <c r="B3521" s="11" t="s">
        <v>333</v>
      </c>
      <c r="C3521" s="11" t="s">
        <v>6319</v>
      </c>
      <c r="D3521" s="11">
        <v>18067</v>
      </c>
      <c r="E3521" s="11" t="s">
        <v>74</v>
      </c>
      <c r="F3521" s="11" t="s">
        <v>26</v>
      </c>
      <c r="G3521" s="11">
        <v>1342</v>
      </c>
      <c r="H3521" s="12" t="s">
        <v>70</v>
      </c>
      <c r="I3521" s="12" t="s">
        <v>27</v>
      </c>
      <c r="J3521" s="12" t="s">
        <v>42</v>
      </c>
      <c r="K3521" s="12" t="s">
        <v>43</v>
      </c>
      <c r="L3521" s="13">
        <v>39.08</v>
      </c>
      <c r="M3521" s="13">
        <v>25</v>
      </c>
      <c r="N3521" s="13">
        <f t="shared" si="3657"/>
        <v>1.5631999999999999</v>
      </c>
      <c r="O3521" s="13" t="s">
        <v>30</v>
      </c>
      <c r="P3521" s="13">
        <v>64</v>
      </c>
      <c r="Q3521" s="13">
        <v>0</v>
      </c>
      <c r="R3521" s="69">
        <f>+M3521*P3521</f>
        <v>1600</v>
      </c>
      <c r="S3521" s="69">
        <v>0</v>
      </c>
      <c r="T3521" s="69">
        <f>+M3521*S3521</f>
        <v>0</v>
      </c>
      <c r="U3521" s="69">
        <f t="shared" si="3700"/>
        <v>1600</v>
      </c>
      <c r="V3521" s="69">
        <f t="shared" ref="V3521:V3524" si="3702">+U3521*0</f>
        <v>0</v>
      </c>
      <c r="W3521" s="69">
        <f t="shared" si="3701"/>
        <v>1600</v>
      </c>
      <c r="X3521" s="69">
        <v>0</v>
      </c>
      <c r="Y3521" s="14">
        <f t="shared" si="3693"/>
        <v>0</v>
      </c>
      <c r="Z3521" s="11" t="s">
        <v>26</v>
      </c>
      <c r="AA3521" s="12" t="s">
        <v>31</v>
      </c>
    </row>
    <row r="3522" spans="1:27" x14ac:dyDescent="0.25">
      <c r="A3522" s="10">
        <v>45710</v>
      </c>
      <c r="B3522" s="11" t="s">
        <v>2966</v>
      </c>
      <c r="C3522" s="11" t="s">
        <v>6320</v>
      </c>
      <c r="D3522" s="11">
        <v>18068</v>
      </c>
      <c r="E3522" s="11" t="s">
        <v>69</v>
      </c>
      <c r="F3522" s="11" t="s">
        <v>26</v>
      </c>
      <c r="G3522" s="11">
        <v>2133</v>
      </c>
      <c r="H3522" s="12" t="s">
        <v>70</v>
      </c>
      <c r="I3522" s="12" t="s">
        <v>27</v>
      </c>
      <c r="J3522" s="12" t="s">
        <v>42</v>
      </c>
      <c r="K3522" s="12" t="s">
        <v>43</v>
      </c>
      <c r="L3522" s="13">
        <v>40.520000000000003</v>
      </c>
      <c r="M3522" s="13">
        <v>25</v>
      </c>
      <c r="N3522" s="13">
        <f t="shared" si="3657"/>
        <v>1.6208</v>
      </c>
      <c r="O3522" s="13" t="s">
        <v>30</v>
      </c>
      <c r="P3522" s="13">
        <v>64</v>
      </c>
      <c r="Q3522" s="13">
        <v>0</v>
      </c>
      <c r="R3522" s="69">
        <f>+M3522*P3522</f>
        <v>1600</v>
      </c>
      <c r="S3522" s="69">
        <v>0</v>
      </c>
      <c r="T3522" s="69">
        <f>+M3522*S3522</f>
        <v>0</v>
      </c>
      <c r="U3522" s="69">
        <f t="shared" si="3700"/>
        <v>1600</v>
      </c>
      <c r="V3522" s="69">
        <f t="shared" si="3702"/>
        <v>0</v>
      </c>
      <c r="W3522" s="69">
        <f t="shared" si="3701"/>
        <v>1600</v>
      </c>
      <c r="X3522" s="69">
        <v>0</v>
      </c>
      <c r="Y3522" s="14">
        <f t="shared" si="3693"/>
        <v>0</v>
      </c>
      <c r="Z3522" s="11" t="s">
        <v>26</v>
      </c>
      <c r="AA3522" s="12" t="s">
        <v>31</v>
      </c>
    </row>
    <row r="3523" spans="1:27" x14ac:dyDescent="0.25">
      <c r="A3523" s="10">
        <v>45710</v>
      </c>
      <c r="B3523" s="11" t="s">
        <v>6321</v>
      </c>
      <c r="C3523" s="11" t="s">
        <v>6322</v>
      </c>
      <c r="D3523" s="11">
        <v>18070</v>
      </c>
      <c r="E3523" s="11" t="s">
        <v>6323</v>
      </c>
      <c r="F3523" s="11" t="s">
        <v>26</v>
      </c>
      <c r="G3523" s="11" t="s">
        <v>35</v>
      </c>
      <c r="H3523" s="12" t="s">
        <v>36</v>
      </c>
      <c r="I3523" s="12" t="s">
        <v>55</v>
      </c>
      <c r="J3523" s="12" t="s">
        <v>55</v>
      </c>
      <c r="K3523" s="12" t="s">
        <v>56</v>
      </c>
      <c r="L3523" s="13">
        <v>33.200000000000003</v>
      </c>
      <c r="M3523" s="13">
        <v>22</v>
      </c>
      <c r="N3523" s="13">
        <f t="shared" si="3657"/>
        <v>1.5090909090909093</v>
      </c>
      <c r="O3523" s="13">
        <v>20</v>
      </c>
      <c r="P3523" s="13" t="s">
        <v>30</v>
      </c>
      <c r="Q3523" s="13">
        <v>0</v>
      </c>
      <c r="R3523" s="69">
        <f>(L3523*O3523)-Q3523</f>
        <v>664</v>
      </c>
      <c r="S3523" s="69">
        <v>0</v>
      </c>
      <c r="T3523" s="69">
        <f t="shared" ref="T3523:T3524" si="3703">+L3523*S3523</f>
        <v>0</v>
      </c>
      <c r="U3523" s="69">
        <f t="shared" si="3700"/>
        <v>664</v>
      </c>
      <c r="V3523" s="69">
        <f t="shared" si="3702"/>
        <v>0</v>
      </c>
      <c r="W3523" s="69">
        <f t="shared" si="3701"/>
        <v>664</v>
      </c>
      <c r="X3523" s="69">
        <v>0</v>
      </c>
      <c r="Y3523" s="14">
        <f t="shared" si="3693"/>
        <v>0</v>
      </c>
      <c r="Z3523" s="11" t="s">
        <v>26</v>
      </c>
      <c r="AA3523" s="12" t="s">
        <v>31</v>
      </c>
    </row>
    <row r="3524" spans="1:27" x14ac:dyDescent="0.25">
      <c r="A3524" s="10">
        <v>45710</v>
      </c>
      <c r="B3524" s="11" t="s">
        <v>6324</v>
      </c>
      <c r="C3524" s="11" t="s">
        <v>6325</v>
      </c>
      <c r="D3524" s="11">
        <v>18071</v>
      </c>
      <c r="E3524" s="11" t="s">
        <v>60</v>
      </c>
      <c r="F3524" s="11" t="s">
        <v>26</v>
      </c>
      <c r="G3524" s="11" t="s">
        <v>35</v>
      </c>
      <c r="H3524" s="12" t="s">
        <v>36</v>
      </c>
      <c r="I3524" s="12" t="s">
        <v>27</v>
      </c>
      <c r="J3524" s="12" t="s">
        <v>33</v>
      </c>
      <c r="K3524" s="12" t="s">
        <v>34</v>
      </c>
      <c r="L3524" s="13">
        <v>5.34</v>
      </c>
      <c r="M3524" s="13">
        <v>4</v>
      </c>
      <c r="N3524" s="13">
        <f t="shared" si="3657"/>
        <v>1.335</v>
      </c>
      <c r="O3524" s="13">
        <v>50</v>
      </c>
      <c r="P3524" s="13" t="s">
        <v>30</v>
      </c>
      <c r="Q3524" s="13">
        <v>0</v>
      </c>
      <c r="R3524" s="69">
        <f>(L3524*O3524)-Q3524</f>
        <v>267</v>
      </c>
      <c r="S3524" s="69">
        <v>0</v>
      </c>
      <c r="T3524" s="69">
        <f t="shared" si="3703"/>
        <v>0</v>
      </c>
      <c r="U3524" s="69">
        <f t="shared" si="3700"/>
        <v>267</v>
      </c>
      <c r="V3524" s="69">
        <f t="shared" si="3702"/>
        <v>0</v>
      </c>
      <c r="W3524" s="69">
        <f t="shared" si="3701"/>
        <v>267</v>
      </c>
      <c r="X3524" s="69">
        <v>0</v>
      </c>
      <c r="Y3524" s="14">
        <f t="shared" si="3693"/>
        <v>0</v>
      </c>
      <c r="Z3524" s="11" t="s">
        <v>26</v>
      </c>
      <c r="AA3524" s="12" t="s">
        <v>31</v>
      </c>
    </row>
    <row r="3525" spans="1:27" x14ac:dyDescent="0.25">
      <c r="A3525" s="10">
        <v>45712</v>
      </c>
      <c r="B3525" s="11" t="s">
        <v>125</v>
      </c>
      <c r="C3525" s="11" t="s">
        <v>6330</v>
      </c>
      <c r="D3525" s="11">
        <v>18072</v>
      </c>
      <c r="E3525" s="11" t="s">
        <v>53</v>
      </c>
      <c r="F3525" s="11" t="s">
        <v>26</v>
      </c>
      <c r="G3525" s="11" t="s">
        <v>26</v>
      </c>
      <c r="H3525" s="12" t="s">
        <v>4421</v>
      </c>
      <c r="I3525" s="12" t="s">
        <v>27</v>
      </c>
      <c r="J3525" s="12" t="s">
        <v>47</v>
      </c>
      <c r="K3525" s="12" t="s">
        <v>48</v>
      </c>
      <c r="L3525" s="13">
        <v>43.24</v>
      </c>
      <c r="M3525" s="13">
        <v>30</v>
      </c>
      <c r="N3525" s="13">
        <f>L3525/M3525</f>
        <v>1.4413333333333334</v>
      </c>
      <c r="O3525" s="13">
        <v>87</v>
      </c>
      <c r="P3525" s="13" t="s">
        <v>30</v>
      </c>
      <c r="Q3525" s="13">
        <v>0</v>
      </c>
      <c r="R3525" s="69">
        <f t="shared" ref="R3525" si="3704">L3525*O3525</f>
        <v>3761.88</v>
      </c>
      <c r="S3525" s="69">
        <v>38</v>
      </c>
      <c r="T3525" s="69">
        <f t="shared" ref="T3525" si="3705">L3525*S3525</f>
        <v>1643.1200000000001</v>
      </c>
      <c r="U3525" s="69">
        <f t="shared" ref="U3525" si="3706">R3525-T3525</f>
        <v>2118.7600000000002</v>
      </c>
      <c r="V3525" s="69">
        <f>U3525*1</f>
        <v>2118.7600000000002</v>
      </c>
      <c r="W3525" s="69">
        <f t="shared" ref="W3525" si="3707">U3525-V3525</f>
        <v>0</v>
      </c>
      <c r="X3525" s="69">
        <f>L3525*37</f>
        <v>1599.88</v>
      </c>
      <c r="Y3525" s="70">
        <f>+T3525-X3525</f>
        <v>43.240000000000009</v>
      </c>
      <c r="Z3525" s="14" t="s">
        <v>41</v>
      </c>
      <c r="AA3525" s="12" t="s">
        <v>78</v>
      </c>
    </row>
    <row r="3526" spans="1:27" x14ac:dyDescent="0.25">
      <c r="A3526" s="10">
        <v>45712</v>
      </c>
      <c r="B3526" s="11" t="s">
        <v>6331</v>
      </c>
      <c r="C3526" s="11" t="s">
        <v>6332</v>
      </c>
      <c r="D3526" s="11">
        <v>18073</v>
      </c>
      <c r="E3526" s="11" t="s">
        <v>606</v>
      </c>
      <c r="F3526" s="11" t="s">
        <v>26</v>
      </c>
      <c r="G3526" s="11" t="s">
        <v>35</v>
      </c>
      <c r="H3526" s="12" t="s">
        <v>36</v>
      </c>
      <c r="I3526" s="12" t="s">
        <v>27</v>
      </c>
      <c r="J3526" s="12" t="s">
        <v>42</v>
      </c>
      <c r="K3526" s="12" t="s">
        <v>43</v>
      </c>
      <c r="L3526" s="13">
        <v>16.079999999999998</v>
      </c>
      <c r="M3526" s="13">
        <v>10</v>
      </c>
      <c r="N3526" s="13">
        <f t="shared" ref="N3526:N3589" si="3708">L3526/M3526</f>
        <v>1.6079999999999999</v>
      </c>
      <c r="O3526" s="13">
        <v>45</v>
      </c>
      <c r="P3526" s="13" t="s">
        <v>30</v>
      </c>
      <c r="Q3526" s="13">
        <v>0</v>
      </c>
      <c r="R3526" s="69">
        <f>(L3526*O3526)-Q3526</f>
        <v>723.59999999999991</v>
      </c>
      <c r="S3526" s="69">
        <v>0</v>
      </c>
      <c r="T3526" s="69">
        <f t="shared" ref="T3526:T3527" si="3709">+L3526*S3526</f>
        <v>0</v>
      </c>
      <c r="U3526" s="69">
        <f t="shared" ref="U3526:U3527" si="3710">+R3526-T3526</f>
        <v>723.59999999999991</v>
      </c>
      <c r="V3526" s="69">
        <f>+U3526*0</f>
        <v>0</v>
      </c>
      <c r="W3526" s="69">
        <f t="shared" ref="W3526:W3527" si="3711">+U3526-V3526</f>
        <v>723.59999999999991</v>
      </c>
      <c r="X3526" s="69">
        <v>0</v>
      </c>
      <c r="Y3526" s="14">
        <f t="shared" ref="Y3526:Y3527" si="3712">T3526-X3526</f>
        <v>0</v>
      </c>
      <c r="Z3526" s="11" t="s">
        <v>26</v>
      </c>
      <c r="AA3526" s="12" t="s">
        <v>31</v>
      </c>
    </row>
    <row r="3527" spans="1:27" x14ac:dyDescent="0.25">
      <c r="A3527" s="10">
        <v>45712</v>
      </c>
      <c r="B3527" s="11" t="s">
        <v>6333</v>
      </c>
      <c r="C3527" s="11" t="s">
        <v>6334</v>
      </c>
      <c r="D3527" s="11">
        <v>18074</v>
      </c>
      <c r="E3527" s="11" t="s">
        <v>223</v>
      </c>
      <c r="F3527" s="11" t="s">
        <v>26</v>
      </c>
      <c r="G3527" s="11">
        <v>3235</v>
      </c>
      <c r="H3527" s="12" t="s">
        <v>4422</v>
      </c>
      <c r="I3527" s="12" t="s">
        <v>27</v>
      </c>
      <c r="J3527" s="12" t="s">
        <v>47</v>
      </c>
      <c r="K3527" s="12" t="s">
        <v>48</v>
      </c>
      <c r="L3527" s="13">
        <v>34.24</v>
      </c>
      <c r="M3527" s="13">
        <v>25</v>
      </c>
      <c r="N3527" s="13">
        <f t="shared" si="3708"/>
        <v>1.3696000000000002</v>
      </c>
      <c r="O3527" s="13">
        <v>46</v>
      </c>
      <c r="P3527" s="13" t="s">
        <v>30</v>
      </c>
      <c r="Q3527" s="13">
        <v>0</v>
      </c>
      <c r="R3527" s="69">
        <f t="shared" ref="R3527" si="3713">+L3527*O3527</f>
        <v>1575.0400000000002</v>
      </c>
      <c r="S3527" s="69">
        <v>0</v>
      </c>
      <c r="T3527" s="69">
        <f t="shared" si="3709"/>
        <v>0</v>
      </c>
      <c r="U3527" s="69">
        <f t="shared" si="3710"/>
        <v>1575.0400000000002</v>
      </c>
      <c r="V3527" s="69">
        <f>+U3527*1</f>
        <v>1575.0400000000002</v>
      </c>
      <c r="W3527" s="69">
        <f t="shared" si="3711"/>
        <v>0</v>
      </c>
      <c r="X3527" s="69">
        <v>0</v>
      </c>
      <c r="Y3527" s="14">
        <f t="shared" si="3712"/>
        <v>0</v>
      </c>
      <c r="Z3527" s="11" t="s">
        <v>26</v>
      </c>
      <c r="AA3527" s="12" t="s">
        <v>31</v>
      </c>
    </row>
    <row r="3528" spans="1:27" x14ac:dyDescent="0.25">
      <c r="A3528" s="10">
        <v>45712</v>
      </c>
      <c r="B3528" s="11" t="s">
        <v>5966</v>
      </c>
      <c r="C3528" s="11" t="s">
        <v>6335</v>
      </c>
      <c r="D3528" s="11">
        <v>18075</v>
      </c>
      <c r="E3528" s="11" t="s">
        <v>500</v>
      </c>
      <c r="F3528" s="11" t="s">
        <v>26</v>
      </c>
      <c r="G3528" s="11" t="s">
        <v>26</v>
      </c>
      <c r="H3528" s="12" t="s">
        <v>4421</v>
      </c>
      <c r="I3528" s="12" t="s">
        <v>27</v>
      </c>
      <c r="J3528" s="12" t="s">
        <v>33</v>
      </c>
      <c r="K3528" s="12" t="s">
        <v>34</v>
      </c>
      <c r="L3528" s="13">
        <v>41.38</v>
      </c>
      <c r="M3528" s="13">
        <v>28</v>
      </c>
      <c r="N3528" s="13">
        <f t="shared" si="3708"/>
        <v>1.477857142857143</v>
      </c>
      <c r="O3528" s="13">
        <v>85</v>
      </c>
      <c r="P3528" s="13" t="s">
        <v>30</v>
      </c>
      <c r="Q3528" s="13">
        <v>0</v>
      </c>
      <c r="R3528" s="69">
        <f t="shared" ref="R3528" si="3714">L3528*O3528</f>
        <v>3517.3</v>
      </c>
      <c r="S3528" s="69">
        <v>38</v>
      </c>
      <c r="T3528" s="69">
        <f t="shared" ref="T3528" si="3715">L3528*S3528</f>
        <v>1572.44</v>
      </c>
      <c r="U3528" s="69">
        <f t="shared" ref="U3528" si="3716">R3528-T3528</f>
        <v>1944.8600000000001</v>
      </c>
      <c r="V3528" s="69">
        <f>U3528*1</f>
        <v>1944.8600000000001</v>
      </c>
      <c r="W3528" s="69">
        <f t="shared" ref="W3528" si="3717">U3528-V3528</f>
        <v>0</v>
      </c>
      <c r="X3528" s="69">
        <f>L3528*36</f>
        <v>1489.68</v>
      </c>
      <c r="Y3528" s="70">
        <f>+T3528-X3528</f>
        <v>82.759999999999991</v>
      </c>
      <c r="Z3528" s="12" t="s">
        <v>141</v>
      </c>
      <c r="AA3528" s="12" t="s">
        <v>78</v>
      </c>
    </row>
    <row r="3529" spans="1:27" x14ac:dyDescent="0.25">
      <c r="A3529" s="10">
        <v>45712</v>
      </c>
      <c r="B3529" s="11" t="s">
        <v>6336</v>
      </c>
      <c r="C3529" s="11" t="s">
        <v>6337</v>
      </c>
      <c r="D3529" s="11">
        <v>18076</v>
      </c>
      <c r="E3529" s="11" t="s">
        <v>2108</v>
      </c>
      <c r="F3529" s="11" t="s">
        <v>26</v>
      </c>
      <c r="G3529" s="11">
        <v>10633</v>
      </c>
      <c r="H3529" s="12" t="s">
        <v>140</v>
      </c>
      <c r="I3529" s="12" t="s">
        <v>27</v>
      </c>
      <c r="J3529" s="12" t="s">
        <v>47</v>
      </c>
      <c r="K3529" s="12" t="s">
        <v>48</v>
      </c>
      <c r="L3529" s="13">
        <v>39.159999999999997</v>
      </c>
      <c r="M3529" s="13">
        <v>27</v>
      </c>
      <c r="N3529" s="13">
        <f t="shared" si="3708"/>
        <v>1.4503703703703703</v>
      </c>
      <c r="O3529" s="13">
        <v>40</v>
      </c>
      <c r="P3529" s="13"/>
      <c r="Q3529" s="13">
        <v>0</v>
      </c>
      <c r="R3529" s="69">
        <f>+L3529*O3529</f>
        <v>1566.3999999999999</v>
      </c>
      <c r="S3529" s="69">
        <v>0</v>
      </c>
      <c r="T3529" s="69">
        <f>+L3529*S3529</f>
        <v>0</v>
      </c>
      <c r="U3529" s="69">
        <f>+R3529-T3529</f>
        <v>1566.3999999999999</v>
      </c>
      <c r="V3529" s="69">
        <f t="shared" ref="V3529" si="3718">+U3529*0</f>
        <v>0</v>
      </c>
      <c r="W3529" s="69">
        <f>+U3529-V3529</f>
        <v>1566.3999999999999</v>
      </c>
      <c r="X3529" s="69">
        <v>0</v>
      </c>
      <c r="Y3529" s="14">
        <f t="shared" ref="Y3529:Y3532" si="3719">T3529-X3529</f>
        <v>0</v>
      </c>
      <c r="Z3529" s="11" t="s">
        <v>26</v>
      </c>
      <c r="AA3529" s="12" t="s">
        <v>31</v>
      </c>
    </row>
    <row r="3530" spans="1:27" x14ac:dyDescent="0.25">
      <c r="A3530" s="10">
        <v>45712</v>
      </c>
      <c r="B3530" s="11" t="s">
        <v>415</v>
      </c>
      <c r="C3530" s="11" t="s">
        <v>6338</v>
      </c>
      <c r="D3530" s="11">
        <v>18078</v>
      </c>
      <c r="E3530" s="11" t="s">
        <v>32</v>
      </c>
      <c r="F3530" s="11" t="s">
        <v>26</v>
      </c>
      <c r="G3530" s="11">
        <v>1626</v>
      </c>
      <c r="H3530" s="12" t="s">
        <v>45</v>
      </c>
      <c r="I3530" s="12" t="s">
        <v>27</v>
      </c>
      <c r="J3530" s="12" t="s">
        <v>42</v>
      </c>
      <c r="K3530" s="12" t="s">
        <v>43</v>
      </c>
      <c r="L3530" s="13">
        <v>39.659999999999997</v>
      </c>
      <c r="M3530" s="13">
        <v>25</v>
      </c>
      <c r="N3530" s="13">
        <f t="shared" si="3708"/>
        <v>1.5863999999999998</v>
      </c>
      <c r="O3530" s="13" t="s">
        <v>30</v>
      </c>
      <c r="P3530" s="13">
        <v>62</v>
      </c>
      <c r="Q3530" s="13">
        <v>0</v>
      </c>
      <c r="R3530" s="69">
        <f>M3530*P3530</f>
        <v>1550</v>
      </c>
      <c r="S3530" s="69">
        <v>0</v>
      </c>
      <c r="T3530" s="69">
        <f>M3530*S3530</f>
        <v>0</v>
      </c>
      <c r="U3530" s="69">
        <f>R3530-T3530</f>
        <v>1550</v>
      </c>
      <c r="V3530" s="69">
        <f>U3530*0</f>
        <v>0</v>
      </c>
      <c r="W3530" s="69">
        <f>U3530-V3530</f>
        <v>1550</v>
      </c>
      <c r="X3530" s="69">
        <v>0</v>
      </c>
      <c r="Y3530" s="14">
        <f t="shared" si="3719"/>
        <v>0</v>
      </c>
      <c r="Z3530" s="11" t="s">
        <v>26</v>
      </c>
      <c r="AA3530" s="12" t="s">
        <v>31</v>
      </c>
    </row>
    <row r="3531" spans="1:27" x14ac:dyDescent="0.25">
      <c r="A3531" s="10">
        <v>45712</v>
      </c>
      <c r="B3531" s="11" t="s">
        <v>6339</v>
      </c>
      <c r="C3531" s="11" t="s">
        <v>6340</v>
      </c>
      <c r="D3531" s="11">
        <v>18079</v>
      </c>
      <c r="E3531" s="11" t="s">
        <v>68</v>
      </c>
      <c r="F3531" s="11" t="s">
        <v>26</v>
      </c>
      <c r="G3531" s="11">
        <v>76376</v>
      </c>
      <c r="H3531" s="12" t="s">
        <v>4447</v>
      </c>
      <c r="I3531" s="12" t="s">
        <v>27</v>
      </c>
      <c r="J3531" s="12" t="s">
        <v>47</v>
      </c>
      <c r="K3531" s="12" t="s">
        <v>48</v>
      </c>
      <c r="L3531" s="13">
        <v>37.5</v>
      </c>
      <c r="M3531" s="13">
        <v>25</v>
      </c>
      <c r="N3531" s="13">
        <f t="shared" si="3708"/>
        <v>1.5</v>
      </c>
      <c r="O3531" s="13">
        <v>46.66</v>
      </c>
      <c r="P3531" s="13" t="s">
        <v>30</v>
      </c>
      <c r="Q3531" s="13">
        <v>0</v>
      </c>
      <c r="R3531" s="69">
        <f>+L3531*O3531</f>
        <v>1749.7499999999998</v>
      </c>
      <c r="S3531" s="69">
        <v>0</v>
      </c>
      <c r="T3531" s="69">
        <f>+L3531*S3531</f>
        <v>0</v>
      </c>
      <c r="U3531" s="69">
        <f>+R3531-T3531</f>
        <v>1749.7499999999998</v>
      </c>
      <c r="V3531" s="69">
        <f>+U3531*0.75</f>
        <v>1312.3124999999998</v>
      </c>
      <c r="W3531" s="69">
        <f>+U3531-V3531</f>
        <v>437.4375</v>
      </c>
      <c r="X3531" s="69">
        <v>0</v>
      </c>
      <c r="Y3531" s="14">
        <f t="shared" si="3719"/>
        <v>0</v>
      </c>
      <c r="Z3531" s="11" t="s">
        <v>26</v>
      </c>
      <c r="AA3531" s="12" t="s">
        <v>31</v>
      </c>
    </row>
    <row r="3532" spans="1:27" x14ac:dyDescent="0.25">
      <c r="A3532" s="10">
        <v>45712</v>
      </c>
      <c r="B3532" s="11" t="s">
        <v>6341</v>
      </c>
      <c r="C3532" s="11" t="s">
        <v>6342</v>
      </c>
      <c r="D3532" s="11">
        <v>18080</v>
      </c>
      <c r="E3532" s="11" t="s">
        <v>552</v>
      </c>
      <c r="F3532" s="11" t="s">
        <v>26</v>
      </c>
      <c r="G3532" s="11">
        <v>60608</v>
      </c>
      <c r="H3532" s="12" t="s">
        <v>4422</v>
      </c>
      <c r="I3532" s="12" t="s">
        <v>27</v>
      </c>
      <c r="J3532" s="12" t="s">
        <v>33</v>
      </c>
      <c r="K3532" s="12" t="s">
        <v>34</v>
      </c>
      <c r="L3532" s="13">
        <v>39.94</v>
      </c>
      <c r="M3532" s="13">
        <v>28</v>
      </c>
      <c r="N3532" s="13">
        <f t="shared" si="3708"/>
        <v>1.4264285714285714</v>
      </c>
      <c r="O3532" s="13">
        <v>45</v>
      </c>
      <c r="P3532" s="13" t="s">
        <v>30</v>
      </c>
      <c r="Q3532" s="13">
        <v>0</v>
      </c>
      <c r="R3532" s="69">
        <f>+L3532*O3532</f>
        <v>1797.3</v>
      </c>
      <c r="S3532" s="69">
        <v>0</v>
      </c>
      <c r="T3532" s="69">
        <f>+L3532*S3532</f>
        <v>0</v>
      </c>
      <c r="U3532" s="69">
        <f t="shared" ref="U3532" si="3720">+R3532-T3532</f>
        <v>1797.3</v>
      </c>
      <c r="V3532" s="69">
        <f>+U3532*1</f>
        <v>1797.3</v>
      </c>
      <c r="W3532" s="69">
        <f t="shared" ref="W3532" si="3721">+U3532-V3532</f>
        <v>0</v>
      </c>
      <c r="X3532" s="69">
        <v>0</v>
      </c>
      <c r="Y3532" s="14">
        <f t="shared" si="3719"/>
        <v>0</v>
      </c>
      <c r="Z3532" s="11" t="s">
        <v>26</v>
      </c>
      <c r="AA3532" s="12" t="s">
        <v>31</v>
      </c>
    </row>
    <row r="3533" spans="1:27" x14ac:dyDescent="0.25">
      <c r="A3533" s="10">
        <v>45712</v>
      </c>
      <c r="B3533" s="11" t="s">
        <v>6343</v>
      </c>
      <c r="C3533" s="11" t="s">
        <v>6344</v>
      </c>
      <c r="D3533" s="11">
        <v>18081</v>
      </c>
      <c r="E3533" s="11" t="s">
        <v>81</v>
      </c>
      <c r="F3533" s="11" t="s">
        <v>26</v>
      </c>
      <c r="G3533" s="11" t="s">
        <v>26</v>
      </c>
      <c r="H3533" s="12" t="s">
        <v>4421</v>
      </c>
      <c r="I3533" s="12" t="s">
        <v>27</v>
      </c>
      <c r="J3533" s="12" t="s">
        <v>33</v>
      </c>
      <c r="K3533" s="12" t="s">
        <v>34</v>
      </c>
      <c r="L3533" s="13">
        <v>41.34</v>
      </c>
      <c r="M3533" s="13">
        <v>28</v>
      </c>
      <c r="N3533" s="13">
        <f t="shared" si="3708"/>
        <v>1.4764285714285716</v>
      </c>
      <c r="O3533" s="13">
        <v>85</v>
      </c>
      <c r="P3533" s="13" t="s">
        <v>30</v>
      </c>
      <c r="Q3533" s="13">
        <v>0</v>
      </c>
      <c r="R3533" s="69">
        <f t="shared" ref="R3533" si="3722">L3533*O3533</f>
        <v>3513.9</v>
      </c>
      <c r="S3533" s="69">
        <v>38</v>
      </c>
      <c r="T3533" s="69">
        <f t="shared" ref="T3533" si="3723">L3533*S3533</f>
        <v>1570.92</v>
      </c>
      <c r="U3533" s="69">
        <f t="shared" ref="U3533" si="3724">R3533-T3533</f>
        <v>1942.98</v>
      </c>
      <c r="V3533" s="69">
        <f>U3533*1</f>
        <v>1942.98</v>
      </c>
      <c r="W3533" s="69">
        <f t="shared" ref="W3533" si="3725">U3533-V3533</f>
        <v>0</v>
      </c>
      <c r="X3533" s="69">
        <f>L3533*36</f>
        <v>1488.2400000000002</v>
      </c>
      <c r="Y3533" s="70">
        <f>+T3533-X3533</f>
        <v>82.679999999999836</v>
      </c>
      <c r="Z3533" s="12" t="s">
        <v>141</v>
      </c>
      <c r="AA3533" s="12" t="s">
        <v>78</v>
      </c>
    </row>
    <row r="3534" spans="1:27" x14ac:dyDescent="0.25">
      <c r="A3534" s="10">
        <v>45712</v>
      </c>
      <c r="B3534" s="11" t="s">
        <v>6345</v>
      </c>
      <c r="C3534" s="11" t="s">
        <v>6346</v>
      </c>
      <c r="D3534" s="11">
        <v>18082</v>
      </c>
      <c r="E3534" s="11" t="s">
        <v>604</v>
      </c>
      <c r="F3534" s="11" t="s">
        <v>26</v>
      </c>
      <c r="G3534" s="11" t="s">
        <v>26</v>
      </c>
      <c r="H3534" s="12" t="s">
        <v>4421</v>
      </c>
      <c r="I3534" s="12" t="s">
        <v>27</v>
      </c>
      <c r="J3534" s="12" t="s">
        <v>42</v>
      </c>
      <c r="K3534" s="12" t="s">
        <v>43</v>
      </c>
      <c r="L3534" s="13">
        <v>42.16</v>
      </c>
      <c r="M3534" s="13">
        <v>25</v>
      </c>
      <c r="N3534" s="13">
        <f t="shared" si="3708"/>
        <v>1.6863999999999999</v>
      </c>
      <c r="O3534" s="13">
        <v>83</v>
      </c>
      <c r="P3534" s="13" t="s">
        <v>30</v>
      </c>
      <c r="Q3534" s="13">
        <v>0</v>
      </c>
      <c r="R3534" s="69">
        <f>L3534*O3534</f>
        <v>3499.2799999999997</v>
      </c>
      <c r="S3534" s="69">
        <v>38</v>
      </c>
      <c r="T3534" s="69">
        <f>L3534*S3534</f>
        <v>1602.08</v>
      </c>
      <c r="U3534" s="69">
        <f>R3534-T3534</f>
        <v>1897.1999999999998</v>
      </c>
      <c r="V3534" s="69">
        <f>U3534*1</f>
        <v>1897.1999999999998</v>
      </c>
      <c r="W3534" s="69">
        <f>U3534-V3534</f>
        <v>0</v>
      </c>
      <c r="X3534" s="69">
        <f>L3534*36</f>
        <v>1517.7599999999998</v>
      </c>
      <c r="Y3534" s="70">
        <f>+T3534-X3534</f>
        <v>84.320000000000164</v>
      </c>
      <c r="Z3534" s="12" t="s">
        <v>141</v>
      </c>
      <c r="AA3534" s="12" t="s">
        <v>78</v>
      </c>
    </row>
    <row r="3535" spans="1:27" x14ac:dyDescent="0.25">
      <c r="A3535" s="10">
        <v>45712</v>
      </c>
      <c r="B3535" s="11" t="s">
        <v>6347</v>
      </c>
      <c r="C3535" s="11" t="s">
        <v>6348</v>
      </c>
      <c r="D3535" s="11">
        <v>18083</v>
      </c>
      <c r="E3535" s="11" t="s">
        <v>569</v>
      </c>
      <c r="F3535" s="11" t="s">
        <v>26</v>
      </c>
      <c r="G3535" s="11">
        <v>10770</v>
      </c>
      <c r="H3535" s="12" t="s">
        <v>140</v>
      </c>
      <c r="I3535" s="12" t="s">
        <v>27</v>
      </c>
      <c r="J3535" s="12" t="s">
        <v>33</v>
      </c>
      <c r="K3535" s="12" t="s">
        <v>34</v>
      </c>
      <c r="L3535" s="13">
        <v>42.5</v>
      </c>
      <c r="M3535" s="13">
        <v>29</v>
      </c>
      <c r="N3535" s="13">
        <f t="shared" si="3708"/>
        <v>1.4655172413793103</v>
      </c>
      <c r="O3535" s="13">
        <v>40</v>
      </c>
      <c r="P3535" s="13"/>
      <c r="Q3535" s="13">
        <v>0</v>
      </c>
      <c r="R3535" s="69">
        <f>+L3535*O3535</f>
        <v>1700</v>
      </c>
      <c r="S3535" s="69">
        <v>0</v>
      </c>
      <c r="T3535" s="69">
        <f>+L3535*S3535</f>
        <v>0</v>
      </c>
      <c r="U3535" s="69">
        <f>+R3535-T3535</f>
        <v>1700</v>
      </c>
      <c r="V3535" s="69">
        <f t="shared" ref="V3535" si="3726">+U3535*0</f>
        <v>0</v>
      </c>
      <c r="W3535" s="69">
        <f>+U3535-V3535</f>
        <v>1700</v>
      </c>
      <c r="X3535" s="69">
        <v>0</v>
      </c>
      <c r="Y3535" s="14">
        <f t="shared" ref="Y3535" si="3727">T3535-X3535</f>
        <v>0</v>
      </c>
      <c r="Z3535" s="11" t="s">
        <v>26</v>
      </c>
      <c r="AA3535" s="12" t="s">
        <v>31</v>
      </c>
    </row>
    <row r="3536" spans="1:27" x14ac:dyDescent="0.25">
      <c r="A3536" s="10">
        <v>45712</v>
      </c>
      <c r="B3536" s="11" t="s">
        <v>6349</v>
      </c>
      <c r="C3536" s="11" t="s">
        <v>6350</v>
      </c>
      <c r="D3536" s="11">
        <v>18084</v>
      </c>
      <c r="E3536" s="11" t="s">
        <v>245</v>
      </c>
      <c r="F3536" s="11" t="s">
        <v>26</v>
      </c>
      <c r="G3536" s="11" t="s">
        <v>26</v>
      </c>
      <c r="H3536" s="12" t="s">
        <v>4421</v>
      </c>
      <c r="I3536" s="12" t="s">
        <v>27</v>
      </c>
      <c r="J3536" s="12" t="s">
        <v>33</v>
      </c>
      <c r="K3536" s="12" t="s">
        <v>34</v>
      </c>
      <c r="L3536" s="13">
        <v>44.28</v>
      </c>
      <c r="M3536" s="13">
        <v>30</v>
      </c>
      <c r="N3536" s="13">
        <f t="shared" si="3708"/>
        <v>1.476</v>
      </c>
      <c r="O3536" s="13">
        <v>85</v>
      </c>
      <c r="P3536" s="13" t="s">
        <v>30</v>
      </c>
      <c r="Q3536" s="13">
        <v>0</v>
      </c>
      <c r="R3536" s="69">
        <f t="shared" ref="R3536" si="3728">L3536*O3536</f>
        <v>3763.8</v>
      </c>
      <c r="S3536" s="69">
        <v>38</v>
      </c>
      <c r="T3536" s="69">
        <f t="shared" ref="T3536" si="3729">L3536*S3536</f>
        <v>1682.64</v>
      </c>
      <c r="U3536" s="69">
        <f t="shared" ref="U3536" si="3730">R3536-T3536</f>
        <v>2081.16</v>
      </c>
      <c r="V3536" s="69">
        <f>U3536*1</f>
        <v>2081.16</v>
      </c>
      <c r="W3536" s="69">
        <f t="shared" ref="W3536" si="3731">U3536-V3536</f>
        <v>0</v>
      </c>
      <c r="X3536" s="69">
        <f>L3536*37</f>
        <v>1638.3600000000001</v>
      </c>
      <c r="Y3536" s="70">
        <f>+T3536-X3536</f>
        <v>44.279999999999973</v>
      </c>
      <c r="Z3536" s="12" t="s">
        <v>41</v>
      </c>
      <c r="AA3536" s="12" t="s">
        <v>78</v>
      </c>
    </row>
    <row r="3537" spans="1:27" x14ac:dyDescent="0.25">
      <c r="A3537" s="10">
        <v>45712</v>
      </c>
      <c r="B3537" s="11" t="s">
        <v>3380</v>
      </c>
      <c r="C3537" s="11" t="s">
        <v>6351</v>
      </c>
      <c r="D3537" s="11">
        <v>18085</v>
      </c>
      <c r="E3537" s="11" t="s">
        <v>460</v>
      </c>
      <c r="F3537" s="11" t="s">
        <v>26</v>
      </c>
      <c r="G3537" s="11">
        <v>50</v>
      </c>
      <c r="H3537" s="12" t="s">
        <v>4443</v>
      </c>
      <c r="I3537" s="12" t="s">
        <v>37</v>
      </c>
      <c r="J3537" s="12" t="s">
        <v>85</v>
      </c>
      <c r="K3537" s="12" t="s">
        <v>86</v>
      </c>
      <c r="L3537" s="13">
        <v>29.7</v>
      </c>
      <c r="M3537" s="13">
        <v>20</v>
      </c>
      <c r="N3537" s="13">
        <f t="shared" si="3708"/>
        <v>1.4849999999999999</v>
      </c>
      <c r="O3537" s="13">
        <v>30</v>
      </c>
      <c r="P3537" s="13" t="s">
        <v>30</v>
      </c>
      <c r="Q3537" s="13">
        <v>0</v>
      </c>
      <c r="R3537" s="69">
        <f>L3537*O3537</f>
        <v>891</v>
      </c>
      <c r="S3537" s="69">
        <v>0</v>
      </c>
      <c r="T3537" s="69">
        <f>L3537*S3537</f>
        <v>0</v>
      </c>
      <c r="U3537" s="69">
        <f>R3537-T3537</f>
        <v>891</v>
      </c>
      <c r="V3537" s="69">
        <f>U3537*0</f>
        <v>0</v>
      </c>
      <c r="W3537" s="69">
        <f>U3537-V3537</f>
        <v>891</v>
      </c>
      <c r="X3537" s="69">
        <v>0</v>
      </c>
      <c r="Y3537" s="14">
        <f t="shared" ref="Y3537:Y3546" si="3732">T3537-X3537</f>
        <v>0</v>
      </c>
      <c r="Z3537" s="11" t="s">
        <v>26</v>
      </c>
      <c r="AA3537" s="12" t="s">
        <v>31</v>
      </c>
    </row>
    <row r="3538" spans="1:27" x14ac:dyDescent="0.25">
      <c r="A3538" s="10">
        <v>45712</v>
      </c>
      <c r="B3538" s="11" t="s">
        <v>3513</v>
      </c>
      <c r="C3538" s="11" t="s">
        <v>6352</v>
      </c>
      <c r="D3538" s="11">
        <v>18086</v>
      </c>
      <c r="E3538" s="11" t="s">
        <v>445</v>
      </c>
      <c r="F3538" s="11" t="s">
        <v>26</v>
      </c>
      <c r="G3538" s="11" t="s">
        <v>35</v>
      </c>
      <c r="H3538" s="12" t="s">
        <v>36</v>
      </c>
      <c r="I3538" s="12" t="s">
        <v>55</v>
      </c>
      <c r="J3538" s="12" t="s">
        <v>55</v>
      </c>
      <c r="K3538" s="12" t="s">
        <v>56</v>
      </c>
      <c r="L3538" s="13">
        <v>33.479999999999997</v>
      </c>
      <c r="M3538" s="13">
        <v>22</v>
      </c>
      <c r="N3538" s="13">
        <f t="shared" si="3708"/>
        <v>1.5218181818181817</v>
      </c>
      <c r="O3538" s="13">
        <v>20</v>
      </c>
      <c r="P3538" s="13" t="s">
        <v>30</v>
      </c>
      <c r="Q3538" s="13">
        <v>0</v>
      </c>
      <c r="R3538" s="69">
        <f>(L3538*O3538)-Q3538</f>
        <v>669.59999999999991</v>
      </c>
      <c r="S3538" s="69">
        <v>0</v>
      </c>
      <c r="T3538" s="69">
        <f t="shared" ref="T3538" si="3733">+L3538*S3538</f>
        <v>0</v>
      </c>
      <c r="U3538" s="69">
        <f t="shared" ref="U3538:U3539" si="3734">+R3538-T3538</f>
        <v>669.59999999999991</v>
      </c>
      <c r="V3538" s="69">
        <f t="shared" ref="V3538" si="3735">+U3538*0</f>
        <v>0</v>
      </c>
      <c r="W3538" s="69">
        <f t="shared" ref="W3538:W3539" si="3736">+U3538-V3538</f>
        <v>669.59999999999991</v>
      </c>
      <c r="X3538" s="69">
        <v>0</v>
      </c>
      <c r="Y3538" s="14">
        <f t="shared" si="3732"/>
        <v>0</v>
      </c>
      <c r="Z3538" s="11" t="s">
        <v>26</v>
      </c>
      <c r="AA3538" s="12" t="s">
        <v>31</v>
      </c>
    </row>
    <row r="3539" spans="1:27" x14ac:dyDescent="0.25">
      <c r="A3539" s="10">
        <v>45712</v>
      </c>
      <c r="B3539" s="11" t="s">
        <v>6353</v>
      </c>
      <c r="C3539" s="11" t="s">
        <v>6354</v>
      </c>
      <c r="D3539" s="11">
        <v>18087</v>
      </c>
      <c r="E3539" s="11" t="s">
        <v>538</v>
      </c>
      <c r="F3539" s="11" t="s">
        <v>26</v>
      </c>
      <c r="G3539" s="11">
        <v>3373</v>
      </c>
      <c r="H3539" s="12" t="s">
        <v>41</v>
      </c>
      <c r="I3539" s="12" t="s">
        <v>27</v>
      </c>
      <c r="J3539" s="12" t="s">
        <v>33</v>
      </c>
      <c r="K3539" s="12" t="s">
        <v>34</v>
      </c>
      <c r="L3539" s="13">
        <v>38.94</v>
      </c>
      <c r="M3539" s="13">
        <v>25</v>
      </c>
      <c r="N3539" s="13">
        <f t="shared" si="3708"/>
        <v>1.5575999999999999</v>
      </c>
      <c r="O3539" s="13" t="s">
        <v>30</v>
      </c>
      <c r="P3539" s="13">
        <v>60</v>
      </c>
      <c r="Q3539" s="13">
        <v>0</v>
      </c>
      <c r="R3539" s="69">
        <f>M3539*P3539</f>
        <v>1500</v>
      </c>
      <c r="S3539" s="69">
        <v>0</v>
      </c>
      <c r="T3539" s="69">
        <f>M3539*S3539</f>
        <v>0</v>
      </c>
      <c r="U3539" s="69">
        <f t="shared" si="3734"/>
        <v>1500</v>
      </c>
      <c r="V3539" s="69">
        <f>+U3539*0</f>
        <v>0</v>
      </c>
      <c r="W3539" s="69">
        <f t="shared" si="3736"/>
        <v>1500</v>
      </c>
      <c r="X3539" s="69">
        <v>0</v>
      </c>
      <c r="Y3539" s="14">
        <f t="shared" si="3732"/>
        <v>0</v>
      </c>
      <c r="Z3539" s="11" t="s">
        <v>26</v>
      </c>
      <c r="AA3539" s="12" t="s">
        <v>31</v>
      </c>
    </row>
    <row r="3540" spans="1:27" x14ac:dyDescent="0.25">
      <c r="A3540" s="10">
        <v>45712</v>
      </c>
      <c r="B3540" s="11" t="s">
        <v>5753</v>
      </c>
      <c r="C3540" s="11" t="s">
        <v>6355</v>
      </c>
      <c r="D3540" s="11">
        <v>18088</v>
      </c>
      <c r="E3540" s="11" t="s">
        <v>243</v>
      </c>
      <c r="F3540" s="11" t="s">
        <v>26</v>
      </c>
      <c r="G3540" s="11">
        <v>961</v>
      </c>
      <c r="H3540" s="12" t="s">
        <v>141</v>
      </c>
      <c r="I3540" s="12" t="s">
        <v>37</v>
      </c>
      <c r="J3540" s="12" t="s">
        <v>85</v>
      </c>
      <c r="K3540" s="12" t="s">
        <v>86</v>
      </c>
      <c r="L3540" s="13">
        <v>35.96</v>
      </c>
      <c r="M3540" s="13">
        <v>25</v>
      </c>
      <c r="N3540" s="13">
        <f t="shared" si="3708"/>
        <v>1.4384000000000001</v>
      </c>
      <c r="O3540" s="13">
        <v>29</v>
      </c>
      <c r="P3540" s="13" t="s">
        <v>30</v>
      </c>
      <c r="Q3540" s="13">
        <v>0</v>
      </c>
      <c r="R3540" s="69">
        <f>L3540*O3540</f>
        <v>1042.8399999999999</v>
      </c>
      <c r="S3540" s="69">
        <v>0</v>
      </c>
      <c r="T3540" s="69">
        <f>L3540*S3540</f>
        <v>0</v>
      </c>
      <c r="U3540" s="69">
        <f>R3540-T3540</f>
        <v>1042.8399999999999</v>
      </c>
      <c r="V3540" s="69">
        <f>U3540*0</f>
        <v>0</v>
      </c>
      <c r="W3540" s="69">
        <f>U3540-V3540</f>
        <v>1042.8399999999999</v>
      </c>
      <c r="X3540" s="69">
        <v>0</v>
      </c>
      <c r="Y3540" s="14">
        <f t="shared" si="3732"/>
        <v>0</v>
      </c>
      <c r="Z3540" s="11" t="s">
        <v>26</v>
      </c>
      <c r="AA3540" s="12" t="s">
        <v>31</v>
      </c>
    </row>
    <row r="3541" spans="1:27" x14ac:dyDescent="0.25">
      <c r="A3541" s="10">
        <v>45712</v>
      </c>
      <c r="B3541" s="11" t="s">
        <v>6356</v>
      </c>
      <c r="C3541" s="11" t="s">
        <v>6357</v>
      </c>
      <c r="D3541" s="11">
        <v>18089</v>
      </c>
      <c r="E3541" s="11" t="s">
        <v>98</v>
      </c>
      <c r="F3541" s="11" t="s">
        <v>26</v>
      </c>
      <c r="G3541" s="11">
        <v>10729</v>
      </c>
      <c r="H3541" s="12" t="s">
        <v>140</v>
      </c>
      <c r="I3541" s="12" t="s">
        <v>27</v>
      </c>
      <c r="J3541" s="12" t="s">
        <v>42</v>
      </c>
      <c r="K3541" s="12" t="s">
        <v>43</v>
      </c>
      <c r="L3541" s="13">
        <v>41.6</v>
      </c>
      <c r="M3541" s="13">
        <v>25</v>
      </c>
      <c r="N3541" s="13">
        <f t="shared" si="3708"/>
        <v>1.6640000000000001</v>
      </c>
      <c r="O3541" s="13">
        <v>35</v>
      </c>
      <c r="P3541" s="13"/>
      <c r="Q3541" s="13">
        <v>0</v>
      </c>
      <c r="R3541" s="69">
        <f>+L3541*O3541</f>
        <v>1456</v>
      </c>
      <c r="S3541" s="69">
        <v>0</v>
      </c>
      <c r="T3541" s="69">
        <f>+L3541*S3541</f>
        <v>0</v>
      </c>
      <c r="U3541" s="69">
        <f>+R3541-T3541</f>
        <v>1456</v>
      </c>
      <c r="V3541" s="69">
        <f t="shared" ref="V3541:V3542" si="3737">+U3541*0</f>
        <v>0</v>
      </c>
      <c r="W3541" s="69">
        <f>+U3541-V3541</f>
        <v>1456</v>
      </c>
      <c r="X3541" s="69">
        <v>0</v>
      </c>
      <c r="Y3541" s="14">
        <f t="shared" si="3732"/>
        <v>0</v>
      </c>
      <c r="Z3541" s="11" t="s">
        <v>26</v>
      </c>
      <c r="AA3541" s="12" t="s">
        <v>31</v>
      </c>
    </row>
    <row r="3542" spans="1:27" x14ac:dyDescent="0.25">
      <c r="A3542" s="10">
        <v>45712</v>
      </c>
      <c r="B3542" s="11" t="s">
        <v>6358</v>
      </c>
      <c r="C3542" s="11" t="s">
        <v>6359</v>
      </c>
      <c r="D3542" s="11">
        <v>18090</v>
      </c>
      <c r="E3542" s="11" t="s">
        <v>57</v>
      </c>
      <c r="F3542" s="11" t="s">
        <v>26</v>
      </c>
      <c r="G3542" s="11">
        <v>3320</v>
      </c>
      <c r="H3542" s="12" t="s">
        <v>41</v>
      </c>
      <c r="I3542" s="12" t="s">
        <v>27</v>
      </c>
      <c r="J3542" s="12" t="s">
        <v>42</v>
      </c>
      <c r="K3542" s="12" t="s">
        <v>43</v>
      </c>
      <c r="L3542" s="13">
        <v>38.479999999999997</v>
      </c>
      <c r="M3542" s="13">
        <v>24</v>
      </c>
      <c r="N3542" s="13">
        <f t="shared" si="3708"/>
        <v>1.6033333333333333</v>
      </c>
      <c r="O3542" s="13" t="s">
        <v>30</v>
      </c>
      <c r="P3542" s="13">
        <v>64</v>
      </c>
      <c r="Q3542" s="13">
        <v>0</v>
      </c>
      <c r="R3542" s="69">
        <f>M3542*P3542</f>
        <v>1536</v>
      </c>
      <c r="S3542" s="69">
        <v>0</v>
      </c>
      <c r="T3542" s="69">
        <f>M3542*S3542</f>
        <v>0</v>
      </c>
      <c r="U3542" s="69">
        <f>+R3542-T3542</f>
        <v>1536</v>
      </c>
      <c r="V3542" s="69">
        <f t="shared" si="3737"/>
        <v>0</v>
      </c>
      <c r="W3542" s="69">
        <f>+U3542-V3542</f>
        <v>1536</v>
      </c>
      <c r="X3542" s="69">
        <v>0</v>
      </c>
      <c r="Y3542" s="14">
        <f t="shared" si="3732"/>
        <v>0</v>
      </c>
      <c r="Z3542" s="11" t="s">
        <v>26</v>
      </c>
      <c r="AA3542" s="12" t="s">
        <v>31</v>
      </c>
    </row>
    <row r="3543" spans="1:27" x14ac:dyDescent="0.25">
      <c r="A3543" s="10">
        <v>45712</v>
      </c>
      <c r="B3543" s="11" t="s">
        <v>6360</v>
      </c>
      <c r="C3543" s="11" t="s">
        <v>6361</v>
      </c>
      <c r="D3543" s="11">
        <v>18091</v>
      </c>
      <c r="E3543" s="11" t="s">
        <v>460</v>
      </c>
      <c r="F3543" s="11" t="s">
        <v>26</v>
      </c>
      <c r="G3543" s="11">
        <v>49</v>
      </c>
      <c r="H3543" s="12" t="s">
        <v>4443</v>
      </c>
      <c r="I3543" s="12" t="s">
        <v>37</v>
      </c>
      <c r="J3543" s="12" t="s">
        <v>85</v>
      </c>
      <c r="K3543" s="12" t="s">
        <v>86</v>
      </c>
      <c r="L3543" s="13">
        <v>32.380000000000003</v>
      </c>
      <c r="M3543" s="13">
        <v>20</v>
      </c>
      <c r="N3543" s="13">
        <f t="shared" si="3708"/>
        <v>1.6190000000000002</v>
      </c>
      <c r="O3543" s="13">
        <v>30</v>
      </c>
      <c r="P3543" s="13" t="s">
        <v>30</v>
      </c>
      <c r="Q3543" s="13">
        <v>0</v>
      </c>
      <c r="R3543" s="69">
        <f>L3543*O3543</f>
        <v>971.40000000000009</v>
      </c>
      <c r="S3543" s="69">
        <v>0</v>
      </c>
      <c r="T3543" s="69">
        <f>L3543*S3543</f>
        <v>0</v>
      </c>
      <c r="U3543" s="69">
        <f>R3543-T3543</f>
        <v>971.40000000000009</v>
      </c>
      <c r="V3543" s="69">
        <f>U3543*0</f>
        <v>0</v>
      </c>
      <c r="W3543" s="69">
        <f>U3543-V3543</f>
        <v>971.40000000000009</v>
      </c>
      <c r="X3543" s="69">
        <v>0</v>
      </c>
      <c r="Y3543" s="14">
        <f t="shared" si="3732"/>
        <v>0</v>
      </c>
      <c r="Z3543" s="11" t="s">
        <v>26</v>
      </c>
      <c r="AA3543" s="12" t="s">
        <v>31</v>
      </c>
    </row>
    <row r="3544" spans="1:27" x14ac:dyDescent="0.25">
      <c r="A3544" s="10">
        <v>45712</v>
      </c>
      <c r="B3544" s="11" t="s">
        <v>378</v>
      </c>
      <c r="C3544" s="11" t="s">
        <v>6362</v>
      </c>
      <c r="D3544" s="11">
        <v>18092</v>
      </c>
      <c r="E3544" s="11" t="s">
        <v>1199</v>
      </c>
      <c r="F3544" s="11" t="s">
        <v>26</v>
      </c>
      <c r="G3544" s="11">
        <v>2991</v>
      </c>
      <c r="H3544" s="12" t="s">
        <v>162</v>
      </c>
      <c r="I3544" s="12" t="s">
        <v>27</v>
      </c>
      <c r="J3544" s="12" t="s">
        <v>42</v>
      </c>
      <c r="K3544" s="12" t="s">
        <v>43</v>
      </c>
      <c r="L3544" s="13">
        <v>42.36</v>
      </c>
      <c r="M3544" s="13">
        <v>25</v>
      </c>
      <c r="N3544" s="13">
        <f t="shared" si="3708"/>
        <v>1.6943999999999999</v>
      </c>
      <c r="O3544" s="13" t="s">
        <v>30</v>
      </c>
      <c r="P3544" s="13">
        <v>62</v>
      </c>
      <c r="Q3544" s="13">
        <v>0</v>
      </c>
      <c r="R3544" s="69">
        <f>M3544*P3544</f>
        <v>1550</v>
      </c>
      <c r="S3544" s="69">
        <v>0</v>
      </c>
      <c r="T3544" s="69">
        <f>M3544*S3544</f>
        <v>0</v>
      </c>
      <c r="U3544" s="69">
        <f>R3544-T3544</f>
        <v>1550</v>
      </c>
      <c r="V3544" s="69">
        <f t="shared" ref="V3544:V3545" si="3738">U3544*0</f>
        <v>0</v>
      </c>
      <c r="W3544" s="69">
        <f t="shared" ref="W3544:W3545" si="3739">U3544-V3544</f>
        <v>1550</v>
      </c>
      <c r="X3544" s="69">
        <v>0</v>
      </c>
      <c r="Y3544" s="14">
        <f t="shared" si="3732"/>
        <v>0</v>
      </c>
      <c r="Z3544" s="11" t="s">
        <v>26</v>
      </c>
      <c r="AA3544" s="12" t="s">
        <v>31</v>
      </c>
    </row>
    <row r="3545" spans="1:27" x14ac:dyDescent="0.25">
      <c r="A3545" s="10">
        <v>45712</v>
      </c>
      <c r="B3545" s="11" t="s">
        <v>6363</v>
      </c>
      <c r="C3545" s="11" t="s">
        <v>6364</v>
      </c>
      <c r="D3545" s="11">
        <v>18093</v>
      </c>
      <c r="E3545" s="11" t="s">
        <v>49</v>
      </c>
      <c r="F3545" s="11" t="s">
        <v>26</v>
      </c>
      <c r="G3545" s="11">
        <v>1664</v>
      </c>
      <c r="H3545" s="12" t="s">
        <v>45</v>
      </c>
      <c r="I3545" s="12" t="s">
        <v>27</v>
      </c>
      <c r="J3545" s="12" t="s">
        <v>33</v>
      </c>
      <c r="K3545" s="12" t="s">
        <v>34</v>
      </c>
      <c r="L3545" s="13">
        <v>37.36</v>
      </c>
      <c r="M3545" s="13">
        <v>25</v>
      </c>
      <c r="N3545" s="13">
        <f t="shared" si="3708"/>
        <v>1.4944</v>
      </c>
      <c r="O3545" s="13" t="s">
        <v>30</v>
      </c>
      <c r="P3545" s="13">
        <v>58</v>
      </c>
      <c r="Q3545" s="13">
        <v>0</v>
      </c>
      <c r="R3545" s="69">
        <f>M3545*P3545</f>
        <v>1450</v>
      </c>
      <c r="S3545" s="69">
        <v>0</v>
      </c>
      <c r="T3545" s="69">
        <f>M3545*S3545</f>
        <v>0</v>
      </c>
      <c r="U3545" s="69">
        <f>R3545-T3545</f>
        <v>1450</v>
      </c>
      <c r="V3545" s="69">
        <f t="shared" si="3738"/>
        <v>0</v>
      </c>
      <c r="W3545" s="69">
        <f t="shared" si="3739"/>
        <v>1450</v>
      </c>
      <c r="X3545" s="69">
        <v>0</v>
      </c>
      <c r="Y3545" s="14">
        <f t="shared" si="3732"/>
        <v>0</v>
      </c>
      <c r="Z3545" s="11" t="s">
        <v>26</v>
      </c>
      <c r="AA3545" s="12" t="s">
        <v>31</v>
      </c>
    </row>
    <row r="3546" spans="1:27" x14ac:dyDescent="0.25">
      <c r="A3546" s="10">
        <v>45712</v>
      </c>
      <c r="B3546" s="11" t="s">
        <v>6365</v>
      </c>
      <c r="C3546" s="11" t="s">
        <v>6366</v>
      </c>
      <c r="D3546" s="11">
        <v>18094</v>
      </c>
      <c r="E3546" s="11" t="s">
        <v>460</v>
      </c>
      <c r="F3546" s="11" t="s">
        <v>26</v>
      </c>
      <c r="G3546" s="11">
        <v>48</v>
      </c>
      <c r="H3546" s="12" t="s">
        <v>4443</v>
      </c>
      <c r="I3546" s="12" t="s">
        <v>37</v>
      </c>
      <c r="J3546" s="12" t="s">
        <v>85</v>
      </c>
      <c r="K3546" s="12" t="s">
        <v>86</v>
      </c>
      <c r="L3546" s="13">
        <v>33.44</v>
      </c>
      <c r="M3546" s="13">
        <v>20</v>
      </c>
      <c r="N3546" s="13">
        <f t="shared" si="3708"/>
        <v>1.6719999999999999</v>
      </c>
      <c r="O3546" s="13">
        <v>30</v>
      </c>
      <c r="P3546" s="13" t="s">
        <v>30</v>
      </c>
      <c r="Q3546" s="13">
        <v>0</v>
      </c>
      <c r="R3546" s="69">
        <f>L3546*O3546</f>
        <v>1003.1999999999999</v>
      </c>
      <c r="S3546" s="69">
        <v>0</v>
      </c>
      <c r="T3546" s="69">
        <f>L3546*S3546</f>
        <v>0</v>
      </c>
      <c r="U3546" s="69">
        <f>R3546-T3546</f>
        <v>1003.1999999999999</v>
      </c>
      <c r="V3546" s="69">
        <f>U3546*0</f>
        <v>0</v>
      </c>
      <c r="W3546" s="69">
        <f>U3546-V3546</f>
        <v>1003.1999999999999</v>
      </c>
      <c r="X3546" s="69">
        <v>0</v>
      </c>
      <c r="Y3546" s="14">
        <f t="shared" si="3732"/>
        <v>0</v>
      </c>
      <c r="Z3546" s="11" t="s">
        <v>26</v>
      </c>
      <c r="AA3546" s="12" t="s">
        <v>31</v>
      </c>
    </row>
    <row r="3547" spans="1:27" x14ac:dyDescent="0.25">
      <c r="A3547" s="10">
        <v>45712</v>
      </c>
      <c r="B3547" s="11" t="s">
        <v>6367</v>
      </c>
      <c r="C3547" s="11" t="s">
        <v>6368</v>
      </c>
      <c r="D3547" s="11">
        <v>18096</v>
      </c>
      <c r="E3547" s="11" t="s">
        <v>482</v>
      </c>
      <c r="F3547" s="11" t="s">
        <v>26</v>
      </c>
      <c r="G3547" s="11" t="s">
        <v>26</v>
      </c>
      <c r="H3547" s="12" t="s">
        <v>145</v>
      </c>
      <c r="I3547" s="12" t="s">
        <v>27</v>
      </c>
      <c r="J3547" s="12" t="s">
        <v>47</v>
      </c>
      <c r="K3547" s="12" t="s">
        <v>48</v>
      </c>
      <c r="L3547" s="13">
        <v>43.1</v>
      </c>
      <c r="M3547" s="13">
        <v>29</v>
      </c>
      <c r="N3547" s="13">
        <f t="shared" si="3708"/>
        <v>1.4862068965517241</v>
      </c>
      <c r="O3547" s="13">
        <v>91</v>
      </c>
      <c r="P3547" s="13" t="s">
        <v>30</v>
      </c>
      <c r="Q3547" s="13">
        <v>0</v>
      </c>
      <c r="R3547" s="69">
        <f>+L3547*O3547</f>
        <v>3922.1</v>
      </c>
      <c r="S3547" s="69">
        <v>40</v>
      </c>
      <c r="T3547" s="69">
        <f>L3547*S3547</f>
        <v>1724</v>
      </c>
      <c r="U3547" s="69">
        <f t="shared" ref="U3547" si="3740">R3547-T3547</f>
        <v>2198.1</v>
      </c>
      <c r="V3547" s="69">
        <f>U3547*1</f>
        <v>2198.1</v>
      </c>
      <c r="W3547" s="69">
        <f t="shared" ref="W3547" si="3741">U3547-V3547</f>
        <v>0</v>
      </c>
      <c r="X3547" s="69">
        <f>L3547*37</f>
        <v>1594.7</v>
      </c>
      <c r="Y3547" s="70">
        <f>+T3547-X3547</f>
        <v>129.29999999999995</v>
      </c>
      <c r="Z3547" s="12" t="s">
        <v>41</v>
      </c>
      <c r="AA3547" s="12" t="s">
        <v>79</v>
      </c>
    </row>
    <row r="3548" spans="1:27" x14ac:dyDescent="0.25">
      <c r="A3548" s="10">
        <v>45712</v>
      </c>
      <c r="B3548" s="11" t="s">
        <v>6369</v>
      </c>
      <c r="C3548" s="11" t="s">
        <v>6370</v>
      </c>
      <c r="D3548" s="11">
        <v>18097</v>
      </c>
      <c r="E3548" s="11" t="s">
        <v>5120</v>
      </c>
      <c r="F3548" s="11" t="s">
        <v>26</v>
      </c>
      <c r="G3548" s="11">
        <v>78902</v>
      </c>
      <c r="H3548" s="12" t="s">
        <v>4447</v>
      </c>
      <c r="I3548" s="12" t="s">
        <v>27</v>
      </c>
      <c r="J3548" s="12" t="s">
        <v>42</v>
      </c>
      <c r="K3548" s="12" t="s">
        <v>43</v>
      </c>
      <c r="L3548" s="13">
        <v>43.5</v>
      </c>
      <c r="M3548" s="13">
        <v>25</v>
      </c>
      <c r="N3548" s="13">
        <f t="shared" si="3708"/>
        <v>1.74</v>
      </c>
      <c r="O3548" s="13">
        <v>42.5</v>
      </c>
      <c r="P3548" s="13"/>
      <c r="Q3548" s="13">
        <v>0</v>
      </c>
      <c r="R3548" s="69">
        <f>+L3548*O3548</f>
        <v>1848.75</v>
      </c>
      <c r="S3548" s="69">
        <v>0</v>
      </c>
      <c r="T3548" s="69">
        <f>+L3548*S3548</f>
        <v>0</v>
      </c>
      <c r="U3548" s="69">
        <f>+R3548-T3548</f>
        <v>1848.75</v>
      </c>
      <c r="V3548" s="69">
        <f>+U3548*0.75</f>
        <v>1386.5625</v>
      </c>
      <c r="W3548" s="69">
        <f>+U3548-V3548</f>
        <v>462.1875</v>
      </c>
      <c r="X3548" s="69">
        <v>0</v>
      </c>
      <c r="Y3548" s="14">
        <f t="shared" ref="Y3548:Y3561" si="3742">T3548-X3548</f>
        <v>0</v>
      </c>
      <c r="Z3548" s="11" t="s">
        <v>26</v>
      </c>
      <c r="AA3548" s="12" t="s">
        <v>31</v>
      </c>
    </row>
    <row r="3549" spans="1:27" x14ac:dyDescent="0.25">
      <c r="A3549" s="10">
        <v>45712</v>
      </c>
      <c r="B3549" s="11" t="s">
        <v>6371</v>
      </c>
      <c r="C3549" s="11" t="s">
        <v>6372</v>
      </c>
      <c r="D3549" s="11">
        <v>18098</v>
      </c>
      <c r="E3549" s="11" t="s">
        <v>80</v>
      </c>
      <c r="F3549" s="11" t="s">
        <v>26</v>
      </c>
      <c r="G3549" s="11">
        <v>10905</v>
      </c>
      <c r="H3549" s="12" t="s">
        <v>140</v>
      </c>
      <c r="I3549" s="12" t="s">
        <v>27</v>
      </c>
      <c r="J3549" s="12" t="s">
        <v>42</v>
      </c>
      <c r="K3549" s="12" t="s">
        <v>43</v>
      </c>
      <c r="L3549" s="13">
        <v>43.52</v>
      </c>
      <c r="M3549" s="13">
        <v>25</v>
      </c>
      <c r="N3549" s="13">
        <f t="shared" si="3708"/>
        <v>1.7408000000000001</v>
      </c>
      <c r="O3549" s="13">
        <v>35</v>
      </c>
      <c r="P3549" s="13"/>
      <c r="Q3549" s="13">
        <v>0</v>
      </c>
      <c r="R3549" s="69">
        <f>+L3549*O3549</f>
        <v>1523.2</v>
      </c>
      <c r="S3549" s="69">
        <v>0</v>
      </c>
      <c r="T3549" s="69">
        <f>+L3549*S3549</f>
        <v>0</v>
      </c>
      <c r="U3549" s="69">
        <f>+R3549-T3549</f>
        <v>1523.2</v>
      </c>
      <c r="V3549" s="69">
        <f t="shared" ref="V3549" si="3743">+U3549*0</f>
        <v>0</v>
      </c>
      <c r="W3549" s="69">
        <f>+U3549-V3549</f>
        <v>1523.2</v>
      </c>
      <c r="X3549" s="69">
        <v>0</v>
      </c>
      <c r="Y3549" s="14">
        <f t="shared" si="3742"/>
        <v>0</v>
      </c>
      <c r="Z3549" s="11" t="s">
        <v>26</v>
      </c>
      <c r="AA3549" s="12" t="s">
        <v>31</v>
      </c>
    </row>
    <row r="3550" spans="1:27" x14ac:dyDescent="0.25">
      <c r="A3550" s="10">
        <v>45712</v>
      </c>
      <c r="B3550" s="11" t="s">
        <v>6373</v>
      </c>
      <c r="C3550" s="11" t="s">
        <v>6374</v>
      </c>
      <c r="D3550" s="11">
        <v>18100</v>
      </c>
      <c r="E3550" s="11" t="s">
        <v>44</v>
      </c>
      <c r="F3550" s="11" t="s">
        <v>26</v>
      </c>
      <c r="G3550" s="11">
        <v>1660</v>
      </c>
      <c r="H3550" s="12" t="s">
        <v>45</v>
      </c>
      <c r="I3550" s="12" t="s">
        <v>27</v>
      </c>
      <c r="J3550" s="12" t="s">
        <v>33</v>
      </c>
      <c r="K3550" s="12" t="s">
        <v>34</v>
      </c>
      <c r="L3550" s="13">
        <v>37.68</v>
      </c>
      <c r="M3550" s="13">
        <v>25</v>
      </c>
      <c r="N3550" s="13">
        <f t="shared" si="3708"/>
        <v>1.5072000000000001</v>
      </c>
      <c r="O3550" s="13" t="s">
        <v>30</v>
      </c>
      <c r="P3550" s="13">
        <v>58</v>
      </c>
      <c r="Q3550" s="13">
        <v>0</v>
      </c>
      <c r="R3550" s="69">
        <f>M3550*P3550</f>
        <v>1450</v>
      </c>
      <c r="S3550" s="69">
        <v>0</v>
      </c>
      <c r="T3550" s="69">
        <f>M3550*S3550</f>
        <v>0</v>
      </c>
      <c r="U3550" s="69">
        <f>R3550-T3550</f>
        <v>1450</v>
      </c>
      <c r="V3550" s="69">
        <f t="shared" ref="V3550" si="3744">U3550*0</f>
        <v>0</v>
      </c>
      <c r="W3550" s="69">
        <f t="shared" ref="W3550" si="3745">U3550-V3550</f>
        <v>1450</v>
      </c>
      <c r="X3550" s="69">
        <v>0</v>
      </c>
      <c r="Y3550" s="14">
        <f t="shared" si="3742"/>
        <v>0</v>
      </c>
      <c r="Z3550" s="11" t="s">
        <v>26</v>
      </c>
      <c r="AA3550" s="12" t="s">
        <v>31</v>
      </c>
    </row>
    <row r="3551" spans="1:27" x14ac:dyDescent="0.25">
      <c r="A3551" s="10">
        <v>45712</v>
      </c>
      <c r="B3551" s="11" t="s">
        <v>6375</v>
      </c>
      <c r="C3551" s="11" t="s">
        <v>6376</v>
      </c>
      <c r="D3551" s="11">
        <v>18101</v>
      </c>
      <c r="E3551" s="11" t="s">
        <v>63</v>
      </c>
      <c r="F3551" s="11" t="s">
        <v>26</v>
      </c>
      <c r="G3551" s="11">
        <v>10854</v>
      </c>
      <c r="H3551" s="12" t="s">
        <v>140</v>
      </c>
      <c r="I3551" s="12" t="s">
        <v>27</v>
      </c>
      <c r="J3551" s="12" t="s">
        <v>42</v>
      </c>
      <c r="K3551" s="12" t="s">
        <v>43</v>
      </c>
      <c r="L3551" s="13">
        <v>42.86</v>
      </c>
      <c r="M3551" s="13">
        <v>25</v>
      </c>
      <c r="N3551" s="13">
        <f t="shared" si="3708"/>
        <v>1.7143999999999999</v>
      </c>
      <c r="O3551" s="13">
        <v>35</v>
      </c>
      <c r="P3551" s="13"/>
      <c r="Q3551" s="13">
        <v>0</v>
      </c>
      <c r="R3551" s="69">
        <f>+L3551*O3551</f>
        <v>1500.1</v>
      </c>
      <c r="S3551" s="69">
        <v>0</v>
      </c>
      <c r="T3551" s="69">
        <f>+L3551*S3551</f>
        <v>0</v>
      </c>
      <c r="U3551" s="69">
        <f>+R3551-T3551</f>
        <v>1500.1</v>
      </c>
      <c r="V3551" s="69">
        <f t="shared" ref="V3551" si="3746">+U3551*0</f>
        <v>0</v>
      </c>
      <c r="W3551" s="69">
        <f>+U3551-V3551</f>
        <v>1500.1</v>
      </c>
      <c r="X3551" s="69">
        <v>0</v>
      </c>
      <c r="Y3551" s="14">
        <f t="shared" si="3742"/>
        <v>0</v>
      </c>
      <c r="Z3551" s="11" t="s">
        <v>26</v>
      </c>
      <c r="AA3551" s="12" t="s">
        <v>31</v>
      </c>
    </row>
    <row r="3552" spans="1:27" x14ac:dyDescent="0.25">
      <c r="A3552" s="10">
        <v>45712</v>
      </c>
      <c r="B3552" s="11" t="s">
        <v>1098</v>
      </c>
      <c r="C3552" s="11" t="s">
        <v>6377</v>
      </c>
      <c r="D3552" s="11">
        <v>18102</v>
      </c>
      <c r="E3552" s="11" t="s">
        <v>460</v>
      </c>
      <c r="F3552" s="11" t="s">
        <v>26</v>
      </c>
      <c r="G3552" s="11">
        <v>47</v>
      </c>
      <c r="H3552" s="12" t="s">
        <v>4443</v>
      </c>
      <c r="I3552" s="12" t="s">
        <v>37</v>
      </c>
      <c r="J3552" s="12" t="s">
        <v>85</v>
      </c>
      <c r="K3552" s="12" t="s">
        <v>86</v>
      </c>
      <c r="L3552" s="13">
        <v>32.380000000000003</v>
      </c>
      <c r="M3552" s="13">
        <v>20</v>
      </c>
      <c r="N3552" s="13">
        <f t="shared" si="3708"/>
        <v>1.6190000000000002</v>
      </c>
      <c r="O3552" s="13">
        <v>30</v>
      </c>
      <c r="P3552" s="13" t="s">
        <v>30</v>
      </c>
      <c r="Q3552" s="13">
        <v>0</v>
      </c>
      <c r="R3552" s="69">
        <f>L3552*O3552</f>
        <v>971.40000000000009</v>
      </c>
      <c r="S3552" s="69">
        <v>0</v>
      </c>
      <c r="T3552" s="69">
        <f>L3552*S3552</f>
        <v>0</v>
      </c>
      <c r="U3552" s="69">
        <f>R3552-T3552</f>
        <v>971.40000000000009</v>
      </c>
      <c r="V3552" s="69">
        <f>U3552*0</f>
        <v>0</v>
      </c>
      <c r="W3552" s="69">
        <f>U3552-V3552</f>
        <v>971.40000000000009</v>
      </c>
      <c r="X3552" s="69">
        <v>0</v>
      </c>
      <c r="Y3552" s="14">
        <f t="shared" si="3742"/>
        <v>0</v>
      </c>
      <c r="Z3552" s="11" t="s">
        <v>26</v>
      </c>
      <c r="AA3552" s="12" t="s">
        <v>31</v>
      </c>
    </row>
    <row r="3553" spans="1:27" x14ac:dyDescent="0.25">
      <c r="A3553" s="10">
        <v>45712</v>
      </c>
      <c r="B3553" s="11" t="s">
        <v>6378</v>
      </c>
      <c r="C3553" s="11" t="s">
        <v>6379</v>
      </c>
      <c r="D3553" s="11">
        <v>18103</v>
      </c>
      <c r="E3553" s="11" t="s">
        <v>588</v>
      </c>
      <c r="F3553" s="11" t="s">
        <v>26</v>
      </c>
      <c r="G3553" s="11">
        <v>56937</v>
      </c>
      <c r="H3553" s="12" t="s">
        <v>4422</v>
      </c>
      <c r="I3553" s="12" t="s">
        <v>27</v>
      </c>
      <c r="J3553" s="12" t="s">
        <v>33</v>
      </c>
      <c r="K3553" s="12" t="s">
        <v>34</v>
      </c>
      <c r="L3553" s="13">
        <v>34.159999999999997</v>
      </c>
      <c r="M3553" s="13">
        <v>25</v>
      </c>
      <c r="N3553" s="13">
        <f t="shared" si="3708"/>
        <v>1.3663999999999998</v>
      </c>
      <c r="O3553" s="13">
        <v>45</v>
      </c>
      <c r="P3553" s="13" t="s">
        <v>30</v>
      </c>
      <c r="Q3553" s="13">
        <v>0</v>
      </c>
      <c r="R3553" s="69">
        <f>+L3553*O3553</f>
        <v>1537.1999999999998</v>
      </c>
      <c r="S3553" s="69">
        <v>0</v>
      </c>
      <c r="T3553" s="69">
        <f>+L3553*S3553</f>
        <v>0</v>
      </c>
      <c r="U3553" s="69">
        <f t="shared" ref="U3553:U3555" si="3747">+R3553-T3553</f>
        <v>1537.1999999999998</v>
      </c>
      <c r="V3553" s="69">
        <f>+U3553*1</f>
        <v>1537.1999999999998</v>
      </c>
      <c r="W3553" s="69">
        <f t="shared" ref="W3553:W3555" si="3748">+U3553-V3553</f>
        <v>0</v>
      </c>
      <c r="X3553" s="69">
        <v>0</v>
      </c>
      <c r="Y3553" s="14">
        <f t="shared" si="3742"/>
        <v>0</v>
      </c>
      <c r="Z3553" s="11" t="s">
        <v>26</v>
      </c>
      <c r="AA3553" s="12" t="s">
        <v>31</v>
      </c>
    </row>
    <row r="3554" spans="1:27" x14ac:dyDescent="0.25">
      <c r="A3554" s="10">
        <v>45712</v>
      </c>
      <c r="B3554" s="11" t="s">
        <v>6380</v>
      </c>
      <c r="C3554" s="11" t="s">
        <v>6381</v>
      </c>
      <c r="D3554" s="11">
        <v>18104</v>
      </c>
      <c r="E3554" s="11" t="s">
        <v>592</v>
      </c>
      <c r="F3554" s="11" t="s">
        <v>26</v>
      </c>
      <c r="G3554" s="11">
        <v>44347</v>
      </c>
      <c r="H3554" s="12" t="s">
        <v>4422</v>
      </c>
      <c r="I3554" s="12" t="s">
        <v>27</v>
      </c>
      <c r="J3554" s="12" t="s">
        <v>47</v>
      </c>
      <c r="K3554" s="12" t="s">
        <v>48</v>
      </c>
      <c r="L3554" s="13">
        <v>35.04</v>
      </c>
      <c r="M3554" s="13">
        <v>25</v>
      </c>
      <c r="N3554" s="13">
        <f t="shared" si="3708"/>
        <v>1.4016</v>
      </c>
      <c r="O3554" s="13">
        <v>46</v>
      </c>
      <c r="P3554" s="13" t="s">
        <v>30</v>
      </c>
      <c r="Q3554" s="13">
        <v>0</v>
      </c>
      <c r="R3554" s="69">
        <f t="shared" ref="R3554" si="3749">+L3554*O3554</f>
        <v>1611.84</v>
      </c>
      <c r="S3554" s="69">
        <v>0</v>
      </c>
      <c r="T3554" s="69">
        <f t="shared" ref="T3554:T3555" si="3750">+L3554*S3554</f>
        <v>0</v>
      </c>
      <c r="U3554" s="69">
        <f t="shared" si="3747"/>
        <v>1611.84</v>
      </c>
      <c r="V3554" s="69">
        <f>+U3554*1</f>
        <v>1611.84</v>
      </c>
      <c r="W3554" s="69">
        <f t="shared" si="3748"/>
        <v>0</v>
      </c>
      <c r="X3554" s="69">
        <v>0</v>
      </c>
      <c r="Y3554" s="14">
        <f t="shared" si="3742"/>
        <v>0</v>
      </c>
      <c r="Z3554" s="11" t="s">
        <v>26</v>
      </c>
      <c r="AA3554" s="12" t="s">
        <v>31</v>
      </c>
    </row>
    <row r="3555" spans="1:27" x14ac:dyDescent="0.25">
      <c r="A3555" s="10">
        <v>45712</v>
      </c>
      <c r="B3555" s="11" t="s">
        <v>6382</v>
      </c>
      <c r="C3555" s="11" t="s">
        <v>6383</v>
      </c>
      <c r="D3555" s="11">
        <v>18105</v>
      </c>
      <c r="E3555" s="11" t="s">
        <v>61</v>
      </c>
      <c r="F3555" s="11" t="s">
        <v>26</v>
      </c>
      <c r="G3555" s="11" t="s">
        <v>35</v>
      </c>
      <c r="H3555" s="12" t="s">
        <v>36</v>
      </c>
      <c r="I3555" s="12" t="s">
        <v>27</v>
      </c>
      <c r="J3555" s="12" t="s">
        <v>33</v>
      </c>
      <c r="K3555" s="12" t="s">
        <v>34</v>
      </c>
      <c r="L3555" s="13">
        <v>9.5399999999999991</v>
      </c>
      <c r="M3555" s="13">
        <v>6</v>
      </c>
      <c r="N3555" s="13">
        <f t="shared" si="3708"/>
        <v>1.5899999999999999</v>
      </c>
      <c r="O3555" s="13">
        <v>50</v>
      </c>
      <c r="P3555" s="13" t="s">
        <v>30</v>
      </c>
      <c r="Q3555" s="13">
        <v>0</v>
      </c>
      <c r="R3555" s="69">
        <f>(L3555*O3555)-Q3555</f>
        <v>476.99999999999994</v>
      </c>
      <c r="S3555" s="69">
        <v>0</v>
      </c>
      <c r="T3555" s="69">
        <f t="shared" si="3750"/>
        <v>0</v>
      </c>
      <c r="U3555" s="69">
        <f t="shared" si="3747"/>
        <v>476.99999999999994</v>
      </c>
      <c r="V3555" s="69">
        <f t="shared" ref="V3555" si="3751">+U3555*0</f>
        <v>0</v>
      </c>
      <c r="W3555" s="69">
        <f t="shared" si="3748"/>
        <v>476.99999999999994</v>
      </c>
      <c r="X3555" s="69">
        <v>0</v>
      </c>
      <c r="Y3555" s="14">
        <f t="shared" si="3742"/>
        <v>0</v>
      </c>
      <c r="Z3555" s="11" t="s">
        <v>26</v>
      </c>
      <c r="AA3555" s="12" t="s">
        <v>31</v>
      </c>
    </row>
    <row r="3556" spans="1:27" x14ac:dyDescent="0.25">
      <c r="A3556" s="10">
        <v>45712</v>
      </c>
      <c r="B3556" s="11" t="s">
        <v>6384</v>
      </c>
      <c r="C3556" s="11" t="s">
        <v>6385</v>
      </c>
      <c r="D3556" s="11">
        <v>18106</v>
      </c>
      <c r="E3556" s="11" t="s">
        <v>229</v>
      </c>
      <c r="F3556" s="11" t="s">
        <v>26</v>
      </c>
      <c r="G3556" s="11">
        <v>26214</v>
      </c>
      <c r="H3556" s="12" t="s">
        <v>564</v>
      </c>
      <c r="I3556" s="12" t="s">
        <v>55</v>
      </c>
      <c r="J3556" s="12" t="s">
        <v>55</v>
      </c>
      <c r="K3556" s="12" t="s">
        <v>56</v>
      </c>
      <c r="L3556" s="13">
        <v>40</v>
      </c>
      <c r="M3556" s="13">
        <v>25</v>
      </c>
      <c r="N3556" s="13">
        <f t="shared" si="3708"/>
        <v>1.6</v>
      </c>
      <c r="O3556" s="13"/>
      <c r="P3556" s="13">
        <v>24</v>
      </c>
      <c r="Q3556" s="13">
        <v>0</v>
      </c>
      <c r="R3556" s="69">
        <f>M3556*P3556</f>
        <v>600</v>
      </c>
      <c r="S3556" s="69">
        <v>0</v>
      </c>
      <c r="T3556" s="69">
        <f>M3556*S3556</f>
        <v>0</v>
      </c>
      <c r="U3556" s="69">
        <f t="shared" ref="U3556" si="3752">R3556-T3556</f>
        <v>600</v>
      </c>
      <c r="V3556" s="69">
        <f>U3556*0</f>
        <v>0</v>
      </c>
      <c r="W3556" s="69">
        <f>+U3556-V3556</f>
        <v>600</v>
      </c>
      <c r="X3556" s="69">
        <v>0</v>
      </c>
      <c r="Y3556" s="14">
        <f t="shared" si="3742"/>
        <v>0</v>
      </c>
      <c r="Z3556" s="11" t="s">
        <v>26</v>
      </c>
      <c r="AA3556" s="12" t="s">
        <v>31</v>
      </c>
    </row>
    <row r="3557" spans="1:27" x14ac:dyDescent="0.25">
      <c r="A3557" s="10">
        <v>45712</v>
      </c>
      <c r="B3557" s="11" t="s">
        <v>721</v>
      </c>
      <c r="C3557" s="11" t="s">
        <v>6386</v>
      </c>
      <c r="D3557" s="11">
        <v>18107</v>
      </c>
      <c r="E3557" s="11" t="s">
        <v>460</v>
      </c>
      <c r="F3557" s="11" t="s">
        <v>26</v>
      </c>
      <c r="G3557" s="11">
        <v>51</v>
      </c>
      <c r="H3557" s="12" t="s">
        <v>4443</v>
      </c>
      <c r="I3557" s="12" t="s">
        <v>37</v>
      </c>
      <c r="J3557" s="12" t="s">
        <v>85</v>
      </c>
      <c r="K3557" s="12" t="s">
        <v>86</v>
      </c>
      <c r="L3557" s="13">
        <v>29.94</v>
      </c>
      <c r="M3557" s="13">
        <v>20</v>
      </c>
      <c r="N3557" s="13">
        <f t="shared" si="3708"/>
        <v>1.4970000000000001</v>
      </c>
      <c r="O3557" s="13">
        <v>30</v>
      </c>
      <c r="P3557" s="13" t="s">
        <v>30</v>
      </c>
      <c r="Q3557" s="13">
        <v>0</v>
      </c>
      <c r="R3557" s="69">
        <f>L3557*O3557</f>
        <v>898.2</v>
      </c>
      <c r="S3557" s="69">
        <v>0</v>
      </c>
      <c r="T3557" s="69">
        <f>L3557*S3557</f>
        <v>0</v>
      </c>
      <c r="U3557" s="69">
        <f>R3557-T3557</f>
        <v>898.2</v>
      </c>
      <c r="V3557" s="69">
        <f>U3557*0</f>
        <v>0</v>
      </c>
      <c r="W3557" s="69">
        <f>U3557-V3557</f>
        <v>898.2</v>
      </c>
      <c r="X3557" s="69">
        <v>0</v>
      </c>
      <c r="Y3557" s="14">
        <f t="shared" si="3742"/>
        <v>0</v>
      </c>
      <c r="Z3557" s="11" t="s">
        <v>26</v>
      </c>
      <c r="AA3557" s="12" t="s">
        <v>31</v>
      </c>
    </row>
    <row r="3558" spans="1:27" x14ac:dyDescent="0.25">
      <c r="A3558" s="10">
        <v>45712</v>
      </c>
      <c r="B3558" s="11" t="s">
        <v>6387</v>
      </c>
      <c r="C3558" s="11" t="s">
        <v>6388</v>
      </c>
      <c r="D3558" s="11">
        <v>18108</v>
      </c>
      <c r="E3558" s="11" t="s">
        <v>430</v>
      </c>
      <c r="F3558" s="11" t="s">
        <v>26</v>
      </c>
      <c r="G3558" s="11">
        <v>1057</v>
      </c>
      <c r="H3558" s="12" t="s">
        <v>6326</v>
      </c>
      <c r="I3558" s="12" t="s">
        <v>27</v>
      </c>
      <c r="J3558" s="12" t="s">
        <v>42</v>
      </c>
      <c r="K3558" s="12" t="s">
        <v>43</v>
      </c>
      <c r="L3558" s="13">
        <v>40.1</v>
      </c>
      <c r="M3558" s="13">
        <v>25</v>
      </c>
      <c r="N3558" s="13">
        <f t="shared" si="3708"/>
        <v>1.6040000000000001</v>
      </c>
      <c r="O3558" s="13">
        <v>42.5</v>
      </c>
      <c r="P3558" s="13"/>
      <c r="Q3558" s="13">
        <v>0</v>
      </c>
      <c r="R3558" s="69">
        <f>L3558*O3558</f>
        <v>1704.25</v>
      </c>
      <c r="S3558" s="69">
        <v>0</v>
      </c>
      <c r="T3558" s="69">
        <f>+L3558*S3558</f>
        <v>0</v>
      </c>
      <c r="U3558" s="69">
        <f>R3558-T3558</f>
        <v>1704.25</v>
      </c>
      <c r="V3558" s="69">
        <f>U3558*0</f>
        <v>0</v>
      </c>
      <c r="W3558" s="69">
        <f>U3558-V3558</f>
        <v>1704.25</v>
      </c>
      <c r="X3558" s="69"/>
      <c r="Y3558" s="14">
        <f t="shared" si="3742"/>
        <v>0</v>
      </c>
      <c r="Z3558" s="73" t="s">
        <v>26</v>
      </c>
      <c r="AA3558" s="12" t="s">
        <v>31</v>
      </c>
    </row>
    <row r="3559" spans="1:27" x14ac:dyDescent="0.25">
      <c r="A3559" s="10">
        <v>45712</v>
      </c>
      <c r="B3559" s="11" t="s">
        <v>6389</v>
      </c>
      <c r="C3559" s="11" t="s">
        <v>6390</v>
      </c>
      <c r="D3559" s="11">
        <v>18109</v>
      </c>
      <c r="E3559" s="11" t="s">
        <v>50</v>
      </c>
      <c r="F3559" s="11" t="s">
        <v>26</v>
      </c>
      <c r="G3559" s="11">
        <v>767</v>
      </c>
      <c r="H3559" s="12" t="s">
        <v>162</v>
      </c>
      <c r="I3559" s="12" t="s">
        <v>27</v>
      </c>
      <c r="J3559" s="12" t="s">
        <v>33</v>
      </c>
      <c r="K3559" s="12" t="s">
        <v>34</v>
      </c>
      <c r="L3559" s="13">
        <v>38.14</v>
      </c>
      <c r="M3559" s="13">
        <v>25</v>
      </c>
      <c r="N3559" s="13">
        <f t="shared" si="3708"/>
        <v>1.5256000000000001</v>
      </c>
      <c r="O3559" s="13" t="s">
        <v>30</v>
      </c>
      <c r="P3559" s="13">
        <v>58</v>
      </c>
      <c r="Q3559" s="13">
        <v>0</v>
      </c>
      <c r="R3559" s="69">
        <f>M3559*P3559</f>
        <v>1450</v>
      </c>
      <c r="S3559" s="69">
        <v>0</v>
      </c>
      <c r="T3559" s="69">
        <f>M3559*S3559</f>
        <v>0</v>
      </c>
      <c r="U3559" s="69">
        <f>R3559-T3559</f>
        <v>1450</v>
      </c>
      <c r="V3559" s="69">
        <f>U3559*0</f>
        <v>0</v>
      </c>
      <c r="W3559" s="69">
        <f>U3559-V3559</f>
        <v>1450</v>
      </c>
      <c r="X3559" s="69">
        <v>0</v>
      </c>
      <c r="Y3559" s="14">
        <f t="shared" si="3742"/>
        <v>0</v>
      </c>
      <c r="Z3559" s="11" t="s">
        <v>26</v>
      </c>
      <c r="AA3559" s="12" t="s">
        <v>31</v>
      </c>
    </row>
    <row r="3560" spans="1:27" x14ac:dyDescent="0.25">
      <c r="A3560" s="10">
        <v>45712</v>
      </c>
      <c r="B3560" s="11" t="s">
        <v>3675</v>
      </c>
      <c r="C3560" s="11" t="s">
        <v>6391</v>
      </c>
      <c r="D3560" s="11">
        <v>18110</v>
      </c>
      <c r="E3560" s="11" t="s">
        <v>6392</v>
      </c>
      <c r="F3560" s="11" t="s">
        <v>26</v>
      </c>
      <c r="G3560" s="11" t="s">
        <v>35</v>
      </c>
      <c r="H3560" s="12" t="s">
        <v>36</v>
      </c>
      <c r="I3560" s="12" t="s">
        <v>27</v>
      </c>
      <c r="J3560" s="12" t="s">
        <v>33</v>
      </c>
      <c r="K3560" s="12" t="s">
        <v>34</v>
      </c>
      <c r="L3560" s="13">
        <v>6.56</v>
      </c>
      <c r="M3560" s="13">
        <v>4</v>
      </c>
      <c r="N3560" s="13">
        <f t="shared" si="3708"/>
        <v>1.64</v>
      </c>
      <c r="O3560" s="13">
        <v>50</v>
      </c>
      <c r="P3560" s="13" t="s">
        <v>30</v>
      </c>
      <c r="Q3560" s="13">
        <v>0</v>
      </c>
      <c r="R3560" s="69">
        <f>(L3560*O3560)-Q3560</f>
        <v>328</v>
      </c>
      <c r="S3560" s="69">
        <v>0</v>
      </c>
      <c r="T3560" s="69">
        <f t="shared" ref="T3560" si="3753">+L3560*S3560</f>
        <v>0</v>
      </c>
      <c r="U3560" s="69">
        <f t="shared" ref="U3560" si="3754">+R3560-T3560</f>
        <v>328</v>
      </c>
      <c r="V3560" s="69">
        <f t="shared" ref="V3560" si="3755">+U3560*0</f>
        <v>0</v>
      </c>
      <c r="W3560" s="69">
        <f t="shared" ref="W3560" si="3756">+U3560-V3560</f>
        <v>328</v>
      </c>
      <c r="X3560" s="69">
        <v>0</v>
      </c>
      <c r="Y3560" s="14">
        <f t="shared" si="3742"/>
        <v>0</v>
      </c>
      <c r="Z3560" s="11" t="s">
        <v>26</v>
      </c>
      <c r="AA3560" s="12" t="s">
        <v>31</v>
      </c>
    </row>
    <row r="3561" spans="1:27" x14ac:dyDescent="0.25">
      <c r="A3561" s="10">
        <v>45712</v>
      </c>
      <c r="B3561" s="11" t="s">
        <v>369</v>
      </c>
      <c r="C3561" s="11" t="s">
        <v>6393</v>
      </c>
      <c r="D3561" s="11">
        <v>18111</v>
      </c>
      <c r="E3561" s="11" t="s">
        <v>460</v>
      </c>
      <c r="F3561" s="11" t="s">
        <v>26</v>
      </c>
      <c r="G3561" s="11">
        <v>52</v>
      </c>
      <c r="H3561" s="12" t="s">
        <v>4443</v>
      </c>
      <c r="I3561" s="12" t="s">
        <v>37</v>
      </c>
      <c r="J3561" s="12" t="s">
        <v>85</v>
      </c>
      <c r="K3561" s="12" t="s">
        <v>86</v>
      </c>
      <c r="L3561" s="13">
        <v>32.18</v>
      </c>
      <c r="M3561" s="13">
        <v>20</v>
      </c>
      <c r="N3561" s="13">
        <f t="shared" si="3708"/>
        <v>1.609</v>
      </c>
      <c r="O3561" s="13">
        <v>30</v>
      </c>
      <c r="P3561" s="13" t="s">
        <v>30</v>
      </c>
      <c r="Q3561" s="13">
        <v>0</v>
      </c>
      <c r="R3561" s="69">
        <f>L3561*O3561</f>
        <v>965.4</v>
      </c>
      <c r="S3561" s="69">
        <v>0</v>
      </c>
      <c r="T3561" s="69">
        <f>L3561*S3561</f>
        <v>0</v>
      </c>
      <c r="U3561" s="69">
        <f>R3561-T3561</f>
        <v>965.4</v>
      </c>
      <c r="V3561" s="69">
        <f>U3561*0</f>
        <v>0</v>
      </c>
      <c r="W3561" s="69">
        <f>U3561-V3561</f>
        <v>965.4</v>
      </c>
      <c r="X3561" s="69">
        <v>0</v>
      </c>
      <c r="Y3561" s="14">
        <f t="shared" si="3742"/>
        <v>0</v>
      </c>
      <c r="Z3561" s="11" t="s">
        <v>26</v>
      </c>
      <c r="AA3561" s="12" t="s">
        <v>31</v>
      </c>
    </row>
    <row r="3562" spans="1:27" x14ac:dyDescent="0.25">
      <c r="A3562" s="10">
        <v>45712</v>
      </c>
      <c r="B3562" s="11" t="s">
        <v>6394</v>
      </c>
      <c r="C3562" s="11" t="s">
        <v>6395</v>
      </c>
      <c r="D3562" s="11">
        <v>18112</v>
      </c>
      <c r="E3562" s="11" t="s">
        <v>604</v>
      </c>
      <c r="F3562" s="11" t="s">
        <v>26</v>
      </c>
      <c r="G3562" s="11" t="s">
        <v>26</v>
      </c>
      <c r="H3562" s="12" t="s">
        <v>4423</v>
      </c>
      <c r="I3562" s="12" t="s">
        <v>27</v>
      </c>
      <c r="J3562" s="12" t="s">
        <v>47</v>
      </c>
      <c r="K3562" s="12" t="s">
        <v>48</v>
      </c>
      <c r="L3562" s="13">
        <v>39.9</v>
      </c>
      <c r="M3562" s="13">
        <v>27</v>
      </c>
      <c r="N3562" s="13">
        <f t="shared" si="3708"/>
        <v>1.4777777777777776</v>
      </c>
      <c r="O3562" s="13">
        <v>90</v>
      </c>
      <c r="P3562" s="13" t="s">
        <v>30</v>
      </c>
      <c r="Q3562" s="13">
        <v>0</v>
      </c>
      <c r="R3562" s="69">
        <f>L3562*O3562</f>
        <v>3591</v>
      </c>
      <c r="S3562" s="69">
        <v>41</v>
      </c>
      <c r="T3562" s="69">
        <f>+L3562*S3562</f>
        <v>1635.8999999999999</v>
      </c>
      <c r="U3562" s="69">
        <f t="shared" ref="U3562:U3563" si="3757">R3562-T3562</f>
        <v>1955.1000000000001</v>
      </c>
      <c r="V3562" s="69">
        <f>U3562*1</f>
        <v>1955.1000000000001</v>
      </c>
      <c r="W3562" s="69">
        <f t="shared" ref="W3562:W3563" si="3758">U3562-V3562</f>
        <v>0</v>
      </c>
      <c r="X3562" s="15">
        <f>L3562*37</f>
        <v>1476.3</v>
      </c>
      <c r="Y3562" s="70">
        <f t="shared" ref="Y3562" si="3759">+T3562-X3562</f>
        <v>159.59999999999991</v>
      </c>
      <c r="Z3562" s="12" t="s">
        <v>141</v>
      </c>
      <c r="AA3562" s="12" t="s">
        <v>656</v>
      </c>
    </row>
    <row r="3563" spans="1:27" x14ac:dyDescent="0.25">
      <c r="A3563" s="10">
        <v>45712</v>
      </c>
      <c r="B3563" s="11" t="s">
        <v>2004</v>
      </c>
      <c r="C3563" s="11" t="s">
        <v>6396</v>
      </c>
      <c r="D3563" s="11">
        <v>18113</v>
      </c>
      <c r="E3563" s="11" t="s">
        <v>53</v>
      </c>
      <c r="F3563" s="11" t="s">
        <v>26</v>
      </c>
      <c r="G3563" s="11" t="s">
        <v>26</v>
      </c>
      <c r="H3563" s="12" t="s">
        <v>145</v>
      </c>
      <c r="I3563" s="12" t="s">
        <v>27</v>
      </c>
      <c r="J3563" s="12" t="s">
        <v>33</v>
      </c>
      <c r="K3563" s="12" t="s">
        <v>34</v>
      </c>
      <c r="L3563" s="13">
        <v>43.3</v>
      </c>
      <c r="M3563" s="13">
        <v>30</v>
      </c>
      <c r="N3563" s="13">
        <f t="shared" si="3708"/>
        <v>1.4433333333333331</v>
      </c>
      <c r="O3563" s="13">
        <v>91</v>
      </c>
      <c r="P3563" s="13" t="s">
        <v>30</v>
      </c>
      <c r="Q3563" s="13">
        <v>0</v>
      </c>
      <c r="R3563" s="69">
        <f>+L3563*O3563</f>
        <v>3940.2999999999997</v>
      </c>
      <c r="S3563" s="69">
        <v>40</v>
      </c>
      <c r="T3563" s="69">
        <f>L3563*S3563</f>
        <v>1732</v>
      </c>
      <c r="U3563" s="69">
        <f t="shared" si="3757"/>
        <v>2208.2999999999997</v>
      </c>
      <c r="V3563" s="69">
        <f>U3563*1</f>
        <v>2208.2999999999997</v>
      </c>
      <c r="W3563" s="69">
        <f t="shared" si="3758"/>
        <v>0</v>
      </c>
      <c r="X3563" s="69">
        <f>L3563*37</f>
        <v>1602.1</v>
      </c>
      <c r="Y3563" s="70">
        <f>+T3563-X3563</f>
        <v>129.90000000000009</v>
      </c>
      <c r="Z3563" s="12" t="s">
        <v>41</v>
      </c>
      <c r="AA3563" s="12" t="s">
        <v>79</v>
      </c>
    </row>
    <row r="3564" spans="1:27" x14ac:dyDescent="0.25">
      <c r="A3564" s="10">
        <v>45712</v>
      </c>
      <c r="B3564" s="11" t="s">
        <v>6397</v>
      </c>
      <c r="C3564" s="11" t="s">
        <v>6398</v>
      </c>
      <c r="D3564" s="11">
        <v>18116</v>
      </c>
      <c r="E3564" s="11" t="s">
        <v>202</v>
      </c>
      <c r="F3564" s="11" t="s">
        <v>26</v>
      </c>
      <c r="G3564" s="11" t="s">
        <v>35</v>
      </c>
      <c r="H3564" s="12" t="s">
        <v>36</v>
      </c>
      <c r="I3564" s="12" t="s">
        <v>55</v>
      </c>
      <c r="J3564" s="12" t="s">
        <v>55</v>
      </c>
      <c r="K3564" s="12" t="s">
        <v>56</v>
      </c>
      <c r="L3564" s="13">
        <v>13.32</v>
      </c>
      <c r="M3564" s="13">
        <v>8</v>
      </c>
      <c r="N3564" s="13">
        <f t="shared" si="3708"/>
        <v>1.665</v>
      </c>
      <c r="O3564" s="13">
        <v>20</v>
      </c>
      <c r="P3564" s="13" t="s">
        <v>30</v>
      </c>
      <c r="Q3564" s="13">
        <v>0</v>
      </c>
      <c r="R3564" s="69">
        <f>(L3564*O3564)-Q3564</f>
        <v>266.39999999999998</v>
      </c>
      <c r="S3564" s="69">
        <v>0</v>
      </c>
      <c r="T3564" s="69">
        <f t="shared" ref="T3564" si="3760">+L3564*S3564</f>
        <v>0</v>
      </c>
      <c r="U3564" s="69">
        <f t="shared" ref="U3564" si="3761">+R3564-T3564</f>
        <v>266.39999999999998</v>
      </c>
      <c r="V3564" s="69">
        <f t="shared" ref="V3564" si="3762">+U3564*0</f>
        <v>0</v>
      </c>
      <c r="W3564" s="69">
        <f t="shared" ref="W3564" si="3763">+U3564-V3564</f>
        <v>266.39999999999998</v>
      </c>
      <c r="X3564" s="69">
        <v>0</v>
      </c>
      <c r="Y3564" s="14">
        <f t="shared" ref="Y3564:Y3571" si="3764">T3564-X3564</f>
        <v>0</v>
      </c>
      <c r="Z3564" s="11" t="s">
        <v>26</v>
      </c>
      <c r="AA3564" s="12" t="s">
        <v>31</v>
      </c>
    </row>
    <row r="3565" spans="1:27" x14ac:dyDescent="0.25">
      <c r="A3565" s="10">
        <v>45712</v>
      </c>
      <c r="B3565" s="11" t="s">
        <v>463</v>
      </c>
      <c r="C3565" s="11" t="s">
        <v>6399</v>
      </c>
      <c r="D3565" s="11">
        <v>18117</v>
      </c>
      <c r="E3565" s="11" t="s">
        <v>6133</v>
      </c>
      <c r="F3565" s="11" t="s">
        <v>26</v>
      </c>
      <c r="G3565" s="11">
        <v>2963</v>
      </c>
      <c r="H3565" s="12" t="s">
        <v>4441</v>
      </c>
      <c r="I3565" s="12" t="s">
        <v>27</v>
      </c>
      <c r="J3565" s="12" t="s">
        <v>42</v>
      </c>
      <c r="K3565" s="12" t="s">
        <v>43</v>
      </c>
      <c r="L3565" s="13">
        <v>16.82</v>
      </c>
      <c r="M3565" s="13">
        <v>10</v>
      </c>
      <c r="N3565" s="13">
        <f t="shared" si="3708"/>
        <v>1.6819999999999999</v>
      </c>
      <c r="O3565" s="13">
        <v>41</v>
      </c>
      <c r="P3565" s="13" t="s">
        <v>30</v>
      </c>
      <c r="Q3565" s="13">
        <v>0</v>
      </c>
      <c r="R3565" s="69">
        <f>L3565*O3565</f>
        <v>689.62</v>
      </c>
      <c r="S3565" s="69">
        <v>0</v>
      </c>
      <c r="T3565" s="69">
        <f>L3565*S3565</f>
        <v>0</v>
      </c>
      <c r="U3565" s="69">
        <f>R3565-T3565</f>
        <v>689.62</v>
      </c>
      <c r="V3565" s="69">
        <f>U3565*1</f>
        <v>689.62</v>
      </c>
      <c r="W3565" s="69">
        <f>U3565-V3565</f>
        <v>0</v>
      </c>
      <c r="X3565" s="69">
        <v>0</v>
      </c>
      <c r="Y3565" s="14">
        <f t="shared" si="3764"/>
        <v>0</v>
      </c>
      <c r="Z3565" s="11" t="s">
        <v>26</v>
      </c>
      <c r="AA3565" s="12" t="s">
        <v>31</v>
      </c>
    </row>
    <row r="3566" spans="1:27" x14ac:dyDescent="0.25">
      <c r="A3566" s="10">
        <v>45712</v>
      </c>
      <c r="B3566" s="11" t="s">
        <v>6400</v>
      </c>
      <c r="C3566" s="11" t="s">
        <v>6401</v>
      </c>
      <c r="D3566" s="11">
        <v>18118</v>
      </c>
      <c r="E3566" s="11" t="s">
        <v>460</v>
      </c>
      <c r="F3566" s="11" t="s">
        <v>26</v>
      </c>
      <c r="G3566" s="11">
        <v>53</v>
      </c>
      <c r="H3566" s="12" t="s">
        <v>4443</v>
      </c>
      <c r="I3566" s="12" t="s">
        <v>37</v>
      </c>
      <c r="J3566" s="12" t="s">
        <v>85</v>
      </c>
      <c r="K3566" s="12" t="s">
        <v>86</v>
      </c>
      <c r="L3566" s="13">
        <v>31.26</v>
      </c>
      <c r="M3566" s="13">
        <v>20</v>
      </c>
      <c r="N3566" s="13">
        <f t="shared" si="3708"/>
        <v>1.5630000000000002</v>
      </c>
      <c r="O3566" s="13">
        <v>30</v>
      </c>
      <c r="P3566" s="13" t="s">
        <v>30</v>
      </c>
      <c r="Q3566" s="13">
        <v>0</v>
      </c>
      <c r="R3566" s="69">
        <f>L3566*O3566</f>
        <v>937.80000000000007</v>
      </c>
      <c r="S3566" s="69">
        <v>0</v>
      </c>
      <c r="T3566" s="69">
        <f>L3566*S3566</f>
        <v>0</v>
      </c>
      <c r="U3566" s="69">
        <f>R3566-T3566</f>
        <v>937.80000000000007</v>
      </c>
      <c r="V3566" s="69">
        <f>U3566*0</f>
        <v>0</v>
      </c>
      <c r="W3566" s="69">
        <f>U3566-V3566</f>
        <v>937.80000000000007</v>
      </c>
      <c r="X3566" s="69">
        <v>0</v>
      </c>
      <c r="Y3566" s="14">
        <f t="shared" si="3764"/>
        <v>0</v>
      </c>
      <c r="Z3566" s="11" t="s">
        <v>26</v>
      </c>
      <c r="AA3566" s="12" t="s">
        <v>31</v>
      </c>
    </row>
    <row r="3567" spans="1:27" x14ac:dyDescent="0.25">
      <c r="A3567" s="10">
        <v>45712</v>
      </c>
      <c r="B3567" s="11" t="s">
        <v>6402</v>
      </c>
      <c r="C3567" s="11" t="s">
        <v>6403</v>
      </c>
      <c r="D3567" s="11">
        <v>18119</v>
      </c>
      <c r="E3567" s="11" t="s">
        <v>223</v>
      </c>
      <c r="F3567" s="11" t="s">
        <v>26</v>
      </c>
      <c r="G3567" s="11">
        <v>3236</v>
      </c>
      <c r="H3567" s="12" t="s">
        <v>4422</v>
      </c>
      <c r="I3567" s="12" t="s">
        <v>27</v>
      </c>
      <c r="J3567" s="12" t="s">
        <v>33</v>
      </c>
      <c r="K3567" s="12" t="s">
        <v>34</v>
      </c>
      <c r="L3567" s="13">
        <v>34.92</v>
      </c>
      <c r="M3567" s="13">
        <v>25</v>
      </c>
      <c r="N3567" s="13">
        <f t="shared" si="3708"/>
        <v>1.3968</v>
      </c>
      <c r="O3567" s="13">
        <v>45</v>
      </c>
      <c r="P3567" s="13" t="s">
        <v>30</v>
      </c>
      <c r="Q3567" s="13">
        <v>0</v>
      </c>
      <c r="R3567" s="69">
        <f>+L3567*O3567</f>
        <v>1571.4</v>
      </c>
      <c r="S3567" s="69">
        <v>0</v>
      </c>
      <c r="T3567" s="69">
        <f>+L3567*S3567</f>
        <v>0</v>
      </c>
      <c r="U3567" s="69">
        <f t="shared" ref="U3567" si="3765">+R3567-T3567</f>
        <v>1571.4</v>
      </c>
      <c r="V3567" s="69">
        <f>+U3567*1</f>
        <v>1571.4</v>
      </c>
      <c r="W3567" s="69">
        <f t="shared" ref="W3567" si="3766">+U3567-V3567</f>
        <v>0</v>
      </c>
      <c r="X3567" s="69">
        <v>0</v>
      </c>
      <c r="Y3567" s="14">
        <f t="shared" si="3764"/>
        <v>0</v>
      </c>
      <c r="Z3567" s="11" t="s">
        <v>26</v>
      </c>
      <c r="AA3567" s="12" t="s">
        <v>31</v>
      </c>
    </row>
    <row r="3568" spans="1:27" x14ac:dyDescent="0.25">
      <c r="A3568" s="10">
        <v>45712</v>
      </c>
      <c r="B3568" s="11" t="s">
        <v>6404</v>
      </c>
      <c r="C3568" s="11" t="s">
        <v>6405</v>
      </c>
      <c r="D3568" s="11">
        <v>18120</v>
      </c>
      <c r="E3568" s="11" t="s">
        <v>77</v>
      </c>
      <c r="F3568" s="11" t="s">
        <v>26</v>
      </c>
      <c r="G3568" s="11">
        <v>112946</v>
      </c>
      <c r="H3568" s="12" t="s">
        <v>4445</v>
      </c>
      <c r="I3568" s="12" t="s">
        <v>27</v>
      </c>
      <c r="J3568" s="12" t="s">
        <v>33</v>
      </c>
      <c r="K3568" s="12" t="s">
        <v>34</v>
      </c>
      <c r="L3568" s="13">
        <v>35.700000000000003</v>
      </c>
      <c r="M3568" s="13">
        <v>25</v>
      </c>
      <c r="N3568" s="13">
        <f t="shared" si="3708"/>
        <v>1.4280000000000002</v>
      </c>
      <c r="O3568" s="13">
        <v>44</v>
      </c>
      <c r="P3568" s="13" t="s">
        <v>30</v>
      </c>
      <c r="Q3568" s="13">
        <v>0</v>
      </c>
      <c r="R3568" s="69">
        <f t="shared" ref="R3568" si="3767">+L3568*O3568</f>
        <v>1570.8000000000002</v>
      </c>
      <c r="S3568" s="69">
        <v>0</v>
      </c>
      <c r="T3568" s="69">
        <f>+L3568*S3568</f>
        <v>0</v>
      </c>
      <c r="U3568" s="69">
        <f>+R3568-T3568</f>
        <v>1570.8000000000002</v>
      </c>
      <c r="V3568" s="69">
        <f>+U3568*1</f>
        <v>1570.8000000000002</v>
      </c>
      <c r="W3568" s="69">
        <f>+U3568-V3568</f>
        <v>0</v>
      </c>
      <c r="X3568" s="69">
        <v>0</v>
      </c>
      <c r="Y3568" s="14">
        <f t="shared" si="3764"/>
        <v>0</v>
      </c>
      <c r="Z3568" s="11" t="s">
        <v>26</v>
      </c>
      <c r="AA3568" s="12" t="s">
        <v>31</v>
      </c>
    </row>
    <row r="3569" spans="1:27" x14ac:dyDescent="0.25">
      <c r="A3569" s="10">
        <v>45712</v>
      </c>
      <c r="B3569" s="11" t="s">
        <v>6406</v>
      </c>
      <c r="C3569" s="11" t="s">
        <v>6407</v>
      </c>
      <c r="D3569" s="11">
        <v>18121</v>
      </c>
      <c r="E3569" s="11" t="s">
        <v>324</v>
      </c>
      <c r="F3569" s="11" t="s">
        <v>26</v>
      </c>
      <c r="G3569" s="11" t="s">
        <v>35</v>
      </c>
      <c r="H3569" s="12" t="s">
        <v>36</v>
      </c>
      <c r="I3569" s="12" t="s">
        <v>27</v>
      </c>
      <c r="J3569" s="12" t="s">
        <v>33</v>
      </c>
      <c r="K3569" s="12" t="s">
        <v>34</v>
      </c>
      <c r="L3569" s="13">
        <v>5.6</v>
      </c>
      <c r="M3569" s="13">
        <v>4</v>
      </c>
      <c r="N3569" s="13">
        <f t="shared" si="3708"/>
        <v>1.4</v>
      </c>
      <c r="O3569" s="13">
        <v>50</v>
      </c>
      <c r="P3569" s="13" t="s">
        <v>30</v>
      </c>
      <c r="Q3569" s="13">
        <v>0</v>
      </c>
      <c r="R3569" s="69">
        <f>(L3569*O3569)-Q3569</f>
        <v>280</v>
      </c>
      <c r="S3569" s="69">
        <v>0</v>
      </c>
      <c r="T3569" s="69">
        <f t="shared" ref="T3569" si="3768">+L3569*S3569</f>
        <v>0</v>
      </c>
      <c r="U3569" s="69">
        <f t="shared" ref="U3569" si="3769">+R3569-T3569</f>
        <v>280</v>
      </c>
      <c r="V3569" s="69">
        <f t="shared" ref="V3569" si="3770">+U3569*0</f>
        <v>0</v>
      </c>
      <c r="W3569" s="69">
        <f t="shared" ref="W3569" si="3771">+U3569-V3569</f>
        <v>280</v>
      </c>
      <c r="X3569" s="69">
        <v>0</v>
      </c>
      <c r="Y3569" s="14">
        <f t="shared" si="3764"/>
        <v>0</v>
      </c>
      <c r="Z3569" s="11" t="s">
        <v>26</v>
      </c>
      <c r="AA3569" s="12" t="s">
        <v>31</v>
      </c>
    </row>
    <row r="3570" spans="1:27" x14ac:dyDescent="0.25">
      <c r="A3570" s="10">
        <v>45712</v>
      </c>
      <c r="B3570" s="11" t="s">
        <v>5410</v>
      </c>
      <c r="C3570" s="11" t="s">
        <v>6408</v>
      </c>
      <c r="D3570" s="11">
        <v>18122</v>
      </c>
      <c r="E3570" s="11" t="s">
        <v>460</v>
      </c>
      <c r="F3570" s="11" t="s">
        <v>26</v>
      </c>
      <c r="G3570" s="11">
        <v>54</v>
      </c>
      <c r="H3570" s="12" t="s">
        <v>4443</v>
      </c>
      <c r="I3570" s="12" t="s">
        <v>37</v>
      </c>
      <c r="J3570" s="12" t="s">
        <v>85</v>
      </c>
      <c r="K3570" s="12" t="s">
        <v>86</v>
      </c>
      <c r="L3570" s="13">
        <v>30.76</v>
      </c>
      <c r="M3570" s="13">
        <v>20</v>
      </c>
      <c r="N3570" s="13">
        <f t="shared" si="3708"/>
        <v>1.538</v>
      </c>
      <c r="O3570" s="13">
        <v>30</v>
      </c>
      <c r="P3570" s="13" t="s">
        <v>30</v>
      </c>
      <c r="Q3570" s="13">
        <v>0</v>
      </c>
      <c r="R3570" s="69">
        <f>L3570*O3570</f>
        <v>922.80000000000007</v>
      </c>
      <c r="S3570" s="69">
        <v>0</v>
      </c>
      <c r="T3570" s="69">
        <f>L3570*S3570</f>
        <v>0</v>
      </c>
      <c r="U3570" s="69">
        <f>R3570-T3570</f>
        <v>922.80000000000007</v>
      </c>
      <c r="V3570" s="69">
        <f>U3570*0</f>
        <v>0</v>
      </c>
      <c r="W3570" s="69">
        <f>U3570-V3570</f>
        <v>922.80000000000007</v>
      </c>
      <c r="X3570" s="69">
        <v>0</v>
      </c>
      <c r="Y3570" s="14">
        <f t="shared" si="3764"/>
        <v>0</v>
      </c>
      <c r="Z3570" s="11" t="s">
        <v>26</v>
      </c>
      <c r="AA3570" s="12" t="s">
        <v>31</v>
      </c>
    </row>
    <row r="3571" spans="1:27" x14ac:dyDescent="0.25">
      <c r="A3571" s="10">
        <v>45712</v>
      </c>
      <c r="B3571" s="11" t="s">
        <v>6409</v>
      </c>
      <c r="C3571" s="11" t="s">
        <v>6410</v>
      </c>
      <c r="D3571" s="11">
        <v>18123</v>
      </c>
      <c r="E3571" s="11" t="s">
        <v>569</v>
      </c>
      <c r="F3571" s="11" t="s">
        <v>26</v>
      </c>
      <c r="G3571" s="11">
        <v>10771</v>
      </c>
      <c r="H3571" s="12" t="s">
        <v>140</v>
      </c>
      <c r="I3571" s="12" t="s">
        <v>27</v>
      </c>
      <c r="J3571" s="12" t="s">
        <v>47</v>
      </c>
      <c r="K3571" s="12" t="s">
        <v>48</v>
      </c>
      <c r="L3571" s="13">
        <v>42.36</v>
      </c>
      <c r="M3571" s="13">
        <v>29</v>
      </c>
      <c r="N3571" s="13">
        <f t="shared" si="3708"/>
        <v>1.4606896551724138</v>
      </c>
      <c r="O3571" s="13">
        <v>40</v>
      </c>
      <c r="P3571" s="13"/>
      <c r="Q3571" s="13">
        <v>0</v>
      </c>
      <c r="R3571" s="69">
        <f>+L3571*O3571</f>
        <v>1694.4</v>
      </c>
      <c r="S3571" s="69">
        <v>0</v>
      </c>
      <c r="T3571" s="69">
        <f>+L3571*S3571</f>
        <v>0</v>
      </c>
      <c r="U3571" s="69">
        <f>+R3571-T3571</f>
        <v>1694.4</v>
      </c>
      <c r="V3571" s="69">
        <f t="shared" ref="V3571" si="3772">+U3571*0</f>
        <v>0</v>
      </c>
      <c r="W3571" s="69">
        <f>+U3571-V3571</f>
        <v>1694.4</v>
      </c>
      <c r="X3571" s="69">
        <v>0</v>
      </c>
      <c r="Y3571" s="14">
        <f t="shared" si="3764"/>
        <v>0</v>
      </c>
      <c r="Z3571" s="11" t="s">
        <v>26</v>
      </c>
      <c r="AA3571" s="12" t="s">
        <v>31</v>
      </c>
    </row>
    <row r="3572" spans="1:27" x14ac:dyDescent="0.25">
      <c r="A3572" s="10">
        <v>45712</v>
      </c>
      <c r="B3572" s="11" t="s">
        <v>5251</v>
      </c>
      <c r="C3572" s="11" t="s">
        <v>6411</v>
      </c>
      <c r="D3572" s="11">
        <v>18124</v>
      </c>
      <c r="E3572" s="11" t="s">
        <v>573</v>
      </c>
      <c r="F3572" s="11" t="s">
        <v>26</v>
      </c>
      <c r="G3572" s="11" t="s">
        <v>26</v>
      </c>
      <c r="H3572" s="12" t="s">
        <v>4421</v>
      </c>
      <c r="I3572" s="12" t="s">
        <v>27</v>
      </c>
      <c r="J3572" s="12" t="s">
        <v>42</v>
      </c>
      <c r="K3572" s="12" t="s">
        <v>43</v>
      </c>
      <c r="L3572" s="13">
        <v>44.48</v>
      </c>
      <c r="M3572" s="13">
        <v>25</v>
      </c>
      <c r="N3572" s="13">
        <f t="shared" si="3708"/>
        <v>1.7791999999999999</v>
      </c>
      <c r="O3572" s="13">
        <v>83</v>
      </c>
      <c r="P3572" s="13" t="s">
        <v>30</v>
      </c>
      <c r="Q3572" s="13">
        <v>0</v>
      </c>
      <c r="R3572" s="69">
        <f>L3572*O3572</f>
        <v>3691.8399999999997</v>
      </c>
      <c r="S3572" s="69">
        <v>38</v>
      </c>
      <c r="T3572" s="69">
        <f>L3572*S3572</f>
        <v>1690.2399999999998</v>
      </c>
      <c r="U3572" s="69">
        <f>R3572-T3572</f>
        <v>2001.6</v>
      </c>
      <c r="V3572" s="69">
        <f>U3572*1</f>
        <v>2001.6</v>
      </c>
      <c r="W3572" s="69">
        <f>U3572-V3572</f>
        <v>0</v>
      </c>
      <c r="X3572" s="69">
        <f>L3572*36</f>
        <v>1601.28</v>
      </c>
      <c r="Y3572" s="70">
        <f>+T3572-X3572</f>
        <v>88.959999999999809</v>
      </c>
      <c r="Z3572" s="12" t="s">
        <v>141</v>
      </c>
      <c r="AA3572" s="12" t="s">
        <v>78</v>
      </c>
    </row>
    <row r="3573" spans="1:27" x14ac:dyDescent="0.25">
      <c r="A3573" s="10">
        <v>45712</v>
      </c>
      <c r="B3573" s="11" t="s">
        <v>749</v>
      </c>
      <c r="C3573" s="11" t="s">
        <v>6412</v>
      </c>
      <c r="D3573" s="11">
        <v>18125</v>
      </c>
      <c r="E3573" s="11" t="s">
        <v>588</v>
      </c>
      <c r="F3573" s="11" t="s">
        <v>26</v>
      </c>
      <c r="G3573" s="11">
        <v>56938</v>
      </c>
      <c r="H3573" s="12" t="s">
        <v>4422</v>
      </c>
      <c r="I3573" s="12" t="s">
        <v>27</v>
      </c>
      <c r="J3573" s="12" t="s">
        <v>33</v>
      </c>
      <c r="K3573" s="12" t="s">
        <v>34</v>
      </c>
      <c r="L3573" s="13">
        <v>35.020000000000003</v>
      </c>
      <c r="M3573" s="13">
        <v>25</v>
      </c>
      <c r="N3573" s="13">
        <f t="shared" si="3708"/>
        <v>1.4008</v>
      </c>
      <c r="O3573" s="13">
        <v>45</v>
      </c>
      <c r="P3573" s="13" t="s">
        <v>30</v>
      </c>
      <c r="Q3573" s="13">
        <v>0</v>
      </c>
      <c r="R3573" s="69">
        <f>+L3573*O3573</f>
        <v>1575.9</v>
      </c>
      <c r="S3573" s="69">
        <v>0</v>
      </c>
      <c r="T3573" s="69">
        <f>+L3573*S3573</f>
        <v>0</v>
      </c>
      <c r="U3573" s="69">
        <f t="shared" ref="U3573:U3574" si="3773">+R3573-T3573</f>
        <v>1575.9</v>
      </c>
      <c r="V3573" s="69">
        <f>+U3573*1</f>
        <v>1575.9</v>
      </c>
      <c r="W3573" s="69">
        <f t="shared" ref="W3573:W3574" si="3774">+U3573-V3573</f>
        <v>0</v>
      </c>
      <c r="X3573" s="69">
        <v>0</v>
      </c>
      <c r="Y3573" s="14">
        <f t="shared" ref="Y3573:Y3584" si="3775">T3573-X3573</f>
        <v>0</v>
      </c>
      <c r="Z3573" s="11" t="s">
        <v>26</v>
      </c>
      <c r="AA3573" s="12" t="s">
        <v>31</v>
      </c>
    </row>
    <row r="3574" spans="1:27" x14ac:dyDescent="0.25">
      <c r="A3574" s="10">
        <v>45712</v>
      </c>
      <c r="B3574" s="11" t="s">
        <v>5749</v>
      </c>
      <c r="C3574" s="11" t="s">
        <v>6413</v>
      </c>
      <c r="D3574" s="11">
        <v>18126</v>
      </c>
      <c r="E3574" s="11" t="s">
        <v>592</v>
      </c>
      <c r="F3574" s="11" t="s">
        <v>26</v>
      </c>
      <c r="G3574" s="11">
        <v>44348</v>
      </c>
      <c r="H3574" s="12" t="s">
        <v>4422</v>
      </c>
      <c r="I3574" s="12" t="s">
        <v>27</v>
      </c>
      <c r="J3574" s="12" t="s">
        <v>33</v>
      </c>
      <c r="K3574" s="12" t="s">
        <v>34</v>
      </c>
      <c r="L3574" s="13">
        <v>35.299999999999997</v>
      </c>
      <c r="M3574" s="13">
        <v>25</v>
      </c>
      <c r="N3574" s="13">
        <f t="shared" si="3708"/>
        <v>1.4119999999999999</v>
      </c>
      <c r="O3574" s="13">
        <v>45</v>
      </c>
      <c r="P3574" s="13" t="s">
        <v>30</v>
      </c>
      <c r="Q3574" s="13">
        <v>0</v>
      </c>
      <c r="R3574" s="69">
        <f>+L3574*O3574</f>
        <v>1588.4999999999998</v>
      </c>
      <c r="S3574" s="69">
        <v>0</v>
      </c>
      <c r="T3574" s="69">
        <f>+L3574*S3574</f>
        <v>0</v>
      </c>
      <c r="U3574" s="69">
        <f t="shared" si="3773"/>
        <v>1588.4999999999998</v>
      </c>
      <c r="V3574" s="69">
        <f>+U3574*1</f>
        <v>1588.4999999999998</v>
      </c>
      <c r="W3574" s="69">
        <f t="shared" si="3774"/>
        <v>0</v>
      </c>
      <c r="X3574" s="69">
        <v>0</v>
      </c>
      <c r="Y3574" s="14">
        <f t="shared" si="3775"/>
        <v>0</v>
      </c>
      <c r="Z3574" s="11" t="s">
        <v>26</v>
      </c>
      <c r="AA3574" s="12" t="s">
        <v>31</v>
      </c>
    </row>
    <row r="3575" spans="1:27" x14ac:dyDescent="0.25">
      <c r="A3575" s="10">
        <v>45712</v>
      </c>
      <c r="B3575" s="11" t="s">
        <v>684</v>
      </c>
      <c r="C3575" s="11" t="s">
        <v>6414</v>
      </c>
      <c r="D3575" s="11">
        <v>18127</v>
      </c>
      <c r="E3575" s="11" t="s">
        <v>229</v>
      </c>
      <c r="F3575" s="11" t="s">
        <v>26</v>
      </c>
      <c r="G3575" s="11">
        <v>26215</v>
      </c>
      <c r="H3575" s="12" t="s">
        <v>564</v>
      </c>
      <c r="I3575" s="12" t="s">
        <v>27</v>
      </c>
      <c r="J3575" s="12" t="s">
        <v>42</v>
      </c>
      <c r="K3575" s="12" t="s">
        <v>43</v>
      </c>
      <c r="L3575" s="13">
        <v>44.24</v>
      </c>
      <c r="M3575" s="13">
        <v>25</v>
      </c>
      <c r="N3575" s="13">
        <f t="shared" si="3708"/>
        <v>1.7696000000000001</v>
      </c>
      <c r="O3575" s="13"/>
      <c r="P3575" s="13">
        <v>64</v>
      </c>
      <c r="Q3575" s="13">
        <v>0</v>
      </c>
      <c r="R3575" s="69">
        <f>M3575*P3575</f>
        <v>1600</v>
      </c>
      <c r="S3575" s="69">
        <v>0</v>
      </c>
      <c r="T3575" s="69">
        <f>M3575*S3575</f>
        <v>0</v>
      </c>
      <c r="U3575" s="69">
        <f>R3575-T3575</f>
        <v>1600</v>
      </c>
      <c r="V3575" s="69">
        <f>U3575*0</f>
        <v>0</v>
      </c>
      <c r="W3575" s="69">
        <f>+U3575-V3575</f>
        <v>1600</v>
      </c>
      <c r="X3575" s="69">
        <v>0</v>
      </c>
      <c r="Y3575" s="14">
        <f t="shared" si="3775"/>
        <v>0</v>
      </c>
      <c r="Z3575" s="11" t="s">
        <v>26</v>
      </c>
      <c r="AA3575" s="12" t="s">
        <v>31</v>
      </c>
    </row>
    <row r="3576" spans="1:27" x14ac:dyDescent="0.25">
      <c r="A3576" s="10">
        <v>45712</v>
      </c>
      <c r="B3576" s="11" t="s">
        <v>6415</v>
      </c>
      <c r="C3576" s="11" t="s">
        <v>6416</v>
      </c>
      <c r="D3576" s="11">
        <v>18128</v>
      </c>
      <c r="E3576" s="11" t="s">
        <v>460</v>
      </c>
      <c r="F3576" s="11" t="s">
        <v>26</v>
      </c>
      <c r="G3576" s="11">
        <v>55</v>
      </c>
      <c r="H3576" s="12" t="s">
        <v>4443</v>
      </c>
      <c r="I3576" s="12" t="s">
        <v>37</v>
      </c>
      <c r="J3576" s="12" t="s">
        <v>85</v>
      </c>
      <c r="K3576" s="12" t="s">
        <v>86</v>
      </c>
      <c r="L3576" s="13">
        <v>31.3</v>
      </c>
      <c r="M3576" s="13">
        <v>20</v>
      </c>
      <c r="N3576" s="13">
        <f t="shared" si="3708"/>
        <v>1.5649999999999999</v>
      </c>
      <c r="O3576" s="13">
        <v>30</v>
      </c>
      <c r="P3576" s="13" t="s">
        <v>30</v>
      </c>
      <c r="Q3576" s="13">
        <v>0</v>
      </c>
      <c r="R3576" s="69">
        <f>L3576*O3576</f>
        <v>939</v>
      </c>
      <c r="S3576" s="69">
        <v>0</v>
      </c>
      <c r="T3576" s="69">
        <f>L3576*S3576</f>
        <v>0</v>
      </c>
      <c r="U3576" s="69">
        <f>R3576-T3576</f>
        <v>939</v>
      </c>
      <c r="V3576" s="69">
        <f>U3576*0</f>
        <v>0</v>
      </c>
      <c r="W3576" s="69">
        <f>U3576-V3576</f>
        <v>939</v>
      </c>
      <c r="X3576" s="69">
        <v>0</v>
      </c>
      <c r="Y3576" s="14">
        <f t="shared" si="3775"/>
        <v>0</v>
      </c>
      <c r="Z3576" s="11" t="s">
        <v>26</v>
      </c>
      <c r="AA3576" s="12" t="s">
        <v>31</v>
      </c>
    </row>
    <row r="3577" spans="1:27" x14ac:dyDescent="0.25">
      <c r="A3577" s="10">
        <v>45712</v>
      </c>
      <c r="B3577" s="11" t="s">
        <v>6101</v>
      </c>
      <c r="C3577" s="11" t="s">
        <v>6417</v>
      </c>
      <c r="D3577" s="11">
        <v>18131</v>
      </c>
      <c r="E3577" s="11" t="s">
        <v>434</v>
      </c>
      <c r="F3577" s="11" t="s">
        <v>26</v>
      </c>
      <c r="G3577" s="11">
        <v>2791</v>
      </c>
      <c r="H3577" s="12" t="s">
        <v>41</v>
      </c>
      <c r="I3577" s="12" t="s">
        <v>55</v>
      </c>
      <c r="J3577" s="12" t="s">
        <v>55</v>
      </c>
      <c r="K3577" s="12" t="s">
        <v>56</v>
      </c>
      <c r="L3577" s="13">
        <v>40.26</v>
      </c>
      <c r="M3577" s="13">
        <v>25</v>
      </c>
      <c r="N3577" s="13">
        <f t="shared" si="3708"/>
        <v>1.6103999999999998</v>
      </c>
      <c r="O3577" s="13" t="s">
        <v>30</v>
      </c>
      <c r="P3577" s="13">
        <v>24</v>
      </c>
      <c r="Q3577" s="13">
        <v>0</v>
      </c>
      <c r="R3577" s="69">
        <f>+M3577*P3577</f>
        <v>600</v>
      </c>
      <c r="S3577" s="69">
        <v>0</v>
      </c>
      <c r="T3577" s="69">
        <f>+M3577*S3577</f>
        <v>0</v>
      </c>
      <c r="U3577" s="69">
        <f t="shared" ref="U3577" si="3776">+R3577-T3577</f>
        <v>600</v>
      </c>
      <c r="V3577" s="69">
        <f>+U3577*0</f>
        <v>0</v>
      </c>
      <c r="W3577" s="69">
        <f t="shared" ref="W3577" si="3777">+U3577-V3577</f>
        <v>600</v>
      </c>
      <c r="X3577" s="69">
        <v>0</v>
      </c>
      <c r="Y3577" s="14">
        <f t="shared" si="3775"/>
        <v>0</v>
      </c>
      <c r="Z3577" s="11" t="s">
        <v>26</v>
      </c>
      <c r="AA3577" s="12" t="s">
        <v>31</v>
      </c>
    </row>
    <row r="3578" spans="1:27" x14ac:dyDescent="0.25">
      <c r="A3578" s="10">
        <v>45712</v>
      </c>
      <c r="B3578" s="11" t="s">
        <v>1365</v>
      </c>
      <c r="C3578" s="11" t="s">
        <v>6418</v>
      </c>
      <c r="D3578" s="11">
        <v>18132</v>
      </c>
      <c r="E3578" s="11" t="s">
        <v>80</v>
      </c>
      <c r="F3578" s="11" t="s">
        <v>26</v>
      </c>
      <c r="G3578" s="11">
        <v>10906</v>
      </c>
      <c r="H3578" s="12" t="s">
        <v>140</v>
      </c>
      <c r="I3578" s="12" t="s">
        <v>27</v>
      </c>
      <c r="J3578" s="12" t="s">
        <v>47</v>
      </c>
      <c r="K3578" s="12" t="s">
        <v>48</v>
      </c>
      <c r="L3578" s="13">
        <v>41.64</v>
      </c>
      <c r="M3578" s="13">
        <v>28</v>
      </c>
      <c r="N3578" s="13">
        <f t="shared" si="3708"/>
        <v>1.4871428571428571</v>
      </c>
      <c r="O3578" s="13">
        <v>40</v>
      </c>
      <c r="P3578" s="13"/>
      <c r="Q3578" s="13">
        <v>0</v>
      </c>
      <c r="R3578" s="69">
        <f>+L3578*O3578</f>
        <v>1665.6</v>
      </c>
      <c r="S3578" s="69">
        <v>0</v>
      </c>
      <c r="T3578" s="69">
        <f>+L3578*S3578</f>
        <v>0</v>
      </c>
      <c r="U3578" s="69">
        <f>+R3578-T3578</f>
        <v>1665.6</v>
      </c>
      <c r="V3578" s="69">
        <f t="shared" ref="V3578" si="3778">+U3578*0</f>
        <v>0</v>
      </c>
      <c r="W3578" s="69">
        <f>+U3578-V3578</f>
        <v>1665.6</v>
      </c>
      <c r="X3578" s="69">
        <v>0</v>
      </c>
      <c r="Y3578" s="14">
        <f t="shared" si="3775"/>
        <v>0</v>
      </c>
      <c r="Z3578" s="11" t="s">
        <v>26</v>
      </c>
      <c r="AA3578" s="12" t="s">
        <v>31</v>
      </c>
    </row>
    <row r="3579" spans="1:27" x14ac:dyDescent="0.25">
      <c r="A3579" s="10">
        <v>45712</v>
      </c>
      <c r="B3579" s="11" t="s">
        <v>6419</v>
      </c>
      <c r="C3579" s="11" t="s">
        <v>6420</v>
      </c>
      <c r="D3579" s="11">
        <v>18133</v>
      </c>
      <c r="E3579" s="11" t="s">
        <v>484</v>
      </c>
      <c r="F3579" s="11" t="s">
        <v>26</v>
      </c>
      <c r="G3579" s="11">
        <v>78402</v>
      </c>
      <c r="H3579" s="12" t="s">
        <v>4447</v>
      </c>
      <c r="I3579" s="12" t="s">
        <v>27</v>
      </c>
      <c r="J3579" s="12" t="s">
        <v>42</v>
      </c>
      <c r="K3579" s="12" t="s">
        <v>43</v>
      </c>
      <c r="L3579" s="13">
        <v>45.56</v>
      </c>
      <c r="M3579" s="13">
        <v>28</v>
      </c>
      <c r="N3579" s="13">
        <f t="shared" si="3708"/>
        <v>1.6271428571428572</v>
      </c>
      <c r="O3579" s="13">
        <v>42.5</v>
      </c>
      <c r="P3579" s="13"/>
      <c r="Q3579" s="13">
        <v>0</v>
      </c>
      <c r="R3579" s="69">
        <f>+L3579*O3579</f>
        <v>1936.3000000000002</v>
      </c>
      <c r="S3579" s="69">
        <v>0</v>
      </c>
      <c r="T3579" s="69">
        <f>+L3579*S3579</f>
        <v>0</v>
      </c>
      <c r="U3579" s="69">
        <f>+R3579-T3579</f>
        <v>1936.3000000000002</v>
      </c>
      <c r="V3579" s="69">
        <f>+U3579*0.75</f>
        <v>1452.2250000000001</v>
      </c>
      <c r="W3579" s="69">
        <f>+U3579-V3579</f>
        <v>484.07500000000005</v>
      </c>
      <c r="X3579" s="69">
        <v>0</v>
      </c>
      <c r="Y3579" s="14">
        <f t="shared" si="3775"/>
        <v>0</v>
      </c>
      <c r="Z3579" s="11" t="s">
        <v>26</v>
      </c>
      <c r="AA3579" s="12" t="s">
        <v>31</v>
      </c>
    </row>
    <row r="3580" spans="1:27" x14ac:dyDescent="0.25">
      <c r="A3580" s="10">
        <v>45712</v>
      </c>
      <c r="B3580" s="11" t="s">
        <v>6421</v>
      </c>
      <c r="C3580" s="11" t="s">
        <v>6422</v>
      </c>
      <c r="D3580" s="11">
        <v>18134</v>
      </c>
      <c r="E3580" s="11" t="s">
        <v>460</v>
      </c>
      <c r="F3580" s="11" t="s">
        <v>26</v>
      </c>
      <c r="G3580" s="11">
        <v>56</v>
      </c>
      <c r="H3580" s="12" t="s">
        <v>4443</v>
      </c>
      <c r="I3580" s="12" t="s">
        <v>37</v>
      </c>
      <c r="J3580" s="12" t="s">
        <v>85</v>
      </c>
      <c r="K3580" s="12" t="s">
        <v>86</v>
      </c>
      <c r="L3580" s="13">
        <v>31.14</v>
      </c>
      <c r="M3580" s="13">
        <v>20</v>
      </c>
      <c r="N3580" s="13">
        <f t="shared" si="3708"/>
        <v>1.5569999999999999</v>
      </c>
      <c r="O3580" s="13">
        <v>30</v>
      </c>
      <c r="P3580" s="13" t="s">
        <v>30</v>
      </c>
      <c r="Q3580" s="13">
        <v>0</v>
      </c>
      <c r="R3580" s="69">
        <f>L3580*O3580</f>
        <v>934.2</v>
      </c>
      <c r="S3580" s="69">
        <v>0</v>
      </c>
      <c r="T3580" s="69">
        <f>L3580*S3580</f>
        <v>0</v>
      </c>
      <c r="U3580" s="69">
        <f>R3580-T3580</f>
        <v>934.2</v>
      </c>
      <c r="V3580" s="69">
        <f>U3580*0</f>
        <v>0</v>
      </c>
      <c r="W3580" s="69">
        <f>U3580-V3580</f>
        <v>934.2</v>
      </c>
      <c r="X3580" s="69">
        <v>0</v>
      </c>
      <c r="Y3580" s="14">
        <f t="shared" si="3775"/>
        <v>0</v>
      </c>
      <c r="Z3580" s="11" t="s">
        <v>26</v>
      </c>
      <c r="AA3580" s="12" t="s">
        <v>31</v>
      </c>
    </row>
    <row r="3581" spans="1:27" x14ac:dyDescent="0.25">
      <c r="A3581" s="10">
        <v>45712</v>
      </c>
      <c r="B3581" s="11" t="s">
        <v>6423</v>
      </c>
      <c r="C3581" s="11" t="s">
        <v>6424</v>
      </c>
      <c r="D3581" s="11">
        <v>18135</v>
      </c>
      <c r="E3581" s="11" t="s">
        <v>60</v>
      </c>
      <c r="F3581" s="11" t="s">
        <v>26</v>
      </c>
      <c r="G3581" s="11" t="s">
        <v>35</v>
      </c>
      <c r="H3581" s="12" t="s">
        <v>36</v>
      </c>
      <c r="I3581" s="12" t="s">
        <v>27</v>
      </c>
      <c r="J3581" s="12" t="s">
        <v>42</v>
      </c>
      <c r="K3581" s="12" t="s">
        <v>43</v>
      </c>
      <c r="L3581" s="13">
        <v>9.24</v>
      </c>
      <c r="M3581" s="13">
        <v>6</v>
      </c>
      <c r="N3581" s="13">
        <f t="shared" si="3708"/>
        <v>1.54</v>
      </c>
      <c r="O3581" s="13">
        <v>45</v>
      </c>
      <c r="P3581" s="13" t="s">
        <v>30</v>
      </c>
      <c r="Q3581" s="13">
        <v>0</v>
      </c>
      <c r="R3581" s="69">
        <f>(L3581*O3581)-Q3581</f>
        <v>415.8</v>
      </c>
      <c r="S3581" s="69">
        <v>0</v>
      </c>
      <c r="T3581" s="69">
        <f t="shared" ref="T3581" si="3779">+L3581*S3581</f>
        <v>0</v>
      </c>
      <c r="U3581" s="69">
        <f t="shared" ref="U3581" si="3780">+R3581-T3581</f>
        <v>415.8</v>
      </c>
      <c r="V3581" s="69">
        <f>+U3581*0</f>
        <v>0</v>
      </c>
      <c r="W3581" s="69">
        <f t="shared" ref="W3581" si="3781">+U3581-V3581</f>
        <v>415.8</v>
      </c>
      <c r="X3581" s="69">
        <v>0</v>
      </c>
      <c r="Y3581" s="14">
        <f t="shared" si="3775"/>
        <v>0</v>
      </c>
      <c r="Z3581" s="11" t="s">
        <v>26</v>
      </c>
      <c r="AA3581" s="12" t="s">
        <v>31</v>
      </c>
    </row>
    <row r="3582" spans="1:27" x14ac:dyDescent="0.25">
      <c r="A3582" s="10">
        <v>45712</v>
      </c>
      <c r="B3582" s="11" t="s">
        <v>313</v>
      </c>
      <c r="C3582" s="11" t="s">
        <v>6425</v>
      </c>
      <c r="D3582" s="11">
        <v>18136</v>
      </c>
      <c r="E3582" s="11" t="s">
        <v>321</v>
      </c>
      <c r="F3582" s="11" t="s">
        <v>26</v>
      </c>
      <c r="G3582" s="11">
        <v>112913</v>
      </c>
      <c r="H3582" s="12" t="s">
        <v>4445</v>
      </c>
      <c r="I3582" s="12" t="s">
        <v>27</v>
      </c>
      <c r="J3582" s="12" t="s">
        <v>33</v>
      </c>
      <c r="K3582" s="12" t="s">
        <v>34</v>
      </c>
      <c r="L3582" s="13">
        <v>36.22</v>
      </c>
      <c r="M3582" s="13">
        <v>25</v>
      </c>
      <c r="N3582" s="13">
        <f t="shared" si="3708"/>
        <v>1.4487999999999999</v>
      </c>
      <c r="O3582" s="13">
        <v>44</v>
      </c>
      <c r="P3582" s="13" t="s">
        <v>30</v>
      </c>
      <c r="Q3582" s="13">
        <v>0</v>
      </c>
      <c r="R3582" s="69">
        <f t="shared" ref="R3582" si="3782">+L3582*O3582</f>
        <v>1593.6799999999998</v>
      </c>
      <c r="S3582" s="69">
        <v>0</v>
      </c>
      <c r="T3582" s="69">
        <f>+L3582*S3582</f>
        <v>0</v>
      </c>
      <c r="U3582" s="69">
        <f>+R3582-T3582</f>
        <v>1593.6799999999998</v>
      </c>
      <c r="V3582" s="69">
        <f>+U3582*1</f>
        <v>1593.6799999999998</v>
      </c>
      <c r="W3582" s="69">
        <f>+U3582-V3582</f>
        <v>0</v>
      </c>
      <c r="X3582" s="69">
        <v>0</v>
      </c>
      <c r="Y3582" s="14">
        <f t="shared" si="3775"/>
        <v>0</v>
      </c>
      <c r="Z3582" s="11" t="s">
        <v>26</v>
      </c>
      <c r="AA3582" s="12" t="s">
        <v>31</v>
      </c>
    </row>
    <row r="3583" spans="1:27" x14ac:dyDescent="0.25">
      <c r="A3583" s="10">
        <v>45712</v>
      </c>
      <c r="B3583" s="11" t="s">
        <v>6426</v>
      </c>
      <c r="C3583" s="11" t="s">
        <v>6427</v>
      </c>
      <c r="D3583" s="11">
        <v>18137</v>
      </c>
      <c r="E3583" s="11" t="s">
        <v>604</v>
      </c>
      <c r="F3583" s="11" t="s">
        <v>26</v>
      </c>
      <c r="G3583" s="11">
        <v>1072</v>
      </c>
      <c r="H3583" s="12" t="s">
        <v>141</v>
      </c>
      <c r="I3583" s="12" t="s">
        <v>37</v>
      </c>
      <c r="J3583" s="12" t="s">
        <v>85</v>
      </c>
      <c r="K3583" s="12" t="s">
        <v>86</v>
      </c>
      <c r="L3583" s="13">
        <v>38.299999999999997</v>
      </c>
      <c r="M3583" s="13">
        <v>23</v>
      </c>
      <c r="N3583" s="13">
        <f t="shared" si="3708"/>
        <v>1.6652173913043478</v>
      </c>
      <c r="O3583" s="13">
        <v>29</v>
      </c>
      <c r="P3583" s="13" t="s">
        <v>30</v>
      </c>
      <c r="Q3583" s="13">
        <v>0</v>
      </c>
      <c r="R3583" s="69">
        <f>L3583*O3583</f>
        <v>1110.6999999999998</v>
      </c>
      <c r="S3583" s="69">
        <v>0</v>
      </c>
      <c r="T3583" s="69">
        <f>L3583*S3583</f>
        <v>0</v>
      </c>
      <c r="U3583" s="69">
        <f>R3583-T3583</f>
        <v>1110.6999999999998</v>
      </c>
      <c r="V3583" s="69">
        <f>U3583*0</f>
        <v>0</v>
      </c>
      <c r="W3583" s="69">
        <f>U3583-V3583</f>
        <v>1110.6999999999998</v>
      </c>
      <c r="X3583" s="69">
        <v>0</v>
      </c>
      <c r="Y3583" s="14">
        <f t="shared" si="3775"/>
        <v>0</v>
      </c>
      <c r="Z3583" s="11" t="s">
        <v>26</v>
      </c>
      <c r="AA3583" s="12" t="s">
        <v>31</v>
      </c>
    </row>
    <row r="3584" spans="1:27" x14ac:dyDescent="0.25">
      <c r="A3584" s="10">
        <v>45712</v>
      </c>
      <c r="B3584" s="11" t="s">
        <v>6428</v>
      </c>
      <c r="C3584" s="11" t="s">
        <v>6429</v>
      </c>
      <c r="D3584" s="11">
        <v>18138</v>
      </c>
      <c r="E3584" s="11" t="s">
        <v>460</v>
      </c>
      <c r="F3584" s="11" t="s">
        <v>26</v>
      </c>
      <c r="G3584" s="11">
        <v>57</v>
      </c>
      <c r="H3584" s="12" t="s">
        <v>4443</v>
      </c>
      <c r="I3584" s="12" t="s">
        <v>37</v>
      </c>
      <c r="J3584" s="12" t="s">
        <v>85</v>
      </c>
      <c r="K3584" s="12" t="s">
        <v>86</v>
      </c>
      <c r="L3584" s="13">
        <v>30.92</v>
      </c>
      <c r="M3584" s="13">
        <v>20</v>
      </c>
      <c r="N3584" s="13">
        <f t="shared" si="3708"/>
        <v>1.546</v>
      </c>
      <c r="O3584" s="13">
        <v>30</v>
      </c>
      <c r="P3584" s="13" t="s">
        <v>30</v>
      </c>
      <c r="Q3584" s="13">
        <v>0</v>
      </c>
      <c r="R3584" s="69">
        <f>L3584*O3584</f>
        <v>927.6</v>
      </c>
      <c r="S3584" s="69">
        <v>0</v>
      </c>
      <c r="T3584" s="69">
        <f>L3584*S3584</f>
        <v>0</v>
      </c>
      <c r="U3584" s="69">
        <f>R3584-T3584</f>
        <v>927.6</v>
      </c>
      <c r="V3584" s="69">
        <f>U3584*0</f>
        <v>0</v>
      </c>
      <c r="W3584" s="69">
        <f>U3584-V3584</f>
        <v>927.6</v>
      </c>
      <c r="X3584" s="69">
        <v>0</v>
      </c>
      <c r="Y3584" s="14">
        <f t="shared" si="3775"/>
        <v>0</v>
      </c>
      <c r="Z3584" s="11" t="s">
        <v>26</v>
      </c>
      <c r="AA3584" s="12" t="s">
        <v>31</v>
      </c>
    </row>
    <row r="3585" spans="1:27" x14ac:dyDescent="0.25">
      <c r="A3585" s="10">
        <v>45712</v>
      </c>
      <c r="B3585" s="11" t="s">
        <v>6430</v>
      </c>
      <c r="C3585" s="11" t="s">
        <v>6431</v>
      </c>
      <c r="D3585" s="11">
        <v>18139</v>
      </c>
      <c r="E3585" s="11" t="s">
        <v>239</v>
      </c>
      <c r="F3585" s="11" t="s">
        <v>26</v>
      </c>
      <c r="G3585" s="11" t="s">
        <v>26</v>
      </c>
      <c r="H3585" s="12" t="s">
        <v>4421</v>
      </c>
      <c r="I3585" s="12" t="s">
        <v>27</v>
      </c>
      <c r="J3585" s="12" t="s">
        <v>47</v>
      </c>
      <c r="K3585" s="12" t="s">
        <v>48</v>
      </c>
      <c r="L3585" s="13">
        <v>43.26</v>
      </c>
      <c r="M3585" s="13">
        <v>30</v>
      </c>
      <c r="N3585" s="13">
        <f t="shared" si="3708"/>
        <v>1.4419999999999999</v>
      </c>
      <c r="O3585" s="13">
        <v>87</v>
      </c>
      <c r="P3585" s="13" t="s">
        <v>30</v>
      </c>
      <c r="Q3585" s="13">
        <v>0</v>
      </c>
      <c r="R3585" s="69">
        <f t="shared" ref="R3585" si="3783">L3585*O3585</f>
        <v>3763.62</v>
      </c>
      <c r="S3585" s="69">
        <v>38</v>
      </c>
      <c r="T3585" s="69">
        <f t="shared" ref="T3585" si="3784">L3585*S3585</f>
        <v>1643.8799999999999</v>
      </c>
      <c r="U3585" s="69">
        <f t="shared" ref="U3585" si="3785">R3585-T3585</f>
        <v>2119.7399999999998</v>
      </c>
      <c r="V3585" s="69">
        <f>U3585*1</f>
        <v>2119.7399999999998</v>
      </c>
      <c r="W3585" s="69">
        <f t="shared" ref="W3585" si="3786">U3585-V3585</f>
        <v>0</v>
      </c>
      <c r="X3585" s="69">
        <f>L3585*37</f>
        <v>1600.62</v>
      </c>
      <c r="Y3585" s="70">
        <f>+T3585-X3585</f>
        <v>43.259999999999991</v>
      </c>
      <c r="Z3585" s="12" t="s">
        <v>41</v>
      </c>
      <c r="AA3585" s="12" t="s">
        <v>78</v>
      </c>
    </row>
    <row r="3586" spans="1:27" x14ac:dyDescent="0.25">
      <c r="A3586" s="10">
        <v>45712</v>
      </c>
      <c r="B3586" s="11" t="s">
        <v>6432</v>
      </c>
      <c r="C3586" s="11" t="s">
        <v>6433</v>
      </c>
      <c r="D3586" s="11">
        <v>18140</v>
      </c>
      <c r="E3586" s="11" t="s">
        <v>202</v>
      </c>
      <c r="F3586" s="11" t="s">
        <v>26</v>
      </c>
      <c r="G3586" s="11" t="s">
        <v>35</v>
      </c>
      <c r="H3586" s="12" t="s">
        <v>36</v>
      </c>
      <c r="I3586" s="12" t="s">
        <v>55</v>
      </c>
      <c r="J3586" s="12" t="s">
        <v>55</v>
      </c>
      <c r="K3586" s="12" t="s">
        <v>56</v>
      </c>
      <c r="L3586" s="13">
        <v>12.94</v>
      </c>
      <c r="M3586" s="13">
        <v>8</v>
      </c>
      <c r="N3586" s="13">
        <f t="shared" si="3708"/>
        <v>1.6174999999999999</v>
      </c>
      <c r="O3586" s="13">
        <v>20</v>
      </c>
      <c r="P3586" s="13" t="s">
        <v>30</v>
      </c>
      <c r="Q3586" s="13">
        <v>0</v>
      </c>
      <c r="R3586" s="69">
        <f>(L3586*O3586)-Q3586</f>
        <v>258.8</v>
      </c>
      <c r="S3586" s="69">
        <v>0</v>
      </c>
      <c r="T3586" s="69">
        <f t="shared" ref="T3586" si="3787">+L3586*S3586</f>
        <v>0</v>
      </c>
      <c r="U3586" s="69">
        <f t="shared" ref="U3586:U3587" si="3788">+R3586-T3586</f>
        <v>258.8</v>
      </c>
      <c r="V3586" s="69">
        <f t="shared" ref="V3586" si="3789">+U3586*0</f>
        <v>0</v>
      </c>
      <c r="W3586" s="69">
        <f t="shared" ref="W3586:W3587" si="3790">+U3586-V3586</f>
        <v>258.8</v>
      </c>
      <c r="X3586" s="69">
        <v>0</v>
      </c>
      <c r="Y3586" s="14">
        <f t="shared" ref="Y3586:Y3597" si="3791">T3586-X3586</f>
        <v>0</v>
      </c>
      <c r="Z3586" s="11" t="s">
        <v>26</v>
      </c>
      <c r="AA3586" s="12" t="s">
        <v>31</v>
      </c>
    </row>
    <row r="3587" spans="1:27" x14ac:dyDescent="0.25">
      <c r="A3587" s="10">
        <v>45712</v>
      </c>
      <c r="B3587" s="11" t="s">
        <v>6434</v>
      </c>
      <c r="C3587" s="11" t="s">
        <v>6435</v>
      </c>
      <c r="D3587" s="11">
        <v>18141</v>
      </c>
      <c r="E3587" s="11" t="s">
        <v>87</v>
      </c>
      <c r="F3587" s="11" t="s">
        <v>26</v>
      </c>
      <c r="G3587" s="11">
        <v>55321</v>
      </c>
      <c r="H3587" s="12" t="s">
        <v>4422</v>
      </c>
      <c r="I3587" s="12" t="s">
        <v>27</v>
      </c>
      <c r="J3587" s="12" t="s">
        <v>33</v>
      </c>
      <c r="K3587" s="12" t="s">
        <v>34</v>
      </c>
      <c r="L3587" s="13">
        <v>34.299999999999997</v>
      </c>
      <c r="M3587" s="13">
        <v>25</v>
      </c>
      <c r="N3587" s="13">
        <f t="shared" si="3708"/>
        <v>1.3719999999999999</v>
      </c>
      <c r="O3587" s="13">
        <v>45</v>
      </c>
      <c r="P3587" s="13" t="s">
        <v>30</v>
      </c>
      <c r="Q3587" s="13">
        <v>0</v>
      </c>
      <c r="R3587" s="69">
        <f>+L3587*O3587</f>
        <v>1543.4999999999998</v>
      </c>
      <c r="S3587" s="69">
        <v>0</v>
      </c>
      <c r="T3587" s="69">
        <f>+L3587*S3587</f>
        <v>0</v>
      </c>
      <c r="U3587" s="69">
        <f t="shared" si="3788"/>
        <v>1543.4999999999998</v>
      </c>
      <c r="V3587" s="69">
        <f>+U3587*1</f>
        <v>1543.4999999999998</v>
      </c>
      <c r="W3587" s="69">
        <f t="shared" si="3790"/>
        <v>0</v>
      </c>
      <c r="X3587" s="69">
        <v>0</v>
      </c>
      <c r="Y3587" s="14">
        <f t="shared" si="3791"/>
        <v>0</v>
      </c>
      <c r="Z3587" s="11" t="s">
        <v>26</v>
      </c>
      <c r="AA3587" s="12" t="s">
        <v>31</v>
      </c>
    </row>
    <row r="3588" spans="1:27" x14ac:dyDescent="0.25">
      <c r="A3588" s="10">
        <v>45712</v>
      </c>
      <c r="B3588" s="11" t="s">
        <v>418</v>
      </c>
      <c r="C3588" s="11" t="s">
        <v>6436</v>
      </c>
      <c r="D3588" s="11">
        <v>18142</v>
      </c>
      <c r="E3588" s="11" t="s">
        <v>243</v>
      </c>
      <c r="F3588" s="11" t="s">
        <v>26</v>
      </c>
      <c r="G3588" s="11">
        <v>962</v>
      </c>
      <c r="H3588" s="12" t="s">
        <v>141</v>
      </c>
      <c r="I3588" s="12" t="s">
        <v>37</v>
      </c>
      <c r="J3588" s="12" t="s">
        <v>85</v>
      </c>
      <c r="K3588" s="12" t="s">
        <v>86</v>
      </c>
      <c r="L3588" s="13">
        <v>37.56</v>
      </c>
      <c r="M3588" s="13">
        <v>22</v>
      </c>
      <c r="N3588" s="13">
        <f t="shared" si="3708"/>
        <v>1.7072727272727273</v>
      </c>
      <c r="O3588" s="13">
        <v>29</v>
      </c>
      <c r="P3588" s="13" t="s">
        <v>30</v>
      </c>
      <c r="Q3588" s="13">
        <v>0</v>
      </c>
      <c r="R3588" s="69">
        <f>L3588*O3588</f>
        <v>1089.24</v>
      </c>
      <c r="S3588" s="69">
        <v>0</v>
      </c>
      <c r="T3588" s="69">
        <f>L3588*S3588</f>
        <v>0</v>
      </c>
      <c r="U3588" s="69">
        <f>R3588-T3588</f>
        <v>1089.24</v>
      </c>
      <c r="V3588" s="69">
        <f>U3588*0</f>
        <v>0</v>
      </c>
      <c r="W3588" s="69">
        <f>U3588-V3588</f>
        <v>1089.24</v>
      </c>
      <c r="X3588" s="69">
        <v>0</v>
      </c>
      <c r="Y3588" s="14">
        <f t="shared" si="3791"/>
        <v>0</v>
      </c>
      <c r="Z3588" s="11" t="s">
        <v>26</v>
      </c>
      <c r="AA3588" s="12" t="s">
        <v>31</v>
      </c>
    </row>
    <row r="3589" spans="1:27" x14ac:dyDescent="0.25">
      <c r="A3589" s="10">
        <v>45712</v>
      </c>
      <c r="B3589" s="11" t="s">
        <v>694</v>
      </c>
      <c r="C3589" s="11" t="s">
        <v>6437</v>
      </c>
      <c r="D3589" s="11">
        <v>18143</v>
      </c>
      <c r="E3589" s="11" t="s">
        <v>573</v>
      </c>
      <c r="F3589" s="11" t="s">
        <v>26</v>
      </c>
      <c r="G3589" s="11">
        <v>902</v>
      </c>
      <c r="H3589" s="12" t="s">
        <v>141</v>
      </c>
      <c r="I3589" s="12" t="s">
        <v>37</v>
      </c>
      <c r="J3589" s="12" t="s">
        <v>85</v>
      </c>
      <c r="K3589" s="12" t="s">
        <v>86</v>
      </c>
      <c r="L3589" s="13">
        <v>37.92</v>
      </c>
      <c r="M3589" s="13">
        <v>23</v>
      </c>
      <c r="N3589" s="13">
        <f t="shared" si="3708"/>
        <v>1.6486956521739131</v>
      </c>
      <c r="O3589" s="13">
        <v>29</v>
      </c>
      <c r="P3589" s="13" t="s">
        <v>30</v>
      </c>
      <c r="Q3589" s="13">
        <v>0</v>
      </c>
      <c r="R3589" s="69">
        <f>L3589*O3589</f>
        <v>1099.68</v>
      </c>
      <c r="S3589" s="69">
        <v>0</v>
      </c>
      <c r="T3589" s="69">
        <f>L3589*S3589</f>
        <v>0</v>
      </c>
      <c r="U3589" s="69">
        <f>R3589-T3589</f>
        <v>1099.68</v>
      </c>
      <c r="V3589" s="69">
        <f>U3589*0</f>
        <v>0</v>
      </c>
      <c r="W3589" s="69">
        <f>U3589-V3589</f>
        <v>1099.68</v>
      </c>
      <c r="X3589" s="69">
        <v>0</v>
      </c>
      <c r="Y3589" s="14">
        <f t="shared" si="3791"/>
        <v>0</v>
      </c>
      <c r="Z3589" s="11" t="s">
        <v>26</v>
      </c>
      <c r="AA3589" s="12" t="s">
        <v>31</v>
      </c>
    </row>
    <row r="3590" spans="1:27" x14ac:dyDescent="0.25">
      <c r="A3590" s="10">
        <v>45712</v>
      </c>
      <c r="B3590" s="11" t="s">
        <v>6438</v>
      </c>
      <c r="C3590" s="11" t="s">
        <v>6439</v>
      </c>
      <c r="D3590" s="11">
        <v>18144</v>
      </c>
      <c r="E3590" s="11" t="s">
        <v>229</v>
      </c>
      <c r="F3590" s="11" t="s">
        <v>26</v>
      </c>
      <c r="G3590" s="11">
        <v>26216</v>
      </c>
      <c r="H3590" s="12" t="s">
        <v>564</v>
      </c>
      <c r="I3590" s="12" t="s">
        <v>27</v>
      </c>
      <c r="J3590" s="12" t="s">
        <v>33</v>
      </c>
      <c r="K3590" s="12" t="s">
        <v>34</v>
      </c>
      <c r="L3590" s="13">
        <v>39.58</v>
      </c>
      <c r="M3590" s="13">
        <v>27</v>
      </c>
      <c r="N3590" s="13">
        <f t="shared" ref="N3590:N3592" si="3792">L3590/M3590</f>
        <v>1.4659259259259259</v>
      </c>
      <c r="O3590" s="13"/>
      <c r="P3590" s="13">
        <v>60</v>
      </c>
      <c r="Q3590" s="13">
        <v>0</v>
      </c>
      <c r="R3590" s="69">
        <f>M3590*P3590</f>
        <v>1620</v>
      </c>
      <c r="S3590" s="69">
        <v>0</v>
      </c>
      <c r="T3590" s="69">
        <f>M3590*S3590</f>
        <v>0</v>
      </c>
      <c r="U3590" s="69">
        <f>R3590-T3590</f>
        <v>1620</v>
      </c>
      <c r="V3590" s="69">
        <f>U3590*0</f>
        <v>0</v>
      </c>
      <c r="W3590" s="69">
        <f>+U3590-V3590</f>
        <v>1620</v>
      </c>
      <c r="X3590" s="69">
        <v>0</v>
      </c>
      <c r="Y3590" s="14">
        <f t="shared" si="3791"/>
        <v>0</v>
      </c>
      <c r="Z3590" s="11" t="s">
        <v>26</v>
      </c>
      <c r="AA3590" s="12" t="s">
        <v>31</v>
      </c>
    </row>
    <row r="3591" spans="1:27" x14ac:dyDescent="0.25">
      <c r="A3591" s="10">
        <v>45712</v>
      </c>
      <c r="B3591" s="11" t="s">
        <v>336</v>
      </c>
      <c r="C3591" s="11" t="s">
        <v>6440</v>
      </c>
      <c r="D3591" s="11">
        <v>18145</v>
      </c>
      <c r="E3591" s="11" t="s">
        <v>6052</v>
      </c>
      <c r="F3591" s="11" t="s">
        <v>26</v>
      </c>
      <c r="G3591" s="11">
        <v>4675</v>
      </c>
      <c r="H3591" s="12" t="s">
        <v>140</v>
      </c>
      <c r="I3591" s="12" t="s">
        <v>55</v>
      </c>
      <c r="J3591" s="12" t="s">
        <v>55</v>
      </c>
      <c r="K3591" s="12" t="s">
        <v>56</v>
      </c>
      <c r="L3591" s="13">
        <v>42.7</v>
      </c>
      <c r="M3591" s="13">
        <v>25</v>
      </c>
      <c r="N3591" s="13">
        <f t="shared" si="3792"/>
        <v>1.7080000000000002</v>
      </c>
      <c r="O3591" s="13">
        <v>15</v>
      </c>
      <c r="P3591" s="13"/>
      <c r="Q3591" s="13">
        <v>0</v>
      </c>
      <c r="R3591" s="69">
        <f>+L3591*O3591</f>
        <v>640.5</v>
      </c>
      <c r="S3591" s="69">
        <v>0</v>
      </c>
      <c r="T3591" s="69">
        <f>+L3591*S3591</f>
        <v>0</v>
      </c>
      <c r="U3591" s="69">
        <f>+R3591-T3591</f>
        <v>640.5</v>
      </c>
      <c r="V3591" s="69">
        <f t="shared" ref="V3591:V3592" si="3793">+U3591*0</f>
        <v>0</v>
      </c>
      <c r="W3591" s="69">
        <f>+U3591-V3591</f>
        <v>640.5</v>
      </c>
      <c r="X3591" s="69">
        <v>0</v>
      </c>
      <c r="Y3591" s="14">
        <f t="shared" si="3791"/>
        <v>0</v>
      </c>
      <c r="Z3591" s="11" t="s">
        <v>26</v>
      </c>
      <c r="AA3591" s="12" t="s">
        <v>31</v>
      </c>
    </row>
    <row r="3592" spans="1:27" x14ac:dyDescent="0.25">
      <c r="A3592" s="10">
        <v>45712</v>
      </c>
      <c r="B3592" s="11" t="s">
        <v>667</v>
      </c>
      <c r="C3592" s="11" t="s">
        <v>6441</v>
      </c>
      <c r="D3592" s="11">
        <v>18146</v>
      </c>
      <c r="E3592" s="11" t="s">
        <v>569</v>
      </c>
      <c r="F3592" s="11" t="s">
        <v>26</v>
      </c>
      <c r="G3592" s="11">
        <v>10772</v>
      </c>
      <c r="H3592" s="12" t="s">
        <v>140</v>
      </c>
      <c r="I3592" s="12" t="s">
        <v>27</v>
      </c>
      <c r="J3592" s="12" t="s">
        <v>47</v>
      </c>
      <c r="K3592" s="12" t="s">
        <v>48</v>
      </c>
      <c r="L3592" s="13">
        <v>43.44</v>
      </c>
      <c r="M3592" s="13">
        <v>29</v>
      </c>
      <c r="N3592" s="13">
        <f t="shared" si="3792"/>
        <v>1.4979310344827585</v>
      </c>
      <c r="O3592" s="13">
        <v>40</v>
      </c>
      <c r="P3592" s="13"/>
      <c r="Q3592" s="13">
        <v>0</v>
      </c>
      <c r="R3592" s="69">
        <f>+L3592*O3592</f>
        <v>1737.6</v>
      </c>
      <c r="S3592" s="69">
        <v>0</v>
      </c>
      <c r="T3592" s="69">
        <f>+L3592*S3592</f>
        <v>0</v>
      </c>
      <c r="U3592" s="69">
        <f>+R3592-T3592</f>
        <v>1737.6</v>
      </c>
      <c r="V3592" s="69">
        <f t="shared" si="3793"/>
        <v>0</v>
      </c>
      <c r="W3592" s="69">
        <f>+U3592-V3592</f>
        <v>1737.6</v>
      </c>
      <c r="X3592" s="69">
        <v>0</v>
      </c>
      <c r="Y3592" s="14">
        <f t="shared" si="3791"/>
        <v>0</v>
      </c>
      <c r="Z3592" s="11" t="s">
        <v>26</v>
      </c>
      <c r="AA3592" s="12" t="s">
        <v>31</v>
      </c>
    </row>
    <row r="3593" spans="1:27" x14ac:dyDescent="0.25">
      <c r="A3593" s="10">
        <v>45713</v>
      </c>
      <c r="B3593" s="11" t="s">
        <v>632</v>
      </c>
      <c r="C3593" s="11" t="s">
        <v>6442</v>
      </c>
      <c r="D3593" s="11">
        <v>18147</v>
      </c>
      <c r="E3593" s="11" t="s">
        <v>32</v>
      </c>
      <c r="F3593" s="11" t="s">
        <v>26</v>
      </c>
      <c r="G3593" s="11">
        <v>1624</v>
      </c>
      <c r="H3593" s="12" t="s">
        <v>45</v>
      </c>
      <c r="I3593" s="12" t="s">
        <v>27</v>
      </c>
      <c r="J3593" s="12" t="s">
        <v>42</v>
      </c>
      <c r="K3593" s="12" t="s">
        <v>43</v>
      </c>
      <c r="L3593" s="13">
        <v>42.16</v>
      </c>
      <c r="M3593" s="13">
        <v>25</v>
      </c>
      <c r="N3593" s="13">
        <f>L3593/M3593</f>
        <v>1.6863999999999999</v>
      </c>
      <c r="O3593" s="13" t="s">
        <v>30</v>
      </c>
      <c r="P3593" s="13">
        <v>62</v>
      </c>
      <c r="Q3593" s="13">
        <v>0</v>
      </c>
      <c r="R3593" s="69">
        <f>M3593*P3593</f>
        <v>1550</v>
      </c>
      <c r="S3593" s="69">
        <v>0</v>
      </c>
      <c r="T3593" s="69">
        <f>M3593*S3593</f>
        <v>0</v>
      </c>
      <c r="U3593" s="69">
        <f>R3593-T3593</f>
        <v>1550</v>
      </c>
      <c r="V3593" s="69">
        <f>U3593*0</f>
        <v>0</v>
      </c>
      <c r="W3593" s="69">
        <f>U3593-V3593</f>
        <v>1550</v>
      </c>
      <c r="X3593" s="69">
        <v>0</v>
      </c>
      <c r="Y3593" s="14">
        <f t="shared" si="3791"/>
        <v>0</v>
      </c>
      <c r="Z3593" s="11" t="s">
        <v>26</v>
      </c>
      <c r="AA3593" s="12" t="s">
        <v>31</v>
      </c>
    </row>
    <row r="3594" spans="1:27" x14ac:dyDescent="0.25">
      <c r="A3594" s="10">
        <v>45713</v>
      </c>
      <c r="B3594" s="11" t="s">
        <v>385</v>
      </c>
      <c r="C3594" s="11" t="s">
        <v>6443</v>
      </c>
      <c r="D3594" s="11">
        <v>18148</v>
      </c>
      <c r="E3594" s="11" t="s">
        <v>50</v>
      </c>
      <c r="F3594" s="11" t="s">
        <v>26</v>
      </c>
      <c r="G3594" s="11">
        <v>768</v>
      </c>
      <c r="H3594" s="12" t="s">
        <v>162</v>
      </c>
      <c r="I3594" s="12" t="s">
        <v>27</v>
      </c>
      <c r="J3594" s="12" t="s">
        <v>47</v>
      </c>
      <c r="K3594" s="12" t="s">
        <v>48</v>
      </c>
      <c r="L3594" s="13">
        <v>38.08</v>
      </c>
      <c r="M3594" s="13">
        <v>25</v>
      </c>
      <c r="N3594" s="13">
        <f t="shared" ref="N3594:N3657" si="3794">L3594/M3594</f>
        <v>1.5231999999999999</v>
      </c>
      <c r="O3594" s="13" t="s">
        <v>30</v>
      </c>
      <c r="P3594" s="13">
        <v>58</v>
      </c>
      <c r="Q3594" s="13">
        <v>0</v>
      </c>
      <c r="R3594" s="69">
        <f>M3594*P3594</f>
        <v>1450</v>
      </c>
      <c r="S3594" s="69">
        <v>0</v>
      </c>
      <c r="T3594" s="69">
        <f>M3594*S3594</f>
        <v>0</v>
      </c>
      <c r="U3594" s="69">
        <f>R3594-T3594</f>
        <v>1450</v>
      </c>
      <c r="V3594" s="69">
        <f>U3594*0</f>
        <v>0</v>
      </c>
      <c r="W3594" s="69">
        <f>U3594-V3594</f>
        <v>1450</v>
      </c>
      <c r="X3594" s="69">
        <v>0</v>
      </c>
      <c r="Y3594" s="14">
        <f t="shared" si="3791"/>
        <v>0</v>
      </c>
      <c r="Z3594" s="11" t="s">
        <v>26</v>
      </c>
      <c r="AA3594" s="12" t="s">
        <v>31</v>
      </c>
    </row>
    <row r="3595" spans="1:27" x14ac:dyDescent="0.25">
      <c r="A3595" s="10">
        <v>45713</v>
      </c>
      <c r="B3595" s="11" t="s">
        <v>1119</v>
      </c>
      <c r="C3595" s="11" t="s">
        <v>6444</v>
      </c>
      <c r="D3595" s="11">
        <v>18149</v>
      </c>
      <c r="E3595" s="11" t="s">
        <v>68</v>
      </c>
      <c r="F3595" s="11" t="s">
        <v>26</v>
      </c>
      <c r="G3595" s="11">
        <v>76377</v>
      </c>
      <c r="H3595" s="12" t="s">
        <v>4447</v>
      </c>
      <c r="I3595" s="12" t="s">
        <v>27</v>
      </c>
      <c r="J3595" s="12" t="s">
        <v>42</v>
      </c>
      <c r="K3595" s="12" t="s">
        <v>43</v>
      </c>
      <c r="L3595" s="13">
        <v>42.3</v>
      </c>
      <c r="M3595" s="13">
        <v>25</v>
      </c>
      <c r="N3595" s="13">
        <f t="shared" si="3794"/>
        <v>1.6919999999999999</v>
      </c>
      <c r="O3595" s="13">
        <v>42.5</v>
      </c>
      <c r="P3595" s="13"/>
      <c r="Q3595" s="13">
        <v>0</v>
      </c>
      <c r="R3595" s="69">
        <f>+L3595*O3595</f>
        <v>1797.7499999999998</v>
      </c>
      <c r="S3595" s="69">
        <v>0</v>
      </c>
      <c r="T3595" s="69">
        <f>+L3595*S3595</f>
        <v>0</v>
      </c>
      <c r="U3595" s="69">
        <f>+R3595-T3595</f>
        <v>1797.7499999999998</v>
      </c>
      <c r="V3595" s="69">
        <f>+U3595*0.75</f>
        <v>1348.3124999999998</v>
      </c>
      <c r="W3595" s="69">
        <f>+U3595-V3595</f>
        <v>449.4375</v>
      </c>
      <c r="X3595" s="69">
        <v>0</v>
      </c>
      <c r="Y3595" s="14">
        <f t="shared" si="3791"/>
        <v>0</v>
      </c>
      <c r="Z3595" s="11" t="s">
        <v>26</v>
      </c>
      <c r="AA3595" s="12" t="s">
        <v>31</v>
      </c>
    </row>
    <row r="3596" spans="1:27" x14ac:dyDescent="0.25">
      <c r="A3596" s="10">
        <v>45713</v>
      </c>
      <c r="B3596" s="11" t="s">
        <v>2639</v>
      </c>
      <c r="C3596" s="11" t="s">
        <v>6445</v>
      </c>
      <c r="D3596" s="11">
        <v>18150</v>
      </c>
      <c r="E3596" s="11" t="s">
        <v>551</v>
      </c>
      <c r="F3596" s="11" t="s">
        <v>26</v>
      </c>
      <c r="G3596" s="11">
        <v>44182</v>
      </c>
      <c r="H3596" s="12" t="s">
        <v>4422</v>
      </c>
      <c r="I3596" s="12" t="s">
        <v>27</v>
      </c>
      <c r="J3596" s="12" t="s">
        <v>47</v>
      </c>
      <c r="K3596" s="12" t="s">
        <v>48</v>
      </c>
      <c r="L3596" s="13">
        <v>34.72</v>
      </c>
      <c r="M3596" s="13">
        <v>25</v>
      </c>
      <c r="N3596" s="13">
        <f t="shared" si="3794"/>
        <v>1.3888</v>
      </c>
      <c r="O3596" s="13">
        <v>46</v>
      </c>
      <c r="P3596" s="13" t="s">
        <v>30</v>
      </c>
      <c r="Q3596" s="13">
        <v>0</v>
      </c>
      <c r="R3596" s="69">
        <f t="shared" ref="R3596" si="3795">+L3596*O3596</f>
        <v>1597.12</v>
      </c>
      <c r="S3596" s="69">
        <v>0</v>
      </c>
      <c r="T3596" s="69">
        <f t="shared" ref="T3596" si="3796">+L3596*S3596</f>
        <v>0</v>
      </c>
      <c r="U3596" s="69">
        <f t="shared" ref="U3596" si="3797">+R3596-T3596</f>
        <v>1597.12</v>
      </c>
      <c r="V3596" s="69">
        <f>+U3596*1</f>
        <v>1597.12</v>
      </c>
      <c r="W3596" s="69">
        <f t="shared" ref="W3596" si="3798">+U3596-V3596</f>
        <v>0</v>
      </c>
      <c r="X3596" s="69">
        <v>0</v>
      </c>
      <c r="Y3596" s="14">
        <f t="shared" si="3791"/>
        <v>0</v>
      </c>
      <c r="Z3596" s="11" t="s">
        <v>26</v>
      </c>
      <c r="AA3596" s="12" t="s">
        <v>31</v>
      </c>
    </row>
    <row r="3597" spans="1:27" x14ac:dyDescent="0.25">
      <c r="A3597" s="10">
        <v>45713</v>
      </c>
      <c r="B3597" s="11" t="s">
        <v>6446</v>
      </c>
      <c r="C3597" s="11" t="s">
        <v>6447</v>
      </c>
      <c r="D3597" s="11">
        <v>18151</v>
      </c>
      <c r="E3597" s="11" t="s">
        <v>183</v>
      </c>
      <c r="F3597" s="11" t="s">
        <v>26</v>
      </c>
      <c r="G3597" s="11">
        <v>1028</v>
      </c>
      <c r="H3597" s="12" t="s">
        <v>141</v>
      </c>
      <c r="I3597" s="12" t="s">
        <v>27</v>
      </c>
      <c r="J3597" s="12" t="s">
        <v>33</v>
      </c>
      <c r="K3597" s="12" t="s">
        <v>34</v>
      </c>
      <c r="L3597" s="13">
        <v>38.520000000000003</v>
      </c>
      <c r="M3597" s="13">
        <v>25</v>
      </c>
      <c r="N3597" s="13">
        <f t="shared" si="3794"/>
        <v>1.5408000000000002</v>
      </c>
      <c r="O3597" s="13">
        <v>40</v>
      </c>
      <c r="P3597" s="13" t="s">
        <v>30</v>
      </c>
      <c r="Q3597" s="13">
        <v>0</v>
      </c>
      <c r="R3597" s="69">
        <f>L3597*O3597</f>
        <v>1540.8000000000002</v>
      </c>
      <c r="S3597" s="69">
        <v>0</v>
      </c>
      <c r="T3597" s="69">
        <f>L3597*S3597</f>
        <v>0</v>
      </c>
      <c r="U3597" s="69">
        <f>R3597-T3597</f>
        <v>1540.8000000000002</v>
      </c>
      <c r="V3597" s="69">
        <f>U3597*0</f>
        <v>0</v>
      </c>
      <c r="W3597" s="69">
        <f>U3597-V3597</f>
        <v>1540.8000000000002</v>
      </c>
      <c r="X3597" s="69">
        <v>0</v>
      </c>
      <c r="Y3597" s="14">
        <f t="shared" si="3791"/>
        <v>0</v>
      </c>
      <c r="Z3597" s="11" t="s">
        <v>26</v>
      </c>
      <c r="AA3597" s="12" t="s">
        <v>31</v>
      </c>
    </row>
    <row r="3598" spans="1:27" x14ac:dyDescent="0.25">
      <c r="A3598" s="10">
        <v>45713</v>
      </c>
      <c r="B3598" s="11" t="s">
        <v>6448</v>
      </c>
      <c r="C3598" s="11" t="s">
        <v>6449</v>
      </c>
      <c r="D3598" s="11">
        <v>18152</v>
      </c>
      <c r="E3598" s="11" t="s">
        <v>81</v>
      </c>
      <c r="F3598" s="11" t="s">
        <v>26</v>
      </c>
      <c r="G3598" s="11" t="s">
        <v>26</v>
      </c>
      <c r="H3598" s="12" t="s">
        <v>4421</v>
      </c>
      <c r="I3598" s="12" t="s">
        <v>27</v>
      </c>
      <c r="J3598" s="12" t="s">
        <v>47</v>
      </c>
      <c r="K3598" s="12" t="s">
        <v>48</v>
      </c>
      <c r="L3598" s="13">
        <v>42.34</v>
      </c>
      <c r="M3598" s="13">
        <v>29</v>
      </c>
      <c r="N3598" s="13">
        <f t="shared" si="3794"/>
        <v>1.4600000000000002</v>
      </c>
      <c r="O3598" s="13">
        <v>87</v>
      </c>
      <c r="P3598" s="13" t="s">
        <v>30</v>
      </c>
      <c r="Q3598" s="13">
        <v>0</v>
      </c>
      <c r="R3598" s="69">
        <f t="shared" ref="R3598" si="3799">L3598*O3598</f>
        <v>3683.5800000000004</v>
      </c>
      <c r="S3598" s="69">
        <v>38</v>
      </c>
      <c r="T3598" s="69">
        <f t="shared" ref="T3598" si="3800">L3598*S3598</f>
        <v>1608.92</v>
      </c>
      <c r="U3598" s="69">
        <f t="shared" ref="U3598" si="3801">R3598-T3598</f>
        <v>2074.6600000000003</v>
      </c>
      <c r="V3598" s="69">
        <f>U3598*1</f>
        <v>2074.6600000000003</v>
      </c>
      <c r="W3598" s="69">
        <f t="shared" ref="W3598" si="3802">U3598-V3598</f>
        <v>0</v>
      </c>
      <c r="X3598" s="69">
        <f>L3598*36</f>
        <v>1524.2400000000002</v>
      </c>
      <c r="Y3598" s="70">
        <f>+T3598-X3598</f>
        <v>84.679999999999836</v>
      </c>
      <c r="Z3598" s="12" t="s">
        <v>141</v>
      </c>
      <c r="AA3598" s="12" t="s">
        <v>78</v>
      </c>
    </row>
    <row r="3599" spans="1:27" x14ac:dyDescent="0.25">
      <c r="A3599" s="10">
        <v>45713</v>
      </c>
      <c r="B3599" s="11" t="s">
        <v>6450</v>
      </c>
      <c r="C3599" s="11" t="s">
        <v>6451</v>
      </c>
      <c r="D3599" s="11">
        <v>18153</v>
      </c>
      <c r="E3599" s="11" t="s">
        <v>500</v>
      </c>
      <c r="F3599" s="11" t="s">
        <v>26</v>
      </c>
      <c r="G3599" s="11">
        <v>823</v>
      </c>
      <c r="H3599" s="12" t="s">
        <v>141</v>
      </c>
      <c r="I3599" s="12" t="s">
        <v>27</v>
      </c>
      <c r="J3599" s="12" t="s">
        <v>33</v>
      </c>
      <c r="K3599" s="12" t="s">
        <v>34</v>
      </c>
      <c r="L3599" s="13">
        <v>43.36</v>
      </c>
      <c r="M3599" s="13">
        <v>30</v>
      </c>
      <c r="N3599" s="13">
        <f t="shared" si="3794"/>
        <v>1.4453333333333334</v>
      </c>
      <c r="O3599" s="13">
        <v>40</v>
      </c>
      <c r="P3599" s="13" t="s">
        <v>30</v>
      </c>
      <c r="Q3599" s="13">
        <v>0</v>
      </c>
      <c r="R3599" s="69">
        <f>L3599*O3599</f>
        <v>1734.4</v>
      </c>
      <c r="S3599" s="69">
        <v>0</v>
      </c>
      <c r="T3599" s="69">
        <f>L3599*S3599</f>
        <v>0</v>
      </c>
      <c r="U3599" s="69">
        <f>R3599-T3599</f>
        <v>1734.4</v>
      </c>
      <c r="V3599" s="69">
        <f>U3599*0</f>
        <v>0</v>
      </c>
      <c r="W3599" s="69">
        <f>U3599-V3599</f>
        <v>1734.4</v>
      </c>
      <c r="X3599" s="69">
        <v>0</v>
      </c>
      <c r="Y3599" s="14">
        <f t="shared" ref="Y3599" si="3803">T3599-X3599</f>
        <v>0</v>
      </c>
      <c r="Z3599" s="11" t="s">
        <v>26</v>
      </c>
      <c r="AA3599" s="12" t="s">
        <v>31</v>
      </c>
    </row>
    <row r="3600" spans="1:27" x14ac:dyDescent="0.25">
      <c r="A3600" s="10">
        <v>45713</v>
      </c>
      <c r="B3600" s="11" t="s">
        <v>2706</v>
      </c>
      <c r="C3600" s="11" t="s">
        <v>6452</v>
      </c>
      <c r="D3600" s="11">
        <v>18154</v>
      </c>
      <c r="E3600" s="11" t="s">
        <v>569</v>
      </c>
      <c r="F3600" s="11" t="s">
        <v>26</v>
      </c>
      <c r="G3600" s="11" t="s">
        <v>26</v>
      </c>
      <c r="H3600" s="12" t="s">
        <v>4421</v>
      </c>
      <c r="I3600" s="12" t="s">
        <v>27</v>
      </c>
      <c r="J3600" s="12" t="s">
        <v>47</v>
      </c>
      <c r="K3600" s="12" t="s">
        <v>48</v>
      </c>
      <c r="L3600" s="13">
        <v>43.48</v>
      </c>
      <c r="M3600" s="13">
        <v>29</v>
      </c>
      <c r="N3600" s="13">
        <f t="shared" si="3794"/>
        <v>1.4993103448275862</v>
      </c>
      <c r="O3600" s="13">
        <v>87</v>
      </c>
      <c r="P3600" s="13" t="s">
        <v>30</v>
      </c>
      <c r="Q3600" s="13">
        <v>0</v>
      </c>
      <c r="R3600" s="69">
        <f t="shared" ref="R3600:R3601" si="3804">L3600*O3600</f>
        <v>3782.7599999999998</v>
      </c>
      <c r="S3600" s="69">
        <v>38</v>
      </c>
      <c r="T3600" s="69">
        <f t="shared" ref="T3600:T3601" si="3805">L3600*S3600</f>
        <v>1652.2399999999998</v>
      </c>
      <c r="U3600" s="69">
        <f t="shared" ref="U3600:U3601" si="3806">R3600-T3600</f>
        <v>2130.52</v>
      </c>
      <c r="V3600" s="69">
        <f>U3600*1</f>
        <v>2130.52</v>
      </c>
      <c r="W3600" s="69">
        <f t="shared" ref="W3600:W3602" si="3807">U3600-V3600</f>
        <v>0</v>
      </c>
      <c r="X3600" s="69">
        <f>L3600*36</f>
        <v>1565.28</v>
      </c>
      <c r="Y3600" s="70">
        <f>+T3600-X3600</f>
        <v>86.959999999999809</v>
      </c>
      <c r="Z3600" s="12" t="s">
        <v>140</v>
      </c>
      <c r="AA3600" s="12" t="s">
        <v>78</v>
      </c>
    </row>
    <row r="3601" spans="1:27" x14ac:dyDescent="0.25">
      <c r="A3601" s="10">
        <v>45713</v>
      </c>
      <c r="B3601" s="11" t="s">
        <v>5466</v>
      </c>
      <c r="C3601" s="11" t="s">
        <v>6453</v>
      </c>
      <c r="D3601" s="11">
        <v>18155</v>
      </c>
      <c r="E3601" s="11" t="s">
        <v>2108</v>
      </c>
      <c r="F3601" s="11" t="s">
        <v>26</v>
      </c>
      <c r="G3601" s="11" t="s">
        <v>26</v>
      </c>
      <c r="H3601" s="12" t="s">
        <v>4421</v>
      </c>
      <c r="I3601" s="12" t="s">
        <v>27</v>
      </c>
      <c r="J3601" s="12" t="s">
        <v>33</v>
      </c>
      <c r="K3601" s="12" t="s">
        <v>34</v>
      </c>
      <c r="L3601" s="13">
        <v>42.7</v>
      </c>
      <c r="M3601" s="13">
        <v>29</v>
      </c>
      <c r="N3601" s="13">
        <f t="shared" si="3794"/>
        <v>1.4724137931034484</v>
      </c>
      <c r="O3601" s="13">
        <v>85</v>
      </c>
      <c r="P3601" s="13" t="s">
        <v>30</v>
      </c>
      <c r="Q3601" s="13">
        <v>0</v>
      </c>
      <c r="R3601" s="69">
        <f t="shared" si="3804"/>
        <v>3629.5000000000005</v>
      </c>
      <c r="S3601" s="69">
        <v>38</v>
      </c>
      <c r="T3601" s="69">
        <f t="shared" si="3805"/>
        <v>1622.6000000000001</v>
      </c>
      <c r="U3601" s="69">
        <f t="shared" si="3806"/>
        <v>2006.9000000000003</v>
      </c>
      <c r="V3601" s="69">
        <f>U3601*1</f>
        <v>2006.9000000000003</v>
      </c>
      <c r="W3601" s="69">
        <f t="shared" si="3807"/>
        <v>0</v>
      </c>
      <c r="X3601" s="69">
        <f>L3601*36</f>
        <v>1537.2</v>
      </c>
      <c r="Y3601" s="70">
        <f>+T3601-X3601</f>
        <v>85.400000000000091</v>
      </c>
      <c r="Z3601" s="12" t="s">
        <v>140</v>
      </c>
      <c r="AA3601" s="12" t="s">
        <v>78</v>
      </c>
    </row>
    <row r="3602" spans="1:27" x14ac:dyDescent="0.25">
      <c r="A3602" s="10">
        <v>45713</v>
      </c>
      <c r="B3602" s="11" t="s">
        <v>296</v>
      </c>
      <c r="C3602" s="11" t="s">
        <v>6454</v>
      </c>
      <c r="D3602" s="11">
        <v>18156</v>
      </c>
      <c r="E3602" s="11" t="s">
        <v>44</v>
      </c>
      <c r="F3602" s="11" t="s">
        <v>26</v>
      </c>
      <c r="G3602" s="11">
        <v>1673</v>
      </c>
      <c r="H3602" s="12" t="s">
        <v>45</v>
      </c>
      <c r="I3602" s="12" t="s">
        <v>27</v>
      </c>
      <c r="J3602" s="12" t="s">
        <v>33</v>
      </c>
      <c r="K3602" s="12" t="s">
        <v>34</v>
      </c>
      <c r="L3602" s="13">
        <v>38.82</v>
      </c>
      <c r="M3602" s="13">
        <v>25</v>
      </c>
      <c r="N3602" s="13">
        <f t="shared" si="3794"/>
        <v>1.5528</v>
      </c>
      <c r="O3602" s="13" t="s">
        <v>30</v>
      </c>
      <c r="P3602" s="13">
        <v>58</v>
      </c>
      <c r="Q3602" s="13">
        <v>0</v>
      </c>
      <c r="R3602" s="69">
        <f>M3602*P3602</f>
        <v>1450</v>
      </c>
      <c r="S3602" s="69">
        <v>0</v>
      </c>
      <c r="T3602" s="69">
        <f>M3602*S3602</f>
        <v>0</v>
      </c>
      <c r="U3602" s="69">
        <f>R3602-T3602</f>
        <v>1450</v>
      </c>
      <c r="V3602" s="69">
        <f t="shared" ref="V3602" si="3808">U3602*0</f>
        <v>0</v>
      </c>
      <c r="W3602" s="69">
        <f t="shared" si="3807"/>
        <v>1450</v>
      </c>
      <c r="X3602" s="69">
        <v>0</v>
      </c>
      <c r="Y3602" s="14">
        <f t="shared" ref="Y3602" si="3809">T3602-X3602</f>
        <v>0</v>
      </c>
      <c r="Z3602" s="11" t="s">
        <v>26</v>
      </c>
      <c r="AA3602" s="12" t="s">
        <v>31</v>
      </c>
    </row>
    <row r="3603" spans="1:27" x14ac:dyDescent="0.25">
      <c r="A3603" s="10">
        <v>45713</v>
      </c>
      <c r="B3603" s="11" t="s">
        <v>6455</v>
      </c>
      <c r="C3603" s="11" t="s">
        <v>6456</v>
      </c>
      <c r="D3603" s="11">
        <v>18157</v>
      </c>
      <c r="E3603" s="11" t="s">
        <v>604</v>
      </c>
      <c r="F3603" s="11" t="s">
        <v>26</v>
      </c>
      <c r="G3603" s="11" t="s">
        <v>26</v>
      </c>
      <c r="H3603" s="12" t="s">
        <v>4421</v>
      </c>
      <c r="I3603" s="12" t="s">
        <v>27</v>
      </c>
      <c r="J3603" s="12" t="s">
        <v>42</v>
      </c>
      <c r="K3603" s="12" t="s">
        <v>43</v>
      </c>
      <c r="L3603" s="13">
        <v>44.62</v>
      </c>
      <c r="M3603" s="13">
        <v>25</v>
      </c>
      <c r="N3603" s="13">
        <f t="shared" si="3794"/>
        <v>1.7847999999999999</v>
      </c>
      <c r="O3603" s="13">
        <v>83</v>
      </c>
      <c r="P3603" s="13" t="s">
        <v>30</v>
      </c>
      <c r="Q3603" s="13">
        <v>0</v>
      </c>
      <c r="R3603" s="69">
        <f>L3603*O3603</f>
        <v>3703.4599999999996</v>
      </c>
      <c r="S3603" s="69">
        <v>38</v>
      </c>
      <c r="T3603" s="69">
        <f>L3603*S3603</f>
        <v>1695.56</v>
      </c>
      <c r="U3603" s="69">
        <f>R3603-T3603</f>
        <v>2007.8999999999996</v>
      </c>
      <c r="V3603" s="69">
        <f>U3603*1</f>
        <v>2007.8999999999996</v>
      </c>
      <c r="W3603" s="69">
        <f>U3603-V3603</f>
        <v>0</v>
      </c>
      <c r="X3603" s="69">
        <f>L3603*36</f>
        <v>1606.32</v>
      </c>
      <c r="Y3603" s="70">
        <f>+T3603-X3603</f>
        <v>89.240000000000009</v>
      </c>
      <c r="Z3603" s="12" t="s">
        <v>141</v>
      </c>
      <c r="AA3603" s="12" t="s">
        <v>78</v>
      </c>
    </row>
    <row r="3604" spans="1:27" x14ac:dyDescent="0.25">
      <c r="A3604" s="10">
        <v>45713</v>
      </c>
      <c r="B3604" s="11" t="s">
        <v>6457</v>
      </c>
      <c r="C3604" s="11" t="s">
        <v>6458</v>
      </c>
      <c r="D3604" s="11">
        <v>18158</v>
      </c>
      <c r="E3604" s="11" t="s">
        <v>63</v>
      </c>
      <c r="F3604" s="11" t="s">
        <v>26</v>
      </c>
      <c r="G3604" s="11" t="s">
        <v>26</v>
      </c>
      <c r="H3604" s="12" t="s">
        <v>4421</v>
      </c>
      <c r="I3604" s="12" t="s">
        <v>27</v>
      </c>
      <c r="J3604" s="12" t="s">
        <v>42</v>
      </c>
      <c r="K3604" s="12" t="s">
        <v>43</v>
      </c>
      <c r="L3604" s="13">
        <v>42.2</v>
      </c>
      <c r="M3604" s="13">
        <v>25</v>
      </c>
      <c r="N3604" s="13">
        <f t="shared" si="3794"/>
        <v>1.6880000000000002</v>
      </c>
      <c r="O3604" s="13">
        <v>83</v>
      </c>
      <c r="P3604" s="13" t="s">
        <v>30</v>
      </c>
      <c r="Q3604" s="13">
        <v>0</v>
      </c>
      <c r="R3604" s="69">
        <f>L3604*O3604</f>
        <v>3502.6000000000004</v>
      </c>
      <c r="S3604" s="69">
        <v>38</v>
      </c>
      <c r="T3604" s="69">
        <f>L3604*S3604</f>
        <v>1603.6000000000001</v>
      </c>
      <c r="U3604" s="69">
        <f>R3604-T3604</f>
        <v>1899.0000000000002</v>
      </c>
      <c r="V3604" s="69">
        <f>U3604*1</f>
        <v>1899.0000000000002</v>
      </c>
      <c r="W3604" s="69">
        <f>U3604-V3604</f>
        <v>0</v>
      </c>
      <c r="X3604" s="69">
        <f>L3604*36</f>
        <v>1519.2</v>
      </c>
      <c r="Y3604" s="70">
        <f>+T3604-X3604</f>
        <v>84.400000000000091</v>
      </c>
      <c r="Z3604" s="12" t="s">
        <v>140</v>
      </c>
      <c r="AA3604" s="12" t="s">
        <v>78</v>
      </c>
    </row>
    <row r="3605" spans="1:27" x14ac:dyDescent="0.25">
      <c r="A3605" s="10">
        <v>45713</v>
      </c>
      <c r="B3605" s="11" t="s">
        <v>5583</v>
      </c>
      <c r="C3605" s="11" t="s">
        <v>6459</v>
      </c>
      <c r="D3605" s="11">
        <v>18159</v>
      </c>
      <c r="E3605" s="11" t="s">
        <v>445</v>
      </c>
      <c r="F3605" s="11" t="s">
        <v>26</v>
      </c>
      <c r="G3605" s="11" t="s">
        <v>35</v>
      </c>
      <c r="H3605" s="12" t="s">
        <v>36</v>
      </c>
      <c r="I3605" s="12" t="s">
        <v>55</v>
      </c>
      <c r="J3605" s="12" t="s">
        <v>55</v>
      </c>
      <c r="K3605" s="12" t="s">
        <v>56</v>
      </c>
      <c r="L3605" s="13">
        <v>34.74</v>
      </c>
      <c r="M3605" s="13">
        <v>22</v>
      </c>
      <c r="N3605" s="13">
        <f t="shared" si="3794"/>
        <v>1.5790909090909091</v>
      </c>
      <c r="O3605" s="13">
        <v>20</v>
      </c>
      <c r="P3605" s="13" t="s">
        <v>30</v>
      </c>
      <c r="Q3605" s="13">
        <v>0</v>
      </c>
      <c r="R3605" s="69">
        <f>(L3605*O3605)-Q3605</f>
        <v>694.80000000000007</v>
      </c>
      <c r="S3605" s="69">
        <v>0</v>
      </c>
      <c r="T3605" s="69">
        <f t="shared" ref="T3605" si="3810">+L3605*S3605</f>
        <v>0</v>
      </c>
      <c r="U3605" s="69">
        <f t="shared" ref="U3605" si="3811">+R3605-T3605</f>
        <v>694.80000000000007</v>
      </c>
      <c r="V3605" s="69">
        <f t="shared" ref="V3605" si="3812">+U3605*0</f>
        <v>0</v>
      </c>
      <c r="W3605" s="69">
        <f t="shared" ref="W3605" si="3813">+U3605-V3605</f>
        <v>694.80000000000007</v>
      </c>
      <c r="X3605" s="69">
        <v>0</v>
      </c>
      <c r="Y3605" s="14">
        <f t="shared" ref="Y3605:Y3607" si="3814">T3605-X3605</f>
        <v>0</v>
      </c>
      <c r="Z3605" s="11" t="s">
        <v>26</v>
      </c>
      <c r="AA3605" s="12" t="s">
        <v>31</v>
      </c>
    </row>
    <row r="3606" spans="1:27" x14ac:dyDescent="0.25">
      <c r="A3606" s="10">
        <v>45713</v>
      </c>
      <c r="B3606" s="11" t="s">
        <v>248</v>
      </c>
      <c r="C3606" s="11" t="s">
        <v>6460</v>
      </c>
      <c r="D3606" s="11">
        <v>18160</v>
      </c>
      <c r="E3606" s="11" t="s">
        <v>460</v>
      </c>
      <c r="F3606" s="11" t="s">
        <v>26</v>
      </c>
      <c r="G3606" s="11">
        <v>58</v>
      </c>
      <c r="H3606" s="12" t="s">
        <v>4443</v>
      </c>
      <c r="I3606" s="12" t="s">
        <v>37</v>
      </c>
      <c r="J3606" s="12" t="s">
        <v>85</v>
      </c>
      <c r="K3606" s="12" t="s">
        <v>86</v>
      </c>
      <c r="L3606" s="13">
        <v>31.26</v>
      </c>
      <c r="M3606" s="13">
        <v>20</v>
      </c>
      <c r="N3606" s="13">
        <f t="shared" si="3794"/>
        <v>1.5630000000000002</v>
      </c>
      <c r="O3606" s="13">
        <v>30</v>
      </c>
      <c r="P3606" s="13" t="s">
        <v>30</v>
      </c>
      <c r="Q3606" s="13">
        <v>0</v>
      </c>
      <c r="R3606" s="69">
        <f>L3606*O3606</f>
        <v>937.80000000000007</v>
      </c>
      <c r="S3606" s="69">
        <v>0</v>
      </c>
      <c r="T3606" s="69">
        <f>L3606*S3606</f>
        <v>0</v>
      </c>
      <c r="U3606" s="69">
        <f>R3606-T3606</f>
        <v>937.80000000000007</v>
      </c>
      <c r="V3606" s="69">
        <f>U3606*0</f>
        <v>0</v>
      </c>
      <c r="W3606" s="69">
        <f>U3606-V3606</f>
        <v>937.80000000000007</v>
      </c>
      <c r="X3606" s="69">
        <v>0</v>
      </c>
      <c r="Y3606" s="14">
        <f t="shared" si="3814"/>
        <v>0</v>
      </c>
      <c r="Z3606" s="11" t="s">
        <v>26</v>
      </c>
      <c r="AA3606" s="12" t="s">
        <v>31</v>
      </c>
    </row>
    <row r="3607" spans="1:27" x14ac:dyDescent="0.25">
      <c r="A3607" s="10">
        <v>45713</v>
      </c>
      <c r="B3607" s="11" t="s">
        <v>1494</v>
      </c>
      <c r="C3607" s="11" t="s">
        <v>6461</v>
      </c>
      <c r="D3607" s="11">
        <v>18161</v>
      </c>
      <c r="E3607" s="11" t="s">
        <v>588</v>
      </c>
      <c r="F3607" s="11" t="s">
        <v>26</v>
      </c>
      <c r="G3607" s="11">
        <v>56939</v>
      </c>
      <c r="H3607" s="12" t="s">
        <v>4422</v>
      </c>
      <c r="I3607" s="12" t="s">
        <v>27</v>
      </c>
      <c r="J3607" s="12" t="s">
        <v>33</v>
      </c>
      <c r="K3607" s="12" t="s">
        <v>34</v>
      </c>
      <c r="L3607" s="13">
        <v>34.86</v>
      </c>
      <c r="M3607" s="13">
        <v>25</v>
      </c>
      <c r="N3607" s="13">
        <f t="shared" si="3794"/>
        <v>1.3944000000000001</v>
      </c>
      <c r="O3607" s="13">
        <v>45</v>
      </c>
      <c r="P3607" s="13" t="s">
        <v>30</v>
      </c>
      <c r="Q3607" s="13">
        <v>0</v>
      </c>
      <c r="R3607" s="69">
        <f>+L3607*O3607</f>
        <v>1568.7</v>
      </c>
      <c r="S3607" s="69">
        <v>0</v>
      </c>
      <c r="T3607" s="69">
        <f>+L3607*S3607</f>
        <v>0</v>
      </c>
      <c r="U3607" s="69">
        <f t="shared" ref="U3607" si="3815">+R3607-T3607</f>
        <v>1568.7</v>
      </c>
      <c r="V3607" s="69">
        <f>+U3607*1</f>
        <v>1568.7</v>
      </c>
      <c r="W3607" s="69">
        <f t="shared" ref="W3607" si="3816">+U3607-V3607</f>
        <v>0</v>
      </c>
      <c r="X3607" s="69">
        <v>0</v>
      </c>
      <c r="Y3607" s="14">
        <f t="shared" si="3814"/>
        <v>0</v>
      </c>
      <c r="Z3607" s="11" t="s">
        <v>26</v>
      </c>
      <c r="AA3607" s="12" t="s">
        <v>31</v>
      </c>
    </row>
    <row r="3608" spans="1:27" x14ac:dyDescent="0.25">
      <c r="A3608" s="10">
        <v>45713</v>
      </c>
      <c r="B3608" s="11" t="s">
        <v>6462</v>
      </c>
      <c r="C3608" s="11" t="s">
        <v>6463</v>
      </c>
      <c r="D3608" s="11">
        <v>18162</v>
      </c>
      <c r="E3608" s="11" t="s">
        <v>98</v>
      </c>
      <c r="F3608" s="11" t="s">
        <v>26</v>
      </c>
      <c r="G3608" s="11" t="s">
        <v>26</v>
      </c>
      <c r="H3608" s="12" t="s">
        <v>4421</v>
      </c>
      <c r="I3608" s="12" t="s">
        <v>27</v>
      </c>
      <c r="J3608" s="12" t="s">
        <v>42</v>
      </c>
      <c r="K3608" s="12" t="s">
        <v>43</v>
      </c>
      <c r="L3608" s="13">
        <v>42.04</v>
      </c>
      <c r="M3608" s="13">
        <v>25</v>
      </c>
      <c r="N3608" s="13">
        <f t="shared" si="3794"/>
        <v>1.6816</v>
      </c>
      <c r="O3608" s="13">
        <v>83</v>
      </c>
      <c r="P3608" s="13" t="s">
        <v>30</v>
      </c>
      <c r="Q3608" s="13">
        <v>0</v>
      </c>
      <c r="R3608" s="69">
        <f>L3608*O3608</f>
        <v>3489.3199999999997</v>
      </c>
      <c r="S3608" s="69">
        <v>38</v>
      </c>
      <c r="T3608" s="69">
        <f>L3608*S3608</f>
        <v>1597.52</v>
      </c>
      <c r="U3608" s="69">
        <f>R3608-T3608</f>
        <v>1891.7999999999997</v>
      </c>
      <c r="V3608" s="69">
        <f>U3608*1</f>
        <v>1891.7999999999997</v>
      </c>
      <c r="W3608" s="69">
        <f>U3608-V3608</f>
        <v>0</v>
      </c>
      <c r="X3608" s="69">
        <f>L3608*36</f>
        <v>1513.44</v>
      </c>
      <c r="Y3608" s="70">
        <f>+T3608-X3608</f>
        <v>84.079999999999927</v>
      </c>
      <c r="Z3608" s="12" t="s">
        <v>140</v>
      </c>
      <c r="AA3608" s="12" t="s">
        <v>78</v>
      </c>
    </row>
    <row r="3609" spans="1:27" x14ac:dyDescent="0.25">
      <c r="A3609" s="10">
        <v>45713</v>
      </c>
      <c r="B3609" s="11" t="s">
        <v>5337</v>
      </c>
      <c r="C3609" s="11" t="s">
        <v>6464</v>
      </c>
      <c r="D3609" s="11">
        <v>18163</v>
      </c>
      <c r="E3609" s="11" t="s">
        <v>239</v>
      </c>
      <c r="F3609" s="11" t="s">
        <v>26</v>
      </c>
      <c r="G3609" s="11" t="s">
        <v>26</v>
      </c>
      <c r="H3609" s="12" t="s">
        <v>4421</v>
      </c>
      <c r="I3609" s="12" t="s">
        <v>27</v>
      </c>
      <c r="J3609" s="12" t="s">
        <v>33</v>
      </c>
      <c r="K3609" s="12" t="s">
        <v>34</v>
      </c>
      <c r="L3609" s="13">
        <v>41.18</v>
      </c>
      <c r="M3609" s="13">
        <v>28</v>
      </c>
      <c r="N3609" s="13">
        <f t="shared" si="3794"/>
        <v>1.4707142857142856</v>
      </c>
      <c r="O3609" s="13">
        <v>85</v>
      </c>
      <c r="P3609" s="13" t="s">
        <v>30</v>
      </c>
      <c r="Q3609" s="13">
        <v>0</v>
      </c>
      <c r="R3609" s="69">
        <f t="shared" ref="R3609" si="3817">L3609*O3609</f>
        <v>3500.3</v>
      </c>
      <c r="S3609" s="69">
        <v>38</v>
      </c>
      <c r="T3609" s="69">
        <f t="shared" ref="T3609" si="3818">L3609*S3609</f>
        <v>1564.84</v>
      </c>
      <c r="U3609" s="69">
        <f t="shared" ref="U3609" si="3819">R3609-T3609</f>
        <v>1935.4600000000003</v>
      </c>
      <c r="V3609" s="69">
        <f>U3609*1</f>
        <v>1935.4600000000003</v>
      </c>
      <c r="W3609" s="69">
        <f t="shared" ref="W3609" si="3820">U3609-V3609</f>
        <v>0</v>
      </c>
      <c r="X3609" s="69">
        <f>L3609*37</f>
        <v>1523.66</v>
      </c>
      <c r="Y3609" s="70">
        <f>+T3609-X3609</f>
        <v>41.179999999999836</v>
      </c>
      <c r="Z3609" s="12" t="s">
        <v>41</v>
      </c>
      <c r="AA3609" s="12" t="s">
        <v>78</v>
      </c>
    </row>
    <row r="3610" spans="1:27" x14ac:dyDescent="0.25">
      <c r="A3610" s="10">
        <v>45713</v>
      </c>
      <c r="B3610" s="11" t="s">
        <v>748</v>
      </c>
      <c r="C3610" s="11" t="s">
        <v>6465</v>
      </c>
      <c r="D3610" s="11">
        <v>18164</v>
      </c>
      <c r="E3610" s="11" t="s">
        <v>434</v>
      </c>
      <c r="F3610" s="11" t="s">
        <v>26</v>
      </c>
      <c r="G3610" s="11">
        <v>2792</v>
      </c>
      <c r="H3610" s="12" t="s">
        <v>41</v>
      </c>
      <c r="I3610" s="12" t="s">
        <v>55</v>
      </c>
      <c r="J3610" s="12" t="s">
        <v>55</v>
      </c>
      <c r="K3610" s="12" t="s">
        <v>56</v>
      </c>
      <c r="L3610" s="13">
        <v>42.52</v>
      </c>
      <c r="M3610" s="13">
        <v>25</v>
      </c>
      <c r="N3610" s="13">
        <f t="shared" si="3794"/>
        <v>1.7008000000000001</v>
      </c>
      <c r="O3610" s="13" t="s">
        <v>30</v>
      </c>
      <c r="P3610" s="13">
        <v>24</v>
      </c>
      <c r="Q3610" s="13">
        <v>0</v>
      </c>
      <c r="R3610" s="69">
        <f>+M3610*P3610</f>
        <v>600</v>
      </c>
      <c r="S3610" s="69">
        <v>0</v>
      </c>
      <c r="T3610" s="69">
        <f>+M3610*S3610</f>
        <v>0</v>
      </c>
      <c r="U3610" s="69">
        <f t="shared" ref="U3610" si="3821">+R3610-T3610</f>
        <v>600</v>
      </c>
      <c r="V3610" s="69">
        <f>+U3610*0</f>
        <v>0</v>
      </c>
      <c r="W3610" s="69">
        <f t="shared" ref="W3610" si="3822">+U3610-V3610</f>
        <v>600</v>
      </c>
      <c r="X3610" s="69">
        <v>0</v>
      </c>
      <c r="Y3610" s="14">
        <f t="shared" ref="Y3610:Y3630" si="3823">T3610-X3610</f>
        <v>0</v>
      </c>
      <c r="Z3610" s="11" t="s">
        <v>26</v>
      </c>
      <c r="AA3610" s="12" t="s">
        <v>31</v>
      </c>
    </row>
    <row r="3611" spans="1:27" x14ac:dyDescent="0.25">
      <c r="A3611" s="10">
        <v>45713</v>
      </c>
      <c r="B3611" s="11" t="s">
        <v>6466</v>
      </c>
      <c r="C3611" s="11" t="s">
        <v>6467</v>
      </c>
      <c r="D3611" s="11">
        <v>18165</v>
      </c>
      <c r="E3611" s="11" t="s">
        <v>460</v>
      </c>
      <c r="F3611" s="11" t="s">
        <v>26</v>
      </c>
      <c r="G3611" s="11">
        <v>59</v>
      </c>
      <c r="H3611" s="12" t="s">
        <v>4443</v>
      </c>
      <c r="I3611" s="12" t="s">
        <v>37</v>
      </c>
      <c r="J3611" s="12" t="s">
        <v>85</v>
      </c>
      <c r="K3611" s="12" t="s">
        <v>86</v>
      </c>
      <c r="L3611" s="13">
        <v>33.159999999999997</v>
      </c>
      <c r="M3611" s="13">
        <v>21</v>
      </c>
      <c r="N3611" s="13">
        <f t="shared" si="3794"/>
        <v>1.5790476190476188</v>
      </c>
      <c r="O3611" s="13">
        <v>30</v>
      </c>
      <c r="P3611" s="13" t="s">
        <v>30</v>
      </c>
      <c r="Q3611" s="13">
        <v>0</v>
      </c>
      <c r="R3611" s="69">
        <f>L3611*O3611</f>
        <v>994.8</v>
      </c>
      <c r="S3611" s="69">
        <v>0</v>
      </c>
      <c r="T3611" s="69">
        <f>L3611*S3611</f>
        <v>0</v>
      </c>
      <c r="U3611" s="69">
        <f>R3611-T3611</f>
        <v>994.8</v>
      </c>
      <c r="V3611" s="69">
        <f>U3611*0</f>
        <v>0</v>
      </c>
      <c r="W3611" s="69">
        <f>U3611-V3611</f>
        <v>994.8</v>
      </c>
      <c r="X3611" s="69">
        <v>0</v>
      </c>
      <c r="Y3611" s="14">
        <f t="shared" si="3823"/>
        <v>0</v>
      </c>
      <c r="Z3611" s="11" t="s">
        <v>26</v>
      </c>
      <c r="AA3611" s="12" t="s">
        <v>31</v>
      </c>
    </row>
    <row r="3612" spans="1:27" x14ac:dyDescent="0.25">
      <c r="A3612" s="10">
        <v>45713</v>
      </c>
      <c r="B3612" s="11" t="s">
        <v>298</v>
      </c>
      <c r="C3612" s="11" t="s">
        <v>6468</v>
      </c>
      <c r="D3612" s="11">
        <v>18166</v>
      </c>
      <c r="E3612" s="11" t="s">
        <v>519</v>
      </c>
      <c r="F3612" s="11" t="s">
        <v>26</v>
      </c>
      <c r="G3612" s="11">
        <v>10456</v>
      </c>
      <c r="H3612" s="12" t="s">
        <v>140</v>
      </c>
      <c r="I3612" s="12" t="s">
        <v>27</v>
      </c>
      <c r="J3612" s="12" t="s">
        <v>33</v>
      </c>
      <c r="K3612" s="12" t="s">
        <v>34</v>
      </c>
      <c r="L3612" s="13">
        <v>42.54</v>
      </c>
      <c r="M3612" s="13">
        <v>29</v>
      </c>
      <c r="N3612" s="13">
        <f t="shared" si="3794"/>
        <v>1.4668965517241379</v>
      </c>
      <c r="O3612" s="13">
        <v>40</v>
      </c>
      <c r="P3612" s="13"/>
      <c r="Q3612" s="13">
        <v>0</v>
      </c>
      <c r="R3612" s="69">
        <f>+L3612*O3612</f>
        <v>1701.6</v>
      </c>
      <c r="S3612" s="69">
        <v>0</v>
      </c>
      <c r="T3612" s="69">
        <f>+L3612*S3612</f>
        <v>0</v>
      </c>
      <c r="U3612" s="69">
        <f>+R3612-T3612</f>
        <v>1701.6</v>
      </c>
      <c r="V3612" s="69">
        <f t="shared" ref="V3612" si="3824">+U3612*0</f>
        <v>0</v>
      </c>
      <c r="W3612" s="69">
        <f>+U3612-V3612</f>
        <v>1701.6</v>
      </c>
      <c r="X3612" s="69">
        <v>0</v>
      </c>
      <c r="Y3612" s="14">
        <f t="shared" si="3823"/>
        <v>0</v>
      </c>
      <c r="Z3612" s="11" t="s">
        <v>26</v>
      </c>
      <c r="AA3612" s="12" t="s">
        <v>31</v>
      </c>
    </row>
    <row r="3613" spans="1:27" x14ac:dyDescent="0.25">
      <c r="A3613" s="10">
        <v>45713</v>
      </c>
      <c r="B3613" s="11" t="s">
        <v>1916</v>
      </c>
      <c r="C3613" s="11" t="s">
        <v>6469</v>
      </c>
      <c r="D3613" s="11">
        <v>18167</v>
      </c>
      <c r="E3613" s="11" t="s">
        <v>592</v>
      </c>
      <c r="F3613" s="11" t="s">
        <v>26</v>
      </c>
      <c r="G3613" s="11">
        <v>44350</v>
      </c>
      <c r="H3613" s="12" t="s">
        <v>4422</v>
      </c>
      <c r="I3613" s="12" t="s">
        <v>27</v>
      </c>
      <c r="J3613" s="12" t="s">
        <v>47</v>
      </c>
      <c r="K3613" s="12" t="s">
        <v>48</v>
      </c>
      <c r="L3613" s="13">
        <v>36.159999999999997</v>
      </c>
      <c r="M3613" s="13">
        <v>25</v>
      </c>
      <c r="N3613" s="13">
        <f t="shared" si="3794"/>
        <v>1.4463999999999999</v>
      </c>
      <c r="O3613" s="13">
        <v>46</v>
      </c>
      <c r="P3613" s="13" t="s">
        <v>30</v>
      </c>
      <c r="Q3613" s="13">
        <v>0</v>
      </c>
      <c r="R3613" s="69">
        <f t="shared" ref="R3613" si="3825">+L3613*O3613</f>
        <v>1663.36</v>
      </c>
      <c r="S3613" s="69">
        <v>0</v>
      </c>
      <c r="T3613" s="69">
        <f t="shared" ref="T3613" si="3826">+L3613*S3613</f>
        <v>0</v>
      </c>
      <c r="U3613" s="69">
        <f t="shared" ref="U3613" si="3827">+R3613-T3613</f>
        <v>1663.36</v>
      </c>
      <c r="V3613" s="69">
        <f>+U3613*1</f>
        <v>1663.36</v>
      </c>
      <c r="W3613" s="69">
        <f t="shared" ref="W3613" si="3828">+U3613-V3613</f>
        <v>0</v>
      </c>
      <c r="X3613" s="69">
        <v>0</v>
      </c>
      <c r="Y3613" s="14">
        <f t="shared" si="3823"/>
        <v>0</v>
      </c>
      <c r="Z3613" s="11" t="s">
        <v>26</v>
      </c>
      <c r="AA3613" s="12" t="s">
        <v>31</v>
      </c>
    </row>
    <row r="3614" spans="1:27" x14ac:dyDescent="0.25">
      <c r="A3614" s="10">
        <v>45713</v>
      </c>
      <c r="B3614" s="11" t="s">
        <v>3333</v>
      </c>
      <c r="C3614" s="11" t="s">
        <v>6470</v>
      </c>
      <c r="D3614" s="11">
        <v>18168</v>
      </c>
      <c r="E3614" s="11" t="s">
        <v>229</v>
      </c>
      <c r="F3614" s="11" t="s">
        <v>26</v>
      </c>
      <c r="G3614" s="11">
        <v>26217</v>
      </c>
      <c r="H3614" s="12" t="s">
        <v>564</v>
      </c>
      <c r="I3614" s="12" t="s">
        <v>27</v>
      </c>
      <c r="J3614" s="12" t="s">
        <v>33</v>
      </c>
      <c r="K3614" s="12" t="s">
        <v>34</v>
      </c>
      <c r="L3614" s="13">
        <v>40.58</v>
      </c>
      <c r="M3614" s="13">
        <v>28</v>
      </c>
      <c r="N3614" s="13">
        <f t="shared" si="3794"/>
        <v>1.4492857142857143</v>
      </c>
      <c r="O3614" s="13"/>
      <c r="P3614" s="13">
        <v>60</v>
      </c>
      <c r="Q3614" s="13">
        <v>0</v>
      </c>
      <c r="R3614" s="69">
        <f>M3614*P3614</f>
        <v>1680</v>
      </c>
      <c r="S3614" s="69">
        <v>0</v>
      </c>
      <c r="T3614" s="69">
        <f>M3614*S3614</f>
        <v>0</v>
      </c>
      <c r="U3614" s="69">
        <f>R3614-T3614</f>
        <v>1680</v>
      </c>
      <c r="V3614" s="69">
        <f>U3614*0</f>
        <v>0</v>
      </c>
      <c r="W3614" s="69">
        <f>+U3614-V3614</f>
        <v>1680</v>
      </c>
      <c r="X3614" s="69">
        <v>0</v>
      </c>
      <c r="Y3614" s="14">
        <f t="shared" si="3823"/>
        <v>0</v>
      </c>
      <c r="Z3614" s="11" t="s">
        <v>26</v>
      </c>
      <c r="AA3614" s="12" t="s">
        <v>31</v>
      </c>
    </row>
    <row r="3615" spans="1:27" x14ac:dyDescent="0.25">
      <c r="A3615" s="10">
        <v>45713</v>
      </c>
      <c r="B3615" s="11" t="s">
        <v>1416</v>
      </c>
      <c r="C3615" s="11" t="s">
        <v>6471</v>
      </c>
      <c r="D3615" s="11">
        <v>18169</v>
      </c>
      <c r="E3615" s="11" t="s">
        <v>2125</v>
      </c>
      <c r="F3615" s="11" t="s">
        <v>26</v>
      </c>
      <c r="G3615" s="11">
        <v>112452</v>
      </c>
      <c r="H3615" s="12" t="s">
        <v>4445</v>
      </c>
      <c r="I3615" s="12" t="s">
        <v>27</v>
      </c>
      <c r="J3615" s="12" t="s">
        <v>33</v>
      </c>
      <c r="K3615" s="12" t="s">
        <v>34</v>
      </c>
      <c r="L3615" s="13">
        <v>35.299999999999997</v>
      </c>
      <c r="M3615" s="13">
        <v>25</v>
      </c>
      <c r="N3615" s="13">
        <f t="shared" si="3794"/>
        <v>1.4119999999999999</v>
      </c>
      <c r="O3615" s="13">
        <v>44</v>
      </c>
      <c r="P3615" s="13" t="s">
        <v>30</v>
      </c>
      <c r="Q3615" s="13">
        <v>0</v>
      </c>
      <c r="R3615" s="69">
        <f t="shared" ref="R3615" si="3829">+L3615*O3615</f>
        <v>1553.1999999999998</v>
      </c>
      <c r="S3615" s="69">
        <v>0</v>
      </c>
      <c r="T3615" s="69">
        <f>+L3615*S3615</f>
        <v>0</v>
      </c>
      <c r="U3615" s="69">
        <f>+R3615-T3615</f>
        <v>1553.1999999999998</v>
      </c>
      <c r="V3615" s="69">
        <f>+U3615*1</f>
        <v>1553.1999999999998</v>
      </c>
      <c r="W3615" s="69">
        <f>+U3615-V3615</f>
        <v>0</v>
      </c>
      <c r="X3615" s="69">
        <v>0</v>
      </c>
      <c r="Y3615" s="14">
        <f t="shared" si="3823"/>
        <v>0</v>
      </c>
      <c r="Z3615" s="11" t="s">
        <v>26</v>
      </c>
      <c r="AA3615" s="12" t="s">
        <v>31</v>
      </c>
    </row>
    <row r="3616" spans="1:27" x14ac:dyDescent="0.25">
      <c r="A3616" s="10">
        <v>45713</v>
      </c>
      <c r="B3616" s="11" t="s">
        <v>730</v>
      </c>
      <c r="C3616" s="11" t="s">
        <v>6472</v>
      </c>
      <c r="D3616" s="11">
        <v>18170</v>
      </c>
      <c r="E3616" s="11" t="s">
        <v>67</v>
      </c>
      <c r="F3616" s="11" t="s">
        <v>26</v>
      </c>
      <c r="G3616" s="11">
        <v>1650</v>
      </c>
      <c r="H3616" s="12" t="s">
        <v>66</v>
      </c>
      <c r="I3616" s="12" t="s">
        <v>37</v>
      </c>
      <c r="J3616" s="12" t="s">
        <v>1908</v>
      </c>
      <c r="K3616" s="12" t="s">
        <v>82</v>
      </c>
      <c r="L3616" s="13">
        <v>39.659999999999997</v>
      </c>
      <c r="M3616" s="13">
        <v>25</v>
      </c>
      <c r="N3616" s="13">
        <f t="shared" si="3794"/>
        <v>1.5863999999999998</v>
      </c>
      <c r="O3616" s="13" t="s">
        <v>30</v>
      </c>
      <c r="P3616" s="13">
        <v>54</v>
      </c>
      <c r="Q3616" s="13">
        <v>0</v>
      </c>
      <c r="R3616" s="69">
        <f>M3616*P3616</f>
        <v>1350</v>
      </c>
      <c r="S3616" s="69">
        <v>0</v>
      </c>
      <c r="T3616" s="69">
        <f>M3616*S3616</f>
        <v>0</v>
      </c>
      <c r="U3616" s="69">
        <f t="shared" ref="U3616" si="3830">R3616-T3616</f>
        <v>1350</v>
      </c>
      <c r="V3616" s="69">
        <f>U3616*1</f>
        <v>1350</v>
      </c>
      <c r="W3616" s="69">
        <f>U3616-V3616</f>
        <v>0</v>
      </c>
      <c r="X3616" s="69">
        <v>0</v>
      </c>
      <c r="Y3616" s="14">
        <f t="shared" si="3823"/>
        <v>0</v>
      </c>
      <c r="Z3616" s="11" t="s">
        <v>26</v>
      </c>
      <c r="AA3616" s="12" t="s">
        <v>31</v>
      </c>
    </row>
    <row r="3617" spans="1:27" x14ac:dyDescent="0.25">
      <c r="A3617" s="10">
        <v>45713</v>
      </c>
      <c r="B3617" s="11" t="s">
        <v>622</v>
      </c>
      <c r="C3617" s="11" t="s">
        <v>6473</v>
      </c>
      <c r="D3617" s="11">
        <v>18171</v>
      </c>
      <c r="E3617" s="11" t="s">
        <v>603</v>
      </c>
      <c r="F3617" s="11" t="s">
        <v>26</v>
      </c>
      <c r="G3617" s="11">
        <v>1122</v>
      </c>
      <c r="H3617" s="12" t="s">
        <v>141</v>
      </c>
      <c r="I3617" s="12" t="s">
        <v>37</v>
      </c>
      <c r="J3617" s="12" t="s">
        <v>85</v>
      </c>
      <c r="K3617" s="12" t="s">
        <v>86</v>
      </c>
      <c r="L3617" s="13">
        <v>38.56</v>
      </c>
      <c r="M3617" s="13">
        <v>25</v>
      </c>
      <c r="N3617" s="13">
        <f t="shared" si="3794"/>
        <v>1.5424</v>
      </c>
      <c r="O3617" s="13">
        <v>29</v>
      </c>
      <c r="P3617" s="13" t="s">
        <v>30</v>
      </c>
      <c r="Q3617" s="13">
        <v>0</v>
      </c>
      <c r="R3617" s="69">
        <f>L3617*O3617</f>
        <v>1118.24</v>
      </c>
      <c r="S3617" s="69">
        <v>0</v>
      </c>
      <c r="T3617" s="69">
        <f>L3617*S3617</f>
        <v>0</v>
      </c>
      <c r="U3617" s="69">
        <f>R3617-T3617</f>
        <v>1118.24</v>
      </c>
      <c r="V3617" s="69">
        <f>U3617*0</f>
        <v>0</v>
      </c>
      <c r="W3617" s="69">
        <f>U3617-V3617</f>
        <v>1118.24</v>
      </c>
      <c r="X3617" s="69">
        <v>0</v>
      </c>
      <c r="Y3617" s="14">
        <f t="shared" si="3823"/>
        <v>0</v>
      </c>
      <c r="Z3617" s="11" t="s">
        <v>26</v>
      </c>
      <c r="AA3617" s="12" t="s">
        <v>31</v>
      </c>
    </row>
    <row r="3618" spans="1:27" x14ac:dyDescent="0.25">
      <c r="A3618" s="10">
        <v>45713</v>
      </c>
      <c r="B3618" s="11" t="s">
        <v>374</v>
      </c>
      <c r="C3618" s="11" t="s">
        <v>6474</v>
      </c>
      <c r="D3618" s="11">
        <v>18172</v>
      </c>
      <c r="E3618" s="11" t="s">
        <v>460</v>
      </c>
      <c r="F3618" s="11" t="s">
        <v>26</v>
      </c>
      <c r="G3618" s="11">
        <v>60</v>
      </c>
      <c r="H3618" s="12" t="s">
        <v>4443</v>
      </c>
      <c r="I3618" s="12" t="s">
        <v>37</v>
      </c>
      <c r="J3618" s="12" t="s">
        <v>85</v>
      </c>
      <c r="K3618" s="12" t="s">
        <v>86</v>
      </c>
      <c r="L3618" s="13">
        <v>31.26</v>
      </c>
      <c r="M3618" s="13">
        <v>20</v>
      </c>
      <c r="N3618" s="13">
        <f t="shared" si="3794"/>
        <v>1.5630000000000002</v>
      </c>
      <c r="O3618" s="13">
        <v>30</v>
      </c>
      <c r="P3618" s="13" t="s">
        <v>30</v>
      </c>
      <c r="Q3618" s="13">
        <v>0</v>
      </c>
      <c r="R3618" s="69">
        <f>L3618*O3618</f>
        <v>937.80000000000007</v>
      </c>
      <c r="S3618" s="69">
        <v>0</v>
      </c>
      <c r="T3618" s="69">
        <f>L3618*S3618</f>
        <v>0</v>
      </c>
      <c r="U3618" s="69">
        <f>R3618-T3618</f>
        <v>937.80000000000007</v>
      </c>
      <c r="V3618" s="69">
        <f>U3618*0</f>
        <v>0</v>
      </c>
      <c r="W3618" s="69">
        <f>U3618-V3618</f>
        <v>937.80000000000007</v>
      </c>
      <c r="X3618" s="69">
        <v>0</v>
      </c>
      <c r="Y3618" s="14">
        <f t="shared" si="3823"/>
        <v>0</v>
      </c>
      <c r="Z3618" s="11" t="s">
        <v>26</v>
      </c>
      <c r="AA3618" s="12" t="s">
        <v>31</v>
      </c>
    </row>
    <row r="3619" spans="1:27" x14ac:dyDescent="0.25">
      <c r="A3619" s="10">
        <v>45713</v>
      </c>
      <c r="B3619" s="11" t="s">
        <v>6475</v>
      </c>
      <c r="C3619" s="11" t="s">
        <v>6476</v>
      </c>
      <c r="D3619" s="11">
        <v>18173</v>
      </c>
      <c r="E3619" s="11" t="s">
        <v>65</v>
      </c>
      <c r="F3619" s="11" t="s">
        <v>26</v>
      </c>
      <c r="G3619" s="11">
        <v>1716</v>
      </c>
      <c r="H3619" s="12" t="s">
        <v>66</v>
      </c>
      <c r="I3619" s="12" t="s">
        <v>37</v>
      </c>
      <c r="J3619" s="12" t="s">
        <v>1908</v>
      </c>
      <c r="K3619" s="12" t="s">
        <v>82</v>
      </c>
      <c r="L3619" s="13">
        <v>39.92</v>
      </c>
      <c r="M3619" s="13">
        <v>25</v>
      </c>
      <c r="N3619" s="13">
        <f t="shared" si="3794"/>
        <v>1.5968</v>
      </c>
      <c r="O3619" s="13" t="s">
        <v>30</v>
      </c>
      <c r="P3619" s="13">
        <v>54</v>
      </c>
      <c r="Q3619" s="13">
        <v>0</v>
      </c>
      <c r="R3619" s="69">
        <f>M3619*P3619</f>
        <v>1350</v>
      </c>
      <c r="S3619" s="69">
        <v>0</v>
      </c>
      <c r="T3619" s="69">
        <f>M3619*S3619</f>
        <v>0</v>
      </c>
      <c r="U3619" s="69">
        <f t="shared" ref="U3619" si="3831">R3619-T3619</f>
        <v>1350</v>
      </c>
      <c r="V3619" s="69">
        <f>U3619*1</f>
        <v>1350</v>
      </c>
      <c r="W3619" s="69">
        <f>U3619-V3619</f>
        <v>0</v>
      </c>
      <c r="X3619" s="69">
        <v>0</v>
      </c>
      <c r="Y3619" s="14">
        <f t="shared" si="3823"/>
        <v>0</v>
      </c>
      <c r="Z3619" s="11" t="s">
        <v>26</v>
      </c>
      <c r="AA3619" s="12" t="s">
        <v>31</v>
      </c>
    </row>
    <row r="3620" spans="1:27" x14ac:dyDescent="0.25">
      <c r="A3620" s="10">
        <v>45713</v>
      </c>
      <c r="B3620" s="11" t="s">
        <v>281</v>
      </c>
      <c r="C3620" s="11" t="s">
        <v>6477</v>
      </c>
      <c r="D3620" s="11">
        <v>18174</v>
      </c>
      <c r="E3620" s="11" t="s">
        <v>551</v>
      </c>
      <c r="F3620" s="11" t="s">
        <v>26</v>
      </c>
      <c r="G3620" s="11">
        <v>44183</v>
      </c>
      <c r="H3620" s="12" t="s">
        <v>4422</v>
      </c>
      <c r="I3620" s="12" t="s">
        <v>27</v>
      </c>
      <c r="J3620" s="12" t="s">
        <v>47</v>
      </c>
      <c r="K3620" s="12" t="s">
        <v>48</v>
      </c>
      <c r="L3620" s="13">
        <v>32.76</v>
      </c>
      <c r="M3620" s="13">
        <v>25</v>
      </c>
      <c r="N3620" s="13">
        <f t="shared" si="3794"/>
        <v>1.3104</v>
      </c>
      <c r="O3620" s="13">
        <v>46</v>
      </c>
      <c r="P3620" s="13" t="s">
        <v>30</v>
      </c>
      <c r="Q3620" s="13">
        <v>0</v>
      </c>
      <c r="R3620" s="69">
        <f t="shared" ref="R3620" si="3832">+L3620*O3620</f>
        <v>1506.9599999999998</v>
      </c>
      <c r="S3620" s="69">
        <v>0</v>
      </c>
      <c r="T3620" s="69">
        <f t="shared" ref="T3620" si="3833">+L3620*S3620</f>
        <v>0</v>
      </c>
      <c r="U3620" s="69">
        <f t="shared" ref="U3620" si="3834">+R3620-T3620</f>
        <v>1506.9599999999998</v>
      </c>
      <c r="V3620" s="69">
        <f>+U3620*1</f>
        <v>1506.9599999999998</v>
      </c>
      <c r="W3620" s="69">
        <f t="shared" ref="W3620" si="3835">+U3620-V3620</f>
        <v>0</v>
      </c>
      <c r="X3620" s="69">
        <v>0</v>
      </c>
      <c r="Y3620" s="14">
        <f t="shared" si="3823"/>
        <v>0</v>
      </c>
      <c r="Z3620" s="11" t="s">
        <v>26</v>
      </c>
      <c r="AA3620" s="12" t="s">
        <v>31</v>
      </c>
    </row>
    <row r="3621" spans="1:27" x14ac:dyDescent="0.25">
      <c r="A3621" s="10">
        <v>45713</v>
      </c>
      <c r="B3621" s="11" t="s">
        <v>5885</v>
      </c>
      <c r="C3621" s="11" t="s">
        <v>6478</v>
      </c>
      <c r="D3621" s="11">
        <v>18175</v>
      </c>
      <c r="E3621" s="11" t="s">
        <v>460</v>
      </c>
      <c r="F3621" s="11" t="s">
        <v>26</v>
      </c>
      <c r="G3621" s="11">
        <v>124</v>
      </c>
      <c r="H3621" s="12" t="s">
        <v>4443</v>
      </c>
      <c r="I3621" s="12" t="s">
        <v>37</v>
      </c>
      <c r="J3621" s="12" t="s">
        <v>85</v>
      </c>
      <c r="K3621" s="12" t="s">
        <v>86</v>
      </c>
      <c r="L3621" s="13">
        <v>31.16</v>
      </c>
      <c r="M3621" s="13">
        <v>20</v>
      </c>
      <c r="N3621" s="13">
        <f t="shared" si="3794"/>
        <v>1.5580000000000001</v>
      </c>
      <c r="O3621" s="13">
        <v>30</v>
      </c>
      <c r="P3621" s="13" t="s">
        <v>30</v>
      </c>
      <c r="Q3621" s="13">
        <v>0</v>
      </c>
      <c r="R3621" s="69">
        <f>L3621*O3621</f>
        <v>934.8</v>
      </c>
      <c r="S3621" s="69">
        <v>0</v>
      </c>
      <c r="T3621" s="69">
        <f>L3621*S3621</f>
        <v>0</v>
      </c>
      <c r="U3621" s="69">
        <f>R3621-T3621</f>
        <v>934.8</v>
      </c>
      <c r="V3621" s="69">
        <f>U3621*0</f>
        <v>0</v>
      </c>
      <c r="W3621" s="69">
        <f>U3621-V3621</f>
        <v>934.8</v>
      </c>
      <c r="X3621" s="69">
        <v>0</v>
      </c>
      <c r="Y3621" s="14">
        <f t="shared" si="3823"/>
        <v>0</v>
      </c>
      <c r="Z3621" s="11" t="s">
        <v>26</v>
      </c>
      <c r="AA3621" s="12" t="s">
        <v>31</v>
      </c>
    </row>
    <row r="3622" spans="1:27" x14ac:dyDescent="0.25">
      <c r="A3622" s="10">
        <v>45713</v>
      </c>
      <c r="B3622" s="11" t="s">
        <v>6024</v>
      </c>
      <c r="C3622" s="11" t="s">
        <v>6479</v>
      </c>
      <c r="D3622" s="11">
        <v>18176</v>
      </c>
      <c r="E3622" s="11" t="s">
        <v>604</v>
      </c>
      <c r="F3622" s="11" t="s">
        <v>26</v>
      </c>
      <c r="G3622" s="11">
        <v>1073</v>
      </c>
      <c r="H3622" s="12" t="s">
        <v>141</v>
      </c>
      <c r="I3622" s="12" t="s">
        <v>27</v>
      </c>
      <c r="J3622" s="12" t="s">
        <v>42</v>
      </c>
      <c r="K3622" s="12" t="s">
        <v>43</v>
      </c>
      <c r="L3622" s="13">
        <v>45.62</v>
      </c>
      <c r="M3622" s="13">
        <v>28</v>
      </c>
      <c r="N3622" s="13">
        <f t="shared" si="3794"/>
        <v>1.6292857142857142</v>
      </c>
      <c r="O3622" s="13">
        <v>40</v>
      </c>
      <c r="P3622" s="13" t="s">
        <v>30</v>
      </c>
      <c r="Q3622" s="13">
        <v>0</v>
      </c>
      <c r="R3622" s="69">
        <f>L3622*O3622</f>
        <v>1824.8</v>
      </c>
      <c r="S3622" s="69">
        <v>0</v>
      </c>
      <c r="T3622" s="69">
        <f>L3622*S3622</f>
        <v>0</v>
      </c>
      <c r="U3622" s="69">
        <f>R3622-T3622</f>
        <v>1824.8</v>
      </c>
      <c r="V3622" s="69">
        <f>U3622*0</f>
        <v>0</v>
      </c>
      <c r="W3622" s="69">
        <f>U3622-V3622</f>
        <v>1824.8</v>
      </c>
      <c r="X3622" s="69">
        <v>0</v>
      </c>
      <c r="Y3622" s="14">
        <f t="shared" si="3823"/>
        <v>0</v>
      </c>
      <c r="Z3622" s="11" t="s">
        <v>26</v>
      </c>
      <c r="AA3622" s="12" t="s">
        <v>31</v>
      </c>
    </row>
    <row r="3623" spans="1:27" x14ac:dyDescent="0.25">
      <c r="A3623" s="10">
        <v>45713</v>
      </c>
      <c r="B3623" s="11" t="s">
        <v>1888</v>
      </c>
      <c r="C3623" s="11" t="s">
        <v>6480</v>
      </c>
      <c r="D3623" s="11">
        <v>18177</v>
      </c>
      <c r="E3623" s="11" t="s">
        <v>183</v>
      </c>
      <c r="F3623" s="11" t="s">
        <v>26</v>
      </c>
      <c r="G3623" s="11">
        <v>1029</v>
      </c>
      <c r="H3623" s="12" t="s">
        <v>141</v>
      </c>
      <c r="I3623" s="12" t="s">
        <v>27</v>
      </c>
      <c r="J3623" s="12" t="s">
        <v>33</v>
      </c>
      <c r="K3623" s="12" t="s">
        <v>34</v>
      </c>
      <c r="L3623" s="13">
        <v>38.119999999999997</v>
      </c>
      <c r="M3623" s="13">
        <v>25</v>
      </c>
      <c r="N3623" s="13">
        <f t="shared" si="3794"/>
        <v>1.5247999999999999</v>
      </c>
      <c r="O3623" s="13">
        <v>40</v>
      </c>
      <c r="P3623" s="13" t="s">
        <v>30</v>
      </c>
      <c r="Q3623" s="13">
        <v>0</v>
      </c>
      <c r="R3623" s="69">
        <f>L3623*O3623</f>
        <v>1524.8</v>
      </c>
      <c r="S3623" s="69">
        <v>0</v>
      </c>
      <c r="T3623" s="69">
        <f>L3623*S3623</f>
        <v>0</v>
      </c>
      <c r="U3623" s="69">
        <f>R3623-T3623</f>
        <v>1524.8</v>
      </c>
      <c r="V3623" s="69">
        <f>U3623*0</f>
        <v>0</v>
      </c>
      <c r="W3623" s="69">
        <f>U3623-V3623</f>
        <v>1524.8</v>
      </c>
      <c r="X3623" s="69">
        <v>0</v>
      </c>
      <c r="Y3623" s="14">
        <f t="shared" si="3823"/>
        <v>0</v>
      </c>
      <c r="Z3623" s="11" t="s">
        <v>26</v>
      </c>
      <c r="AA3623" s="12" t="s">
        <v>31</v>
      </c>
    </row>
    <row r="3624" spans="1:27" x14ac:dyDescent="0.25">
      <c r="A3624" s="10">
        <v>45713</v>
      </c>
      <c r="B3624" s="11" t="s">
        <v>4393</v>
      </c>
      <c r="C3624" s="11" t="s">
        <v>6481</v>
      </c>
      <c r="D3624" s="11">
        <v>18178</v>
      </c>
      <c r="E3624" s="11" t="s">
        <v>50</v>
      </c>
      <c r="F3624" s="11" t="s">
        <v>26</v>
      </c>
      <c r="G3624" s="11">
        <v>769</v>
      </c>
      <c r="H3624" s="12" t="s">
        <v>162</v>
      </c>
      <c r="I3624" s="12" t="s">
        <v>27</v>
      </c>
      <c r="J3624" s="12" t="s">
        <v>42</v>
      </c>
      <c r="K3624" s="12" t="s">
        <v>43</v>
      </c>
      <c r="L3624" s="13">
        <v>41.36</v>
      </c>
      <c r="M3624" s="13">
        <v>25</v>
      </c>
      <c r="N3624" s="13">
        <f t="shared" si="3794"/>
        <v>1.6543999999999999</v>
      </c>
      <c r="O3624" s="13" t="s">
        <v>30</v>
      </c>
      <c r="P3624" s="13">
        <v>62</v>
      </c>
      <c r="Q3624" s="13">
        <v>0</v>
      </c>
      <c r="R3624" s="69">
        <f>M3624*P3624</f>
        <v>1550</v>
      </c>
      <c r="S3624" s="69">
        <v>0</v>
      </c>
      <c r="T3624" s="69">
        <f>M3624*S3624</f>
        <v>0</v>
      </c>
      <c r="U3624" s="69">
        <f>R3624-T3624</f>
        <v>1550</v>
      </c>
      <c r="V3624" s="69">
        <f t="shared" ref="V3624" si="3836">U3624*0</f>
        <v>0</v>
      </c>
      <c r="W3624" s="69">
        <f t="shared" ref="W3624" si="3837">U3624-V3624</f>
        <v>1550</v>
      </c>
      <c r="X3624" s="69">
        <v>0</v>
      </c>
      <c r="Y3624" s="14">
        <f t="shared" si="3823"/>
        <v>0</v>
      </c>
      <c r="Z3624" s="11" t="s">
        <v>26</v>
      </c>
      <c r="AA3624" s="12" t="s">
        <v>31</v>
      </c>
    </row>
    <row r="3625" spans="1:27" x14ac:dyDescent="0.25">
      <c r="A3625" s="10">
        <v>45713</v>
      </c>
      <c r="B3625" s="11" t="s">
        <v>381</v>
      </c>
      <c r="C3625" s="11" t="s">
        <v>6482</v>
      </c>
      <c r="D3625" s="11">
        <v>18179</v>
      </c>
      <c r="E3625" s="11" t="s">
        <v>60</v>
      </c>
      <c r="F3625" s="11" t="s">
        <v>26</v>
      </c>
      <c r="G3625" s="11" t="s">
        <v>35</v>
      </c>
      <c r="H3625" s="12" t="s">
        <v>36</v>
      </c>
      <c r="I3625" s="12" t="s">
        <v>27</v>
      </c>
      <c r="J3625" s="12" t="s">
        <v>28</v>
      </c>
      <c r="K3625" s="12" t="s">
        <v>29</v>
      </c>
      <c r="L3625" s="13">
        <v>4.3600000000000003</v>
      </c>
      <c r="M3625" s="13">
        <v>3</v>
      </c>
      <c r="N3625" s="13">
        <f t="shared" si="3794"/>
        <v>1.4533333333333334</v>
      </c>
      <c r="O3625" s="13">
        <v>32</v>
      </c>
      <c r="P3625" s="13" t="s">
        <v>30</v>
      </c>
      <c r="Q3625" s="13">
        <v>0</v>
      </c>
      <c r="R3625" s="69">
        <f>(L3625*O3625)-Q3625</f>
        <v>139.52000000000001</v>
      </c>
      <c r="S3625" s="69">
        <v>0</v>
      </c>
      <c r="T3625" s="69">
        <f t="shared" ref="T3625" si="3838">+L3625*S3625</f>
        <v>0</v>
      </c>
      <c r="U3625" s="69">
        <f t="shared" ref="U3625" si="3839">+R3625-T3625</f>
        <v>139.52000000000001</v>
      </c>
      <c r="V3625" s="69">
        <f>+U3625*0</f>
        <v>0</v>
      </c>
      <c r="W3625" s="69">
        <f t="shared" ref="W3625" si="3840">+U3625-V3625</f>
        <v>139.52000000000001</v>
      </c>
      <c r="X3625" s="69">
        <v>0</v>
      </c>
      <c r="Y3625" s="14">
        <f t="shared" si="3823"/>
        <v>0</v>
      </c>
      <c r="Z3625" s="11" t="s">
        <v>26</v>
      </c>
      <c r="AA3625" s="12" t="s">
        <v>31</v>
      </c>
    </row>
    <row r="3626" spans="1:27" x14ac:dyDescent="0.25">
      <c r="A3626" s="10">
        <v>45713</v>
      </c>
      <c r="B3626" s="11" t="s">
        <v>6483</v>
      </c>
      <c r="C3626" s="11" t="s">
        <v>6484</v>
      </c>
      <c r="D3626" s="11">
        <v>18180</v>
      </c>
      <c r="E3626" s="11" t="s">
        <v>81</v>
      </c>
      <c r="F3626" s="11" t="s">
        <v>26</v>
      </c>
      <c r="G3626" s="11">
        <v>1223</v>
      </c>
      <c r="H3626" s="12" t="s">
        <v>141</v>
      </c>
      <c r="I3626" s="12" t="s">
        <v>27</v>
      </c>
      <c r="J3626" s="12" t="s">
        <v>33</v>
      </c>
      <c r="K3626" s="12" t="s">
        <v>34</v>
      </c>
      <c r="L3626" s="13">
        <v>41.92</v>
      </c>
      <c r="M3626" s="13">
        <v>28</v>
      </c>
      <c r="N3626" s="13">
        <f t="shared" si="3794"/>
        <v>1.4971428571428571</v>
      </c>
      <c r="O3626" s="13">
        <v>40</v>
      </c>
      <c r="P3626" s="13" t="s">
        <v>30</v>
      </c>
      <c r="Q3626" s="13">
        <v>0</v>
      </c>
      <c r="R3626" s="69">
        <f>L3626*O3626</f>
        <v>1676.8000000000002</v>
      </c>
      <c r="S3626" s="69">
        <v>0</v>
      </c>
      <c r="T3626" s="69">
        <f>L3626*S3626</f>
        <v>0</v>
      </c>
      <c r="U3626" s="69">
        <f>R3626-T3626</f>
        <v>1676.8000000000002</v>
      </c>
      <c r="V3626" s="69">
        <f>U3626*0</f>
        <v>0</v>
      </c>
      <c r="W3626" s="69">
        <f>U3626-V3626</f>
        <v>1676.8000000000002</v>
      </c>
      <c r="X3626" s="69">
        <v>0</v>
      </c>
      <c r="Y3626" s="14">
        <f t="shared" si="3823"/>
        <v>0</v>
      </c>
      <c r="Z3626" s="11" t="s">
        <v>26</v>
      </c>
      <c r="AA3626" s="12" t="s">
        <v>31</v>
      </c>
    </row>
    <row r="3627" spans="1:27" x14ac:dyDescent="0.25">
      <c r="A3627" s="10">
        <v>45713</v>
      </c>
      <c r="B3627" s="11" t="s">
        <v>6485</v>
      </c>
      <c r="C3627" s="11" t="s">
        <v>6486</v>
      </c>
      <c r="D3627" s="11">
        <v>18181</v>
      </c>
      <c r="E3627" s="11" t="s">
        <v>460</v>
      </c>
      <c r="F3627" s="11" t="s">
        <v>26</v>
      </c>
      <c r="G3627" s="11">
        <v>126</v>
      </c>
      <c r="H3627" s="12" t="s">
        <v>4443</v>
      </c>
      <c r="I3627" s="12" t="s">
        <v>37</v>
      </c>
      <c r="J3627" s="12" t="s">
        <v>85</v>
      </c>
      <c r="K3627" s="12" t="s">
        <v>86</v>
      </c>
      <c r="L3627" s="13">
        <v>33.92</v>
      </c>
      <c r="M3627" s="13">
        <v>20</v>
      </c>
      <c r="N3627" s="13">
        <f t="shared" si="3794"/>
        <v>1.6960000000000002</v>
      </c>
      <c r="O3627" s="13">
        <v>30</v>
      </c>
      <c r="P3627" s="13" t="s">
        <v>30</v>
      </c>
      <c r="Q3627" s="13">
        <v>0</v>
      </c>
      <c r="R3627" s="69">
        <f>L3627*O3627</f>
        <v>1017.6</v>
      </c>
      <c r="S3627" s="69">
        <v>0</v>
      </c>
      <c r="T3627" s="69">
        <f>L3627*S3627</f>
        <v>0</v>
      </c>
      <c r="U3627" s="69">
        <f>R3627-T3627</f>
        <v>1017.6</v>
      </c>
      <c r="V3627" s="69">
        <f>U3627*0</f>
        <v>0</v>
      </c>
      <c r="W3627" s="69">
        <f>U3627-V3627</f>
        <v>1017.6</v>
      </c>
      <c r="X3627" s="69">
        <v>0</v>
      </c>
      <c r="Y3627" s="14">
        <f t="shared" si="3823"/>
        <v>0</v>
      </c>
      <c r="Z3627" s="11" t="s">
        <v>26</v>
      </c>
      <c r="AA3627" s="12" t="s">
        <v>31</v>
      </c>
    </row>
    <row r="3628" spans="1:27" x14ac:dyDescent="0.25">
      <c r="A3628" s="10">
        <v>45713</v>
      </c>
      <c r="B3628" s="11" t="s">
        <v>701</v>
      </c>
      <c r="C3628" s="11" t="s">
        <v>6487</v>
      </c>
      <c r="D3628" s="11">
        <v>18182</v>
      </c>
      <c r="E3628" s="11" t="s">
        <v>434</v>
      </c>
      <c r="F3628" s="11" t="s">
        <v>26</v>
      </c>
      <c r="G3628" s="11">
        <v>2793</v>
      </c>
      <c r="H3628" s="12" t="s">
        <v>41</v>
      </c>
      <c r="I3628" s="12" t="s">
        <v>55</v>
      </c>
      <c r="J3628" s="12" t="s">
        <v>55</v>
      </c>
      <c r="K3628" s="12" t="s">
        <v>56</v>
      </c>
      <c r="L3628" s="13">
        <v>40.86</v>
      </c>
      <c r="M3628" s="13">
        <v>25</v>
      </c>
      <c r="N3628" s="13">
        <f t="shared" si="3794"/>
        <v>1.6344000000000001</v>
      </c>
      <c r="O3628" s="13" t="s">
        <v>30</v>
      </c>
      <c r="P3628" s="13">
        <v>24</v>
      </c>
      <c r="Q3628" s="13">
        <v>0</v>
      </c>
      <c r="R3628" s="69">
        <f>+M3628*P3628</f>
        <v>600</v>
      </c>
      <c r="S3628" s="69">
        <v>0</v>
      </c>
      <c r="T3628" s="69">
        <f>+M3628*S3628</f>
        <v>0</v>
      </c>
      <c r="U3628" s="69">
        <f t="shared" ref="U3628" si="3841">+R3628-T3628</f>
        <v>600</v>
      </c>
      <c r="V3628" s="69">
        <f>+U3628*0</f>
        <v>0</v>
      </c>
      <c r="W3628" s="69">
        <f t="shared" ref="W3628" si="3842">+U3628-V3628</f>
        <v>600</v>
      </c>
      <c r="X3628" s="69">
        <v>0</v>
      </c>
      <c r="Y3628" s="14">
        <f t="shared" si="3823"/>
        <v>0</v>
      </c>
      <c r="Z3628" s="11" t="s">
        <v>26</v>
      </c>
      <c r="AA3628" s="12" t="s">
        <v>31</v>
      </c>
    </row>
    <row r="3629" spans="1:27" x14ac:dyDescent="0.25">
      <c r="A3629" s="10">
        <v>45713</v>
      </c>
      <c r="B3629" s="11" t="s">
        <v>6488</v>
      </c>
      <c r="C3629" s="11" t="s">
        <v>6489</v>
      </c>
      <c r="D3629" s="11">
        <v>18183</v>
      </c>
      <c r="E3629" s="11" t="s">
        <v>77</v>
      </c>
      <c r="F3629" s="11" t="s">
        <v>26</v>
      </c>
      <c r="G3629" s="11">
        <v>112461</v>
      </c>
      <c r="H3629" s="12" t="s">
        <v>4445</v>
      </c>
      <c r="I3629" s="12" t="s">
        <v>27</v>
      </c>
      <c r="J3629" s="12" t="s">
        <v>33</v>
      </c>
      <c r="K3629" s="12" t="s">
        <v>34</v>
      </c>
      <c r="L3629" s="13">
        <v>35.32</v>
      </c>
      <c r="M3629" s="13">
        <v>25</v>
      </c>
      <c r="N3629" s="13">
        <f t="shared" si="3794"/>
        <v>1.4128000000000001</v>
      </c>
      <c r="O3629" s="13">
        <v>44</v>
      </c>
      <c r="P3629" s="13" t="s">
        <v>30</v>
      </c>
      <c r="Q3629" s="13">
        <v>0</v>
      </c>
      <c r="R3629" s="69">
        <f t="shared" ref="R3629" si="3843">+L3629*O3629</f>
        <v>1554.08</v>
      </c>
      <c r="S3629" s="69">
        <v>0</v>
      </c>
      <c r="T3629" s="69">
        <f>+L3629*S3629</f>
        <v>0</v>
      </c>
      <c r="U3629" s="69">
        <f>+R3629-T3629</f>
        <v>1554.08</v>
      </c>
      <c r="V3629" s="69">
        <f>+U3629*1</f>
        <v>1554.08</v>
      </c>
      <c r="W3629" s="69">
        <f>+U3629-V3629</f>
        <v>0</v>
      </c>
      <c r="X3629" s="69">
        <v>0</v>
      </c>
      <c r="Y3629" s="14">
        <f t="shared" si="3823"/>
        <v>0</v>
      </c>
      <c r="Z3629" s="11" t="s">
        <v>26</v>
      </c>
      <c r="AA3629" s="12" t="s">
        <v>31</v>
      </c>
    </row>
    <row r="3630" spans="1:27" x14ac:dyDescent="0.25">
      <c r="A3630" s="10">
        <v>45713</v>
      </c>
      <c r="B3630" s="11" t="s">
        <v>6490</v>
      </c>
      <c r="C3630" s="11" t="s">
        <v>6491</v>
      </c>
      <c r="D3630" s="11">
        <v>18184</v>
      </c>
      <c r="E3630" s="11" t="s">
        <v>569</v>
      </c>
      <c r="F3630" s="11" t="s">
        <v>26</v>
      </c>
      <c r="G3630" s="11">
        <v>10773</v>
      </c>
      <c r="H3630" s="12" t="s">
        <v>140</v>
      </c>
      <c r="I3630" s="12" t="s">
        <v>27</v>
      </c>
      <c r="J3630" s="12" t="s">
        <v>47</v>
      </c>
      <c r="K3630" s="12" t="s">
        <v>48</v>
      </c>
      <c r="L3630" s="13">
        <v>42.36</v>
      </c>
      <c r="M3630" s="13">
        <v>29</v>
      </c>
      <c r="N3630" s="13">
        <f t="shared" si="3794"/>
        <v>1.4606896551724138</v>
      </c>
      <c r="O3630" s="13">
        <v>40</v>
      </c>
      <c r="P3630" s="13"/>
      <c r="Q3630" s="13">
        <v>0</v>
      </c>
      <c r="R3630" s="69">
        <f>+L3630*O3630</f>
        <v>1694.4</v>
      </c>
      <c r="S3630" s="69">
        <v>0</v>
      </c>
      <c r="T3630" s="69">
        <f>+L3630*S3630</f>
        <v>0</v>
      </c>
      <c r="U3630" s="69">
        <f>+R3630-T3630</f>
        <v>1694.4</v>
      </c>
      <c r="V3630" s="69">
        <f t="shared" ref="V3630" si="3844">+U3630*0</f>
        <v>0</v>
      </c>
      <c r="W3630" s="69">
        <f>+U3630-V3630</f>
        <v>1694.4</v>
      </c>
      <c r="X3630" s="69">
        <v>0</v>
      </c>
      <c r="Y3630" s="14">
        <f t="shared" si="3823"/>
        <v>0</v>
      </c>
      <c r="Z3630" s="11" t="s">
        <v>26</v>
      </c>
      <c r="AA3630" s="12" t="s">
        <v>31</v>
      </c>
    </row>
    <row r="3631" spans="1:27" x14ac:dyDescent="0.25">
      <c r="A3631" s="10">
        <v>45713</v>
      </c>
      <c r="B3631" s="11" t="s">
        <v>6492</v>
      </c>
      <c r="C3631" s="11" t="s">
        <v>6493</v>
      </c>
      <c r="D3631" s="11">
        <v>18185</v>
      </c>
      <c r="E3631" s="11" t="s">
        <v>239</v>
      </c>
      <c r="F3631" s="11" t="s">
        <v>26</v>
      </c>
      <c r="G3631" s="11" t="s">
        <v>26</v>
      </c>
      <c r="H3631" s="12" t="s">
        <v>145</v>
      </c>
      <c r="I3631" s="12" t="s">
        <v>27</v>
      </c>
      <c r="J3631" s="12" t="s">
        <v>33</v>
      </c>
      <c r="K3631" s="12" t="s">
        <v>34</v>
      </c>
      <c r="L3631" s="13">
        <v>42.8</v>
      </c>
      <c r="M3631" s="13">
        <v>29</v>
      </c>
      <c r="N3631" s="13">
        <f t="shared" si="3794"/>
        <v>1.4758620689655171</v>
      </c>
      <c r="O3631" s="13">
        <v>91</v>
      </c>
      <c r="P3631" s="13" t="s">
        <v>30</v>
      </c>
      <c r="Q3631" s="13">
        <v>0</v>
      </c>
      <c r="R3631" s="69">
        <f>+L3631*O3631</f>
        <v>3894.7999999999997</v>
      </c>
      <c r="S3631" s="69">
        <v>40</v>
      </c>
      <c r="T3631" s="69">
        <f>L3631*S3631</f>
        <v>1712</v>
      </c>
      <c r="U3631" s="69">
        <f t="shared" ref="U3631" si="3845">R3631-T3631</f>
        <v>2182.7999999999997</v>
      </c>
      <c r="V3631" s="69">
        <f>U3631*1</f>
        <v>2182.7999999999997</v>
      </c>
      <c r="W3631" s="69">
        <f t="shared" ref="W3631" si="3846">U3631-V3631</f>
        <v>0</v>
      </c>
      <c r="X3631" s="69">
        <f>L3631*37</f>
        <v>1583.6</v>
      </c>
      <c r="Y3631" s="70">
        <f>+T3631-X3631</f>
        <v>128.40000000000009</v>
      </c>
      <c r="Z3631" s="12" t="s">
        <v>41</v>
      </c>
      <c r="AA3631" s="12" t="s">
        <v>79</v>
      </c>
    </row>
    <row r="3632" spans="1:27" x14ac:dyDescent="0.25">
      <c r="A3632" s="10">
        <v>45713</v>
      </c>
      <c r="B3632" s="11" t="s">
        <v>6494</v>
      </c>
      <c r="C3632" s="11" t="s">
        <v>6495</v>
      </c>
      <c r="D3632" s="11">
        <v>18186</v>
      </c>
      <c r="E3632" s="11" t="s">
        <v>588</v>
      </c>
      <c r="F3632" s="11" t="s">
        <v>26</v>
      </c>
      <c r="G3632" s="11">
        <v>56940</v>
      </c>
      <c r="H3632" s="12" t="s">
        <v>4422</v>
      </c>
      <c r="I3632" s="12" t="s">
        <v>27</v>
      </c>
      <c r="J3632" s="12" t="s">
        <v>47</v>
      </c>
      <c r="K3632" s="12" t="s">
        <v>48</v>
      </c>
      <c r="L3632" s="13">
        <v>32.96</v>
      </c>
      <c r="M3632" s="13">
        <v>25</v>
      </c>
      <c r="N3632" s="13">
        <f t="shared" si="3794"/>
        <v>1.3184</v>
      </c>
      <c r="O3632" s="13">
        <v>46</v>
      </c>
      <c r="P3632" s="13" t="s">
        <v>30</v>
      </c>
      <c r="Q3632" s="13">
        <v>0</v>
      </c>
      <c r="R3632" s="69">
        <f t="shared" ref="R3632" si="3847">+L3632*O3632</f>
        <v>1516.16</v>
      </c>
      <c r="S3632" s="69">
        <v>0</v>
      </c>
      <c r="T3632" s="69">
        <f t="shared" ref="T3632" si="3848">+L3632*S3632</f>
        <v>0</v>
      </c>
      <c r="U3632" s="69">
        <f t="shared" ref="U3632" si="3849">+R3632-T3632</f>
        <v>1516.16</v>
      </c>
      <c r="V3632" s="69">
        <f>+U3632*1</f>
        <v>1516.16</v>
      </c>
      <c r="W3632" s="69">
        <f t="shared" ref="W3632" si="3850">+U3632-V3632</f>
        <v>0</v>
      </c>
      <c r="X3632" s="69">
        <v>0</v>
      </c>
      <c r="Y3632" s="14">
        <f t="shared" ref="Y3632:Y3653" si="3851">T3632-X3632</f>
        <v>0</v>
      </c>
      <c r="Z3632" s="11" t="s">
        <v>26</v>
      </c>
      <c r="AA3632" s="12" t="s">
        <v>31</v>
      </c>
    </row>
    <row r="3633" spans="1:27" x14ac:dyDescent="0.25">
      <c r="A3633" s="10">
        <v>45713</v>
      </c>
      <c r="B3633" s="11" t="s">
        <v>6496</v>
      </c>
      <c r="C3633" s="11" t="s">
        <v>6497</v>
      </c>
      <c r="D3633" s="11">
        <v>18187</v>
      </c>
      <c r="E3633" s="11" t="s">
        <v>500</v>
      </c>
      <c r="F3633" s="11" t="s">
        <v>26</v>
      </c>
      <c r="G3633" s="11">
        <v>824</v>
      </c>
      <c r="H3633" s="12" t="s">
        <v>141</v>
      </c>
      <c r="I3633" s="12" t="s">
        <v>27</v>
      </c>
      <c r="J3633" s="12" t="s">
        <v>42</v>
      </c>
      <c r="K3633" s="12" t="s">
        <v>43</v>
      </c>
      <c r="L3633" s="13">
        <v>43.8</v>
      </c>
      <c r="M3633" s="13">
        <v>25</v>
      </c>
      <c r="N3633" s="13">
        <f t="shared" si="3794"/>
        <v>1.7519999999999998</v>
      </c>
      <c r="O3633" s="13">
        <v>40</v>
      </c>
      <c r="P3633" s="13" t="s">
        <v>30</v>
      </c>
      <c r="Q3633" s="13">
        <v>0</v>
      </c>
      <c r="R3633" s="69">
        <f>L3633*O3633</f>
        <v>1752</v>
      </c>
      <c r="S3633" s="69">
        <v>0</v>
      </c>
      <c r="T3633" s="69">
        <f>L3633*S3633</f>
        <v>0</v>
      </c>
      <c r="U3633" s="69">
        <f>R3633-T3633</f>
        <v>1752</v>
      </c>
      <c r="V3633" s="69">
        <f>U3633*0</f>
        <v>0</v>
      </c>
      <c r="W3633" s="69">
        <f>U3633-V3633</f>
        <v>1752</v>
      </c>
      <c r="X3633" s="69">
        <v>0</v>
      </c>
      <c r="Y3633" s="14">
        <f t="shared" si="3851"/>
        <v>0</v>
      </c>
      <c r="Z3633" s="11" t="s">
        <v>26</v>
      </c>
      <c r="AA3633" s="12" t="s">
        <v>31</v>
      </c>
    </row>
    <row r="3634" spans="1:27" x14ac:dyDescent="0.25">
      <c r="A3634" s="10">
        <v>45713</v>
      </c>
      <c r="B3634" s="11" t="s">
        <v>6498</v>
      </c>
      <c r="C3634" s="11" t="s">
        <v>6499</v>
      </c>
      <c r="D3634" s="11">
        <v>18189</v>
      </c>
      <c r="E3634" s="11" t="s">
        <v>57</v>
      </c>
      <c r="F3634" s="11" t="s">
        <v>26</v>
      </c>
      <c r="G3634" s="11">
        <v>3323</v>
      </c>
      <c r="H3634" s="12" t="s">
        <v>41</v>
      </c>
      <c r="I3634" s="12" t="s">
        <v>55</v>
      </c>
      <c r="J3634" s="12" t="s">
        <v>55</v>
      </c>
      <c r="K3634" s="12" t="s">
        <v>56</v>
      </c>
      <c r="L3634" s="13">
        <v>40.42</v>
      </c>
      <c r="M3634" s="13">
        <v>25</v>
      </c>
      <c r="N3634" s="13">
        <f t="shared" si="3794"/>
        <v>1.6168</v>
      </c>
      <c r="O3634" s="13" t="s">
        <v>30</v>
      </c>
      <c r="P3634" s="13">
        <v>24</v>
      </c>
      <c r="Q3634" s="13">
        <v>0</v>
      </c>
      <c r="R3634" s="69">
        <f>+M3634*P3634</f>
        <v>600</v>
      </c>
      <c r="S3634" s="69">
        <v>0</v>
      </c>
      <c r="T3634" s="69">
        <f>+M3634*S3634</f>
        <v>0</v>
      </c>
      <c r="U3634" s="69">
        <f t="shared" ref="U3634:U3636" si="3852">+R3634-T3634</f>
        <v>600</v>
      </c>
      <c r="V3634" s="69">
        <f>+U3634*0</f>
        <v>0</v>
      </c>
      <c r="W3634" s="69">
        <f t="shared" ref="W3634:W3636" si="3853">+U3634-V3634</f>
        <v>600</v>
      </c>
      <c r="X3634" s="69">
        <v>0</v>
      </c>
      <c r="Y3634" s="14">
        <f t="shared" si="3851"/>
        <v>0</v>
      </c>
      <c r="Z3634" s="11" t="s">
        <v>26</v>
      </c>
      <c r="AA3634" s="12" t="s">
        <v>31</v>
      </c>
    </row>
    <row r="3635" spans="1:27" x14ac:dyDescent="0.25">
      <c r="A3635" s="10">
        <v>45713</v>
      </c>
      <c r="B3635" s="11" t="s">
        <v>6500</v>
      </c>
      <c r="C3635" s="11" t="s">
        <v>6501</v>
      </c>
      <c r="D3635" s="11">
        <v>18190</v>
      </c>
      <c r="E3635" s="11" t="s">
        <v>74</v>
      </c>
      <c r="F3635" s="11" t="s">
        <v>26</v>
      </c>
      <c r="G3635" s="11">
        <v>1343</v>
      </c>
      <c r="H3635" s="12" t="s">
        <v>70</v>
      </c>
      <c r="I3635" s="12" t="s">
        <v>27</v>
      </c>
      <c r="J3635" s="12" t="s">
        <v>33</v>
      </c>
      <c r="K3635" s="12" t="s">
        <v>34</v>
      </c>
      <c r="L3635" s="13">
        <v>37.479999999999997</v>
      </c>
      <c r="M3635" s="13">
        <v>25</v>
      </c>
      <c r="N3635" s="13">
        <f t="shared" si="3794"/>
        <v>1.4991999999999999</v>
      </c>
      <c r="O3635" s="13" t="s">
        <v>30</v>
      </c>
      <c r="P3635" s="13">
        <v>60</v>
      </c>
      <c r="Q3635" s="13">
        <v>0</v>
      </c>
      <c r="R3635" s="69">
        <f>+M3635*P3635</f>
        <v>1500</v>
      </c>
      <c r="S3635" s="69">
        <v>0</v>
      </c>
      <c r="T3635" s="69">
        <f>+M3635*S3635</f>
        <v>0</v>
      </c>
      <c r="U3635" s="69">
        <f t="shared" si="3852"/>
        <v>1500</v>
      </c>
      <c r="V3635" s="69">
        <f>+U3635*0</f>
        <v>0</v>
      </c>
      <c r="W3635" s="69">
        <f t="shared" si="3853"/>
        <v>1500</v>
      </c>
      <c r="X3635" s="69">
        <v>0</v>
      </c>
      <c r="Y3635" s="14">
        <f t="shared" si="3851"/>
        <v>0</v>
      </c>
      <c r="Z3635" s="11" t="s">
        <v>26</v>
      </c>
      <c r="AA3635" s="12" t="s">
        <v>31</v>
      </c>
    </row>
    <row r="3636" spans="1:27" x14ac:dyDescent="0.25">
      <c r="A3636" s="10">
        <v>45713</v>
      </c>
      <c r="B3636" s="11" t="s">
        <v>6502</v>
      </c>
      <c r="C3636" s="11" t="s">
        <v>6503</v>
      </c>
      <c r="D3636" s="11">
        <v>18191</v>
      </c>
      <c r="E3636" s="11" t="s">
        <v>538</v>
      </c>
      <c r="F3636" s="11" t="s">
        <v>26</v>
      </c>
      <c r="G3636" s="11">
        <v>3375</v>
      </c>
      <c r="H3636" s="12" t="s">
        <v>41</v>
      </c>
      <c r="I3636" s="12" t="s">
        <v>55</v>
      </c>
      <c r="J3636" s="12" t="s">
        <v>55</v>
      </c>
      <c r="K3636" s="12" t="s">
        <v>56</v>
      </c>
      <c r="L3636" s="13">
        <v>40.82</v>
      </c>
      <c r="M3636" s="13">
        <v>25</v>
      </c>
      <c r="N3636" s="13">
        <f t="shared" si="3794"/>
        <v>1.6328</v>
      </c>
      <c r="O3636" s="13" t="s">
        <v>30</v>
      </c>
      <c r="P3636" s="13">
        <v>24</v>
      </c>
      <c r="Q3636" s="13">
        <v>0</v>
      </c>
      <c r="R3636" s="69">
        <f>+M3636*P3636</f>
        <v>600</v>
      </c>
      <c r="S3636" s="69">
        <v>0</v>
      </c>
      <c r="T3636" s="69">
        <f>+M3636*S3636</f>
        <v>0</v>
      </c>
      <c r="U3636" s="69">
        <f t="shared" si="3852"/>
        <v>600</v>
      </c>
      <c r="V3636" s="69">
        <f>+U3636*0</f>
        <v>0</v>
      </c>
      <c r="W3636" s="69">
        <f t="shared" si="3853"/>
        <v>600</v>
      </c>
      <c r="X3636" s="69">
        <v>0</v>
      </c>
      <c r="Y3636" s="14">
        <f t="shared" si="3851"/>
        <v>0</v>
      </c>
      <c r="Z3636" s="11" t="s">
        <v>26</v>
      </c>
      <c r="AA3636" s="12" t="s">
        <v>31</v>
      </c>
    </row>
    <row r="3637" spans="1:27" x14ac:dyDescent="0.25">
      <c r="A3637" s="10">
        <v>45713</v>
      </c>
      <c r="B3637" s="11" t="s">
        <v>356</v>
      </c>
      <c r="C3637" s="11" t="s">
        <v>6504</v>
      </c>
      <c r="D3637" s="11">
        <v>18192</v>
      </c>
      <c r="E3637" s="11" t="s">
        <v>460</v>
      </c>
      <c r="F3637" s="11" t="s">
        <v>26</v>
      </c>
      <c r="G3637" s="11">
        <v>127</v>
      </c>
      <c r="H3637" s="12" t="s">
        <v>4443</v>
      </c>
      <c r="I3637" s="12" t="s">
        <v>37</v>
      </c>
      <c r="J3637" s="12" t="s">
        <v>85</v>
      </c>
      <c r="K3637" s="12" t="s">
        <v>86</v>
      </c>
      <c r="L3637" s="13">
        <v>31.7</v>
      </c>
      <c r="M3637" s="13">
        <v>20</v>
      </c>
      <c r="N3637" s="13">
        <f t="shared" si="3794"/>
        <v>1.585</v>
      </c>
      <c r="O3637" s="13">
        <v>30</v>
      </c>
      <c r="P3637" s="13" t="s">
        <v>30</v>
      </c>
      <c r="Q3637" s="13">
        <v>0</v>
      </c>
      <c r="R3637" s="69">
        <f>L3637*O3637</f>
        <v>951</v>
      </c>
      <c r="S3637" s="69">
        <v>0</v>
      </c>
      <c r="T3637" s="69">
        <f>L3637*S3637</f>
        <v>0</v>
      </c>
      <c r="U3637" s="69">
        <f>R3637-T3637</f>
        <v>951</v>
      </c>
      <c r="V3637" s="69">
        <f>U3637*0</f>
        <v>0</v>
      </c>
      <c r="W3637" s="69">
        <f>U3637-V3637</f>
        <v>951</v>
      </c>
      <c r="X3637" s="69">
        <v>0</v>
      </c>
      <c r="Y3637" s="14">
        <f t="shared" si="3851"/>
        <v>0</v>
      </c>
      <c r="Z3637" s="11" t="s">
        <v>26</v>
      </c>
      <c r="AA3637" s="12" t="s">
        <v>31</v>
      </c>
    </row>
    <row r="3638" spans="1:27" x14ac:dyDescent="0.25">
      <c r="A3638" s="10">
        <v>45713</v>
      </c>
      <c r="B3638" s="11" t="s">
        <v>4045</v>
      </c>
      <c r="C3638" s="11" t="s">
        <v>6505</v>
      </c>
      <c r="D3638" s="11">
        <v>18193</v>
      </c>
      <c r="E3638" s="11" t="s">
        <v>245</v>
      </c>
      <c r="F3638" s="11" t="s">
        <v>26</v>
      </c>
      <c r="G3638" s="11">
        <v>3428</v>
      </c>
      <c r="H3638" s="12" t="s">
        <v>41</v>
      </c>
      <c r="I3638" s="12" t="s">
        <v>55</v>
      </c>
      <c r="J3638" s="12" t="s">
        <v>565</v>
      </c>
      <c r="K3638" s="12" t="s">
        <v>549</v>
      </c>
      <c r="L3638" s="13">
        <v>39.86</v>
      </c>
      <c r="M3638" s="13">
        <v>24</v>
      </c>
      <c r="N3638" s="13">
        <f t="shared" si="3794"/>
        <v>1.6608333333333334</v>
      </c>
      <c r="O3638" s="13">
        <v>25</v>
      </c>
      <c r="P3638" s="13"/>
      <c r="Q3638" s="13">
        <v>0</v>
      </c>
      <c r="R3638" s="69">
        <f>L3638*O3638</f>
        <v>996.5</v>
      </c>
      <c r="S3638" s="69">
        <v>0</v>
      </c>
      <c r="T3638" s="69">
        <f t="shared" ref="T3638" si="3854">L3638*S3638</f>
        <v>0</v>
      </c>
      <c r="U3638" s="69">
        <f>R3638-T3638</f>
        <v>996.5</v>
      </c>
      <c r="V3638" s="69">
        <f>U3638*0</f>
        <v>0</v>
      </c>
      <c r="W3638" s="69">
        <f>U3638-V3638</f>
        <v>996.5</v>
      </c>
      <c r="X3638" s="69">
        <v>0</v>
      </c>
      <c r="Y3638" s="14">
        <f t="shared" si="3851"/>
        <v>0</v>
      </c>
      <c r="Z3638" s="11" t="s">
        <v>26</v>
      </c>
      <c r="AA3638" s="12" t="s">
        <v>31</v>
      </c>
    </row>
    <row r="3639" spans="1:27" x14ac:dyDescent="0.25">
      <c r="A3639" s="10">
        <v>45713</v>
      </c>
      <c r="B3639" s="11" t="s">
        <v>6506</v>
      </c>
      <c r="C3639" s="11" t="s">
        <v>6507</v>
      </c>
      <c r="D3639" s="11">
        <v>18194</v>
      </c>
      <c r="E3639" s="11" t="s">
        <v>229</v>
      </c>
      <c r="F3639" s="11" t="s">
        <v>26</v>
      </c>
      <c r="G3639" s="11">
        <v>26218</v>
      </c>
      <c r="H3639" s="12" t="s">
        <v>564</v>
      </c>
      <c r="I3639" s="12" t="s">
        <v>27</v>
      </c>
      <c r="J3639" s="12" t="s">
        <v>42</v>
      </c>
      <c r="K3639" s="12" t="s">
        <v>43</v>
      </c>
      <c r="L3639" s="13">
        <v>41.78</v>
      </c>
      <c r="M3639" s="13">
        <v>25</v>
      </c>
      <c r="N3639" s="13">
        <f t="shared" si="3794"/>
        <v>1.6712</v>
      </c>
      <c r="O3639" s="13"/>
      <c r="P3639" s="13">
        <v>64</v>
      </c>
      <c r="Q3639" s="13">
        <v>0</v>
      </c>
      <c r="R3639" s="69">
        <f>M3639*P3639</f>
        <v>1600</v>
      </c>
      <c r="S3639" s="69">
        <v>0</v>
      </c>
      <c r="T3639" s="69">
        <f>M3639*S3639</f>
        <v>0</v>
      </c>
      <c r="U3639" s="69">
        <f>R3639-T3639</f>
        <v>1600</v>
      </c>
      <c r="V3639" s="69">
        <f>U3639*0</f>
        <v>0</v>
      </c>
      <c r="W3639" s="69">
        <f>+U3639-V3639</f>
        <v>1600</v>
      </c>
      <c r="X3639" s="69">
        <v>0</v>
      </c>
      <c r="Y3639" s="14">
        <f t="shared" si="3851"/>
        <v>0</v>
      </c>
      <c r="Z3639" s="11" t="s">
        <v>26</v>
      </c>
      <c r="AA3639" s="12" t="s">
        <v>31</v>
      </c>
    </row>
    <row r="3640" spans="1:27" x14ac:dyDescent="0.25">
      <c r="A3640" s="10">
        <v>45713</v>
      </c>
      <c r="B3640" s="11" t="s">
        <v>2555</v>
      </c>
      <c r="C3640" s="11" t="s">
        <v>6508</v>
      </c>
      <c r="D3640" s="11">
        <v>18195</v>
      </c>
      <c r="E3640" s="11" t="s">
        <v>592</v>
      </c>
      <c r="F3640" s="11" t="s">
        <v>26</v>
      </c>
      <c r="G3640" s="11">
        <v>56551</v>
      </c>
      <c r="H3640" s="12" t="s">
        <v>4422</v>
      </c>
      <c r="I3640" s="12" t="s">
        <v>27</v>
      </c>
      <c r="J3640" s="12" t="s">
        <v>33</v>
      </c>
      <c r="K3640" s="12" t="s">
        <v>34</v>
      </c>
      <c r="L3640" s="13">
        <v>35.200000000000003</v>
      </c>
      <c r="M3640" s="13">
        <v>25</v>
      </c>
      <c r="N3640" s="13">
        <f t="shared" si="3794"/>
        <v>1.4080000000000001</v>
      </c>
      <c r="O3640" s="13">
        <v>45</v>
      </c>
      <c r="P3640" s="13" t="s">
        <v>30</v>
      </c>
      <c r="Q3640" s="13">
        <v>0</v>
      </c>
      <c r="R3640" s="69">
        <f>+L3640*O3640</f>
        <v>1584.0000000000002</v>
      </c>
      <c r="S3640" s="69">
        <v>0</v>
      </c>
      <c r="T3640" s="69">
        <f>+L3640*S3640</f>
        <v>0</v>
      </c>
      <c r="U3640" s="69">
        <f t="shared" ref="U3640" si="3855">+R3640-T3640</f>
        <v>1584.0000000000002</v>
      </c>
      <c r="V3640" s="69">
        <f>+U3640*1</f>
        <v>1584.0000000000002</v>
      </c>
      <c r="W3640" s="69">
        <f t="shared" ref="W3640" si="3856">+U3640-V3640</f>
        <v>0</v>
      </c>
      <c r="X3640" s="69">
        <v>0</v>
      </c>
      <c r="Y3640" s="14">
        <f t="shared" si="3851"/>
        <v>0</v>
      </c>
      <c r="Z3640" s="11" t="s">
        <v>26</v>
      </c>
      <c r="AA3640" s="12" t="s">
        <v>31</v>
      </c>
    </row>
    <row r="3641" spans="1:27" x14ac:dyDescent="0.25">
      <c r="A3641" s="10">
        <v>45713</v>
      </c>
      <c r="B3641" s="11" t="s">
        <v>6509</v>
      </c>
      <c r="C3641" s="11" t="s">
        <v>6510</v>
      </c>
      <c r="D3641" s="11">
        <v>18196</v>
      </c>
      <c r="E3641" s="11" t="s">
        <v>603</v>
      </c>
      <c r="F3641" s="11" t="s">
        <v>26</v>
      </c>
      <c r="G3641" s="11">
        <v>1123</v>
      </c>
      <c r="H3641" s="12" t="s">
        <v>141</v>
      </c>
      <c r="I3641" s="12" t="s">
        <v>27</v>
      </c>
      <c r="J3641" s="12" t="s">
        <v>33</v>
      </c>
      <c r="K3641" s="12" t="s">
        <v>34</v>
      </c>
      <c r="L3641" s="13">
        <v>39.1</v>
      </c>
      <c r="M3641" s="13">
        <v>27</v>
      </c>
      <c r="N3641" s="13">
        <f t="shared" si="3794"/>
        <v>1.4481481481481482</v>
      </c>
      <c r="O3641" s="13">
        <v>40</v>
      </c>
      <c r="P3641" s="13" t="s">
        <v>30</v>
      </c>
      <c r="Q3641" s="13">
        <v>0</v>
      </c>
      <c r="R3641" s="69">
        <f>L3641*O3641</f>
        <v>1564</v>
      </c>
      <c r="S3641" s="69">
        <v>0</v>
      </c>
      <c r="T3641" s="69">
        <f>L3641*S3641</f>
        <v>0</v>
      </c>
      <c r="U3641" s="69">
        <f>R3641-T3641</f>
        <v>1564</v>
      </c>
      <c r="V3641" s="69">
        <f>U3641*0</f>
        <v>0</v>
      </c>
      <c r="W3641" s="69">
        <f>U3641-V3641</f>
        <v>1564</v>
      </c>
      <c r="X3641" s="69">
        <v>0</v>
      </c>
      <c r="Y3641" s="14">
        <f t="shared" si="3851"/>
        <v>0</v>
      </c>
      <c r="Z3641" s="11" t="s">
        <v>26</v>
      </c>
      <c r="AA3641" s="12" t="s">
        <v>31</v>
      </c>
    </row>
    <row r="3642" spans="1:27" x14ac:dyDescent="0.25">
      <c r="A3642" s="10">
        <v>45713</v>
      </c>
      <c r="B3642" s="11" t="s">
        <v>6360</v>
      </c>
      <c r="C3642" s="11" t="s">
        <v>6511</v>
      </c>
      <c r="D3642" s="11">
        <v>18197</v>
      </c>
      <c r="E3642" s="11" t="s">
        <v>460</v>
      </c>
      <c r="F3642" s="11" t="s">
        <v>26</v>
      </c>
      <c r="G3642" s="11">
        <v>129</v>
      </c>
      <c r="H3642" s="12" t="s">
        <v>4443</v>
      </c>
      <c r="I3642" s="12" t="s">
        <v>37</v>
      </c>
      <c r="J3642" s="12" t="s">
        <v>85</v>
      </c>
      <c r="K3642" s="12" t="s">
        <v>86</v>
      </c>
      <c r="L3642" s="13">
        <v>31.56</v>
      </c>
      <c r="M3642" s="13">
        <v>20</v>
      </c>
      <c r="N3642" s="13">
        <f t="shared" si="3794"/>
        <v>1.5779999999999998</v>
      </c>
      <c r="O3642" s="13">
        <v>30</v>
      </c>
      <c r="P3642" s="13" t="s">
        <v>30</v>
      </c>
      <c r="Q3642" s="13">
        <v>0</v>
      </c>
      <c r="R3642" s="69">
        <f>L3642*O3642</f>
        <v>946.8</v>
      </c>
      <c r="S3642" s="69">
        <v>0</v>
      </c>
      <c r="T3642" s="69">
        <f>L3642*S3642</f>
        <v>0</v>
      </c>
      <c r="U3642" s="69">
        <f>R3642-T3642</f>
        <v>946.8</v>
      </c>
      <c r="V3642" s="69">
        <f>U3642*0</f>
        <v>0</v>
      </c>
      <c r="W3642" s="69">
        <f>U3642-V3642</f>
        <v>946.8</v>
      </c>
      <c r="X3642" s="69">
        <v>0</v>
      </c>
      <c r="Y3642" s="14">
        <f t="shared" si="3851"/>
        <v>0</v>
      </c>
      <c r="Z3642" s="11" t="s">
        <v>26</v>
      </c>
      <c r="AA3642" s="12" t="s">
        <v>31</v>
      </c>
    </row>
    <row r="3643" spans="1:27" x14ac:dyDescent="0.25">
      <c r="A3643" s="10">
        <v>45713</v>
      </c>
      <c r="B3643" s="11" t="s">
        <v>6512</v>
      </c>
      <c r="C3643" s="11" t="s">
        <v>6513</v>
      </c>
      <c r="D3643" s="11">
        <v>18198</v>
      </c>
      <c r="E3643" s="11" t="s">
        <v>69</v>
      </c>
      <c r="F3643" s="11" t="s">
        <v>26</v>
      </c>
      <c r="G3643" s="11">
        <v>2134</v>
      </c>
      <c r="H3643" s="12" t="s">
        <v>70</v>
      </c>
      <c r="I3643" s="12" t="s">
        <v>27</v>
      </c>
      <c r="J3643" s="12" t="s">
        <v>47</v>
      </c>
      <c r="K3643" s="12" t="s">
        <v>48</v>
      </c>
      <c r="L3643" s="13">
        <v>38.64</v>
      </c>
      <c r="M3643" s="13">
        <v>25</v>
      </c>
      <c r="N3643" s="13">
        <f t="shared" si="3794"/>
        <v>1.5456000000000001</v>
      </c>
      <c r="O3643" s="13" t="s">
        <v>30</v>
      </c>
      <c r="P3643" s="13">
        <v>60</v>
      </c>
      <c r="Q3643" s="13">
        <v>0</v>
      </c>
      <c r="R3643" s="69">
        <f>+M3643*P3643</f>
        <v>1500</v>
      </c>
      <c r="S3643" s="69">
        <v>0</v>
      </c>
      <c r="T3643" s="69">
        <f>+M3643*S3643</f>
        <v>0</v>
      </c>
      <c r="U3643" s="69">
        <f t="shared" ref="U3643" si="3857">+R3643-T3643</f>
        <v>1500</v>
      </c>
      <c r="V3643" s="69">
        <f>+U3643*0</f>
        <v>0</v>
      </c>
      <c r="W3643" s="69">
        <f t="shared" ref="W3643" si="3858">+U3643-V3643</f>
        <v>1500</v>
      </c>
      <c r="X3643" s="69">
        <v>0</v>
      </c>
      <c r="Y3643" s="14">
        <f t="shared" si="3851"/>
        <v>0</v>
      </c>
      <c r="Z3643" s="11" t="s">
        <v>26</v>
      </c>
      <c r="AA3643" s="12" t="s">
        <v>31</v>
      </c>
    </row>
    <row r="3644" spans="1:27" x14ac:dyDescent="0.25">
      <c r="A3644" s="10">
        <v>45713</v>
      </c>
      <c r="B3644" s="11" t="s">
        <v>6514</v>
      </c>
      <c r="C3644" s="11" t="s">
        <v>6515</v>
      </c>
      <c r="D3644" s="11">
        <v>18200</v>
      </c>
      <c r="E3644" s="11" t="s">
        <v>183</v>
      </c>
      <c r="F3644" s="11" t="s">
        <v>26</v>
      </c>
      <c r="G3644" s="11">
        <v>1030</v>
      </c>
      <c r="H3644" s="12" t="s">
        <v>141</v>
      </c>
      <c r="I3644" s="12" t="s">
        <v>27</v>
      </c>
      <c r="J3644" s="12" t="s">
        <v>33</v>
      </c>
      <c r="K3644" s="12" t="s">
        <v>34</v>
      </c>
      <c r="L3644" s="13">
        <v>37.799999999999997</v>
      </c>
      <c r="M3644" s="13">
        <v>25</v>
      </c>
      <c r="N3644" s="13">
        <f t="shared" si="3794"/>
        <v>1.5119999999999998</v>
      </c>
      <c r="O3644" s="13">
        <v>40</v>
      </c>
      <c r="P3644" s="13" t="s">
        <v>30</v>
      </c>
      <c r="Q3644" s="13">
        <v>0</v>
      </c>
      <c r="R3644" s="69">
        <f>L3644*O3644</f>
        <v>1512</v>
      </c>
      <c r="S3644" s="69">
        <v>0</v>
      </c>
      <c r="T3644" s="69">
        <f>L3644*S3644</f>
        <v>0</v>
      </c>
      <c r="U3644" s="69">
        <f>R3644-T3644</f>
        <v>1512</v>
      </c>
      <c r="V3644" s="69">
        <f>U3644*0</f>
        <v>0</v>
      </c>
      <c r="W3644" s="69">
        <f>U3644-V3644</f>
        <v>1512</v>
      </c>
      <c r="X3644" s="69">
        <v>0</v>
      </c>
      <c r="Y3644" s="14">
        <f t="shared" si="3851"/>
        <v>0</v>
      </c>
      <c r="Z3644" s="11" t="s">
        <v>26</v>
      </c>
      <c r="AA3644" s="12" t="s">
        <v>31</v>
      </c>
    </row>
    <row r="3645" spans="1:27" x14ac:dyDescent="0.25">
      <c r="A3645" s="10">
        <v>45713</v>
      </c>
      <c r="B3645" s="11" t="s">
        <v>6516</v>
      </c>
      <c r="C3645" s="11" t="s">
        <v>6517</v>
      </c>
      <c r="D3645" s="11">
        <v>18201</v>
      </c>
      <c r="E3645" s="11" t="s">
        <v>551</v>
      </c>
      <c r="F3645" s="11" t="s">
        <v>26</v>
      </c>
      <c r="G3645" s="11">
        <v>44184</v>
      </c>
      <c r="H3645" s="12" t="s">
        <v>4422</v>
      </c>
      <c r="I3645" s="12" t="s">
        <v>27</v>
      </c>
      <c r="J3645" s="12" t="s">
        <v>47</v>
      </c>
      <c r="K3645" s="12" t="s">
        <v>48</v>
      </c>
      <c r="L3645" s="13">
        <v>34.46</v>
      </c>
      <c r="M3645" s="13">
        <v>25</v>
      </c>
      <c r="N3645" s="13">
        <f t="shared" si="3794"/>
        <v>1.3784000000000001</v>
      </c>
      <c r="O3645" s="13">
        <v>46</v>
      </c>
      <c r="P3645" s="13" t="s">
        <v>30</v>
      </c>
      <c r="Q3645" s="13">
        <v>0</v>
      </c>
      <c r="R3645" s="69">
        <f t="shared" ref="R3645" si="3859">+L3645*O3645</f>
        <v>1585.16</v>
      </c>
      <c r="S3645" s="69">
        <v>0</v>
      </c>
      <c r="T3645" s="69">
        <f t="shared" ref="T3645" si="3860">+L3645*S3645</f>
        <v>0</v>
      </c>
      <c r="U3645" s="69">
        <f t="shared" ref="U3645:U3647" si="3861">+R3645-T3645</f>
        <v>1585.16</v>
      </c>
      <c r="V3645" s="69">
        <f>+U3645*1</f>
        <v>1585.16</v>
      </c>
      <c r="W3645" s="69">
        <f t="shared" ref="W3645:W3647" si="3862">+U3645-V3645</f>
        <v>0</v>
      </c>
      <c r="X3645" s="69">
        <v>0</v>
      </c>
      <c r="Y3645" s="14">
        <f t="shared" si="3851"/>
        <v>0</v>
      </c>
      <c r="Z3645" s="11" t="s">
        <v>26</v>
      </c>
      <c r="AA3645" s="12" t="s">
        <v>31</v>
      </c>
    </row>
    <row r="3646" spans="1:27" x14ac:dyDescent="0.25">
      <c r="A3646" s="10">
        <v>45713</v>
      </c>
      <c r="B3646" s="11" t="s">
        <v>5813</v>
      </c>
      <c r="C3646" s="11" t="s">
        <v>6518</v>
      </c>
      <c r="D3646" s="11">
        <v>18202</v>
      </c>
      <c r="E3646" s="11" t="s">
        <v>40</v>
      </c>
      <c r="F3646" s="11" t="s">
        <v>26</v>
      </c>
      <c r="G3646" s="11">
        <v>3281</v>
      </c>
      <c r="H3646" s="12" t="s">
        <v>41</v>
      </c>
      <c r="I3646" s="12" t="s">
        <v>55</v>
      </c>
      <c r="J3646" s="12" t="s">
        <v>55</v>
      </c>
      <c r="K3646" s="12" t="s">
        <v>56</v>
      </c>
      <c r="L3646" s="13">
        <v>38.56</v>
      </c>
      <c r="M3646" s="13">
        <v>23</v>
      </c>
      <c r="N3646" s="13">
        <f t="shared" si="3794"/>
        <v>1.6765217391304348</v>
      </c>
      <c r="O3646" s="13" t="s">
        <v>30</v>
      </c>
      <c r="P3646" s="13">
        <v>24</v>
      </c>
      <c r="Q3646" s="13">
        <v>0</v>
      </c>
      <c r="R3646" s="69">
        <f>+M3646*P3646</f>
        <v>552</v>
      </c>
      <c r="S3646" s="69">
        <v>0</v>
      </c>
      <c r="T3646" s="69">
        <f>+M3646*S3646</f>
        <v>0</v>
      </c>
      <c r="U3646" s="69">
        <f t="shared" si="3861"/>
        <v>552</v>
      </c>
      <c r="V3646" s="69">
        <f>+U3646*0</f>
        <v>0</v>
      </c>
      <c r="W3646" s="69">
        <f t="shared" si="3862"/>
        <v>552</v>
      </c>
      <c r="X3646" s="69">
        <v>0</v>
      </c>
      <c r="Y3646" s="14">
        <f t="shared" si="3851"/>
        <v>0</v>
      </c>
      <c r="Z3646" s="11" t="s">
        <v>26</v>
      </c>
      <c r="AA3646" s="12" t="s">
        <v>31</v>
      </c>
    </row>
    <row r="3647" spans="1:27" x14ac:dyDescent="0.25">
      <c r="A3647" s="10">
        <v>45713</v>
      </c>
      <c r="B3647" s="11" t="s">
        <v>6519</v>
      </c>
      <c r="C3647" s="11" t="s">
        <v>6520</v>
      </c>
      <c r="D3647" s="11">
        <v>18203</v>
      </c>
      <c r="E3647" s="11" t="s">
        <v>482</v>
      </c>
      <c r="F3647" s="11" t="s">
        <v>26</v>
      </c>
      <c r="G3647" s="11">
        <v>3056</v>
      </c>
      <c r="H3647" s="12" t="s">
        <v>41</v>
      </c>
      <c r="I3647" s="12" t="s">
        <v>55</v>
      </c>
      <c r="J3647" s="12" t="s">
        <v>55</v>
      </c>
      <c r="K3647" s="12" t="s">
        <v>56</v>
      </c>
      <c r="L3647" s="13">
        <v>39.659999999999997</v>
      </c>
      <c r="M3647" s="13">
        <v>23</v>
      </c>
      <c r="N3647" s="13">
        <f t="shared" si="3794"/>
        <v>1.7243478260869565</v>
      </c>
      <c r="O3647" s="13" t="s">
        <v>30</v>
      </c>
      <c r="P3647" s="13">
        <v>24</v>
      </c>
      <c r="Q3647" s="13">
        <v>0</v>
      </c>
      <c r="R3647" s="69">
        <f>+M3647*P3647</f>
        <v>552</v>
      </c>
      <c r="S3647" s="69">
        <v>0</v>
      </c>
      <c r="T3647" s="69">
        <f>+M3647*S3647</f>
        <v>0</v>
      </c>
      <c r="U3647" s="69">
        <f t="shared" si="3861"/>
        <v>552</v>
      </c>
      <c r="V3647" s="69">
        <f>+U3647*0</f>
        <v>0</v>
      </c>
      <c r="W3647" s="69">
        <f t="shared" si="3862"/>
        <v>552</v>
      </c>
      <c r="X3647" s="69">
        <v>0</v>
      </c>
      <c r="Y3647" s="14">
        <f t="shared" si="3851"/>
        <v>0</v>
      </c>
      <c r="Z3647" s="11" t="s">
        <v>26</v>
      </c>
      <c r="AA3647" s="12" t="s">
        <v>31</v>
      </c>
    </row>
    <row r="3648" spans="1:27" x14ac:dyDescent="0.25">
      <c r="A3648" s="10">
        <v>45713</v>
      </c>
      <c r="B3648" s="11" t="s">
        <v>6521</v>
      </c>
      <c r="C3648" s="11" t="s">
        <v>6522</v>
      </c>
      <c r="D3648" s="11">
        <v>18204</v>
      </c>
      <c r="E3648" s="11" t="s">
        <v>460</v>
      </c>
      <c r="F3648" s="11" t="s">
        <v>26</v>
      </c>
      <c r="G3648" s="11">
        <v>125</v>
      </c>
      <c r="H3648" s="12" t="s">
        <v>4443</v>
      </c>
      <c r="I3648" s="12" t="s">
        <v>37</v>
      </c>
      <c r="J3648" s="12" t="s">
        <v>85</v>
      </c>
      <c r="K3648" s="12" t="s">
        <v>86</v>
      </c>
      <c r="L3648" s="13">
        <v>31.08</v>
      </c>
      <c r="M3648" s="13">
        <v>20</v>
      </c>
      <c r="N3648" s="13">
        <f t="shared" si="3794"/>
        <v>1.5539999999999998</v>
      </c>
      <c r="O3648" s="13">
        <v>30</v>
      </c>
      <c r="P3648" s="13" t="s">
        <v>30</v>
      </c>
      <c r="Q3648" s="13">
        <v>0</v>
      </c>
      <c r="R3648" s="69">
        <f>L3648*O3648</f>
        <v>932.4</v>
      </c>
      <c r="S3648" s="69">
        <v>0</v>
      </c>
      <c r="T3648" s="69">
        <f>L3648*S3648</f>
        <v>0</v>
      </c>
      <c r="U3648" s="69">
        <f>R3648-T3648</f>
        <v>932.4</v>
      </c>
      <c r="V3648" s="69">
        <f>U3648*0</f>
        <v>0</v>
      </c>
      <c r="W3648" s="69">
        <f>U3648-V3648</f>
        <v>932.4</v>
      </c>
      <c r="X3648" s="69">
        <v>0</v>
      </c>
      <c r="Y3648" s="14">
        <f t="shared" si="3851"/>
        <v>0</v>
      </c>
      <c r="Z3648" s="11" t="s">
        <v>26</v>
      </c>
      <c r="AA3648" s="12" t="s">
        <v>31</v>
      </c>
    </row>
    <row r="3649" spans="1:27" x14ac:dyDescent="0.25">
      <c r="A3649" s="10">
        <v>45713</v>
      </c>
      <c r="B3649" s="11" t="s">
        <v>6226</v>
      </c>
      <c r="C3649" s="11" t="s">
        <v>6523</v>
      </c>
      <c r="D3649" s="11">
        <v>18205</v>
      </c>
      <c r="E3649" s="11" t="s">
        <v>485</v>
      </c>
      <c r="F3649" s="11" t="s">
        <v>26</v>
      </c>
      <c r="G3649" s="11">
        <v>78451</v>
      </c>
      <c r="H3649" s="12" t="s">
        <v>4447</v>
      </c>
      <c r="I3649" s="12" t="s">
        <v>27</v>
      </c>
      <c r="J3649" s="12" t="s">
        <v>42</v>
      </c>
      <c r="K3649" s="12" t="s">
        <v>43</v>
      </c>
      <c r="L3649" s="13">
        <v>43.66</v>
      </c>
      <c r="M3649" s="13">
        <v>25</v>
      </c>
      <c r="N3649" s="13">
        <f t="shared" si="3794"/>
        <v>1.7464</v>
      </c>
      <c r="O3649" s="13">
        <v>42.5</v>
      </c>
      <c r="P3649" s="13"/>
      <c r="Q3649" s="13">
        <v>0</v>
      </c>
      <c r="R3649" s="69">
        <f>+L3649*O3649</f>
        <v>1855.55</v>
      </c>
      <c r="S3649" s="69">
        <v>0</v>
      </c>
      <c r="T3649" s="69">
        <f>+L3649*S3649</f>
        <v>0</v>
      </c>
      <c r="U3649" s="69">
        <f>+R3649-T3649</f>
        <v>1855.55</v>
      </c>
      <c r="V3649" s="69">
        <f>+U3649*0.75</f>
        <v>1391.6624999999999</v>
      </c>
      <c r="W3649" s="69">
        <f>+U3649-V3649</f>
        <v>463.88750000000005</v>
      </c>
      <c r="X3649" s="69">
        <v>0</v>
      </c>
      <c r="Y3649" s="14">
        <f t="shared" si="3851"/>
        <v>0</v>
      </c>
      <c r="Z3649" s="11" t="s">
        <v>26</v>
      </c>
      <c r="AA3649" s="12" t="s">
        <v>31</v>
      </c>
    </row>
    <row r="3650" spans="1:27" x14ac:dyDescent="0.25">
      <c r="A3650" s="10">
        <v>45713</v>
      </c>
      <c r="B3650" s="11" t="s">
        <v>702</v>
      </c>
      <c r="C3650" s="11" t="s">
        <v>6524</v>
      </c>
      <c r="D3650" s="11">
        <v>18206</v>
      </c>
      <c r="E3650" s="11" t="s">
        <v>74</v>
      </c>
      <c r="F3650" s="11" t="s">
        <v>26</v>
      </c>
      <c r="G3650" s="11">
        <v>1344</v>
      </c>
      <c r="H3650" s="12" t="s">
        <v>70</v>
      </c>
      <c r="I3650" s="12" t="s">
        <v>27</v>
      </c>
      <c r="J3650" s="12" t="s">
        <v>33</v>
      </c>
      <c r="K3650" s="12" t="s">
        <v>34</v>
      </c>
      <c r="L3650" s="13">
        <v>37.82</v>
      </c>
      <c r="M3650" s="13">
        <v>25</v>
      </c>
      <c r="N3650" s="13">
        <f t="shared" si="3794"/>
        <v>1.5127999999999999</v>
      </c>
      <c r="O3650" s="13" t="s">
        <v>30</v>
      </c>
      <c r="P3650" s="13">
        <v>60</v>
      </c>
      <c r="Q3650" s="13">
        <v>0</v>
      </c>
      <c r="R3650" s="69">
        <f>+M3650*P3650</f>
        <v>1500</v>
      </c>
      <c r="S3650" s="69">
        <v>0</v>
      </c>
      <c r="T3650" s="69">
        <f>+M3650*S3650</f>
        <v>0</v>
      </c>
      <c r="U3650" s="69">
        <f t="shared" ref="U3650" si="3863">+R3650-T3650</f>
        <v>1500</v>
      </c>
      <c r="V3650" s="69">
        <f>+U3650*0</f>
        <v>0</v>
      </c>
      <c r="W3650" s="69">
        <f t="shared" ref="W3650" si="3864">+U3650-V3650</f>
        <v>1500</v>
      </c>
      <c r="X3650" s="69">
        <v>0</v>
      </c>
      <c r="Y3650" s="14">
        <f t="shared" si="3851"/>
        <v>0</v>
      </c>
      <c r="Z3650" s="11" t="s">
        <v>26</v>
      </c>
      <c r="AA3650" s="12" t="s">
        <v>31</v>
      </c>
    </row>
    <row r="3651" spans="1:27" x14ac:dyDescent="0.25">
      <c r="A3651" s="10">
        <v>45713</v>
      </c>
      <c r="B3651" s="11" t="s">
        <v>6525</v>
      </c>
      <c r="C3651" s="11" t="s">
        <v>6526</v>
      </c>
      <c r="D3651" s="11">
        <v>18207</v>
      </c>
      <c r="E3651" s="11" t="s">
        <v>81</v>
      </c>
      <c r="F3651" s="11" t="s">
        <v>26</v>
      </c>
      <c r="G3651" s="11">
        <v>1224</v>
      </c>
      <c r="H3651" s="12" t="s">
        <v>141</v>
      </c>
      <c r="I3651" s="12" t="s">
        <v>27</v>
      </c>
      <c r="J3651" s="12" t="s">
        <v>33</v>
      </c>
      <c r="K3651" s="12" t="s">
        <v>34</v>
      </c>
      <c r="L3651" s="13">
        <v>42.4</v>
      </c>
      <c r="M3651" s="13">
        <v>29</v>
      </c>
      <c r="N3651" s="13">
        <f t="shared" si="3794"/>
        <v>1.4620689655172414</v>
      </c>
      <c r="O3651" s="13">
        <v>40</v>
      </c>
      <c r="P3651" s="13" t="s">
        <v>30</v>
      </c>
      <c r="Q3651" s="13">
        <v>0</v>
      </c>
      <c r="R3651" s="69">
        <f>L3651*O3651</f>
        <v>1696</v>
      </c>
      <c r="S3651" s="69">
        <v>0</v>
      </c>
      <c r="T3651" s="69">
        <f>L3651*S3651</f>
        <v>0</v>
      </c>
      <c r="U3651" s="69">
        <f>R3651-T3651</f>
        <v>1696</v>
      </c>
      <c r="V3651" s="69">
        <f>U3651*0</f>
        <v>0</v>
      </c>
      <c r="W3651" s="69">
        <f>U3651-V3651</f>
        <v>1696</v>
      </c>
      <c r="X3651" s="69">
        <v>0</v>
      </c>
      <c r="Y3651" s="14">
        <f t="shared" si="3851"/>
        <v>0</v>
      </c>
      <c r="Z3651" s="11" t="s">
        <v>26</v>
      </c>
      <c r="AA3651" s="12" t="s">
        <v>31</v>
      </c>
    </row>
    <row r="3652" spans="1:27" x14ac:dyDescent="0.25">
      <c r="A3652" s="10">
        <v>45713</v>
      </c>
      <c r="B3652" s="11" t="s">
        <v>6527</v>
      </c>
      <c r="C3652" s="11" t="s">
        <v>6528</v>
      </c>
      <c r="D3652" s="11">
        <v>18208</v>
      </c>
      <c r="E3652" s="11" t="s">
        <v>460</v>
      </c>
      <c r="F3652" s="11" t="s">
        <v>26</v>
      </c>
      <c r="G3652" s="11">
        <v>134</v>
      </c>
      <c r="H3652" s="12" t="s">
        <v>4443</v>
      </c>
      <c r="I3652" s="12" t="s">
        <v>37</v>
      </c>
      <c r="J3652" s="12" t="s">
        <v>85</v>
      </c>
      <c r="K3652" s="12" t="s">
        <v>86</v>
      </c>
      <c r="L3652" s="13">
        <v>31.48</v>
      </c>
      <c r="M3652" s="13">
        <v>20</v>
      </c>
      <c r="N3652" s="13">
        <f t="shared" si="3794"/>
        <v>1.5740000000000001</v>
      </c>
      <c r="O3652" s="13">
        <v>30</v>
      </c>
      <c r="P3652" s="13" t="s">
        <v>30</v>
      </c>
      <c r="Q3652" s="13">
        <v>0</v>
      </c>
      <c r="R3652" s="69">
        <f>L3652*O3652</f>
        <v>944.4</v>
      </c>
      <c r="S3652" s="69">
        <v>0</v>
      </c>
      <c r="T3652" s="69">
        <f>L3652*S3652</f>
        <v>0</v>
      </c>
      <c r="U3652" s="69">
        <f>R3652-T3652</f>
        <v>944.4</v>
      </c>
      <c r="V3652" s="69">
        <f>U3652*0</f>
        <v>0</v>
      </c>
      <c r="W3652" s="69">
        <f>U3652-V3652</f>
        <v>944.4</v>
      </c>
      <c r="X3652" s="69">
        <v>0</v>
      </c>
      <c r="Y3652" s="14">
        <f t="shared" si="3851"/>
        <v>0</v>
      </c>
      <c r="Z3652" s="11" t="s">
        <v>26</v>
      </c>
      <c r="AA3652" s="12" t="s">
        <v>31</v>
      </c>
    </row>
    <row r="3653" spans="1:27" x14ac:dyDescent="0.25">
      <c r="A3653" s="10">
        <v>45713</v>
      </c>
      <c r="B3653" s="11" t="s">
        <v>468</v>
      </c>
      <c r="C3653" s="11" t="s">
        <v>6529</v>
      </c>
      <c r="D3653" s="11">
        <v>18209</v>
      </c>
      <c r="E3653" s="11" t="s">
        <v>4557</v>
      </c>
      <c r="F3653" s="11" t="s">
        <v>26</v>
      </c>
      <c r="G3653" s="11" t="s">
        <v>35</v>
      </c>
      <c r="H3653" s="12" t="s">
        <v>36</v>
      </c>
      <c r="I3653" s="12" t="s">
        <v>27</v>
      </c>
      <c r="J3653" s="12" t="s">
        <v>33</v>
      </c>
      <c r="K3653" s="12" t="s">
        <v>34</v>
      </c>
      <c r="L3653" s="13">
        <v>14.56</v>
      </c>
      <c r="M3653" s="13">
        <v>10</v>
      </c>
      <c r="N3653" s="13">
        <f t="shared" si="3794"/>
        <v>1.456</v>
      </c>
      <c r="O3653" s="13">
        <v>50</v>
      </c>
      <c r="P3653" s="13" t="s">
        <v>30</v>
      </c>
      <c r="Q3653" s="13">
        <v>0</v>
      </c>
      <c r="R3653" s="69">
        <f>(L3653*O3653)-Q3653</f>
        <v>728</v>
      </c>
      <c r="S3653" s="69">
        <v>0</v>
      </c>
      <c r="T3653" s="69">
        <f t="shared" ref="T3653" si="3865">+L3653*S3653</f>
        <v>0</v>
      </c>
      <c r="U3653" s="69">
        <f t="shared" ref="U3653" si="3866">+R3653-T3653</f>
        <v>728</v>
      </c>
      <c r="V3653" s="69">
        <f t="shared" ref="V3653" si="3867">+U3653*0</f>
        <v>0</v>
      </c>
      <c r="W3653" s="69">
        <f t="shared" ref="W3653" si="3868">+U3653-V3653</f>
        <v>728</v>
      </c>
      <c r="X3653" s="69">
        <v>0</v>
      </c>
      <c r="Y3653" s="14">
        <f t="shared" si="3851"/>
        <v>0</v>
      </c>
      <c r="Z3653" s="11" t="s">
        <v>26</v>
      </c>
      <c r="AA3653" s="12" t="s">
        <v>31</v>
      </c>
    </row>
    <row r="3654" spans="1:27" x14ac:dyDescent="0.25">
      <c r="A3654" s="10">
        <v>45713</v>
      </c>
      <c r="B3654" s="11" t="s">
        <v>246</v>
      </c>
      <c r="C3654" s="11" t="s">
        <v>6530</v>
      </c>
      <c r="D3654" s="11">
        <v>18210</v>
      </c>
      <c r="E3654" s="11" t="s">
        <v>239</v>
      </c>
      <c r="F3654" s="11" t="s">
        <v>26</v>
      </c>
      <c r="G3654" s="11" t="s">
        <v>26</v>
      </c>
      <c r="H3654" s="12" t="s">
        <v>4421</v>
      </c>
      <c r="I3654" s="12" t="s">
        <v>27</v>
      </c>
      <c r="J3654" s="12" t="s">
        <v>42</v>
      </c>
      <c r="K3654" s="12" t="s">
        <v>43</v>
      </c>
      <c r="L3654" s="13">
        <v>43.1</v>
      </c>
      <c r="M3654" s="13">
        <v>25</v>
      </c>
      <c r="N3654" s="13">
        <f t="shared" si="3794"/>
        <v>1.724</v>
      </c>
      <c r="O3654" s="13">
        <v>83</v>
      </c>
      <c r="P3654" s="13" t="s">
        <v>30</v>
      </c>
      <c r="Q3654" s="13">
        <v>0</v>
      </c>
      <c r="R3654" s="69">
        <f>L3654*O3654</f>
        <v>3577.3</v>
      </c>
      <c r="S3654" s="69">
        <v>38</v>
      </c>
      <c r="T3654" s="69">
        <f>L3654*S3654</f>
        <v>1637.8</v>
      </c>
      <c r="U3654" s="69">
        <f>R3654-T3654</f>
        <v>1939.5000000000002</v>
      </c>
      <c r="V3654" s="69">
        <f>U3654*1</f>
        <v>1939.5000000000002</v>
      </c>
      <c r="W3654" s="69">
        <f>U3654-V3654</f>
        <v>0</v>
      </c>
      <c r="X3654" s="69">
        <f>L3654*37</f>
        <v>1594.7</v>
      </c>
      <c r="Y3654" s="70">
        <f>+T3654-X3654</f>
        <v>43.099999999999909</v>
      </c>
      <c r="Z3654" s="14" t="s">
        <v>41</v>
      </c>
      <c r="AA3654" s="12" t="s">
        <v>78</v>
      </c>
    </row>
    <row r="3655" spans="1:27" x14ac:dyDescent="0.25">
      <c r="A3655" s="10">
        <v>45713</v>
      </c>
      <c r="B3655" s="11" t="s">
        <v>4134</v>
      </c>
      <c r="C3655" s="11" t="s">
        <v>6531</v>
      </c>
      <c r="D3655" s="11">
        <v>18211</v>
      </c>
      <c r="E3655" s="11" t="s">
        <v>434</v>
      </c>
      <c r="F3655" s="11" t="s">
        <v>26</v>
      </c>
      <c r="G3655" s="11">
        <v>2794</v>
      </c>
      <c r="H3655" s="12" t="s">
        <v>41</v>
      </c>
      <c r="I3655" s="12" t="s">
        <v>55</v>
      </c>
      <c r="J3655" s="12" t="s">
        <v>55</v>
      </c>
      <c r="K3655" s="12" t="s">
        <v>56</v>
      </c>
      <c r="L3655" s="13">
        <v>40.700000000000003</v>
      </c>
      <c r="M3655" s="13">
        <v>25</v>
      </c>
      <c r="N3655" s="13">
        <f t="shared" si="3794"/>
        <v>1.6280000000000001</v>
      </c>
      <c r="O3655" s="13" t="s">
        <v>30</v>
      </c>
      <c r="P3655" s="13">
        <v>24</v>
      </c>
      <c r="Q3655" s="13">
        <v>0</v>
      </c>
      <c r="R3655" s="69">
        <f>+M3655*P3655</f>
        <v>600</v>
      </c>
      <c r="S3655" s="69">
        <v>0</v>
      </c>
      <c r="T3655" s="69">
        <f>+M3655*S3655</f>
        <v>0</v>
      </c>
      <c r="U3655" s="69">
        <f t="shared" ref="U3655" si="3869">+R3655-T3655</f>
        <v>600</v>
      </c>
      <c r="V3655" s="69">
        <f>+U3655*0</f>
        <v>0</v>
      </c>
      <c r="W3655" s="69">
        <f t="shared" ref="W3655" si="3870">+U3655-V3655</f>
        <v>600</v>
      </c>
      <c r="X3655" s="69">
        <v>0</v>
      </c>
      <c r="Y3655" s="14">
        <f t="shared" ref="Y3655:Y3668" si="3871">T3655-X3655</f>
        <v>0</v>
      </c>
      <c r="Z3655" s="11" t="s">
        <v>26</v>
      </c>
      <c r="AA3655" s="12" t="s">
        <v>31</v>
      </c>
    </row>
    <row r="3656" spans="1:27" x14ac:dyDescent="0.25">
      <c r="A3656" s="10">
        <v>45713</v>
      </c>
      <c r="B3656" s="11" t="s">
        <v>290</v>
      </c>
      <c r="C3656" s="11" t="s">
        <v>6532</v>
      </c>
      <c r="D3656" s="11">
        <v>18212</v>
      </c>
      <c r="E3656" s="11" t="s">
        <v>3785</v>
      </c>
      <c r="F3656" s="11" t="s">
        <v>26</v>
      </c>
      <c r="G3656" s="11">
        <v>24347</v>
      </c>
      <c r="H3656" s="12" t="s">
        <v>4447</v>
      </c>
      <c r="I3656" s="12" t="s">
        <v>27</v>
      </c>
      <c r="J3656" s="12" t="s">
        <v>42</v>
      </c>
      <c r="K3656" s="12" t="s">
        <v>43</v>
      </c>
      <c r="L3656" s="13">
        <v>42.5</v>
      </c>
      <c r="M3656" s="13">
        <v>25</v>
      </c>
      <c r="N3656" s="13">
        <f t="shared" si="3794"/>
        <v>1.7</v>
      </c>
      <c r="O3656" s="13">
        <v>42.5</v>
      </c>
      <c r="P3656" s="13"/>
      <c r="Q3656" s="13">
        <v>0</v>
      </c>
      <c r="R3656" s="69">
        <f>+L3656*O3656</f>
        <v>1806.25</v>
      </c>
      <c r="S3656" s="69">
        <v>0</v>
      </c>
      <c r="T3656" s="69">
        <f>+L3656*S3656</f>
        <v>0</v>
      </c>
      <c r="U3656" s="69">
        <f>+R3656-T3656</f>
        <v>1806.25</v>
      </c>
      <c r="V3656" s="69">
        <f>+U3656*0.75</f>
        <v>1354.6875</v>
      </c>
      <c r="W3656" s="69">
        <f>+U3656-V3656</f>
        <v>451.5625</v>
      </c>
      <c r="X3656" s="69">
        <v>0</v>
      </c>
      <c r="Y3656" s="14">
        <f t="shared" si="3871"/>
        <v>0</v>
      </c>
      <c r="Z3656" s="11" t="s">
        <v>26</v>
      </c>
      <c r="AA3656" s="12" t="s">
        <v>31</v>
      </c>
    </row>
    <row r="3657" spans="1:27" x14ac:dyDescent="0.25">
      <c r="A3657" s="10">
        <v>45713</v>
      </c>
      <c r="B3657" s="11" t="s">
        <v>1336</v>
      </c>
      <c r="C3657" s="11" t="s">
        <v>6533</v>
      </c>
      <c r="D3657" s="11">
        <v>18213</v>
      </c>
      <c r="E3657" s="11" t="s">
        <v>538</v>
      </c>
      <c r="F3657" s="11" t="s">
        <v>26</v>
      </c>
      <c r="G3657" s="11">
        <v>3377</v>
      </c>
      <c r="H3657" s="12" t="s">
        <v>41</v>
      </c>
      <c r="I3657" s="12" t="s">
        <v>55</v>
      </c>
      <c r="J3657" s="12" t="s">
        <v>55</v>
      </c>
      <c r="K3657" s="12" t="s">
        <v>56</v>
      </c>
      <c r="L3657" s="13">
        <v>40.46</v>
      </c>
      <c r="M3657" s="13">
        <v>25</v>
      </c>
      <c r="N3657" s="13">
        <f t="shared" si="3794"/>
        <v>1.6184000000000001</v>
      </c>
      <c r="O3657" s="13" t="s">
        <v>30</v>
      </c>
      <c r="P3657" s="13">
        <v>24</v>
      </c>
      <c r="Q3657" s="13">
        <v>0</v>
      </c>
      <c r="R3657" s="69">
        <f>+M3657*P3657</f>
        <v>600</v>
      </c>
      <c r="S3657" s="69">
        <v>0</v>
      </c>
      <c r="T3657" s="69">
        <f>+M3657*S3657</f>
        <v>0</v>
      </c>
      <c r="U3657" s="69">
        <f t="shared" ref="U3657" si="3872">+R3657-T3657</f>
        <v>600</v>
      </c>
      <c r="V3657" s="69">
        <f>+U3657*0</f>
        <v>0</v>
      </c>
      <c r="W3657" s="69">
        <f t="shared" ref="W3657" si="3873">+U3657-V3657</f>
        <v>600</v>
      </c>
      <c r="X3657" s="69">
        <v>0</v>
      </c>
      <c r="Y3657" s="14">
        <f t="shared" si="3871"/>
        <v>0</v>
      </c>
      <c r="Z3657" s="11" t="s">
        <v>26</v>
      </c>
      <c r="AA3657" s="12" t="s">
        <v>31</v>
      </c>
    </row>
    <row r="3658" spans="1:27" x14ac:dyDescent="0.25">
      <c r="A3658" s="10">
        <v>45713</v>
      </c>
      <c r="B3658" s="11" t="s">
        <v>6534</v>
      </c>
      <c r="C3658" s="11" t="s">
        <v>6535</v>
      </c>
      <c r="D3658" s="11">
        <v>18214</v>
      </c>
      <c r="E3658" s="11" t="s">
        <v>1199</v>
      </c>
      <c r="F3658" s="11" t="s">
        <v>26</v>
      </c>
      <c r="G3658" s="11">
        <v>2992</v>
      </c>
      <c r="H3658" s="12" t="s">
        <v>162</v>
      </c>
      <c r="I3658" s="12" t="s">
        <v>27</v>
      </c>
      <c r="J3658" s="12" t="s">
        <v>33</v>
      </c>
      <c r="K3658" s="12" t="s">
        <v>34</v>
      </c>
      <c r="L3658" s="13">
        <v>37.68</v>
      </c>
      <c r="M3658" s="13">
        <v>25</v>
      </c>
      <c r="N3658" s="13">
        <f t="shared" ref="N3658:N3668" si="3874">L3658/M3658</f>
        <v>1.5072000000000001</v>
      </c>
      <c r="O3658" s="13" t="s">
        <v>30</v>
      </c>
      <c r="P3658" s="13">
        <v>58</v>
      </c>
      <c r="Q3658" s="13">
        <v>0</v>
      </c>
      <c r="R3658" s="69">
        <f>M3658*P3658</f>
        <v>1450</v>
      </c>
      <c r="S3658" s="69">
        <v>0</v>
      </c>
      <c r="T3658" s="69">
        <f>M3658*S3658</f>
        <v>0</v>
      </c>
      <c r="U3658" s="69">
        <f>R3658-T3658</f>
        <v>1450</v>
      </c>
      <c r="V3658" s="69">
        <f>U3658*0</f>
        <v>0</v>
      </c>
      <c r="W3658" s="69">
        <f>U3658-V3658</f>
        <v>1450</v>
      </c>
      <c r="X3658" s="69">
        <v>0</v>
      </c>
      <c r="Y3658" s="14">
        <f t="shared" si="3871"/>
        <v>0</v>
      </c>
      <c r="Z3658" s="11" t="s">
        <v>26</v>
      </c>
      <c r="AA3658" s="12" t="s">
        <v>31</v>
      </c>
    </row>
    <row r="3659" spans="1:27" x14ac:dyDescent="0.25">
      <c r="A3659" s="10">
        <v>45713</v>
      </c>
      <c r="B3659" s="11" t="s">
        <v>289</v>
      </c>
      <c r="C3659" s="11" t="s">
        <v>6536</v>
      </c>
      <c r="D3659" s="11">
        <v>18215</v>
      </c>
      <c r="E3659" s="11" t="s">
        <v>6052</v>
      </c>
      <c r="F3659" s="11" t="s">
        <v>26</v>
      </c>
      <c r="G3659" s="11">
        <v>4676</v>
      </c>
      <c r="H3659" s="12" t="s">
        <v>140</v>
      </c>
      <c r="I3659" s="12" t="s">
        <v>55</v>
      </c>
      <c r="J3659" s="12" t="s">
        <v>55</v>
      </c>
      <c r="K3659" s="12" t="s">
        <v>56</v>
      </c>
      <c r="L3659" s="13">
        <v>42</v>
      </c>
      <c r="M3659" s="13">
        <v>25</v>
      </c>
      <c r="N3659" s="13">
        <f t="shared" si="3874"/>
        <v>1.68</v>
      </c>
      <c r="O3659" s="13">
        <v>15</v>
      </c>
      <c r="P3659" s="13"/>
      <c r="Q3659" s="13">
        <v>0</v>
      </c>
      <c r="R3659" s="69">
        <f>+L3659*O3659</f>
        <v>630</v>
      </c>
      <c r="S3659" s="69">
        <v>0</v>
      </c>
      <c r="T3659" s="69">
        <f>+L3659*S3659</f>
        <v>0</v>
      </c>
      <c r="U3659" s="69">
        <f>+R3659-T3659</f>
        <v>630</v>
      </c>
      <c r="V3659" s="69">
        <f t="shared" ref="V3659" si="3875">+U3659*0</f>
        <v>0</v>
      </c>
      <c r="W3659" s="69">
        <f>+U3659-V3659</f>
        <v>630</v>
      </c>
      <c r="X3659" s="69">
        <v>0</v>
      </c>
      <c r="Y3659" s="14">
        <f t="shared" si="3871"/>
        <v>0</v>
      </c>
      <c r="Z3659" s="11" t="s">
        <v>26</v>
      </c>
      <c r="AA3659" s="12" t="s">
        <v>31</v>
      </c>
    </row>
    <row r="3660" spans="1:27" x14ac:dyDescent="0.25">
      <c r="A3660" s="10">
        <v>45713</v>
      </c>
      <c r="B3660" s="11" t="s">
        <v>3896</v>
      </c>
      <c r="C3660" s="11" t="s">
        <v>6537</v>
      </c>
      <c r="D3660" s="11">
        <v>18216</v>
      </c>
      <c r="E3660" s="11" t="s">
        <v>543</v>
      </c>
      <c r="F3660" s="11" t="s">
        <v>26</v>
      </c>
      <c r="G3660" s="11">
        <v>78508</v>
      </c>
      <c r="H3660" s="12" t="s">
        <v>4447</v>
      </c>
      <c r="I3660" s="12" t="s">
        <v>27</v>
      </c>
      <c r="J3660" s="12" t="s">
        <v>42</v>
      </c>
      <c r="K3660" s="12" t="s">
        <v>43</v>
      </c>
      <c r="L3660" s="13">
        <v>44.44</v>
      </c>
      <c r="M3660" s="13">
        <v>25</v>
      </c>
      <c r="N3660" s="13">
        <f t="shared" si="3874"/>
        <v>1.7775999999999998</v>
      </c>
      <c r="O3660" s="13">
        <v>42.5</v>
      </c>
      <c r="P3660" s="13"/>
      <c r="Q3660" s="13">
        <v>0</v>
      </c>
      <c r="R3660" s="69">
        <f>+L3660*O3660</f>
        <v>1888.6999999999998</v>
      </c>
      <c r="S3660" s="69">
        <v>0</v>
      </c>
      <c r="T3660" s="69">
        <f>+L3660*S3660</f>
        <v>0</v>
      </c>
      <c r="U3660" s="69">
        <f>+R3660-T3660</f>
        <v>1888.6999999999998</v>
      </c>
      <c r="V3660" s="69">
        <f>+U3660*0.75</f>
        <v>1416.5249999999999</v>
      </c>
      <c r="W3660" s="69">
        <f>+U3660-V3660</f>
        <v>472.17499999999995</v>
      </c>
      <c r="X3660" s="69">
        <v>0</v>
      </c>
      <c r="Y3660" s="14">
        <f t="shared" si="3871"/>
        <v>0</v>
      </c>
      <c r="Z3660" s="11" t="s">
        <v>26</v>
      </c>
      <c r="AA3660" s="12" t="s">
        <v>31</v>
      </c>
    </row>
    <row r="3661" spans="1:27" x14ac:dyDescent="0.25">
      <c r="A3661" s="10">
        <v>45713</v>
      </c>
      <c r="B3661" s="11" t="s">
        <v>3675</v>
      </c>
      <c r="C3661" s="11" t="s">
        <v>6538</v>
      </c>
      <c r="D3661" s="11">
        <v>18217</v>
      </c>
      <c r="E3661" s="11" t="s">
        <v>229</v>
      </c>
      <c r="F3661" s="11" t="s">
        <v>26</v>
      </c>
      <c r="G3661" s="11">
        <v>26219</v>
      </c>
      <c r="H3661" s="12" t="s">
        <v>564</v>
      </c>
      <c r="I3661" s="12" t="s">
        <v>27</v>
      </c>
      <c r="J3661" s="12" t="s">
        <v>47</v>
      </c>
      <c r="K3661" s="12" t="s">
        <v>48</v>
      </c>
      <c r="L3661" s="13">
        <v>39.94</v>
      </c>
      <c r="M3661" s="13">
        <v>28</v>
      </c>
      <c r="N3661" s="13">
        <f t="shared" si="3874"/>
        <v>1.4264285714285714</v>
      </c>
      <c r="O3661" s="13"/>
      <c r="P3661" s="13">
        <v>60</v>
      </c>
      <c r="Q3661" s="13">
        <v>0</v>
      </c>
      <c r="R3661" s="69">
        <f>M3661*P3661</f>
        <v>1680</v>
      </c>
      <c r="S3661" s="69">
        <v>0</v>
      </c>
      <c r="T3661" s="69">
        <f>M3661*S3661</f>
        <v>0</v>
      </c>
      <c r="U3661" s="69">
        <f>R3661-T3661</f>
        <v>1680</v>
      </c>
      <c r="V3661" s="69">
        <f>U3661*0</f>
        <v>0</v>
      </c>
      <c r="W3661" s="69">
        <f>+U3661-V3661</f>
        <v>1680</v>
      </c>
      <c r="X3661" s="69">
        <v>0</v>
      </c>
      <c r="Y3661" s="14">
        <f t="shared" si="3871"/>
        <v>0</v>
      </c>
      <c r="Z3661" s="11" t="s">
        <v>26</v>
      </c>
      <c r="AA3661" s="12" t="s">
        <v>31</v>
      </c>
    </row>
    <row r="3662" spans="1:27" x14ac:dyDescent="0.25">
      <c r="A3662" s="10">
        <v>45713</v>
      </c>
      <c r="B3662" s="11" t="s">
        <v>1774</v>
      </c>
      <c r="C3662" s="11" t="s">
        <v>6539</v>
      </c>
      <c r="D3662" s="11">
        <v>18218</v>
      </c>
      <c r="E3662" s="11" t="s">
        <v>603</v>
      </c>
      <c r="F3662" s="11" t="s">
        <v>26</v>
      </c>
      <c r="G3662" s="11">
        <v>1124</v>
      </c>
      <c r="H3662" s="12" t="s">
        <v>141</v>
      </c>
      <c r="I3662" s="12" t="s">
        <v>27</v>
      </c>
      <c r="J3662" s="12" t="s">
        <v>47</v>
      </c>
      <c r="K3662" s="12" t="s">
        <v>48</v>
      </c>
      <c r="L3662" s="13">
        <v>39.32</v>
      </c>
      <c r="M3662" s="13">
        <v>27</v>
      </c>
      <c r="N3662" s="13">
        <f t="shared" si="3874"/>
        <v>1.4562962962962962</v>
      </c>
      <c r="O3662" s="13">
        <v>40</v>
      </c>
      <c r="P3662" s="13" t="s">
        <v>30</v>
      </c>
      <c r="Q3662" s="13">
        <v>0</v>
      </c>
      <c r="R3662" s="69">
        <f>L3662*O3662</f>
        <v>1572.8</v>
      </c>
      <c r="S3662" s="69">
        <v>0</v>
      </c>
      <c r="T3662" s="69">
        <f>L3662*S3662</f>
        <v>0</v>
      </c>
      <c r="U3662" s="69">
        <f>R3662-T3662</f>
        <v>1572.8</v>
      </c>
      <c r="V3662" s="69">
        <f>U3662*0</f>
        <v>0</v>
      </c>
      <c r="W3662" s="69">
        <f>U3662-V3662</f>
        <v>1572.8</v>
      </c>
      <c r="X3662" s="69">
        <v>0</v>
      </c>
      <c r="Y3662" s="14">
        <f t="shared" si="3871"/>
        <v>0</v>
      </c>
      <c r="Z3662" s="11" t="s">
        <v>26</v>
      </c>
      <c r="AA3662" s="12" t="s">
        <v>31</v>
      </c>
    </row>
    <row r="3663" spans="1:27" x14ac:dyDescent="0.25">
      <c r="A3663" s="10">
        <v>45713</v>
      </c>
      <c r="B3663" s="11" t="s">
        <v>6540</v>
      </c>
      <c r="C3663" s="11" t="s">
        <v>6541</v>
      </c>
      <c r="D3663" s="11">
        <v>18219</v>
      </c>
      <c r="E3663" s="11" t="s">
        <v>245</v>
      </c>
      <c r="F3663" s="11" t="s">
        <v>26</v>
      </c>
      <c r="G3663" s="11">
        <v>3429</v>
      </c>
      <c r="H3663" s="12" t="s">
        <v>41</v>
      </c>
      <c r="I3663" s="12" t="s">
        <v>55</v>
      </c>
      <c r="J3663" s="12" t="s">
        <v>565</v>
      </c>
      <c r="K3663" s="12" t="s">
        <v>549</v>
      </c>
      <c r="L3663" s="13">
        <v>40.18</v>
      </c>
      <c r="M3663" s="13">
        <v>25</v>
      </c>
      <c r="N3663" s="13">
        <f t="shared" si="3874"/>
        <v>1.6072</v>
      </c>
      <c r="O3663" s="13">
        <v>25</v>
      </c>
      <c r="P3663" s="13"/>
      <c r="Q3663" s="13">
        <v>0</v>
      </c>
      <c r="R3663" s="69">
        <f>L3663*O3663</f>
        <v>1004.5</v>
      </c>
      <c r="S3663" s="69">
        <v>0</v>
      </c>
      <c r="T3663" s="69">
        <f t="shared" ref="T3663" si="3876">L3663*S3663</f>
        <v>0</v>
      </c>
      <c r="U3663" s="69">
        <f>R3663-T3663</f>
        <v>1004.5</v>
      </c>
      <c r="V3663" s="69">
        <f>U3663*0</f>
        <v>0</v>
      </c>
      <c r="W3663" s="69">
        <f>U3663-V3663</f>
        <v>1004.5</v>
      </c>
      <c r="X3663" s="69">
        <v>0</v>
      </c>
      <c r="Y3663" s="14">
        <f t="shared" si="3871"/>
        <v>0</v>
      </c>
      <c r="Z3663" s="11" t="s">
        <v>26</v>
      </c>
      <c r="AA3663" s="12" t="s">
        <v>31</v>
      </c>
    </row>
    <row r="3664" spans="1:27" x14ac:dyDescent="0.25">
      <c r="A3664" s="10">
        <v>45713</v>
      </c>
      <c r="B3664" s="11" t="s">
        <v>6542</v>
      </c>
      <c r="C3664" s="11" t="s">
        <v>6543</v>
      </c>
      <c r="D3664" s="11">
        <v>18220</v>
      </c>
      <c r="E3664" s="11" t="s">
        <v>592</v>
      </c>
      <c r="F3664" s="11" t="s">
        <v>26</v>
      </c>
      <c r="G3664" s="11">
        <v>56552</v>
      </c>
      <c r="H3664" s="12" t="s">
        <v>4422</v>
      </c>
      <c r="I3664" s="12" t="s">
        <v>27</v>
      </c>
      <c r="J3664" s="12" t="s">
        <v>33</v>
      </c>
      <c r="K3664" s="12" t="s">
        <v>34</v>
      </c>
      <c r="L3664" s="13">
        <v>35.159999999999997</v>
      </c>
      <c r="M3664" s="13">
        <v>25</v>
      </c>
      <c r="N3664" s="13">
        <f t="shared" si="3874"/>
        <v>1.4063999999999999</v>
      </c>
      <c r="O3664" s="13">
        <v>45</v>
      </c>
      <c r="P3664" s="13" t="s">
        <v>30</v>
      </c>
      <c r="Q3664" s="13">
        <v>0</v>
      </c>
      <c r="R3664" s="69">
        <f>+L3664*O3664</f>
        <v>1582.1999999999998</v>
      </c>
      <c r="S3664" s="69">
        <v>0</v>
      </c>
      <c r="T3664" s="69">
        <f>+L3664*S3664</f>
        <v>0</v>
      </c>
      <c r="U3664" s="69">
        <f t="shared" ref="U3664" si="3877">+R3664-T3664</f>
        <v>1582.1999999999998</v>
      </c>
      <c r="V3664" s="69">
        <f>+U3664*1</f>
        <v>1582.1999999999998</v>
      </c>
      <c r="W3664" s="69">
        <f t="shared" ref="W3664" si="3878">+U3664-V3664</f>
        <v>0</v>
      </c>
      <c r="X3664" s="69">
        <v>0</v>
      </c>
      <c r="Y3664" s="14">
        <f t="shared" si="3871"/>
        <v>0</v>
      </c>
      <c r="Z3664" s="11" t="s">
        <v>26</v>
      </c>
      <c r="AA3664" s="12" t="s">
        <v>31</v>
      </c>
    </row>
    <row r="3665" spans="1:27" x14ac:dyDescent="0.25">
      <c r="A3665" s="10">
        <v>45713</v>
      </c>
      <c r="B3665" s="11" t="s">
        <v>377</v>
      </c>
      <c r="C3665" s="11" t="s">
        <v>6544</v>
      </c>
      <c r="D3665" s="11">
        <v>18221</v>
      </c>
      <c r="E3665" s="11" t="s">
        <v>504</v>
      </c>
      <c r="F3665" s="11" t="s">
        <v>26</v>
      </c>
      <c r="G3665" s="11">
        <v>1266</v>
      </c>
      <c r="H3665" s="12" t="s">
        <v>141</v>
      </c>
      <c r="I3665" s="12" t="s">
        <v>27</v>
      </c>
      <c r="J3665" s="12" t="s">
        <v>33</v>
      </c>
      <c r="K3665" s="12" t="s">
        <v>34</v>
      </c>
      <c r="L3665" s="13">
        <v>40.74</v>
      </c>
      <c r="M3665" s="13">
        <v>28</v>
      </c>
      <c r="N3665" s="13">
        <f t="shared" si="3874"/>
        <v>1.4550000000000001</v>
      </c>
      <c r="O3665" s="13">
        <v>40</v>
      </c>
      <c r="P3665" s="13" t="s">
        <v>30</v>
      </c>
      <c r="Q3665" s="13">
        <v>0</v>
      </c>
      <c r="R3665" s="69">
        <f>L3665*O3665</f>
        <v>1629.6000000000001</v>
      </c>
      <c r="S3665" s="69">
        <v>0</v>
      </c>
      <c r="T3665" s="69">
        <f>L3665*S3665</f>
        <v>0</v>
      </c>
      <c r="U3665" s="69">
        <f>R3665-T3665</f>
        <v>1629.6000000000001</v>
      </c>
      <c r="V3665" s="69">
        <f>U3665*0</f>
        <v>0</v>
      </c>
      <c r="W3665" s="69">
        <f>U3665-V3665</f>
        <v>1629.6000000000001</v>
      </c>
      <c r="X3665" s="69">
        <v>0</v>
      </c>
      <c r="Y3665" s="14">
        <f t="shared" si="3871"/>
        <v>0</v>
      </c>
      <c r="Z3665" s="11" t="s">
        <v>26</v>
      </c>
      <c r="AA3665" s="12" t="s">
        <v>31</v>
      </c>
    </row>
    <row r="3666" spans="1:27" x14ac:dyDescent="0.25">
      <c r="A3666" s="10">
        <v>45713</v>
      </c>
      <c r="B3666" s="11" t="s">
        <v>6545</v>
      </c>
      <c r="C3666" s="11" t="s">
        <v>6546</v>
      </c>
      <c r="D3666" s="11">
        <v>18222</v>
      </c>
      <c r="E3666" s="11" t="s">
        <v>53</v>
      </c>
      <c r="F3666" s="11" t="s">
        <v>26</v>
      </c>
      <c r="G3666" s="11">
        <v>3975</v>
      </c>
      <c r="H3666" s="12" t="s">
        <v>41</v>
      </c>
      <c r="I3666" s="12" t="s">
        <v>55</v>
      </c>
      <c r="J3666" s="12" t="s">
        <v>55</v>
      </c>
      <c r="K3666" s="12" t="s">
        <v>56</v>
      </c>
      <c r="L3666" s="13">
        <v>41.42</v>
      </c>
      <c r="M3666" s="13">
        <v>25</v>
      </c>
      <c r="N3666" s="13">
        <f t="shared" si="3874"/>
        <v>1.6568000000000001</v>
      </c>
      <c r="O3666" s="13" t="s">
        <v>30</v>
      </c>
      <c r="P3666" s="13">
        <v>24</v>
      </c>
      <c r="Q3666" s="13">
        <v>0</v>
      </c>
      <c r="R3666" s="69">
        <f>+M3666*P3666</f>
        <v>600</v>
      </c>
      <c r="S3666" s="69">
        <v>0</v>
      </c>
      <c r="T3666" s="69">
        <f>+M3666*S3666</f>
        <v>0</v>
      </c>
      <c r="U3666" s="69">
        <f t="shared" ref="U3666:U3667" si="3879">+R3666-T3666</f>
        <v>600</v>
      </c>
      <c r="V3666" s="69">
        <f>+U3666*0</f>
        <v>0</v>
      </c>
      <c r="W3666" s="69">
        <f t="shared" ref="W3666:W3667" si="3880">+U3666-V3666</f>
        <v>600</v>
      </c>
      <c r="X3666" s="69">
        <v>0</v>
      </c>
      <c r="Y3666" s="14">
        <f t="shared" si="3871"/>
        <v>0</v>
      </c>
      <c r="Z3666" s="11" t="s">
        <v>26</v>
      </c>
      <c r="AA3666" s="12" t="s">
        <v>31</v>
      </c>
    </row>
    <row r="3667" spans="1:27" x14ac:dyDescent="0.25">
      <c r="A3667" s="10">
        <v>45713</v>
      </c>
      <c r="B3667" s="11" t="s">
        <v>6419</v>
      </c>
      <c r="C3667" s="11" t="s">
        <v>6547</v>
      </c>
      <c r="D3667" s="11">
        <v>18223</v>
      </c>
      <c r="E3667" s="11" t="s">
        <v>3636</v>
      </c>
      <c r="F3667" s="11" t="s">
        <v>26</v>
      </c>
      <c r="G3667" s="11" t="s">
        <v>35</v>
      </c>
      <c r="H3667" s="12" t="s">
        <v>36</v>
      </c>
      <c r="I3667" s="12" t="s">
        <v>27</v>
      </c>
      <c r="J3667" s="12" t="s">
        <v>42</v>
      </c>
      <c r="K3667" s="12" t="s">
        <v>43</v>
      </c>
      <c r="L3667" s="13">
        <v>9.92</v>
      </c>
      <c r="M3667" s="13">
        <v>7</v>
      </c>
      <c r="N3667" s="13">
        <f t="shared" si="3874"/>
        <v>1.417142857142857</v>
      </c>
      <c r="O3667" s="13">
        <v>45</v>
      </c>
      <c r="P3667" s="13" t="s">
        <v>30</v>
      </c>
      <c r="Q3667" s="13">
        <v>0</v>
      </c>
      <c r="R3667" s="69">
        <f>(L3667*O3667)-Q3667</f>
        <v>446.4</v>
      </c>
      <c r="S3667" s="69">
        <v>0</v>
      </c>
      <c r="T3667" s="69">
        <f t="shared" ref="T3667" si="3881">+L3667*S3667</f>
        <v>0</v>
      </c>
      <c r="U3667" s="69">
        <f t="shared" si="3879"/>
        <v>446.4</v>
      </c>
      <c r="V3667" s="69">
        <f>+U3667*0</f>
        <v>0</v>
      </c>
      <c r="W3667" s="69">
        <f t="shared" si="3880"/>
        <v>446.4</v>
      </c>
      <c r="X3667" s="69">
        <v>0</v>
      </c>
      <c r="Y3667" s="14">
        <f t="shared" si="3871"/>
        <v>0</v>
      </c>
      <c r="Z3667" s="11" t="s">
        <v>26</v>
      </c>
      <c r="AA3667" s="12" t="s">
        <v>31</v>
      </c>
    </row>
    <row r="3668" spans="1:27" x14ac:dyDescent="0.25">
      <c r="A3668" s="10">
        <v>45713</v>
      </c>
      <c r="B3668" s="11" t="s">
        <v>1195</v>
      </c>
      <c r="C3668" s="11" t="s">
        <v>6548</v>
      </c>
      <c r="D3668" s="11">
        <v>18224</v>
      </c>
      <c r="E3668" s="11" t="s">
        <v>2125</v>
      </c>
      <c r="F3668" s="11" t="s">
        <v>26</v>
      </c>
      <c r="G3668" s="11">
        <v>112478</v>
      </c>
      <c r="H3668" s="12" t="s">
        <v>4445</v>
      </c>
      <c r="I3668" s="12" t="s">
        <v>27</v>
      </c>
      <c r="J3668" s="12" t="s">
        <v>47</v>
      </c>
      <c r="K3668" s="12" t="s">
        <v>48</v>
      </c>
      <c r="L3668" s="13">
        <v>35.799999999999997</v>
      </c>
      <c r="M3668" s="13">
        <v>24</v>
      </c>
      <c r="N3668" s="13">
        <f t="shared" si="3874"/>
        <v>1.4916666666666665</v>
      </c>
      <c r="O3668" s="13">
        <v>44</v>
      </c>
      <c r="P3668" s="13" t="s">
        <v>30</v>
      </c>
      <c r="Q3668" s="13">
        <v>0</v>
      </c>
      <c r="R3668" s="69">
        <f t="shared" ref="R3668" si="3882">+L3668*O3668</f>
        <v>1575.1999999999998</v>
      </c>
      <c r="S3668" s="69">
        <v>0</v>
      </c>
      <c r="T3668" s="69">
        <f>+L3668*S3668</f>
        <v>0</v>
      </c>
      <c r="U3668" s="69">
        <f>+R3668-T3668</f>
        <v>1575.1999999999998</v>
      </c>
      <c r="V3668" s="69">
        <f>+U3668*1</f>
        <v>1575.1999999999998</v>
      </c>
      <c r="W3668" s="69">
        <f>+U3668-V3668</f>
        <v>0</v>
      </c>
      <c r="X3668" s="69">
        <v>0</v>
      </c>
      <c r="Y3668" s="14">
        <f t="shared" si="3871"/>
        <v>0</v>
      </c>
      <c r="Z3668" s="11" t="s">
        <v>26</v>
      </c>
      <c r="AA3668" s="12" t="s">
        <v>31</v>
      </c>
    </row>
    <row r="3669" spans="1:27" x14ac:dyDescent="0.25">
      <c r="A3669" s="10">
        <v>45714</v>
      </c>
      <c r="B3669" s="11" t="s">
        <v>5431</v>
      </c>
      <c r="C3669" s="11" t="s">
        <v>6549</v>
      </c>
      <c r="D3669" s="11">
        <v>18225</v>
      </c>
      <c r="E3669" s="11" t="s">
        <v>500</v>
      </c>
      <c r="F3669" s="11" t="s">
        <v>26</v>
      </c>
      <c r="G3669" s="11" t="s">
        <v>26</v>
      </c>
      <c r="H3669" s="12" t="s">
        <v>4421</v>
      </c>
      <c r="I3669" s="12" t="s">
        <v>27</v>
      </c>
      <c r="J3669" s="12" t="s">
        <v>33</v>
      </c>
      <c r="K3669" s="12" t="s">
        <v>34</v>
      </c>
      <c r="L3669" s="13">
        <v>41.78</v>
      </c>
      <c r="M3669" s="13">
        <v>28</v>
      </c>
      <c r="N3669" s="13">
        <f>L3669/M3669</f>
        <v>1.4921428571428572</v>
      </c>
      <c r="O3669" s="13">
        <v>85</v>
      </c>
      <c r="P3669" s="13" t="s">
        <v>30</v>
      </c>
      <c r="Q3669" s="13">
        <v>0</v>
      </c>
      <c r="R3669" s="69">
        <f t="shared" ref="R3669" si="3883">L3669*O3669</f>
        <v>3551.3</v>
      </c>
      <c r="S3669" s="69">
        <v>38</v>
      </c>
      <c r="T3669" s="69">
        <f t="shared" ref="T3669" si="3884">L3669*S3669</f>
        <v>1587.64</v>
      </c>
      <c r="U3669" s="69">
        <f t="shared" ref="U3669" si="3885">R3669-T3669</f>
        <v>1963.66</v>
      </c>
      <c r="V3669" s="69">
        <f>U3669*1</f>
        <v>1963.66</v>
      </c>
      <c r="W3669" s="69">
        <f t="shared" ref="W3669" si="3886">U3669-V3669</f>
        <v>0</v>
      </c>
      <c r="X3669" s="69">
        <f>L3669*36</f>
        <v>1504.08</v>
      </c>
      <c r="Y3669" s="70">
        <f>+T3669-X3669</f>
        <v>83.560000000000173</v>
      </c>
      <c r="Z3669" s="12" t="s">
        <v>141</v>
      </c>
      <c r="AA3669" s="12" t="s">
        <v>78</v>
      </c>
    </row>
    <row r="3670" spans="1:27" x14ac:dyDescent="0.25">
      <c r="A3670" s="10">
        <v>45714</v>
      </c>
      <c r="B3670" s="11" t="s">
        <v>6550</v>
      </c>
      <c r="C3670" s="11" t="s">
        <v>6551</v>
      </c>
      <c r="D3670" s="11">
        <v>18226</v>
      </c>
      <c r="E3670" s="11" t="s">
        <v>551</v>
      </c>
      <c r="F3670" s="11" t="s">
        <v>26</v>
      </c>
      <c r="G3670" s="11">
        <v>44185</v>
      </c>
      <c r="H3670" s="12" t="s">
        <v>4422</v>
      </c>
      <c r="I3670" s="12" t="s">
        <v>27</v>
      </c>
      <c r="J3670" s="12" t="s">
        <v>47</v>
      </c>
      <c r="K3670" s="12" t="s">
        <v>48</v>
      </c>
      <c r="L3670" s="13">
        <v>36.22</v>
      </c>
      <c r="M3670" s="13">
        <v>25</v>
      </c>
      <c r="N3670" s="13">
        <f t="shared" ref="N3670:N3733" si="3887">L3670/M3670</f>
        <v>1.4487999999999999</v>
      </c>
      <c r="O3670" s="13">
        <v>46</v>
      </c>
      <c r="P3670" s="13" t="s">
        <v>30</v>
      </c>
      <c r="Q3670" s="13">
        <v>0</v>
      </c>
      <c r="R3670" s="69">
        <f t="shared" ref="R3670" si="3888">+L3670*O3670</f>
        <v>1666.12</v>
      </c>
      <c r="S3670" s="69">
        <v>0</v>
      </c>
      <c r="T3670" s="69">
        <f t="shared" ref="T3670" si="3889">+L3670*S3670</f>
        <v>0</v>
      </c>
      <c r="U3670" s="69">
        <f t="shared" ref="U3670" si="3890">+R3670-T3670</f>
        <v>1666.12</v>
      </c>
      <c r="V3670" s="69">
        <f>+U3670*1</f>
        <v>1666.12</v>
      </c>
      <c r="W3670" s="69">
        <f t="shared" ref="W3670" si="3891">+U3670-V3670</f>
        <v>0</v>
      </c>
      <c r="X3670" s="69">
        <v>0</v>
      </c>
      <c r="Y3670" s="14">
        <f t="shared" ref="Y3670:Y3671" si="3892">T3670-X3670</f>
        <v>0</v>
      </c>
      <c r="Z3670" s="11" t="s">
        <v>26</v>
      </c>
      <c r="AA3670" s="12" t="s">
        <v>31</v>
      </c>
    </row>
    <row r="3671" spans="1:27" x14ac:dyDescent="0.25">
      <c r="A3671" s="10">
        <v>45714</v>
      </c>
      <c r="B3671" s="11" t="s">
        <v>1487</v>
      </c>
      <c r="C3671" s="11" t="s">
        <v>6552</v>
      </c>
      <c r="D3671" s="11">
        <v>18227</v>
      </c>
      <c r="E3671" s="11" t="s">
        <v>32</v>
      </c>
      <c r="F3671" s="11" t="s">
        <v>26</v>
      </c>
      <c r="G3671" s="11">
        <v>1604</v>
      </c>
      <c r="H3671" s="12" t="s">
        <v>45</v>
      </c>
      <c r="I3671" s="12" t="s">
        <v>27</v>
      </c>
      <c r="J3671" s="12" t="s">
        <v>42</v>
      </c>
      <c r="K3671" s="12" t="s">
        <v>43</v>
      </c>
      <c r="L3671" s="13">
        <v>42.92</v>
      </c>
      <c r="M3671" s="13">
        <v>25</v>
      </c>
      <c r="N3671" s="13">
        <f t="shared" si="3887"/>
        <v>1.7168000000000001</v>
      </c>
      <c r="O3671" s="13" t="s">
        <v>30</v>
      </c>
      <c r="P3671" s="13">
        <v>62</v>
      </c>
      <c r="Q3671" s="13">
        <v>0</v>
      </c>
      <c r="R3671" s="69">
        <f>M3671*P3671</f>
        <v>1550</v>
      </c>
      <c r="S3671" s="69">
        <v>0</v>
      </c>
      <c r="T3671" s="69">
        <f>M3671*S3671</f>
        <v>0</v>
      </c>
      <c r="U3671" s="69">
        <f>R3671-T3671</f>
        <v>1550</v>
      </c>
      <c r="V3671" s="69">
        <f>U3671*0</f>
        <v>0</v>
      </c>
      <c r="W3671" s="69">
        <f>U3671-V3671</f>
        <v>1550</v>
      </c>
      <c r="X3671" s="69">
        <v>0</v>
      </c>
      <c r="Y3671" s="14">
        <f t="shared" si="3892"/>
        <v>0</v>
      </c>
      <c r="Z3671" s="11" t="s">
        <v>26</v>
      </c>
      <c r="AA3671" s="12" t="s">
        <v>31</v>
      </c>
    </row>
    <row r="3672" spans="1:27" x14ac:dyDescent="0.25">
      <c r="A3672" s="10">
        <v>45714</v>
      </c>
      <c r="B3672" s="11" t="s">
        <v>6553</v>
      </c>
      <c r="C3672" s="11" t="s">
        <v>6554</v>
      </c>
      <c r="D3672" s="11">
        <v>18228</v>
      </c>
      <c r="E3672" s="11" t="s">
        <v>98</v>
      </c>
      <c r="F3672" s="11" t="s">
        <v>26</v>
      </c>
      <c r="G3672" s="11" t="s">
        <v>26</v>
      </c>
      <c r="H3672" s="12" t="s">
        <v>4421</v>
      </c>
      <c r="I3672" s="12" t="s">
        <v>27</v>
      </c>
      <c r="J3672" s="12" t="s">
        <v>42</v>
      </c>
      <c r="K3672" s="12" t="s">
        <v>43</v>
      </c>
      <c r="L3672" s="13">
        <v>40.98</v>
      </c>
      <c r="M3672" s="13">
        <v>25</v>
      </c>
      <c r="N3672" s="13">
        <f t="shared" si="3887"/>
        <v>1.6391999999999998</v>
      </c>
      <c r="O3672" s="13">
        <v>83</v>
      </c>
      <c r="P3672" s="13" t="s">
        <v>30</v>
      </c>
      <c r="Q3672" s="13">
        <v>0</v>
      </c>
      <c r="R3672" s="69">
        <f>L3672*O3672</f>
        <v>3401.3399999999997</v>
      </c>
      <c r="S3672" s="69">
        <v>38</v>
      </c>
      <c r="T3672" s="69">
        <f>L3672*S3672</f>
        <v>1557.2399999999998</v>
      </c>
      <c r="U3672" s="69">
        <f>R3672-T3672</f>
        <v>1844.1</v>
      </c>
      <c r="V3672" s="69">
        <f>U3672*1</f>
        <v>1844.1</v>
      </c>
      <c r="W3672" s="69">
        <f>U3672-V3672</f>
        <v>0</v>
      </c>
      <c r="X3672" s="69">
        <f>L3672*36</f>
        <v>1475.28</v>
      </c>
      <c r="Y3672" s="70">
        <f>+T3672-X3672</f>
        <v>81.959999999999809</v>
      </c>
      <c r="Z3672" s="12" t="s">
        <v>140</v>
      </c>
      <c r="AA3672" s="12" t="s">
        <v>78</v>
      </c>
    </row>
    <row r="3673" spans="1:27" x14ac:dyDescent="0.25">
      <c r="A3673" s="10">
        <v>45714</v>
      </c>
      <c r="B3673" s="11" t="s">
        <v>1052</v>
      </c>
      <c r="C3673" s="11" t="s">
        <v>6555</v>
      </c>
      <c r="D3673" s="11">
        <v>18229</v>
      </c>
      <c r="E3673" s="11" t="s">
        <v>44</v>
      </c>
      <c r="F3673" s="11" t="s">
        <v>26</v>
      </c>
      <c r="G3673" s="11">
        <v>1677</v>
      </c>
      <c r="H3673" s="12" t="s">
        <v>45</v>
      </c>
      <c r="I3673" s="12" t="s">
        <v>27</v>
      </c>
      <c r="J3673" s="12" t="s">
        <v>42</v>
      </c>
      <c r="K3673" s="12" t="s">
        <v>43</v>
      </c>
      <c r="L3673" s="13">
        <v>42.46</v>
      </c>
      <c r="M3673" s="13">
        <v>25</v>
      </c>
      <c r="N3673" s="13">
        <f t="shared" si="3887"/>
        <v>1.6984000000000001</v>
      </c>
      <c r="O3673" s="13" t="s">
        <v>30</v>
      </c>
      <c r="P3673" s="13">
        <v>62</v>
      </c>
      <c r="Q3673" s="13">
        <v>0</v>
      </c>
      <c r="R3673" s="69">
        <f>M3673*P3673</f>
        <v>1550</v>
      </c>
      <c r="S3673" s="69">
        <v>0</v>
      </c>
      <c r="T3673" s="69">
        <f>M3673*S3673</f>
        <v>0</v>
      </c>
      <c r="U3673" s="69">
        <f>R3673-T3673</f>
        <v>1550</v>
      </c>
      <c r="V3673" s="69">
        <f>U3673*0</f>
        <v>0</v>
      </c>
      <c r="W3673" s="69">
        <f>U3673-V3673</f>
        <v>1550</v>
      </c>
      <c r="X3673" s="69">
        <v>0</v>
      </c>
      <c r="Y3673" s="14">
        <f t="shared" ref="Y3673:Y3674" si="3893">T3673-X3673</f>
        <v>0</v>
      </c>
      <c r="Z3673" s="11" t="s">
        <v>26</v>
      </c>
      <c r="AA3673" s="12" t="s">
        <v>31</v>
      </c>
    </row>
    <row r="3674" spans="1:27" x14ac:dyDescent="0.25">
      <c r="A3674" s="10">
        <v>45714</v>
      </c>
      <c r="B3674" s="11" t="s">
        <v>6556</v>
      </c>
      <c r="C3674" s="11" t="s">
        <v>6557</v>
      </c>
      <c r="D3674" s="11">
        <v>18230</v>
      </c>
      <c r="E3674" s="11" t="s">
        <v>50</v>
      </c>
      <c r="F3674" s="11" t="s">
        <v>26</v>
      </c>
      <c r="G3674" s="11">
        <v>770</v>
      </c>
      <c r="H3674" s="12" t="s">
        <v>162</v>
      </c>
      <c r="I3674" s="12" t="s">
        <v>27</v>
      </c>
      <c r="J3674" s="12" t="s">
        <v>47</v>
      </c>
      <c r="K3674" s="12" t="s">
        <v>48</v>
      </c>
      <c r="L3674" s="13">
        <v>35.64</v>
      </c>
      <c r="M3674" s="13">
        <v>25</v>
      </c>
      <c r="N3674" s="13">
        <f t="shared" si="3887"/>
        <v>1.4256</v>
      </c>
      <c r="O3674" s="13" t="s">
        <v>30</v>
      </c>
      <c r="P3674" s="13">
        <v>58</v>
      </c>
      <c r="Q3674" s="13">
        <v>0</v>
      </c>
      <c r="R3674" s="69">
        <f>M3674*P3674</f>
        <v>1450</v>
      </c>
      <c r="S3674" s="69">
        <v>0</v>
      </c>
      <c r="T3674" s="69">
        <f>M3674*S3674</f>
        <v>0</v>
      </c>
      <c r="U3674" s="69">
        <f>R3674-T3674</f>
        <v>1450</v>
      </c>
      <c r="V3674" s="69">
        <f>U3674*0</f>
        <v>0</v>
      </c>
      <c r="W3674" s="69">
        <f>U3674-V3674</f>
        <v>1450</v>
      </c>
      <c r="X3674" s="69">
        <v>0</v>
      </c>
      <c r="Y3674" s="14">
        <f t="shared" si="3893"/>
        <v>0</v>
      </c>
      <c r="Z3674" s="11" t="s">
        <v>26</v>
      </c>
      <c r="AA3674" s="12" t="s">
        <v>31</v>
      </c>
    </row>
    <row r="3675" spans="1:27" x14ac:dyDescent="0.25">
      <c r="A3675" s="10">
        <v>45714</v>
      </c>
      <c r="B3675" s="11" t="s">
        <v>6558</v>
      </c>
      <c r="C3675" s="11" t="s">
        <v>6559</v>
      </c>
      <c r="D3675" s="11">
        <v>18231</v>
      </c>
      <c r="E3675" s="11" t="s">
        <v>81</v>
      </c>
      <c r="F3675" s="11" t="s">
        <v>26</v>
      </c>
      <c r="G3675" s="11" t="s">
        <v>26</v>
      </c>
      <c r="H3675" s="12" t="s">
        <v>4421</v>
      </c>
      <c r="I3675" s="12" t="s">
        <v>27</v>
      </c>
      <c r="J3675" s="12" t="s">
        <v>33</v>
      </c>
      <c r="K3675" s="12" t="s">
        <v>34</v>
      </c>
      <c r="L3675" s="13">
        <v>41.4</v>
      </c>
      <c r="M3675" s="13">
        <v>28</v>
      </c>
      <c r="N3675" s="13">
        <f t="shared" si="3887"/>
        <v>1.4785714285714284</v>
      </c>
      <c r="O3675" s="13">
        <v>85</v>
      </c>
      <c r="P3675" s="13" t="s">
        <v>30</v>
      </c>
      <c r="Q3675" s="13">
        <v>0</v>
      </c>
      <c r="R3675" s="69">
        <f t="shared" ref="R3675" si="3894">L3675*O3675</f>
        <v>3519</v>
      </c>
      <c r="S3675" s="69">
        <v>38</v>
      </c>
      <c r="T3675" s="69">
        <f t="shared" ref="T3675" si="3895">L3675*S3675</f>
        <v>1573.2</v>
      </c>
      <c r="U3675" s="69">
        <f t="shared" ref="U3675" si="3896">R3675-T3675</f>
        <v>1945.8</v>
      </c>
      <c r="V3675" s="69">
        <f>U3675*1</f>
        <v>1945.8</v>
      </c>
      <c r="W3675" s="69">
        <f t="shared" ref="W3675" si="3897">U3675-V3675</f>
        <v>0</v>
      </c>
      <c r="X3675" s="69">
        <f>L3675*36</f>
        <v>1490.3999999999999</v>
      </c>
      <c r="Y3675" s="70">
        <f>+T3675-X3675</f>
        <v>82.800000000000182</v>
      </c>
      <c r="Z3675" s="12" t="s">
        <v>141</v>
      </c>
      <c r="AA3675" s="12" t="s">
        <v>78</v>
      </c>
    </row>
    <row r="3676" spans="1:27" x14ac:dyDescent="0.25">
      <c r="A3676" s="10">
        <v>45714</v>
      </c>
      <c r="B3676" s="11" t="s">
        <v>6046</v>
      </c>
      <c r="C3676" s="11" t="s">
        <v>6560</v>
      </c>
      <c r="D3676" s="11">
        <v>18232</v>
      </c>
      <c r="E3676" s="11" t="s">
        <v>245</v>
      </c>
      <c r="F3676" s="11" t="s">
        <v>26</v>
      </c>
      <c r="G3676" s="11">
        <v>3430</v>
      </c>
      <c r="H3676" s="12" t="s">
        <v>41</v>
      </c>
      <c r="I3676" s="12" t="s">
        <v>55</v>
      </c>
      <c r="J3676" s="12" t="s">
        <v>55</v>
      </c>
      <c r="K3676" s="12" t="s">
        <v>56</v>
      </c>
      <c r="L3676" s="13">
        <v>39.82</v>
      </c>
      <c r="M3676" s="13">
        <v>23</v>
      </c>
      <c r="N3676" s="13">
        <f t="shared" si="3887"/>
        <v>1.731304347826087</v>
      </c>
      <c r="O3676" s="13" t="s">
        <v>30</v>
      </c>
      <c r="P3676" s="13">
        <v>24</v>
      </c>
      <c r="Q3676" s="13">
        <v>0</v>
      </c>
      <c r="R3676" s="69">
        <f>+M3676*P3676</f>
        <v>552</v>
      </c>
      <c r="S3676" s="69">
        <v>0</v>
      </c>
      <c r="T3676" s="69">
        <f>+M3676*S3676</f>
        <v>0</v>
      </c>
      <c r="U3676" s="69">
        <f t="shared" ref="U3676" si="3898">+R3676-T3676</f>
        <v>552</v>
      </c>
      <c r="V3676" s="69">
        <f>+U3676*0</f>
        <v>0</v>
      </c>
      <c r="W3676" s="69">
        <f t="shared" ref="W3676" si="3899">+U3676-V3676</f>
        <v>552</v>
      </c>
      <c r="X3676" s="69">
        <v>0</v>
      </c>
      <c r="Y3676" s="14">
        <f t="shared" ref="Y3676:Y3692" si="3900">T3676-X3676</f>
        <v>0</v>
      </c>
      <c r="Z3676" s="11" t="s">
        <v>26</v>
      </c>
      <c r="AA3676" s="12" t="s">
        <v>31</v>
      </c>
    </row>
    <row r="3677" spans="1:27" x14ac:dyDescent="0.25">
      <c r="A3677" s="10">
        <v>45714</v>
      </c>
      <c r="B3677" s="11" t="s">
        <v>6561</v>
      </c>
      <c r="C3677" s="11" t="s">
        <v>6562</v>
      </c>
      <c r="D3677" s="11">
        <v>18233</v>
      </c>
      <c r="E3677" s="11" t="s">
        <v>604</v>
      </c>
      <c r="F3677" s="11" t="s">
        <v>26</v>
      </c>
      <c r="G3677" s="11">
        <v>1074</v>
      </c>
      <c r="H3677" s="12" t="s">
        <v>141</v>
      </c>
      <c r="I3677" s="12" t="s">
        <v>27</v>
      </c>
      <c r="J3677" s="12" t="s">
        <v>42</v>
      </c>
      <c r="K3677" s="12" t="s">
        <v>43</v>
      </c>
      <c r="L3677" s="13">
        <v>42.22</v>
      </c>
      <c r="M3677" s="13">
        <v>25</v>
      </c>
      <c r="N3677" s="13">
        <f t="shared" si="3887"/>
        <v>1.6887999999999999</v>
      </c>
      <c r="O3677" s="13">
        <v>40</v>
      </c>
      <c r="P3677" s="13" t="s">
        <v>30</v>
      </c>
      <c r="Q3677" s="13">
        <v>0</v>
      </c>
      <c r="R3677" s="69">
        <f>L3677*O3677</f>
        <v>1688.8</v>
      </c>
      <c r="S3677" s="69">
        <v>0</v>
      </c>
      <c r="T3677" s="69">
        <f>L3677*S3677</f>
        <v>0</v>
      </c>
      <c r="U3677" s="69">
        <f>R3677-T3677</f>
        <v>1688.8</v>
      </c>
      <c r="V3677" s="69">
        <f>U3677*0</f>
        <v>0</v>
      </c>
      <c r="W3677" s="69">
        <f>U3677-V3677</f>
        <v>1688.8</v>
      </c>
      <c r="X3677" s="69">
        <v>0</v>
      </c>
      <c r="Y3677" s="14">
        <f t="shared" si="3900"/>
        <v>0</v>
      </c>
      <c r="Z3677" s="11" t="s">
        <v>26</v>
      </c>
      <c r="AA3677" s="12" t="s">
        <v>31</v>
      </c>
    </row>
    <row r="3678" spans="1:27" x14ac:dyDescent="0.25">
      <c r="A3678" s="10">
        <v>45714</v>
      </c>
      <c r="B3678" s="11" t="s">
        <v>6563</v>
      </c>
      <c r="C3678" s="11" t="s">
        <v>6564</v>
      </c>
      <c r="D3678" s="11">
        <v>18234</v>
      </c>
      <c r="E3678" s="11" t="s">
        <v>57</v>
      </c>
      <c r="F3678" s="11" t="s">
        <v>26</v>
      </c>
      <c r="G3678" s="11">
        <v>3326</v>
      </c>
      <c r="H3678" s="12" t="s">
        <v>41</v>
      </c>
      <c r="I3678" s="12" t="s">
        <v>55</v>
      </c>
      <c r="J3678" s="12" t="s">
        <v>565</v>
      </c>
      <c r="K3678" s="12" t="s">
        <v>549</v>
      </c>
      <c r="L3678" s="13">
        <v>40.700000000000003</v>
      </c>
      <c r="M3678" s="13">
        <v>25</v>
      </c>
      <c r="N3678" s="13">
        <f t="shared" si="3887"/>
        <v>1.6280000000000001</v>
      </c>
      <c r="O3678" s="13">
        <v>25</v>
      </c>
      <c r="P3678" s="13"/>
      <c r="Q3678" s="13">
        <v>0</v>
      </c>
      <c r="R3678" s="69">
        <f>L3678*O3678</f>
        <v>1017.5000000000001</v>
      </c>
      <c r="S3678" s="69">
        <v>0</v>
      </c>
      <c r="T3678" s="69">
        <f t="shared" ref="T3678" si="3901">L3678*S3678</f>
        <v>0</v>
      </c>
      <c r="U3678" s="69">
        <f>R3678-T3678</f>
        <v>1017.5000000000001</v>
      </c>
      <c r="V3678" s="69">
        <f>U3678*0</f>
        <v>0</v>
      </c>
      <c r="W3678" s="69">
        <f>U3678-V3678</f>
        <v>1017.5000000000001</v>
      </c>
      <c r="X3678" s="69">
        <v>0</v>
      </c>
      <c r="Y3678" s="14">
        <f t="shared" si="3900"/>
        <v>0</v>
      </c>
      <c r="Z3678" s="11" t="s">
        <v>26</v>
      </c>
      <c r="AA3678" s="12" t="s">
        <v>31</v>
      </c>
    </row>
    <row r="3679" spans="1:27" x14ac:dyDescent="0.25">
      <c r="A3679" s="10">
        <v>45714</v>
      </c>
      <c r="B3679" s="11" t="s">
        <v>3367</v>
      </c>
      <c r="C3679" s="11" t="s">
        <v>6565</v>
      </c>
      <c r="D3679" s="11">
        <v>18235</v>
      </c>
      <c r="E3679" s="11" t="s">
        <v>460</v>
      </c>
      <c r="F3679" s="11" t="s">
        <v>26</v>
      </c>
      <c r="G3679" s="11" t="s">
        <v>35</v>
      </c>
      <c r="H3679" s="12" t="s">
        <v>36</v>
      </c>
      <c r="I3679" s="12" t="s">
        <v>55</v>
      </c>
      <c r="J3679" s="12" t="s">
        <v>55</v>
      </c>
      <c r="K3679" s="12" t="s">
        <v>56</v>
      </c>
      <c r="L3679" s="13">
        <v>31.4</v>
      </c>
      <c r="M3679" s="13">
        <v>20</v>
      </c>
      <c r="N3679" s="13">
        <f t="shared" si="3887"/>
        <v>1.5699999999999998</v>
      </c>
      <c r="O3679" s="13">
        <v>20</v>
      </c>
      <c r="P3679" s="13" t="s">
        <v>30</v>
      </c>
      <c r="Q3679" s="13">
        <v>0</v>
      </c>
      <c r="R3679" s="69">
        <f>(L3679*O3679)-Q3679</f>
        <v>628</v>
      </c>
      <c r="S3679" s="69">
        <v>0</v>
      </c>
      <c r="T3679" s="69">
        <f t="shared" ref="T3679" si="3902">+L3679*S3679</f>
        <v>0</v>
      </c>
      <c r="U3679" s="69">
        <f t="shared" ref="U3679:U3680" si="3903">+R3679-T3679</f>
        <v>628</v>
      </c>
      <c r="V3679" s="69">
        <f t="shared" ref="V3679" si="3904">+U3679*0</f>
        <v>0</v>
      </c>
      <c r="W3679" s="69">
        <f t="shared" ref="W3679:W3680" si="3905">+U3679-V3679</f>
        <v>628</v>
      </c>
      <c r="X3679" s="69">
        <v>0</v>
      </c>
      <c r="Y3679" s="14">
        <f t="shared" si="3900"/>
        <v>0</v>
      </c>
      <c r="Z3679" s="11" t="s">
        <v>26</v>
      </c>
      <c r="AA3679" s="12" t="s">
        <v>31</v>
      </c>
    </row>
    <row r="3680" spans="1:27" x14ac:dyDescent="0.25">
      <c r="A3680" s="10">
        <v>45714</v>
      </c>
      <c r="B3680" s="11" t="s">
        <v>6566</v>
      </c>
      <c r="C3680" s="11" t="s">
        <v>6567</v>
      </c>
      <c r="D3680" s="11">
        <v>18236</v>
      </c>
      <c r="E3680" s="11" t="s">
        <v>538</v>
      </c>
      <c r="F3680" s="11" t="s">
        <v>26</v>
      </c>
      <c r="G3680" s="11">
        <v>3379</v>
      </c>
      <c r="H3680" s="12" t="s">
        <v>41</v>
      </c>
      <c r="I3680" s="12" t="s">
        <v>27</v>
      </c>
      <c r="J3680" s="12" t="s">
        <v>33</v>
      </c>
      <c r="K3680" s="12" t="s">
        <v>34</v>
      </c>
      <c r="L3680" s="13">
        <v>38.4</v>
      </c>
      <c r="M3680" s="13">
        <v>25</v>
      </c>
      <c r="N3680" s="13">
        <f t="shared" si="3887"/>
        <v>1.536</v>
      </c>
      <c r="O3680" s="13" t="s">
        <v>30</v>
      </c>
      <c r="P3680" s="13">
        <v>60</v>
      </c>
      <c r="Q3680" s="13">
        <v>0</v>
      </c>
      <c r="R3680" s="69">
        <f>M3680*P3680</f>
        <v>1500</v>
      </c>
      <c r="S3680" s="69">
        <v>0</v>
      </c>
      <c r="T3680" s="69">
        <f>M3680*S3680</f>
        <v>0</v>
      </c>
      <c r="U3680" s="69">
        <f t="shared" si="3903"/>
        <v>1500</v>
      </c>
      <c r="V3680" s="69">
        <f>+U3680*0</f>
        <v>0</v>
      </c>
      <c r="W3680" s="69">
        <f t="shared" si="3905"/>
        <v>1500</v>
      </c>
      <c r="X3680" s="69">
        <v>0</v>
      </c>
      <c r="Y3680" s="14">
        <f t="shared" si="3900"/>
        <v>0</v>
      </c>
      <c r="Z3680" s="11" t="s">
        <v>26</v>
      </c>
      <c r="AA3680" s="12" t="s">
        <v>31</v>
      </c>
    </row>
    <row r="3681" spans="1:27" x14ac:dyDescent="0.25">
      <c r="A3681" s="10">
        <v>45714</v>
      </c>
      <c r="B3681" s="11" t="s">
        <v>393</v>
      </c>
      <c r="C3681" s="11" t="s">
        <v>6568</v>
      </c>
      <c r="D3681" s="11">
        <v>18237</v>
      </c>
      <c r="E3681" s="11" t="s">
        <v>478</v>
      </c>
      <c r="F3681" s="11" t="s">
        <v>26</v>
      </c>
      <c r="G3681" s="11">
        <v>78051</v>
      </c>
      <c r="H3681" s="12" t="s">
        <v>4447</v>
      </c>
      <c r="I3681" s="12" t="s">
        <v>27</v>
      </c>
      <c r="J3681" s="12" t="s">
        <v>42</v>
      </c>
      <c r="K3681" s="12" t="s">
        <v>43</v>
      </c>
      <c r="L3681" s="13">
        <v>42.02</v>
      </c>
      <c r="M3681" s="13">
        <v>25</v>
      </c>
      <c r="N3681" s="13">
        <f t="shared" si="3887"/>
        <v>1.6808000000000001</v>
      </c>
      <c r="O3681" s="13">
        <v>42.5</v>
      </c>
      <c r="P3681" s="13"/>
      <c r="Q3681" s="13">
        <v>0</v>
      </c>
      <c r="R3681" s="69">
        <f>+L3681*O3681</f>
        <v>1785.8500000000001</v>
      </c>
      <c r="S3681" s="69">
        <v>0</v>
      </c>
      <c r="T3681" s="69">
        <f>+L3681*S3681</f>
        <v>0</v>
      </c>
      <c r="U3681" s="69">
        <f>+R3681-T3681</f>
        <v>1785.8500000000001</v>
      </c>
      <c r="V3681" s="69">
        <f>+U3681*0.75</f>
        <v>1339.3875</v>
      </c>
      <c r="W3681" s="69">
        <f>+U3681-V3681</f>
        <v>446.46250000000009</v>
      </c>
      <c r="X3681" s="69">
        <v>0</v>
      </c>
      <c r="Y3681" s="14">
        <f t="shared" si="3900"/>
        <v>0</v>
      </c>
      <c r="Z3681" s="11" t="s">
        <v>26</v>
      </c>
      <c r="AA3681" s="12" t="s">
        <v>31</v>
      </c>
    </row>
    <row r="3682" spans="1:27" x14ac:dyDescent="0.25">
      <c r="A3682" s="10">
        <v>45714</v>
      </c>
      <c r="B3682" s="11" t="s">
        <v>6569</v>
      </c>
      <c r="C3682" s="11" t="s">
        <v>6570</v>
      </c>
      <c r="D3682" s="11">
        <v>18238</v>
      </c>
      <c r="E3682" s="11" t="s">
        <v>481</v>
      </c>
      <c r="F3682" s="11" t="s">
        <v>26</v>
      </c>
      <c r="G3682" s="11">
        <v>78052</v>
      </c>
      <c r="H3682" s="12" t="s">
        <v>4447</v>
      </c>
      <c r="I3682" s="12" t="s">
        <v>27</v>
      </c>
      <c r="J3682" s="12" t="s">
        <v>42</v>
      </c>
      <c r="K3682" s="12" t="s">
        <v>43</v>
      </c>
      <c r="L3682" s="13">
        <v>41.48</v>
      </c>
      <c r="M3682" s="13">
        <v>25</v>
      </c>
      <c r="N3682" s="13">
        <f t="shared" si="3887"/>
        <v>1.6591999999999998</v>
      </c>
      <c r="O3682" s="13">
        <v>42.5</v>
      </c>
      <c r="P3682" s="13"/>
      <c r="Q3682" s="13">
        <v>0</v>
      </c>
      <c r="R3682" s="69">
        <f>+L3682*O3682</f>
        <v>1762.8999999999999</v>
      </c>
      <c r="S3682" s="69">
        <v>0</v>
      </c>
      <c r="T3682" s="69">
        <f>+L3682*S3682</f>
        <v>0</v>
      </c>
      <c r="U3682" s="69">
        <f>+R3682-T3682</f>
        <v>1762.8999999999999</v>
      </c>
      <c r="V3682" s="69">
        <f>+U3682*0.75</f>
        <v>1322.175</v>
      </c>
      <c r="W3682" s="69">
        <f>+U3682-V3682</f>
        <v>440.72499999999991</v>
      </c>
      <c r="X3682" s="69">
        <v>0</v>
      </c>
      <c r="Y3682" s="14">
        <f t="shared" si="3900"/>
        <v>0</v>
      </c>
      <c r="Z3682" s="11" t="s">
        <v>26</v>
      </c>
      <c r="AA3682" s="12" t="s">
        <v>31</v>
      </c>
    </row>
    <row r="3683" spans="1:27" x14ac:dyDescent="0.25">
      <c r="A3683" s="10">
        <v>45714</v>
      </c>
      <c r="B3683" s="11" t="s">
        <v>6571</v>
      </c>
      <c r="C3683" s="11" t="s">
        <v>6572</v>
      </c>
      <c r="D3683" s="11">
        <v>18239</v>
      </c>
      <c r="E3683" s="11" t="s">
        <v>483</v>
      </c>
      <c r="F3683" s="11" t="s">
        <v>26</v>
      </c>
      <c r="G3683" s="11">
        <v>10044</v>
      </c>
      <c r="H3683" s="12" t="s">
        <v>140</v>
      </c>
      <c r="I3683" s="12" t="s">
        <v>27</v>
      </c>
      <c r="J3683" s="12" t="s">
        <v>33</v>
      </c>
      <c r="K3683" s="12" t="s">
        <v>34</v>
      </c>
      <c r="L3683" s="13">
        <v>45.04</v>
      </c>
      <c r="M3683" s="13">
        <v>31</v>
      </c>
      <c r="N3683" s="13">
        <f t="shared" si="3887"/>
        <v>1.4529032258064516</v>
      </c>
      <c r="O3683" s="13">
        <v>40</v>
      </c>
      <c r="P3683" s="13"/>
      <c r="Q3683" s="13">
        <v>0</v>
      </c>
      <c r="R3683" s="69">
        <f>+L3683*O3683</f>
        <v>1801.6</v>
      </c>
      <c r="S3683" s="69">
        <v>0</v>
      </c>
      <c r="T3683" s="69">
        <f>+L3683*S3683</f>
        <v>0</v>
      </c>
      <c r="U3683" s="69">
        <f>+R3683-T3683</f>
        <v>1801.6</v>
      </c>
      <c r="V3683" s="69">
        <f t="shared" ref="V3683" si="3906">+U3683*0</f>
        <v>0</v>
      </c>
      <c r="W3683" s="69">
        <f>+U3683-V3683</f>
        <v>1801.6</v>
      </c>
      <c r="X3683" s="69">
        <v>0</v>
      </c>
      <c r="Y3683" s="14">
        <f t="shared" si="3900"/>
        <v>0</v>
      </c>
      <c r="Z3683" s="11" t="s">
        <v>26</v>
      </c>
      <c r="AA3683" s="12" t="s">
        <v>31</v>
      </c>
    </row>
    <row r="3684" spans="1:27" x14ac:dyDescent="0.25">
      <c r="A3684" s="10">
        <v>45714</v>
      </c>
      <c r="B3684" s="11" t="s">
        <v>6573</v>
      </c>
      <c r="C3684" s="11" t="s">
        <v>6574</v>
      </c>
      <c r="D3684" s="11">
        <v>18240</v>
      </c>
      <c r="E3684" s="11" t="s">
        <v>1199</v>
      </c>
      <c r="F3684" s="11" t="s">
        <v>26</v>
      </c>
      <c r="G3684" s="11">
        <v>2993</v>
      </c>
      <c r="H3684" s="12" t="s">
        <v>162</v>
      </c>
      <c r="I3684" s="12" t="s">
        <v>27</v>
      </c>
      <c r="J3684" s="12" t="s">
        <v>42</v>
      </c>
      <c r="K3684" s="12" t="s">
        <v>43</v>
      </c>
      <c r="L3684" s="13">
        <v>41.88</v>
      </c>
      <c r="M3684" s="13">
        <v>25</v>
      </c>
      <c r="N3684" s="13">
        <f t="shared" si="3887"/>
        <v>1.6752</v>
      </c>
      <c r="O3684" s="13" t="s">
        <v>30</v>
      </c>
      <c r="P3684" s="13">
        <v>62</v>
      </c>
      <c r="Q3684" s="13">
        <v>0</v>
      </c>
      <c r="R3684" s="69">
        <f>M3684*P3684</f>
        <v>1550</v>
      </c>
      <c r="S3684" s="69">
        <v>0</v>
      </c>
      <c r="T3684" s="69">
        <f>M3684*S3684</f>
        <v>0</v>
      </c>
      <c r="U3684" s="69">
        <f>R3684-T3684</f>
        <v>1550</v>
      </c>
      <c r="V3684" s="69">
        <f t="shared" ref="V3684" si="3907">U3684*0</f>
        <v>0</v>
      </c>
      <c r="W3684" s="69">
        <f t="shared" ref="W3684" si="3908">U3684-V3684</f>
        <v>1550</v>
      </c>
      <c r="X3684" s="69">
        <v>0</v>
      </c>
      <c r="Y3684" s="14">
        <f t="shared" si="3900"/>
        <v>0</v>
      </c>
      <c r="Z3684" s="11" t="s">
        <v>26</v>
      </c>
      <c r="AA3684" s="12" t="s">
        <v>31</v>
      </c>
    </row>
    <row r="3685" spans="1:27" x14ac:dyDescent="0.25">
      <c r="A3685" s="10">
        <v>45714</v>
      </c>
      <c r="B3685" s="11" t="s">
        <v>350</v>
      </c>
      <c r="C3685" s="11" t="s">
        <v>6575</v>
      </c>
      <c r="D3685" s="11">
        <v>18241</v>
      </c>
      <c r="E3685" s="11" t="s">
        <v>519</v>
      </c>
      <c r="F3685" s="11" t="s">
        <v>26</v>
      </c>
      <c r="G3685" s="11">
        <v>10457</v>
      </c>
      <c r="H3685" s="12" t="s">
        <v>140</v>
      </c>
      <c r="I3685" s="12" t="s">
        <v>27</v>
      </c>
      <c r="J3685" s="12" t="s">
        <v>42</v>
      </c>
      <c r="K3685" s="12" t="s">
        <v>43</v>
      </c>
      <c r="L3685" s="13">
        <v>42.52</v>
      </c>
      <c r="M3685" s="13">
        <v>25</v>
      </c>
      <c r="N3685" s="13">
        <f t="shared" si="3887"/>
        <v>1.7008000000000001</v>
      </c>
      <c r="O3685" s="13">
        <v>35</v>
      </c>
      <c r="P3685" s="13"/>
      <c r="Q3685" s="13">
        <v>0</v>
      </c>
      <c r="R3685" s="69">
        <f>+L3685*O3685</f>
        <v>1488.2</v>
      </c>
      <c r="S3685" s="69">
        <v>0</v>
      </c>
      <c r="T3685" s="69">
        <f>+L3685*S3685</f>
        <v>0</v>
      </c>
      <c r="U3685" s="69">
        <f>+R3685-T3685</f>
        <v>1488.2</v>
      </c>
      <c r="V3685" s="69">
        <f t="shared" ref="V3685" si="3909">+U3685*0</f>
        <v>0</v>
      </c>
      <c r="W3685" s="69">
        <f>+U3685-V3685</f>
        <v>1488.2</v>
      </c>
      <c r="X3685" s="69">
        <v>0</v>
      </c>
      <c r="Y3685" s="14">
        <f t="shared" si="3900"/>
        <v>0</v>
      </c>
      <c r="Z3685" s="11" t="s">
        <v>26</v>
      </c>
      <c r="AA3685" s="12" t="s">
        <v>31</v>
      </c>
    </row>
    <row r="3686" spans="1:27" x14ac:dyDescent="0.25">
      <c r="A3686" s="10">
        <v>45714</v>
      </c>
      <c r="B3686" s="11" t="s">
        <v>6534</v>
      </c>
      <c r="C3686" s="11" t="s">
        <v>6576</v>
      </c>
      <c r="D3686" s="11">
        <v>18242</v>
      </c>
      <c r="E3686" s="11" t="s">
        <v>434</v>
      </c>
      <c r="F3686" s="11" t="s">
        <v>26</v>
      </c>
      <c r="G3686" s="11">
        <v>2795</v>
      </c>
      <c r="H3686" s="12" t="s">
        <v>41</v>
      </c>
      <c r="I3686" s="12" t="s">
        <v>55</v>
      </c>
      <c r="J3686" s="12" t="s">
        <v>55</v>
      </c>
      <c r="K3686" s="12" t="s">
        <v>56</v>
      </c>
      <c r="L3686" s="13">
        <v>39.020000000000003</v>
      </c>
      <c r="M3686" s="13">
        <v>23</v>
      </c>
      <c r="N3686" s="13">
        <f t="shared" si="3887"/>
        <v>1.696521739130435</v>
      </c>
      <c r="O3686" s="13" t="s">
        <v>30</v>
      </c>
      <c r="P3686" s="13">
        <v>24</v>
      </c>
      <c r="Q3686" s="13">
        <v>0</v>
      </c>
      <c r="R3686" s="69">
        <f>+M3686*P3686</f>
        <v>552</v>
      </c>
      <c r="S3686" s="69">
        <v>0</v>
      </c>
      <c r="T3686" s="69">
        <f>+M3686*S3686</f>
        <v>0</v>
      </c>
      <c r="U3686" s="69">
        <f t="shared" ref="U3686" si="3910">+R3686-T3686</f>
        <v>552</v>
      </c>
      <c r="V3686" s="69">
        <f>+U3686*0</f>
        <v>0</v>
      </c>
      <c r="W3686" s="69">
        <f t="shared" ref="W3686" si="3911">+U3686-V3686</f>
        <v>552</v>
      </c>
      <c r="X3686" s="69">
        <v>0</v>
      </c>
      <c r="Y3686" s="14">
        <f t="shared" si="3900"/>
        <v>0</v>
      </c>
      <c r="Z3686" s="11" t="s">
        <v>26</v>
      </c>
      <c r="AA3686" s="12" t="s">
        <v>31</v>
      </c>
    </row>
    <row r="3687" spans="1:27" x14ac:dyDescent="0.25">
      <c r="A3687" s="10">
        <v>45714</v>
      </c>
      <c r="B3687" s="11" t="s">
        <v>112</v>
      </c>
      <c r="C3687" s="11" t="s">
        <v>6577</v>
      </c>
      <c r="D3687" s="11">
        <v>18243</v>
      </c>
      <c r="E3687" s="11" t="s">
        <v>2108</v>
      </c>
      <c r="F3687" s="11" t="s">
        <v>26</v>
      </c>
      <c r="G3687" s="11">
        <v>10635</v>
      </c>
      <c r="H3687" s="12" t="s">
        <v>140</v>
      </c>
      <c r="I3687" s="12" t="s">
        <v>27</v>
      </c>
      <c r="J3687" s="12" t="s">
        <v>42</v>
      </c>
      <c r="K3687" s="12" t="s">
        <v>43</v>
      </c>
      <c r="L3687" s="13">
        <v>42.54</v>
      </c>
      <c r="M3687" s="13">
        <v>25</v>
      </c>
      <c r="N3687" s="13">
        <f t="shared" si="3887"/>
        <v>1.7016</v>
      </c>
      <c r="O3687" s="13">
        <v>35</v>
      </c>
      <c r="P3687" s="13"/>
      <c r="Q3687" s="13">
        <v>0</v>
      </c>
      <c r="R3687" s="69">
        <f>+L3687*O3687</f>
        <v>1488.8999999999999</v>
      </c>
      <c r="S3687" s="69">
        <v>0</v>
      </c>
      <c r="T3687" s="69">
        <f>+L3687*S3687</f>
        <v>0</v>
      </c>
      <c r="U3687" s="69">
        <f>+R3687-T3687</f>
        <v>1488.8999999999999</v>
      </c>
      <c r="V3687" s="69">
        <f t="shared" ref="V3687:V3688" si="3912">+U3687*0</f>
        <v>0</v>
      </c>
      <c r="W3687" s="69">
        <f>+U3687-V3687</f>
        <v>1488.8999999999999</v>
      </c>
      <c r="X3687" s="69">
        <v>0</v>
      </c>
      <c r="Y3687" s="14">
        <f t="shared" si="3900"/>
        <v>0</v>
      </c>
      <c r="Z3687" s="11" t="s">
        <v>26</v>
      </c>
      <c r="AA3687" s="12" t="s">
        <v>31</v>
      </c>
    </row>
    <row r="3688" spans="1:27" x14ac:dyDescent="0.25">
      <c r="A3688" s="10">
        <v>45714</v>
      </c>
      <c r="B3688" s="11" t="s">
        <v>6578</v>
      </c>
      <c r="C3688" s="11" t="s">
        <v>6579</v>
      </c>
      <c r="D3688" s="11">
        <v>18244</v>
      </c>
      <c r="E3688" s="11" t="s">
        <v>6580</v>
      </c>
      <c r="F3688" s="11" t="s">
        <v>26</v>
      </c>
      <c r="G3688" s="11" t="s">
        <v>35</v>
      </c>
      <c r="H3688" s="12" t="s">
        <v>36</v>
      </c>
      <c r="I3688" s="12" t="s">
        <v>55</v>
      </c>
      <c r="J3688" s="12" t="s">
        <v>55</v>
      </c>
      <c r="K3688" s="12" t="s">
        <v>56</v>
      </c>
      <c r="L3688" s="13">
        <v>31.44</v>
      </c>
      <c r="M3688" s="13">
        <v>20</v>
      </c>
      <c r="N3688" s="13">
        <f t="shared" si="3887"/>
        <v>1.5720000000000001</v>
      </c>
      <c r="O3688" s="13">
        <v>20</v>
      </c>
      <c r="P3688" s="13" t="s">
        <v>30</v>
      </c>
      <c r="Q3688" s="13">
        <v>0</v>
      </c>
      <c r="R3688" s="69">
        <f>(L3688*O3688)-Q3688</f>
        <v>628.80000000000007</v>
      </c>
      <c r="S3688" s="69">
        <v>0</v>
      </c>
      <c r="T3688" s="69">
        <f t="shared" ref="T3688" si="3913">+L3688*S3688</f>
        <v>0</v>
      </c>
      <c r="U3688" s="69">
        <f t="shared" ref="U3688" si="3914">+R3688-T3688</f>
        <v>628.80000000000007</v>
      </c>
      <c r="V3688" s="69">
        <f t="shared" si="3912"/>
        <v>0</v>
      </c>
      <c r="W3688" s="69">
        <f t="shared" ref="W3688" si="3915">+U3688-V3688</f>
        <v>628.80000000000007</v>
      </c>
      <c r="X3688" s="69">
        <v>0</v>
      </c>
      <c r="Y3688" s="14">
        <f t="shared" si="3900"/>
        <v>0</v>
      </c>
      <c r="Z3688" s="11" t="s">
        <v>26</v>
      </c>
      <c r="AA3688" s="12" t="s">
        <v>31</v>
      </c>
    </row>
    <row r="3689" spans="1:27" x14ac:dyDescent="0.25">
      <c r="A3689" s="10">
        <v>45714</v>
      </c>
      <c r="B3689" s="11" t="s">
        <v>6581</v>
      </c>
      <c r="C3689" s="11" t="s">
        <v>6582</v>
      </c>
      <c r="D3689" s="11">
        <v>18245</v>
      </c>
      <c r="E3689" s="11" t="s">
        <v>2125</v>
      </c>
      <c r="F3689" s="11" t="s">
        <v>26</v>
      </c>
      <c r="G3689" s="11">
        <v>112483</v>
      </c>
      <c r="H3689" s="12" t="s">
        <v>4445</v>
      </c>
      <c r="I3689" s="12" t="s">
        <v>27</v>
      </c>
      <c r="J3689" s="12" t="s">
        <v>33</v>
      </c>
      <c r="K3689" s="12" t="s">
        <v>34</v>
      </c>
      <c r="L3689" s="13">
        <v>34.92</v>
      </c>
      <c r="M3689" s="13">
        <v>24</v>
      </c>
      <c r="N3689" s="13">
        <f t="shared" si="3887"/>
        <v>1.4550000000000001</v>
      </c>
      <c r="O3689" s="13">
        <v>44</v>
      </c>
      <c r="P3689" s="13" t="s">
        <v>30</v>
      </c>
      <c r="Q3689" s="13">
        <v>0</v>
      </c>
      <c r="R3689" s="69">
        <f t="shared" ref="R3689" si="3916">+L3689*O3689</f>
        <v>1536.48</v>
      </c>
      <c r="S3689" s="69">
        <v>0</v>
      </c>
      <c r="T3689" s="69">
        <f>+L3689*S3689</f>
        <v>0</v>
      </c>
      <c r="U3689" s="69">
        <f>+R3689-T3689</f>
        <v>1536.48</v>
      </c>
      <c r="V3689" s="69">
        <f>+U3689*1</f>
        <v>1536.48</v>
      </c>
      <c r="W3689" s="69">
        <f>+U3689-V3689</f>
        <v>0</v>
      </c>
      <c r="X3689" s="69">
        <v>0</v>
      </c>
      <c r="Y3689" s="14">
        <f t="shared" si="3900"/>
        <v>0</v>
      </c>
      <c r="Z3689" s="11" t="s">
        <v>26</v>
      </c>
      <c r="AA3689" s="12" t="s">
        <v>31</v>
      </c>
    </row>
    <row r="3690" spans="1:27" x14ac:dyDescent="0.25">
      <c r="A3690" s="10">
        <v>45714</v>
      </c>
      <c r="B3690" s="11" t="s">
        <v>2530</v>
      </c>
      <c r="C3690" s="11" t="s">
        <v>6583</v>
      </c>
      <c r="D3690" s="11">
        <v>18246</v>
      </c>
      <c r="E3690" s="11" t="s">
        <v>61</v>
      </c>
      <c r="F3690" s="11" t="s">
        <v>26</v>
      </c>
      <c r="G3690" s="11" t="s">
        <v>35</v>
      </c>
      <c r="H3690" s="12" t="s">
        <v>36</v>
      </c>
      <c r="I3690" s="12" t="s">
        <v>27</v>
      </c>
      <c r="J3690" s="12" t="s">
        <v>42</v>
      </c>
      <c r="K3690" s="12" t="s">
        <v>43</v>
      </c>
      <c r="L3690" s="13">
        <v>9.74</v>
      </c>
      <c r="M3690" s="13">
        <v>6</v>
      </c>
      <c r="N3690" s="13">
        <f t="shared" si="3887"/>
        <v>1.6233333333333333</v>
      </c>
      <c r="O3690" s="13">
        <v>45</v>
      </c>
      <c r="P3690" s="13" t="s">
        <v>30</v>
      </c>
      <c r="Q3690" s="13">
        <v>0</v>
      </c>
      <c r="R3690" s="69">
        <f>(L3690*O3690)-Q3690</f>
        <v>438.3</v>
      </c>
      <c r="S3690" s="69">
        <v>0</v>
      </c>
      <c r="T3690" s="69">
        <f t="shared" ref="T3690" si="3917">+L3690*S3690</f>
        <v>0</v>
      </c>
      <c r="U3690" s="69">
        <f t="shared" ref="U3690" si="3918">+R3690-T3690</f>
        <v>438.3</v>
      </c>
      <c r="V3690" s="69">
        <f>+U3690*0</f>
        <v>0</v>
      </c>
      <c r="W3690" s="69">
        <f t="shared" ref="W3690" si="3919">+U3690-V3690</f>
        <v>438.3</v>
      </c>
      <c r="X3690" s="69">
        <v>0</v>
      </c>
      <c r="Y3690" s="14">
        <f t="shared" si="3900"/>
        <v>0</v>
      </c>
      <c r="Z3690" s="11" t="s">
        <v>26</v>
      </c>
      <c r="AA3690" s="12" t="s">
        <v>31</v>
      </c>
    </row>
    <row r="3691" spans="1:27" x14ac:dyDescent="0.25">
      <c r="A3691" s="10">
        <v>45714</v>
      </c>
      <c r="B3691" s="11" t="s">
        <v>6426</v>
      </c>
      <c r="C3691" s="11" t="s">
        <v>6584</v>
      </c>
      <c r="D3691" s="11">
        <v>18247</v>
      </c>
      <c r="E3691" s="11" t="s">
        <v>569</v>
      </c>
      <c r="F3691" s="11" t="s">
        <v>26</v>
      </c>
      <c r="G3691" s="11">
        <v>10774</v>
      </c>
      <c r="H3691" s="12" t="s">
        <v>140</v>
      </c>
      <c r="I3691" s="12" t="s">
        <v>27</v>
      </c>
      <c r="J3691" s="12" t="s">
        <v>42</v>
      </c>
      <c r="K3691" s="12" t="s">
        <v>43</v>
      </c>
      <c r="L3691" s="13">
        <v>41.68</v>
      </c>
      <c r="M3691" s="13">
        <v>25</v>
      </c>
      <c r="N3691" s="13">
        <f t="shared" si="3887"/>
        <v>1.6672</v>
      </c>
      <c r="O3691" s="13">
        <v>35</v>
      </c>
      <c r="P3691" s="13"/>
      <c r="Q3691" s="13">
        <v>0</v>
      </c>
      <c r="R3691" s="69">
        <f>+L3691*O3691</f>
        <v>1458.8</v>
      </c>
      <c r="S3691" s="69">
        <v>0</v>
      </c>
      <c r="T3691" s="69">
        <f>+L3691*S3691</f>
        <v>0</v>
      </c>
      <c r="U3691" s="69">
        <f>+R3691-T3691</f>
        <v>1458.8</v>
      </c>
      <c r="V3691" s="69">
        <f t="shared" ref="V3691" si="3920">+U3691*0</f>
        <v>0</v>
      </c>
      <c r="W3691" s="69">
        <f>+U3691-V3691</f>
        <v>1458.8</v>
      </c>
      <c r="X3691" s="69">
        <v>0</v>
      </c>
      <c r="Y3691" s="14">
        <f t="shared" si="3900"/>
        <v>0</v>
      </c>
      <c r="Z3691" s="11" t="s">
        <v>26</v>
      </c>
      <c r="AA3691" s="12" t="s">
        <v>31</v>
      </c>
    </row>
    <row r="3692" spans="1:27" x14ac:dyDescent="0.25">
      <c r="A3692" s="10">
        <v>45714</v>
      </c>
      <c r="B3692" s="11" t="s">
        <v>6585</v>
      </c>
      <c r="C3692" s="11" t="s">
        <v>6586</v>
      </c>
      <c r="D3692" s="11">
        <v>18249</v>
      </c>
      <c r="E3692" s="11" t="s">
        <v>53</v>
      </c>
      <c r="F3692" s="11" t="s">
        <v>26</v>
      </c>
      <c r="G3692" s="11">
        <v>3976</v>
      </c>
      <c r="H3692" s="12" t="s">
        <v>41</v>
      </c>
      <c r="I3692" s="12" t="s">
        <v>27</v>
      </c>
      <c r="J3692" s="12" t="s">
        <v>33</v>
      </c>
      <c r="K3692" s="12" t="s">
        <v>34</v>
      </c>
      <c r="L3692" s="13">
        <v>38.880000000000003</v>
      </c>
      <c r="M3692" s="13">
        <v>25</v>
      </c>
      <c r="N3692" s="13">
        <f t="shared" si="3887"/>
        <v>1.5552000000000001</v>
      </c>
      <c r="O3692" s="13" t="s">
        <v>30</v>
      </c>
      <c r="P3692" s="13">
        <v>60</v>
      </c>
      <c r="Q3692" s="13">
        <v>0</v>
      </c>
      <c r="R3692" s="69">
        <f>M3692*P3692</f>
        <v>1500</v>
      </c>
      <c r="S3692" s="69">
        <v>0</v>
      </c>
      <c r="T3692" s="69">
        <f>M3692*S3692</f>
        <v>0</v>
      </c>
      <c r="U3692" s="69">
        <f t="shared" ref="U3692" si="3921">+R3692-T3692</f>
        <v>1500</v>
      </c>
      <c r="V3692" s="69">
        <f>+U3692*0</f>
        <v>0</v>
      </c>
      <c r="W3692" s="69">
        <f t="shared" ref="W3692" si="3922">+U3692-V3692</f>
        <v>1500</v>
      </c>
      <c r="X3692" s="69">
        <v>0</v>
      </c>
      <c r="Y3692" s="14">
        <f t="shared" si="3900"/>
        <v>0</v>
      </c>
      <c r="Z3692" s="11" t="s">
        <v>26</v>
      </c>
      <c r="AA3692" s="12" t="s">
        <v>31</v>
      </c>
    </row>
    <row r="3693" spans="1:27" x14ac:dyDescent="0.25">
      <c r="A3693" s="10">
        <v>45714</v>
      </c>
      <c r="B3693" s="11" t="s">
        <v>6587</v>
      </c>
      <c r="C3693" s="11" t="s">
        <v>6588</v>
      </c>
      <c r="D3693" s="11">
        <v>18250</v>
      </c>
      <c r="E3693" s="11" t="s">
        <v>239</v>
      </c>
      <c r="F3693" s="11" t="s">
        <v>26</v>
      </c>
      <c r="G3693" s="11" t="s">
        <v>26</v>
      </c>
      <c r="H3693" s="12" t="s">
        <v>4421</v>
      </c>
      <c r="I3693" s="12" t="s">
        <v>27</v>
      </c>
      <c r="J3693" s="12" t="s">
        <v>47</v>
      </c>
      <c r="K3693" s="12" t="s">
        <v>48</v>
      </c>
      <c r="L3693" s="13">
        <v>40.56</v>
      </c>
      <c r="M3693" s="13">
        <v>28</v>
      </c>
      <c r="N3693" s="13">
        <f t="shared" si="3887"/>
        <v>1.4485714285714286</v>
      </c>
      <c r="O3693" s="13">
        <v>87</v>
      </c>
      <c r="P3693" s="13" t="s">
        <v>30</v>
      </c>
      <c r="Q3693" s="13">
        <v>0</v>
      </c>
      <c r="R3693" s="69">
        <f t="shared" ref="R3693" si="3923">L3693*O3693</f>
        <v>3528.7200000000003</v>
      </c>
      <c r="S3693" s="69">
        <v>38</v>
      </c>
      <c r="T3693" s="69">
        <f t="shared" ref="T3693" si="3924">L3693*S3693</f>
        <v>1541.2800000000002</v>
      </c>
      <c r="U3693" s="69">
        <f t="shared" ref="U3693" si="3925">R3693-T3693</f>
        <v>1987.44</v>
      </c>
      <c r="V3693" s="69">
        <f>U3693*1</f>
        <v>1987.44</v>
      </c>
      <c r="W3693" s="69">
        <f t="shared" ref="W3693" si="3926">U3693-V3693</f>
        <v>0</v>
      </c>
      <c r="X3693" s="69">
        <f>L3693*37</f>
        <v>1500.72</v>
      </c>
      <c r="Y3693" s="70">
        <f>+T3693-X3693</f>
        <v>40.560000000000173</v>
      </c>
      <c r="Z3693" s="12" t="s">
        <v>41</v>
      </c>
      <c r="AA3693" s="12" t="s">
        <v>78</v>
      </c>
    </row>
    <row r="3694" spans="1:27" x14ac:dyDescent="0.25">
      <c r="A3694" s="10">
        <v>45714</v>
      </c>
      <c r="B3694" s="11" t="s">
        <v>6589</v>
      </c>
      <c r="C3694" s="11" t="s">
        <v>6590</v>
      </c>
      <c r="D3694" s="11">
        <v>18251</v>
      </c>
      <c r="E3694" s="11" t="s">
        <v>80</v>
      </c>
      <c r="F3694" s="11" t="s">
        <v>26</v>
      </c>
      <c r="G3694" s="11">
        <v>10907</v>
      </c>
      <c r="H3694" s="12" t="s">
        <v>140</v>
      </c>
      <c r="I3694" s="12" t="s">
        <v>27</v>
      </c>
      <c r="J3694" s="12" t="s">
        <v>42</v>
      </c>
      <c r="K3694" s="12" t="s">
        <v>43</v>
      </c>
      <c r="L3694" s="13">
        <v>44.94</v>
      </c>
      <c r="M3694" s="13">
        <v>25</v>
      </c>
      <c r="N3694" s="13">
        <f t="shared" si="3887"/>
        <v>1.7975999999999999</v>
      </c>
      <c r="O3694" s="13">
        <v>35</v>
      </c>
      <c r="P3694" s="13"/>
      <c r="Q3694" s="13">
        <v>0</v>
      </c>
      <c r="R3694" s="69">
        <f>+L3694*O3694</f>
        <v>1572.8999999999999</v>
      </c>
      <c r="S3694" s="69">
        <v>0</v>
      </c>
      <c r="T3694" s="69">
        <f>+L3694*S3694</f>
        <v>0</v>
      </c>
      <c r="U3694" s="69">
        <f>+R3694-T3694</f>
        <v>1572.8999999999999</v>
      </c>
      <c r="V3694" s="69">
        <f t="shared" ref="V3694" si="3927">+U3694*0</f>
        <v>0</v>
      </c>
      <c r="W3694" s="69">
        <f>+U3694-V3694</f>
        <v>1572.8999999999999</v>
      </c>
      <c r="X3694" s="69">
        <v>0</v>
      </c>
      <c r="Y3694" s="14">
        <f t="shared" ref="Y3694:Y3697" si="3928">T3694-X3694</f>
        <v>0</v>
      </c>
      <c r="Z3694" s="11" t="s">
        <v>26</v>
      </c>
      <c r="AA3694" s="12" t="s">
        <v>31</v>
      </c>
    </row>
    <row r="3695" spans="1:27" x14ac:dyDescent="0.25">
      <c r="A3695" s="10">
        <v>45714</v>
      </c>
      <c r="B3695" s="11" t="s">
        <v>6591</v>
      </c>
      <c r="C3695" s="11" t="s">
        <v>6592</v>
      </c>
      <c r="D3695" s="11">
        <v>18252</v>
      </c>
      <c r="E3695" s="11" t="s">
        <v>551</v>
      </c>
      <c r="F3695" s="11" t="s">
        <v>26</v>
      </c>
      <c r="G3695" s="11">
        <v>44186</v>
      </c>
      <c r="H3695" s="12" t="s">
        <v>4422</v>
      </c>
      <c r="I3695" s="12" t="s">
        <v>27</v>
      </c>
      <c r="J3695" s="12" t="s">
        <v>42</v>
      </c>
      <c r="K3695" s="12" t="s">
        <v>43</v>
      </c>
      <c r="L3695" s="13">
        <v>33.56</v>
      </c>
      <c r="M3695" s="13">
        <v>25</v>
      </c>
      <c r="N3695" s="13">
        <f t="shared" si="3887"/>
        <v>1.3424</v>
      </c>
      <c r="O3695" s="13">
        <v>42</v>
      </c>
      <c r="P3695" s="13" t="s">
        <v>30</v>
      </c>
      <c r="Q3695" s="13">
        <v>0</v>
      </c>
      <c r="R3695" s="69">
        <f t="shared" ref="R3695" si="3929">+L3695*O3695</f>
        <v>1409.52</v>
      </c>
      <c r="S3695" s="69">
        <v>0</v>
      </c>
      <c r="T3695" s="69">
        <f t="shared" ref="T3695" si="3930">+L3695*S3695</f>
        <v>0</v>
      </c>
      <c r="U3695" s="69">
        <f t="shared" ref="U3695:U3696" si="3931">+R3695-T3695</f>
        <v>1409.52</v>
      </c>
      <c r="V3695" s="69">
        <f>+U3695*1</f>
        <v>1409.52</v>
      </c>
      <c r="W3695" s="69">
        <f t="shared" ref="W3695:W3696" si="3932">+U3695-V3695</f>
        <v>0</v>
      </c>
      <c r="X3695" s="69">
        <v>0</v>
      </c>
      <c r="Y3695" s="14">
        <f t="shared" si="3928"/>
        <v>0</v>
      </c>
      <c r="Z3695" s="11" t="s">
        <v>26</v>
      </c>
      <c r="AA3695" s="12" t="s">
        <v>31</v>
      </c>
    </row>
    <row r="3696" spans="1:27" x14ac:dyDescent="0.25">
      <c r="A3696" s="10">
        <v>45714</v>
      </c>
      <c r="B3696" s="11" t="s">
        <v>6593</v>
      </c>
      <c r="C3696" s="11" t="s">
        <v>6594</v>
      </c>
      <c r="D3696" s="11">
        <v>18253</v>
      </c>
      <c r="E3696" s="11" t="s">
        <v>592</v>
      </c>
      <c r="F3696" s="11" t="s">
        <v>26</v>
      </c>
      <c r="G3696" s="11">
        <v>56553</v>
      </c>
      <c r="H3696" s="12" t="s">
        <v>4422</v>
      </c>
      <c r="I3696" s="12" t="s">
        <v>27</v>
      </c>
      <c r="J3696" s="12" t="s">
        <v>33</v>
      </c>
      <c r="K3696" s="12" t="s">
        <v>34</v>
      </c>
      <c r="L3696" s="13">
        <v>34.06</v>
      </c>
      <c r="M3696" s="13">
        <v>25</v>
      </c>
      <c r="N3696" s="13">
        <f t="shared" si="3887"/>
        <v>1.3624000000000001</v>
      </c>
      <c r="O3696" s="13">
        <v>45</v>
      </c>
      <c r="P3696" s="13" t="s">
        <v>30</v>
      </c>
      <c r="Q3696" s="13">
        <v>0</v>
      </c>
      <c r="R3696" s="69">
        <f>+L3696*O3696</f>
        <v>1532.7</v>
      </c>
      <c r="S3696" s="69">
        <v>0</v>
      </c>
      <c r="T3696" s="69">
        <f>+L3696*S3696</f>
        <v>0</v>
      </c>
      <c r="U3696" s="69">
        <f t="shared" si="3931"/>
        <v>1532.7</v>
      </c>
      <c r="V3696" s="69">
        <f>+U3696*1</f>
        <v>1532.7</v>
      </c>
      <c r="W3696" s="69">
        <f t="shared" si="3932"/>
        <v>0</v>
      </c>
      <c r="X3696" s="69">
        <v>0</v>
      </c>
      <c r="Y3696" s="14">
        <f t="shared" si="3928"/>
        <v>0</v>
      </c>
      <c r="Z3696" s="11" t="s">
        <v>26</v>
      </c>
      <c r="AA3696" s="12" t="s">
        <v>31</v>
      </c>
    </row>
    <row r="3697" spans="1:27" x14ac:dyDescent="0.25">
      <c r="A3697" s="10">
        <v>45714</v>
      </c>
      <c r="B3697" s="11" t="s">
        <v>615</v>
      </c>
      <c r="C3697" s="11" t="s">
        <v>6595</v>
      </c>
      <c r="D3697" s="11">
        <v>18254</v>
      </c>
      <c r="E3697" s="11" t="s">
        <v>98</v>
      </c>
      <c r="F3697" s="11" t="s">
        <v>26</v>
      </c>
      <c r="G3697" s="11">
        <v>10732</v>
      </c>
      <c r="H3697" s="12" t="s">
        <v>140</v>
      </c>
      <c r="I3697" s="12" t="s">
        <v>27</v>
      </c>
      <c r="J3697" s="12" t="s">
        <v>42</v>
      </c>
      <c r="K3697" s="12" t="s">
        <v>43</v>
      </c>
      <c r="L3697" s="13">
        <v>42.4</v>
      </c>
      <c r="M3697" s="13">
        <v>25</v>
      </c>
      <c r="N3697" s="13">
        <f t="shared" si="3887"/>
        <v>1.696</v>
      </c>
      <c r="O3697" s="13">
        <v>35</v>
      </c>
      <c r="P3697" s="13"/>
      <c r="Q3697" s="13">
        <v>0</v>
      </c>
      <c r="R3697" s="69">
        <f>+L3697*O3697</f>
        <v>1484</v>
      </c>
      <c r="S3697" s="69">
        <v>0</v>
      </c>
      <c r="T3697" s="69">
        <f>+L3697*S3697</f>
        <v>0</v>
      </c>
      <c r="U3697" s="69">
        <f>+R3697-T3697</f>
        <v>1484</v>
      </c>
      <c r="V3697" s="69">
        <f t="shared" ref="V3697" si="3933">+U3697*0</f>
        <v>0</v>
      </c>
      <c r="W3697" s="69">
        <f>+U3697-V3697</f>
        <v>1484</v>
      </c>
      <c r="X3697" s="69">
        <v>0</v>
      </c>
      <c r="Y3697" s="14">
        <f t="shared" si="3928"/>
        <v>0</v>
      </c>
      <c r="Z3697" s="11" t="s">
        <v>26</v>
      </c>
      <c r="AA3697" s="12" t="s">
        <v>31</v>
      </c>
    </row>
    <row r="3698" spans="1:27" x14ac:dyDescent="0.25">
      <c r="A3698" s="10">
        <v>45714</v>
      </c>
      <c r="B3698" s="11" t="s">
        <v>6596</v>
      </c>
      <c r="C3698" s="11" t="s">
        <v>6597</v>
      </c>
      <c r="D3698" s="11">
        <v>18255</v>
      </c>
      <c r="E3698" s="11" t="s">
        <v>6133</v>
      </c>
      <c r="F3698" s="11" t="s">
        <v>26</v>
      </c>
      <c r="G3698" s="11">
        <v>2964</v>
      </c>
      <c r="H3698" s="12" t="s">
        <v>4441</v>
      </c>
      <c r="I3698" s="12" t="s">
        <v>27</v>
      </c>
      <c r="J3698" s="12" t="s">
        <v>33</v>
      </c>
      <c r="K3698" s="12" t="s">
        <v>34</v>
      </c>
      <c r="L3698" s="13">
        <v>13.98</v>
      </c>
      <c r="M3698" s="13">
        <v>10</v>
      </c>
      <c r="N3698" s="13">
        <f t="shared" si="3887"/>
        <v>1.3980000000000001</v>
      </c>
      <c r="O3698" s="13">
        <v>42</v>
      </c>
      <c r="P3698" s="13" t="s">
        <v>30</v>
      </c>
      <c r="Q3698" s="13">
        <v>0</v>
      </c>
      <c r="R3698" s="69">
        <f>L3698*O3698</f>
        <v>587.16</v>
      </c>
      <c r="S3698" s="69">
        <v>0</v>
      </c>
      <c r="T3698" s="69">
        <f>L3698*S3698</f>
        <v>0</v>
      </c>
      <c r="U3698" s="69">
        <f>R3698-T3698</f>
        <v>587.16</v>
      </c>
      <c r="V3698" s="69">
        <f>U3698*1</f>
        <v>587.16</v>
      </c>
      <c r="W3698" s="69">
        <f>U3698-V3698</f>
        <v>0</v>
      </c>
      <c r="X3698" s="69">
        <v>0</v>
      </c>
      <c r="Y3698" s="70">
        <f>T3698-X3698</f>
        <v>0</v>
      </c>
      <c r="Z3698" s="11" t="s">
        <v>26</v>
      </c>
      <c r="AA3698" s="12" t="s">
        <v>31</v>
      </c>
    </row>
    <row r="3699" spans="1:27" x14ac:dyDescent="0.25">
      <c r="A3699" s="10">
        <v>45714</v>
      </c>
      <c r="B3699" s="11" t="s">
        <v>2505</v>
      </c>
      <c r="C3699" s="11" t="s">
        <v>6598</v>
      </c>
      <c r="D3699" s="11">
        <v>18256</v>
      </c>
      <c r="E3699" s="11" t="s">
        <v>1199</v>
      </c>
      <c r="F3699" s="11" t="s">
        <v>26</v>
      </c>
      <c r="G3699" s="11">
        <v>2994</v>
      </c>
      <c r="H3699" s="12" t="s">
        <v>162</v>
      </c>
      <c r="I3699" s="12" t="s">
        <v>27</v>
      </c>
      <c r="J3699" s="12" t="s">
        <v>47</v>
      </c>
      <c r="K3699" s="12" t="s">
        <v>48</v>
      </c>
      <c r="L3699" s="13">
        <v>37.54</v>
      </c>
      <c r="M3699" s="13">
        <v>25</v>
      </c>
      <c r="N3699" s="13">
        <f t="shared" si="3887"/>
        <v>1.5016</v>
      </c>
      <c r="O3699" s="13" t="s">
        <v>30</v>
      </c>
      <c r="P3699" s="13">
        <v>58</v>
      </c>
      <c r="Q3699" s="13">
        <v>0</v>
      </c>
      <c r="R3699" s="69">
        <f>M3699*P3699</f>
        <v>1450</v>
      </c>
      <c r="S3699" s="69">
        <v>0</v>
      </c>
      <c r="T3699" s="69">
        <f>M3699*S3699</f>
        <v>0</v>
      </c>
      <c r="U3699" s="69">
        <f>R3699-T3699</f>
        <v>1450</v>
      </c>
      <c r="V3699" s="69">
        <f>U3699*0</f>
        <v>0</v>
      </c>
      <c r="W3699" s="69">
        <f>U3699-V3699</f>
        <v>1450</v>
      </c>
      <c r="X3699" s="69">
        <v>0</v>
      </c>
      <c r="Y3699" s="14">
        <f t="shared" ref="Y3699:Y3703" si="3934">T3699-X3699</f>
        <v>0</v>
      </c>
      <c r="Z3699" s="11" t="s">
        <v>26</v>
      </c>
      <c r="AA3699" s="12" t="s">
        <v>31</v>
      </c>
    </row>
    <row r="3700" spans="1:27" x14ac:dyDescent="0.25">
      <c r="A3700" s="10">
        <v>45714</v>
      </c>
      <c r="B3700" s="11" t="s">
        <v>6599</v>
      </c>
      <c r="C3700" s="11" t="s">
        <v>6600</v>
      </c>
      <c r="D3700" s="11">
        <v>18257</v>
      </c>
      <c r="E3700" s="11" t="s">
        <v>74</v>
      </c>
      <c r="F3700" s="11" t="s">
        <v>26</v>
      </c>
      <c r="G3700" s="11">
        <v>1345</v>
      </c>
      <c r="H3700" s="12" t="s">
        <v>70</v>
      </c>
      <c r="I3700" s="12" t="s">
        <v>27</v>
      </c>
      <c r="J3700" s="12" t="s">
        <v>33</v>
      </c>
      <c r="K3700" s="12" t="s">
        <v>34</v>
      </c>
      <c r="L3700" s="13">
        <v>37.5</v>
      </c>
      <c r="M3700" s="13">
        <v>25</v>
      </c>
      <c r="N3700" s="13">
        <f t="shared" si="3887"/>
        <v>1.5</v>
      </c>
      <c r="O3700" s="13" t="s">
        <v>30</v>
      </c>
      <c r="P3700" s="13">
        <v>60</v>
      </c>
      <c r="Q3700" s="13">
        <v>0</v>
      </c>
      <c r="R3700" s="69">
        <f>+M3700*P3700</f>
        <v>1500</v>
      </c>
      <c r="S3700" s="69">
        <v>0</v>
      </c>
      <c r="T3700" s="69">
        <f>+M3700*S3700</f>
        <v>0</v>
      </c>
      <c r="U3700" s="69">
        <f t="shared" ref="U3700:U3702" si="3935">+R3700-T3700</f>
        <v>1500</v>
      </c>
      <c r="V3700" s="69">
        <f>+U3700*0</f>
        <v>0</v>
      </c>
      <c r="W3700" s="69">
        <f t="shared" ref="W3700:W3702" si="3936">+U3700-V3700</f>
        <v>1500</v>
      </c>
      <c r="X3700" s="69">
        <v>0</v>
      </c>
      <c r="Y3700" s="14">
        <f t="shared" si="3934"/>
        <v>0</v>
      </c>
      <c r="Z3700" s="11" t="s">
        <v>26</v>
      </c>
      <c r="AA3700" s="12" t="s">
        <v>31</v>
      </c>
    </row>
    <row r="3701" spans="1:27" x14ac:dyDescent="0.25">
      <c r="A3701" s="10">
        <v>45714</v>
      </c>
      <c r="B3701" s="11" t="s">
        <v>1371</v>
      </c>
      <c r="C3701" s="11" t="s">
        <v>6601</v>
      </c>
      <c r="D3701" s="11">
        <v>18258</v>
      </c>
      <c r="E3701" s="11" t="s">
        <v>69</v>
      </c>
      <c r="F3701" s="11" t="s">
        <v>26</v>
      </c>
      <c r="G3701" s="11">
        <v>2135</v>
      </c>
      <c r="H3701" s="12" t="s">
        <v>70</v>
      </c>
      <c r="I3701" s="12" t="s">
        <v>27</v>
      </c>
      <c r="J3701" s="12" t="s">
        <v>42</v>
      </c>
      <c r="K3701" s="12" t="s">
        <v>43</v>
      </c>
      <c r="L3701" s="13">
        <v>42.1</v>
      </c>
      <c r="M3701" s="13">
        <v>25</v>
      </c>
      <c r="N3701" s="13">
        <f t="shared" si="3887"/>
        <v>1.6840000000000002</v>
      </c>
      <c r="O3701" s="13" t="s">
        <v>30</v>
      </c>
      <c r="P3701" s="13">
        <v>64</v>
      </c>
      <c r="Q3701" s="13">
        <v>0</v>
      </c>
      <c r="R3701" s="69">
        <f>+M3701*P3701</f>
        <v>1600</v>
      </c>
      <c r="S3701" s="69">
        <v>0</v>
      </c>
      <c r="T3701" s="69">
        <f>+M3701*S3701</f>
        <v>0</v>
      </c>
      <c r="U3701" s="69">
        <f t="shared" si="3935"/>
        <v>1600</v>
      </c>
      <c r="V3701" s="69">
        <f t="shared" ref="V3701:V3702" si="3937">+U3701*0</f>
        <v>0</v>
      </c>
      <c r="W3701" s="69">
        <f t="shared" si="3936"/>
        <v>1600</v>
      </c>
      <c r="X3701" s="69">
        <v>0</v>
      </c>
      <c r="Y3701" s="14">
        <f t="shared" si="3934"/>
        <v>0</v>
      </c>
      <c r="Z3701" s="11" t="s">
        <v>26</v>
      </c>
      <c r="AA3701" s="12" t="s">
        <v>31</v>
      </c>
    </row>
    <row r="3702" spans="1:27" x14ac:dyDescent="0.25">
      <c r="A3702" s="10">
        <v>45714</v>
      </c>
      <c r="B3702" s="11" t="s">
        <v>2787</v>
      </c>
      <c r="C3702" s="11" t="s">
        <v>6602</v>
      </c>
      <c r="D3702" s="11">
        <v>18259</v>
      </c>
      <c r="E3702" s="11" t="s">
        <v>6603</v>
      </c>
      <c r="F3702" s="11" t="s">
        <v>26</v>
      </c>
      <c r="G3702" s="11" t="s">
        <v>35</v>
      </c>
      <c r="H3702" s="12" t="s">
        <v>36</v>
      </c>
      <c r="I3702" s="12" t="s">
        <v>27</v>
      </c>
      <c r="J3702" s="12" t="s">
        <v>33</v>
      </c>
      <c r="K3702" s="12" t="s">
        <v>34</v>
      </c>
      <c r="L3702" s="13">
        <v>16.079999999999998</v>
      </c>
      <c r="M3702" s="13">
        <v>11</v>
      </c>
      <c r="N3702" s="13">
        <f t="shared" si="3887"/>
        <v>1.4618181818181817</v>
      </c>
      <c r="O3702" s="13">
        <v>50</v>
      </c>
      <c r="P3702" s="13" t="s">
        <v>30</v>
      </c>
      <c r="Q3702" s="13">
        <v>0</v>
      </c>
      <c r="R3702" s="69">
        <f>(L3702*O3702)-Q3702</f>
        <v>803.99999999999989</v>
      </c>
      <c r="S3702" s="69">
        <v>0</v>
      </c>
      <c r="T3702" s="69">
        <f t="shared" ref="T3702" si="3938">+L3702*S3702</f>
        <v>0</v>
      </c>
      <c r="U3702" s="69">
        <f t="shared" si="3935"/>
        <v>803.99999999999989</v>
      </c>
      <c r="V3702" s="69">
        <f t="shared" si="3937"/>
        <v>0</v>
      </c>
      <c r="W3702" s="69">
        <f t="shared" si="3936"/>
        <v>803.99999999999989</v>
      </c>
      <c r="X3702" s="69">
        <v>0</v>
      </c>
      <c r="Y3702" s="14">
        <f t="shared" si="3934"/>
        <v>0</v>
      </c>
      <c r="Z3702" s="11" t="s">
        <v>26</v>
      </c>
      <c r="AA3702" s="12" t="s">
        <v>31</v>
      </c>
    </row>
    <row r="3703" spans="1:27" x14ac:dyDescent="0.25">
      <c r="A3703" s="10">
        <v>45714</v>
      </c>
      <c r="B3703" s="11" t="s">
        <v>6604</v>
      </c>
      <c r="C3703" s="11" t="s">
        <v>6605</v>
      </c>
      <c r="D3703" s="11">
        <v>18260</v>
      </c>
      <c r="E3703" s="11" t="s">
        <v>50</v>
      </c>
      <c r="F3703" s="11" t="s">
        <v>26</v>
      </c>
      <c r="G3703" s="11">
        <v>771</v>
      </c>
      <c r="H3703" s="12" t="s">
        <v>162</v>
      </c>
      <c r="I3703" s="12" t="s">
        <v>27</v>
      </c>
      <c r="J3703" s="12" t="s">
        <v>33</v>
      </c>
      <c r="K3703" s="12" t="s">
        <v>34</v>
      </c>
      <c r="L3703" s="13">
        <v>38.68</v>
      </c>
      <c r="M3703" s="13">
        <v>25</v>
      </c>
      <c r="N3703" s="13">
        <f t="shared" si="3887"/>
        <v>1.5471999999999999</v>
      </c>
      <c r="O3703" s="13" t="s">
        <v>30</v>
      </c>
      <c r="P3703" s="13">
        <v>58</v>
      </c>
      <c r="Q3703" s="13">
        <v>0</v>
      </c>
      <c r="R3703" s="69">
        <f>M3703*P3703</f>
        <v>1450</v>
      </c>
      <c r="S3703" s="69">
        <v>0</v>
      </c>
      <c r="T3703" s="69">
        <f>M3703*S3703</f>
        <v>0</v>
      </c>
      <c r="U3703" s="69">
        <f>R3703-T3703</f>
        <v>1450</v>
      </c>
      <c r="V3703" s="69">
        <f>U3703*0</f>
        <v>0</v>
      </c>
      <c r="W3703" s="69">
        <f>U3703-V3703</f>
        <v>1450</v>
      </c>
      <c r="X3703" s="69">
        <v>0</v>
      </c>
      <c r="Y3703" s="14">
        <f t="shared" si="3934"/>
        <v>0</v>
      </c>
      <c r="Z3703" s="11" t="s">
        <v>26</v>
      </c>
      <c r="AA3703" s="12" t="s">
        <v>31</v>
      </c>
    </row>
    <row r="3704" spans="1:27" x14ac:dyDescent="0.25">
      <c r="A3704" s="10">
        <v>45714</v>
      </c>
      <c r="B3704" s="11" t="s">
        <v>6542</v>
      </c>
      <c r="C3704" s="11" t="s">
        <v>6606</v>
      </c>
      <c r="D3704" s="11">
        <v>18261</v>
      </c>
      <c r="E3704" s="11" t="s">
        <v>430</v>
      </c>
      <c r="F3704" s="11" t="s">
        <v>26</v>
      </c>
      <c r="G3704" s="11">
        <v>1058</v>
      </c>
      <c r="H3704" s="12" t="s">
        <v>6326</v>
      </c>
      <c r="I3704" s="12" t="s">
        <v>27</v>
      </c>
      <c r="J3704" s="12" t="s">
        <v>42</v>
      </c>
      <c r="K3704" s="12" t="s">
        <v>43</v>
      </c>
      <c r="L3704" s="13">
        <v>40.18</v>
      </c>
      <c r="M3704" s="13">
        <v>25</v>
      </c>
      <c r="N3704" s="13">
        <f t="shared" si="3887"/>
        <v>1.6072</v>
      </c>
      <c r="O3704" s="13">
        <v>42.5</v>
      </c>
      <c r="P3704" s="13"/>
      <c r="Q3704" s="13">
        <v>0</v>
      </c>
      <c r="R3704" s="69">
        <f>L3704*O3704</f>
        <v>1707.65</v>
      </c>
      <c r="S3704" s="69">
        <v>0</v>
      </c>
      <c r="T3704" s="69">
        <f>+L3704*S3704</f>
        <v>0</v>
      </c>
      <c r="U3704" s="69">
        <f>R3704-T3704</f>
        <v>1707.65</v>
      </c>
      <c r="V3704" s="69">
        <f>U3704*0</f>
        <v>0</v>
      </c>
      <c r="W3704" s="69">
        <f>U3704-V3704</f>
        <v>1707.65</v>
      </c>
      <c r="X3704" s="73">
        <f>L3704*0</f>
        <v>0</v>
      </c>
      <c r="Y3704" s="73">
        <f>T3704-X3704</f>
        <v>0</v>
      </c>
      <c r="Z3704" s="73" t="s">
        <v>26</v>
      </c>
      <c r="AA3704" s="12" t="s">
        <v>31</v>
      </c>
    </row>
    <row r="3705" spans="1:27" x14ac:dyDescent="0.25">
      <c r="A3705" s="10">
        <v>45714</v>
      </c>
      <c r="B3705" s="11" t="s">
        <v>6607</v>
      </c>
      <c r="C3705" s="11" t="s">
        <v>6608</v>
      </c>
      <c r="D3705" s="11">
        <v>18262</v>
      </c>
      <c r="E3705" s="11" t="s">
        <v>324</v>
      </c>
      <c r="F3705" s="11" t="s">
        <v>26</v>
      </c>
      <c r="G3705" s="11" t="s">
        <v>35</v>
      </c>
      <c r="H3705" s="12" t="s">
        <v>36</v>
      </c>
      <c r="I3705" s="12" t="s">
        <v>27</v>
      </c>
      <c r="J3705" s="12" t="s">
        <v>42</v>
      </c>
      <c r="K3705" s="12" t="s">
        <v>43</v>
      </c>
      <c r="L3705" s="13">
        <v>8.14</v>
      </c>
      <c r="M3705" s="13">
        <v>5</v>
      </c>
      <c r="N3705" s="13">
        <f t="shared" si="3887"/>
        <v>1.6280000000000001</v>
      </c>
      <c r="O3705" s="13">
        <v>45</v>
      </c>
      <c r="P3705" s="13" t="s">
        <v>30</v>
      </c>
      <c r="Q3705" s="13">
        <v>0</v>
      </c>
      <c r="R3705" s="69">
        <f>(L3705*O3705)-Q3705</f>
        <v>366.3</v>
      </c>
      <c r="S3705" s="69">
        <v>0</v>
      </c>
      <c r="T3705" s="69">
        <f t="shared" ref="T3705" si="3939">+L3705*S3705</f>
        <v>0</v>
      </c>
      <c r="U3705" s="69">
        <f t="shared" ref="U3705:U3708" si="3940">+R3705-T3705</f>
        <v>366.3</v>
      </c>
      <c r="V3705" s="69">
        <f>+U3705*0</f>
        <v>0</v>
      </c>
      <c r="W3705" s="69">
        <f t="shared" ref="W3705:W3708" si="3941">+U3705-V3705</f>
        <v>366.3</v>
      </c>
      <c r="X3705" s="69">
        <v>0</v>
      </c>
      <c r="Y3705" s="14">
        <f t="shared" ref="Y3705:Y3715" si="3942">T3705-X3705</f>
        <v>0</v>
      </c>
      <c r="Z3705" s="11" t="s">
        <v>26</v>
      </c>
      <c r="AA3705" s="12" t="s">
        <v>31</v>
      </c>
    </row>
    <row r="3706" spans="1:27" x14ac:dyDescent="0.25">
      <c r="A3706" s="10">
        <v>45714</v>
      </c>
      <c r="B3706" s="11" t="s">
        <v>279</v>
      </c>
      <c r="C3706" s="11" t="s">
        <v>6609</v>
      </c>
      <c r="D3706" s="11">
        <v>18263</v>
      </c>
      <c r="E3706" s="11" t="s">
        <v>57</v>
      </c>
      <c r="F3706" s="11" t="s">
        <v>26</v>
      </c>
      <c r="G3706" s="11">
        <v>3327</v>
      </c>
      <c r="H3706" s="12" t="s">
        <v>41</v>
      </c>
      <c r="I3706" s="12" t="s">
        <v>55</v>
      </c>
      <c r="J3706" s="12" t="s">
        <v>55</v>
      </c>
      <c r="K3706" s="12" t="s">
        <v>56</v>
      </c>
      <c r="L3706" s="13">
        <v>40.58</v>
      </c>
      <c r="M3706" s="13">
        <v>25</v>
      </c>
      <c r="N3706" s="13">
        <f t="shared" si="3887"/>
        <v>1.6232</v>
      </c>
      <c r="O3706" s="13" t="s">
        <v>30</v>
      </c>
      <c r="P3706" s="13">
        <v>24</v>
      </c>
      <c r="Q3706" s="13">
        <v>0</v>
      </c>
      <c r="R3706" s="69">
        <f>+M3706*P3706</f>
        <v>600</v>
      </c>
      <c r="S3706" s="69">
        <v>0</v>
      </c>
      <c r="T3706" s="69">
        <f>+M3706*S3706</f>
        <v>0</v>
      </c>
      <c r="U3706" s="69">
        <f t="shared" si="3940"/>
        <v>600</v>
      </c>
      <c r="V3706" s="69">
        <f>+U3706*0</f>
        <v>0</v>
      </c>
      <c r="W3706" s="69">
        <f t="shared" si="3941"/>
        <v>600</v>
      </c>
      <c r="X3706" s="69">
        <v>0</v>
      </c>
      <c r="Y3706" s="14">
        <f t="shared" si="3942"/>
        <v>0</v>
      </c>
      <c r="Z3706" s="11" t="s">
        <v>26</v>
      </c>
      <c r="AA3706" s="12" t="s">
        <v>31</v>
      </c>
    </row>
    <row r="3707" spans="1:27" x14ac:dyDescent="0.25">
      <c r="A3707" s="10">
        <v>45714</v>
      </c>
      <c r="B3707" s="11" t="s">
        <v>5426</v>
      </c>
      <c r="C3707" s="11" t="s">
        <v>6610</v>
      </c>
      <c r="D3707" s="11">
        <v>18264</v>
      </c>
      <c r="E3707" s="11" t="s">
        <v>69</v>
      </c>
      <c r="F3707" s="11" t="s">
        <v>26</v>
      </c>
      <c r="G3707" s="11">
        <v>2136</v>
      </c>
      <c r="H3707" s="12" t="s">
        <v>70</v>
      </c>
      <c r="I3707" s="12" t="s">
        <v>27</v>
      </c>
      <c r="J3707" s="12" t="s">
        <v>33</v>
      </c>
      <c r="K3707" s="12" t="s">
        <v>34</v>
      </c>
      <c r="L3707" s="13">
        <v>37.200000000000003</v>
      </c>
      <c r="M3707" s="13">
        <v>25</v>
      </c>
      <c r="N3707" s="13">
        <f t="shared" si="3887"/>
        <v>1.4880000000000002</v>
      </c>
      <c r="O3707" s="13" t="s">
        <v>30</v>
      </c>
      <c r="P3707" s="13">
        <v>60</v>
      </c>
      <c r="Q3707" s="13">
        <v>0</v>
      </c>
      <c r="R3707" s="69">
        <f>+M3707*P3707</f>
        <v>1500</v>
      </c>
      <c r="S3707" s="69">
        <v>0</v>
      </c>
      <c r="T3707" s="69">
        <f>+M3707*S3707</f>
        <v>0</v>
      </c>
      <c r="U3707" s="69">
        <f t="shared" si="3940"/>
        <v>1500</v>
      </c>
      <c r="V3707" s="69">
        <f>+U3707*0</f>
        <v>0</v>
      </c>
      <c r="W3707" s="69">
        <f t="shared" si="3941"/>
        <v>1500</v>
      </c>
      <c r="X3707" s="69">
        <v>0</v>
      </c>
      <c r="Y3707" s="14">
        <f t="shared" si="3942"/>
        <v>0</v>
      </c>
      <c r="Z3707" s="11" t="s">
        <v>26</v>
      </c>
      <c r="AA3707" s="12" t="s">
        <v>31</v>
      </c>
    </row>
    <row r="3708" spans="1:27" x14ac:dyDescent="0.25">
      <c r="A3708" s="10">
        <v>45714</v>
      </c>
      <c r="B3708" s="11" t="s">
        <v>355</v>
      </c>
      <c r="C3708" s="11" t="s">
        <v>6611</v>
      </c>
      <c r="D3708" s="11">
        <v>18265</v>
      </c>
      <c r="E3708" s="11" t="s">
        <v>245</v>
      </c>
      <c r="F3708" s="11" t="s">
        <v>26</v>
      </c>
      <c r="G3708" s="11">
        <v>3432</v>
      </c>
      <c r="H3708" s="12" t="s">
        <v>41</v>
      </c>
      <c r="I3708" s="12" t="s">
        <v>55</v>
      </c>
      <c r="J3708" s="12" t="s">
        <v>55</v>
      </c>
      <c r="K3708" s="12" t="s">
        <v>56</v>
      </c>
      <c r="L3708" s="13">
        <v>40.700000000000003</v>
      </c>
      <c r="M3708" s="13">
        <v>25</v>
      </c>
      <c r="N3708" s="13">
        <f t="shared" si="3887"/>
        <v>1.6280000000000001</v>
      </c>
      <c r="O3708" s="13" t="s">
        <v>30</v>
      </c>
      <c r="P3708" s="13">
        <v>24</v>
      </c>
      <c r="Q3708" s="13">
        <v>0</v>
      </c>
      <c r="R3708" s="69">
        <f>+M3708*P3708</f>
        <v>600</v>
      </c>
      <c r="S3708" s="69">
        <v>0</v>
      </c>
      <c r="T3708" s="69">
        <f>+M3708*S3708</f>
        <v>0</v>
      </c>
      <c r="U3708" s="69">
        <f t="shared" si="3940"/>
        <v>600</v>
      </c>
      <c r="V3708" s="69">
        <f>+U3708*0</f>
        <v>0</v>
      </c>
      <c r="W3708" s="69">
        <f t="shared" si="3941"/>
        <v>600</v>
      </c>
      <c r="X3708" s="69">
        <v>0</v>
      </c>
      <c r="Y3708" s="14">
        <f t="shared" si="3942"/>
        <v>0</v>
      </c>
      <c r="Z3708" s="11" t="s">
        <v>26</v>
      </c>
      <c r="AA3708" s="12" t="s">
        <v>31</v>
      </c>
    </row>
    <row r="3709" spans="1:27" x14ac:dyDescent="0.25">
      <c r="A3709" s="10">
        <v>45714</v>
      </c>
      <c r="B3709" s="11" t="s">
        <v>6612</v>
      </c>
      <c r="C3709" s="11" t="s">
        <v>6613</v>
      </c>
      <c r="D3709" s="11">
        <v>18266</v>
      </c>
      <c r="E3709" s="11" t="s">
        <v>2125</v>
      </c>
      <c r="F3709" s="11" t="s">
        <v>26</v>
      </c>
      <c r="G3709" s="11">
        <v>112488</v>
      </c>
      <c r="H3709" s="12" t="s">
        <v>4445</v>
      </c>
      <c r="I3709" s="12" t="s">
        <v>27</v>
      </c>
      <c r="J3709" s="12" t="s">
        <v>33</v>
      </c>
      <c r="K3709" s="12" t="s">
        <v>34</v>
      </c>
      <c r="L3709" s="13">
        <v>35.5</v>
      </c>
      <c r="M3709" s="13">
        <v>25</v>
      </c>
      <c r="N3709" s="13">
        <f t="shared" si="3887"/>
        <v>1.42</v>
      </c>
      <c r="O3709" s="13">
        <v>44</v>
      </c>
      <c r="P3709" s="13" t="s">
        <v>30</v>
      </c>
      <c r="Q3709" s="13">
        <v>0</v>
      </c>
      <c r="R3709" s="69">
        <f t="shared" ref="R3709" si="3943">+L3709*O3709</f>
        <v>1562</v>
      </c>
      <c r="S3709" s="69">
        <v>0</v>
      </c>
      <c r="T3709" s="69">
        <f>+L3709*S3709</f>
        <v>0</v>
      </c>
      <c r="U3709" s="69">
        <f>+R3709-T3709</f>
        <v>1562</v>
      </c>
      <c r="V3709" s="69">
        <f>+U3709*1</f>
        <v>1562</v>
      </c>
      <c r="W3709" s="69">
        <f>+U3709-V3709</f>
        <v>0</v>
      </c>
      <c r="X3709" s="69">
        <v>0</v>
      </c>
      <c r="Y3709" s="14">
        <f t="shared" si="3942"/>
        <v>0</v>
      </c>
      <c r="Z3709" s="11" t="s">
        <v>26</v>
      </c>
      <c r="AA3709" s="12" t="s">
        <v>31</v>
      </c>
    </row>
    <row r="3710" spans="1:27" x14ac:dyDescent="0.25">
      <c r="A3710" s="10">
        <v>45714</v>
      </c>
      <c r="B3710" s="11" t="s">
        <v>6614</v>
      </c>
      <c r="C3710" s="11" t="s">
        <v>6615</v>
      </c>
      <c r="D3710" s="11">
        <v>18267</v>
      </c>
      <c r="E3710" s="11" t="s">
        <v>74</v>
      </c>
      <c r="F3710" s="11" t="s">
        <v>26</v>
      </c>
      <c r="G3710" s="11">
        <v>1346</v>
      </c>
      <c r="H3710" s="12" t="s">
        <v>70</v>
      </c>
      <c r="I3710" s="12" t="s">
        <v>27</v>
      </c>
      <c r="J3710" s="12" t="s">
        <v>33</v>
      </c>
      <c r="K3710" s="12" t="s">
        <v>34</v>
      </c>
      <c r="L3710" s="13">
        <v>38.04</v>
      </c>
      <c r="M3710" s="13">
        <v>25</v>
      </c>
      <c r="N3710" s="13">
        <f t="shared" si="3887"/>
        <v>1.5216000000000001</v>
      </c>
      <c r="O3710" s="13" t="s">
        <v>30</v>
      </c>
      <c r="P3710" s="13">
        <v>60</v>
      </c>
      <c r="Q3710" s="13">
        <v>0</v>
      </c>
      <c r="R3710" s="69">
        <f>+M3710*P3710</f>
        <v>1500</v>
      </c>
      <c r="S3710" s="69">
        <v>0</v>
      </c>
      <c r="T3710" s="69">
        <f>+M3710*S3710</f>
        <v>0</v>
      </c>
      <c r="U3710" s="69">
        <f t="shared" ref="U3710" si="3944">+R3710-T3710</f>
        <v>1500</v>
      </c>
      <c r="V3710" s="69">
        <f>+U3710*0</f>
        <v>0</v>
      </c>
      <c r="W3710" s="69">
        <f t="shared" ref="W3710" si="3945">+U3710-V3710</f>
        <v>1500</v>
      </c>
      <c r="X3710" s="69">
        <v>0</v>
      </c>
      <c r="Y3710" s="14">
        <f t="shared" si="3942"/>
        <v>0</v>
      </c>
      <c r="Z3710" s="11" t="s">
        <v>26</v>
      </c>
      <c r="AA3710" s="12" t="s">
        <v>31</v>
      </c>
    </row>
    <row r="3711" spans="1:27" x14ac:dyDescent="0.25">
      <c r="A3711" s="10">
        <v>45714</v>
      </c>
      <c r="B3711" s="11" t="s">
        <v>130</v>
      </c>
      <c r="C3711" s="11" t="s">
        <v>6616</v>
      </c>
      <c r="D3711" s="11">
        <v>18268</v>
      </c>
      <c r="E3711" s="11" t="s">
        <v>569</v>
      </c>
      <c r="F3711" s="11" t="s">
        <v>26</v>
      </c>
      <c r="G3711" s="11">
        <v>10775</v>
      </c>
      <c r="H3711" s="12" t="s">
        <v>140</v>
      </c>
      <c r="I3711" s="12" t="s">
        <v>27</v>
      </c>
      <c r="J3711" s="12" t="s">
        <v>42</v>
      </c>
      <c r="K3711" s="12" t="s">
        <v>43</v>
      </c>
      <c r="L3711" s="13">
        <v>41.76</v>
      </c>
      <c r="M3711" s="13">
        <v>25</v>
      </c>
      <c r="N3711" s="13">
        <f t="shared" si="3887"/>
        <v>1.6703999999999999</v>
      </c>
      <c r="O3711" s="13">
        <v>35</v>
      </c>
      <c r="P3711" s="13"/>
      <c r="Q3711" s="13">
        <v>0</v>
      </c>
      <c r="R3711" s="69">
        <f>+L3711*O3711</f>
        <v>1461.6</v>
      </c>
      <c r="S3711" s="69">
        <v>0</v>
      </c>
      <c r="T3711" s="69">
        <f>+L3711*S3711</f>
        <v>0</v>
      </c>
      <c r="U3711" s="69">
        <f>+R3711-T3711</f>
        <v>1461.6</v>
      </c>
      <c r="V3711" s="69">
        <f t="shared" ref="V3711:V3713" si="3946">+U3711*0</f>
        <v>0</v>
      </c>
      <c r="W3711" s="69">
        <f>+U3711-V3711</f>
        <v>1461.6</v>
      </c>
      <c r="X3711" s="69">
        <v>0</v>
      </c>
      <c r="Y3711" s="14">
        <f t="shared" si="3942"/>
        <v>0</v>
      </c>
      <c r="Z3711" s="11" t="s">
        <v>26</v>
      </c>
      <c r="AA3711" s="12" t="s">
        <v>31</v>
      </c>
    </row>
    <row r="3712" spans="1:27" x14ac:dyDescent="0.25">
      <c r="A3712" s="10">
        <v>45714</v>
      </c>
      <c r="B3712" s="11" t="s">
        <v>701</v>
      </c>
      <c r="C3712" s="11" t="s">
        <v>6617</v>
      </c>
      <c r="D3712" s="11">
        <v>18269</v>
      </c>
      <c r="E3712" s="11" t="s">
        <v>61</v>
      </c>
      <c r="F3712" s="11" t="s">
        <v>26</v>
      </c>
      <c r="G3712" s="11" t="s">
        <v>35</v>
      </c>
      <c r="H3712" s="12" t="s">
        <v>36</v>
      </c>
      <c r="I3712" s="12" t="s">
        <v>27</v>
      </c>
      <c r="J3712" s="12" t="s">
        <v>33</v>
      </c>
      <c r="K3712" s="12" t="s">
        <v>34</v>
      </c>
      <c r="L3712" s="13">
        <v>8.3800000000000008</v>
      </c>
      <c r="M3712" s="13">
        <v>6</v>
      </c>
      <c r="N3712" s="13">
        <f t="shared" si="3887"/>
        <v>1.3966666666666667</v>
      </c>
      <c r="O3712" s="13">
        <v>50</v>
      </c>
      <c r="P3712" s="13" t="s">
        <v>30</v>
      </c>
      <c r="Q3712" s="13">
        <v>0</v>
      </c>
      <c r="R3712" s="69">
        <f>(L3712*O3712)-Q3712</f>
        <v>419.00000000000006</v>
      </c>
      <c r="S3712" s="69">
        <v>0</v>
      </c>
      <c r="T3712" s="69">
        <f t="shared" ref="T3712" si="3947">+L3712*S3712</f>
        <v>0</v>
      </c>
      <c r="U3712" s="69">
        <f t="shared" ref="U3712" si="3948">+R3712-T3712</f>
        <v>419.00000000000006</v>
      </c>
      <c r="V3712" s="69">
        <f t="shared" si="3946"/>
        <v>0</v>
      </c>
      <c r="W3712" s="69">
        <f t="shared" ref="W3712" si="3949">+U3712-V3712</f>
        <v>419.00000000000006</v>
      </c>
      <c r="X3712" s="69">
        <v>0</v>
      </c>
      <c r="Y3712" s="14">
        <f t="shared" si="3942"/>
        <v>0</v>
      </c>
      <c r="Z3712" s="11" t="s">
        <v>26</v>
      </c>
      <c r="AA3712" s="12" t="s">
        <v>31</v>
      </c>
    </row>
    <row r="3713" spans="1:27" x14ac:dyDescent="0.25">
      <c r="A3713" s="10">
        <v>45714</v>
      </c>
      <c r="B3713" s="11" t="s">
        <v>6618</v>
      </c>
      <c r="C3713" s="11" t="s">
        <v>6619</v>
      </c>
      <c r="D3713" s="11">
        <v>18270</v>
      </c>
      <c r="E3713" s="11" t="s">
        <v>80</v>
      </c>
      <c r="F3713" s="11" t="s">
        <v>26</v>
      </c>
      <c r="G3713" s="11">
        <v>10908</v>
      </c>
      <c r="H3713" s="12" t="s">
        <v>140</v>
      </c>
      <c r="I3713" s="12" t="s">
        <v>27</v>
      </c>
      <c r="J3713" s="12" t="s">
        <v>47</v>
      </c>
      <c r="K3713" s="12" t="s">
        <v>48</v>
      </c>
      <c r="L3713" s="13">
        <v>41.22</v>
      </c>
      <c r="M3713" s="13">
        <v>28</v>
      </c>
      <c r="N3713" s="13">
        <f t="shared" si="3887"/>
        <v>1.4721428571428572</v>
      </c>
      <c r="O3713" s="13">
        <v>40</v>
      </c>
      <c r="P3713" s="13"/>
      <c r="Q3713" s="13">
        <v>0</v>
      </c>
      <c r="R3713" s="69">
        <f>+L3713*O3713</f>
        <v>1648.8</v>
      </c>
      <c r="S3713" s="69">
        <v>0</v>
      </c>
      <c r="T3713" s="69">
        <f>+L3713*S3713</f>
        <v>0</v>
      </c>
      <c r="U3713" s="69">
        <f>+R3713-T3713</f>
        <v>1648.8</v>
      </c>
      <c r="V3713" s="69">
        <f t="shared" si="3946"/>
        <v>0</v>
      </c>
      <c r="W3713" s="69">
        <f>+U3713-V3713</f>
        <v>1648.8</v>
      </c>
      <c r="X3713" s="69">
        <v>0</v>
      </c>
      <c r="Y3713" s="14">
        <f t="shared" si="3942"/>
        <v>0</v>
      </c>
      <c r="Z3713" s="11" t="s">
        <v>26</v>
      </c>
      <c r="AA3713" s="12" t="s">
        <v>31</v>
      </c>
    </row>
    <row r="3714" spans="1:27" x14ac:dyDescent="0.25">
      <c r="A3714" s="10">
        <v>45714</v>
      </c>
      <c r="B3714" s="11" t="s">
        <v>262</v>
      </c>
      <c r="C3714" s="11" t="s">
        <v>6620</v>
      </c>
      <c r="D3714" s="11">
        <v>18271</v>
      </c>
      <c r="E3714" s="11" t="s">
        <v>53</v>
      </c>
      <c r="F3714" s="11" t="s">
        <v>26</v>
      </c>
      <c r="G3714" s="11">
        <v>3978</v>
      </c>
      <c r="H3714" s="12" t="s">
        <v>41</v>
      </c>
      <c r="I3714" s="12" t="s">
        <v>55</v>
      </c>
      <c r="J3714" s="12" t="s">
        <v>55</v>
      </c>
      <c r="K3714" s="12" t="s">
        <v>56</v>
      </c>
      <c r="L3714" s="13">
        <v>39.86</v>
      </c>
      <c r="M3714" s="13">
        <v>24</v>
      </c>
      <c r="N3714" s="13">
        <f t="shared" si="3887"/>
        <v>1.6608333333333334</v>
      </c>
      <c r="O3714" s="13" t="s">
        <v>30</v>
      </c>
      <c r="P3714" s="13">
        <v>24</v>
      </c>
      <c r="Q3714" s="13">
        <v>0</v>
      </c>
      <c r="R3714" s="69">
        <f>+M3714*P3714</f>
        <v>576</v>
      </c>
      <c r="S3714" s="69">
        <v>0</v>
      </c>
      <c r="T3714" s="69">
        <f>+M3714*S3714</f>
        <v>0</v>
      </c>
      <c r="U3714" s="69">
        <f t="shared" ref="U3714:U3715" si="3950">+R3714-T3714</f>
        <v>576</v>
      </c>
      <c r="V3714" s="69">
        <f>+U3714*0</f>
        <v>0</v>
      </c>
      <c r="W3714" s="69">
        <f t="shared" ref="W3714:W3715" si="3951">+U3714-V3714</f>
        <v>576</v>
      </c>
      <c r="X3714" s="69">
        <v>0</v>
      </c>
      <c r="Y3714" s="14">
        <f t="shared" si="3942"/>
        <v>0</v>
      </c>
      <c r="Z3714" s="11" t="s">
        <v>26</v>
      </c>
      <c r="AA3714" s="12" t="s">
        <v>31</v>
      </c>
    </row>
    <row r="3715" spans="1:27" x14ac:dyDescent="0.25">
      <c r="A3715" s="10">
        <v>45714</v>
      </c>
      <c r="B3715" s="11" t="s">
        <v>6621</v>
      </c>
      <c r="C3715" s="11" t="s">
        <v>6622</v>
      </c>
      <c r="D3715" s="11">
        <v>18272</v>
      </c>
      <c r="E3715" s="11" t="s">
        <v>97</v>
      </c>
      <c r="F3715" s="11" t="s">
        <v>26</v>
      </c>
      <c r="G3715" s="11">
        <v>9864</v>
      </c>
      <c r="H3715" s="12" t="s">
        <v>4446</v>
      </c>
      <c r="I3715" s="12" t="s">
        <v>27</v>
      </c>
      <c r="J3715" s="12" t="s">
        <v>42</v>
      </c>
      <c r="K3715" s="12" t="s">
        <v>43</v>
      </c>
      <c r="L3715" s="13">
        <v>22.32</v>
      </c>
      <c r="M3715" s="13">
        <v>13</v>
      </c>
      <c r="N3715" s="13">
        <f t="shared" si="3887"/>
        <v>1.716923076923077</v>
      </c>
      <c r="O3715" s="13" t="s">
        <v>30</v>
      </c>
      <c r="P3715" s="13">
        <v>65.599999999999994</v>
      </c>
      <c r="Q3715" s="13">
        <v>0</v>
      </c>
      <c r="R3715" s="69">
        <f>+M3715*P3715</f>
        <v>852.8</v>
      </c>
      <c r="S3715" s="69">
        <v>0</v>
      </c>
      <c r="T3715" s="69">
        <f>+M3715*S3715</f>
        <v>0</v>
      </c>
      <c r="U3715" s="69">
        <f t="shared" si="3950"/>
        <v>852.8</v>
      </c>
      <c r="V3715" s="69">
        <f>+U3715*1</f>
        <v>852.8</v>
      </c>
      <c r="W3715" s="69">
        <f t="shared" si="3951"/>
        <v>0</v>
      </c>
      <c r="X3715" s="69">
        <v>0</v>
      </c>
      <c r="Y3715" s="14">
        <f t="shared" si="3942"/>
        <v>0</v>
      </c>
      <c r="Z3715" s="11" t="s">
        <v>26</v>
      </c>
      <c r="AA3715" s="12" t="s">
        <v>31</v>
      </c>
    </row>
    <row r="3716" spans="1:27" x14ac:dyDescent="0.25">
      <c r="A3716" s="10">
        <v>45714</v>
      </c>
      <c r="B3716" s="11" t="s">
        <v>1809</v>
      </c>
      <c r="C3716" s="11" t="s">
        <v>6623</v>
      </c>
      <c r="D3716" s="11">
        <v>18273</v>
      </c>
      <c r="E3716" s="11" t="s">
        <v>239</v>
      </c>
      <c r="F3716" s="11" t="s">
        <v>26</v>
      </c>
      <c r="G3716" s="11" t="s">
        <v>26</v>
      </c>
      <c r="H3716" s="12" t="s">
        <v>4421</v>
      </c>
      <c r="I3716" s="12" t="s">
        <v>27</v>
      </c>
      <c r="J3716" s="12" t="s">
        <v>42</v>
      </c>
      <c r="K3716" s="12" t="s">
        <v>43</v>
      </c>
      <c r="L3716" s="13">
        <v>44.32</v>
      </c>
      <c r="M3716" s="13">
        <v>25</v>
      </c>
      <c r="N3716" s="13">
        <f t="shared" si="3887"/>
        <v>1.7727999999999999</v>
      </c>
      <c r="O3716" s="13">
        <v>83</v>
      </c>
      <c r="P3716" s="13" t="s">
        <v>30</v>
      </c>
      <c r="Q3716" s="13">
        <v>0</v>
      </c>
      <c r="R3716" s="69">
        <f>L3716*O3716</f>
        <v>3678.56</v>
      </c>
      <c r="S3716" s="69">
        <v>38</v>
      </c>
      <c r="T3716" s="69">
        <f>L3716*S3716</f>
        <v>1684.16</v>
      </c>
      <c r="U3716" s="69">
        <f>R3716-T3716</f>
        <v>1994.3999999999999</v>
      </c>
      <c r="V3716" s="69">
        <f>U3716*1</f>
        <v>1994.3999999999999</v>
      </c>
      <c r="W3716" s="69">
        <f>U3716-V3716</f>
        <v>0</v>
      </c>
      <c r="X3716" s="69">
        <f>L3716*37</f>
        <v>1639.84</v>
      </c>
      <c r="Y3716" s="70">
        <f>+T3716-X3716</f>
        <v>44.320000000000164</v>
      </c>
      <c r="Z3716" s="12" t="s">
        <v>41</v>
      </c>
      <c r="AA3716" s="12" t="s">
        <v>78</v>
      </c>
    </row>
    <row r="3717" spans="1:27" x14ac:dyDescent="0.25">
      <c r="A3717" s="10">
        <v>45714</v>
      </c>
      <c r="B3717" s="11" t="s">
        <v>6624</v>
      </c>
      <c r="C3717" s="11" t="s">
        <v>6625</v>
      </c>
      <c r="D3717" s="11">
        <v>18274</v>
      </c>
      <c r="E3717" s="11" t="s">
        <v>592</v>
      </c>
      <c r="F3717" s="11" t="s">
        <v>26</v>
      </c>
      <c r="G3717" s="11">
        <v>56554</v>
      </c>
      <c r="H3717" s="12" t="s">
        <v>4422</v>
      </c>
      <c r="I3717" s="12" t="s">
        <v>27</v>
      </c>
      <c r="J3717" s="12" t="s">
        <v>47</v>
      </c>
      <c r="K3717" s="12" t="s">
        <v>48</v>
      </c>
      <c r="L3717" s="13">
        <v>35.42</v>
      </c>
      <c r="M3717" s="13">
        <v>25</v>
      </c>
      <c r="N3717" s="13">
        <f t="shared" si="3887"/>
        <v>1.4168000000000001</v>
      </c>
      <c r="O3717" s="13">
        <v>46</v>
      </c>
      <c r="P3717" s="13" t="s">
        <v>30</v>
      </c>
      <c r="Q3717" s="13">
        <v>0</v>
      </c>
      <c r="R3717" s="69">
        <f t="shared" ref="R3717" si="3952">+L3717*O3717</f>
        <v>1629.3200000000002</v>
      </c>
      <c r="S3717" s="69">
        <v>0</v>
      </c>
      <c r="T3717" s="69">
        <f t="shared" ref="T3717" si="3953">+L3717*S3717</f>
        <v>0</v>
      </c>
      <c r="U3717" s="69">
        <f t="shared" ref="U3717" si="3954">+R3717-T3717</f>
        <v>1629.3200000000002</v>
      </c>
      <c r="V3717" s="69">
        <f>+U3717*1</f>
        <v>1629.3200000000002</v>
      </c>
      <c r="W3717" s="69">
        <f t="shared" ref="W3717" si="3955">+U3717-V3717</f>
        <v>0</v>
      </c>
      <c r="X3717" s="69">
        <v>0</v>
      </c>
      <c r="Y3717" s="14">
        <f t="shared" ref="Y3717:Y3738" si="3956">T3717-X3717</f>
        <v>0</v>
      </c>
      <c r="Z3717" s="11" t="s">
        <v>26</v>
      </c>
      <c r="AA3717" s="12" t="s">
        <v>31</v>
      </c>
    </row>
    <row r="3718" spans="1:27" x14ac:dyDescent="0.25">
      <c r="A3718" s="10">
        <v>45714</v>
      </c>
      <c r="B3718" s="11" t="s">
        <v>3070</v>
      </c>
      <c r="C3718" s="11" t="s">
        <v>6626</v>
      </c>
      <c r="D3718" s="11">
        <v>18275</v>
      </c>
      <c r="E3718" s="11" t="s">
        <v>1199</v>
      </c>
      <c r="F3718" s="11" t="s">
        <v>26</v>
      </c>
      <c r="G3718" s="11">
        <v>2995</v>
      </c>
      <c r="H3718" s="12" t="s">
        <v>162</v>
      </c>
      <c r="I3718" s="12" t="s">
        <v>27</v>
      </c>
      <c r="J3718" s="12" t="s">
        <v>42</v>
      </c>
      <c r="K3718" s="12" t="s">
        <v>43</v>
      </c>
      <c r="L3718" s="13">
        <v>43.92</v>
      </c>
      <c r="M3718" s="13">
        <v>25</v>
      </c>
      <c r="N3718" s="13">
        <f t="shared" si="3887"/>
        <v>1.7568000000000001</v>
      </c>
      <c r="O3718" s="13" t="s">
        <v>30</v>
      </c>
      <c r="P3718" s="13">
        <v>62</v>
      </c>
      <c r="Q3718" s="13">
        <v>0</v>
      </c>
      <c r="R3718" s="69">
        <f>M3718*P3718</f>
        <v>1550</v>
      </c>
      <c r="S3718" s="69">
        <v>0</v>
      </c>
      <c r="T3718" s="69">
        <f>M3718*S3718</f>
        <v>0</v>
      </c>
      <c r="U3718" s="69">
        <f>R3718-T3718</f>
        <v>1550</v>
      </c>
      <c r="V3718" s="69">
        <f t="shared" ref="V3718" si="3957">U3718*0</f>
        <v>0</v>
      </c>
      <c r="W3718" s="69">
        <f t="shared" ref="W3718" si="3958">U3718-V3718</f>
        <v>1550</v>
      </c>
      <c r="X3718" s="69">
        <v>0</v>
      </c>
      <c r="Y3718" s="14">
        <f t="shared" si="3956"/>
        <v>0</v>
      </c>
      <c r="Z3718" s="11" t="s">
        <v>26</v>
      </c>
      <c r="AA3718" s="12" t="s">
        <v>31</v>
      </c>
    </row>
    <row r="3719" spans="1:27" x14ac:dyDescent="0.25">
      <c r="A3719" s="10">
        <v>45714</v>
      </c>
      <c r="B3719" s="11" t="s">
        <v>4327</v>
      </c>
      <c r="C3719" s="11" t="s">
        <v>6627</v>
      </c>
      <c r="D3719" s="11">
        <v>18276</v>
      </c>
      <c r="E3719" s="11" t="s">
        <v>202</v>
      </c>
      <c r="F3719" s="11" t="s">
        <v>26</v>
      </c>
      <c r="G3719" s="11" t="s">
        <v>35</v>
      </c>
      <c r="H3719" s="12" t="s">
        <v>36</v>
      </c>
      <c r="I3719" s="12" t="s">
        <v>55</v>
      </c>
      <c r="J3719" s="12" t="s">
        <v>55</v>
      </c>
      <c r="K3719" s="12" t="s">
        <v>56</v>
      </c>
      <c r="L3719" s="13">
        <v>12.54</v>
      </c>
      <c r="M3719" s="13">
        <v>7</v>
      </c>
      <c r="N3719" s="13">
        <f t="shared" si="3887"/>
        <v>1.7914285714285714</v>
      </c>
      <c r="O3719" s="13">
        <v>20</v>
      </c>
      <c r="P3719" s="13" t="s">
        <v>30</v>
      </c>
      <c r="Q3719" s="13">
        <v>0</v>
      </c>
      <c r="R3719" s="69">
        <f>(L3719*O3719)-Q3719</f>
        <v>250.79999999999998</v>
      </c>
      <c r="S3719" s="69">
        <v>0</v>
      </c>
      <c r="T3719" s="69">
        <f t="shared" ref="T3719" si="3959">+L3719*S3719</f>
        <v>0</v>
      </c>
      <c r="U3719" s="69">
        <f t="shared" ref="U3719:U3724" si="3960">+R3719-T3719</f>
        <v>250.79999999999998</v>
      </c>
      <c r="V3719" s="69">
        <f t="shared" ref="V3719" si="3961">+U3719*0</f>
        <v>0</v>
      </c>
      <c r="W3719" s="69">
        <f t="shared" ref="W3719:W3724" si="3962">+U3719-V3719</f>
        <v>250.79999999999998</v>
      </c>
      <c r="X3719" s="69">
        <v>0</v>
      </c>
      <c r="Y3719" s="14">
        <f t="shared" si="3956"/>
        <v>0</v>
      </c>
      <c r="Z3719" s="11" t="s">
        <v>26</v>
      </c>
      <c r="AA3719" s="12" t="s">
        <v>31</v>
      </c>
    </row>
    <row r="3720" spans="1:27" x14ac:dyDescent="0.25">
      <c r="A3720" s="10">
        <v>45714</v>
      </c>
      <c r="B3720" s="11" t="s">
        <v>3288</v>
      </c>
      <c r="C3720" s="11" t="s">
        <v>6628</v>
      </c>
      <c r="D3720" s="11">
        <v>18277</v>
      </c>
      <c r="E3720" s="11" t="s">
        <v>551</v>
      </c>
      <c r="F3720" s="11" t="s">
        <v>26</v>
      </c>
      <c r="G3720" s="11">
        <v>44188</v>
      </c>
      <c r="H3720" s="12" t="s">
        <v>4422</v>
      </c>
      <c r="I3720" s="12" t="s">
        <v>27</v>
      </c>
      <c r="J3720" s="12" t="s">
        <v>33</v>
      </c>
      <c r="K3720" s="12" t="s">
        <v>34</v>
      </c>
      <c r="L3720" s="13">
        <v>32.119999999999997</v>
      </c>
      <c r="M3720" s="13">
        <v>25</v>
      </c>
      <c r="N3720" s="13">
        <f t="shared" si="3887"/>
        <v>1.2847999999999999</v>
      </c>
      <c r="O3720" s="13">
        <v>45</v>
      </c>
      <c r="P3720" s="13" t="s">
        <v>30</v>
      </c>
      <c r="Q3720" s="13">
        <v>0</v>
      </c>
      <c r="R3720" s="69">
        <f>+L3720*O3720</f>
        <v>1445.3999999999999</v>
      </c>
      <c r="S3720" s="69">
        <v>0</v>
      </c>
      <c r="T3720" s="69">
        <f>+L3720*S3720</f>
        <v>0</v>
      </c>
      <c r="U3720" s="69">
        <f t="shared" si="3960"/>
        <v>1445.3999999999999</v>
      </c>
      <c r="V3720" s="69">
        <f>+U3720*1</f>
        <v>1445.3999999999999</v>
      </c>
      <c r="W3720" s="69">
        <f t="shared" si="3962"/>
        <v>0</v>
      </c>
      <c r="X3720" s="69">
        <v>0</v>
      </c>
      <c r="Y3720" s="14">
        <f t="shared" si="3956"/>
        <v>0</v>
      </c>
      <c r="Z3720" s="11" t="s">
        <v>26</v>
      </c>
      <c r="AA3720" s="12" t="s">
        <v>31</v>
      </c>
    </row>
    <row r="3721" spans="1:27" x14ac:dyDescent="0.25">
      <c r="A3721" s="10">
        <v>45714</v>
      </c>
      <c r="B3721" s="11" t="s">
        <v>322</v>
      </c>
      <c r="C3721" s="11" t="s">
        <v>6629</v>
      </c>
      <c r="D3721" s="11">
        <v>18278</v>
      </c>
      <c r="E3721" s="11" t="s">
        <v>74</v>
      </c>
      <c r="F3721" s="11" t="s">
        <v>26</v>
      </c>
      <c r="G3721" s="11">
        <v>1347</v>
      </c>
      <c r="H3721" s="12" t="s">
        <v>70</v>
      </c>
      <c r="I3721" s="12" t="s">
        <v>27</v>
      </c>
      <c r="J3721" s="12" t="s">
        <v>33</v>
      </c>
      <c r="K3721" s="12" t="s">
        <v>34</v>
      </c>
      <c r="L3721" s="13">
        <v>39.979999999999997</v>
      </c>
      <c r="M3721" s="13">
        <v>25</v>
      </c>
      <c r="N3721" s="13">
        <f t="shared" si="3887"/>
        <v>1.5992</v>
      </c>
      <c r="O3721" s="13" t="s">
        <v>30</v>
      </c>
      <c r="P3721" s="13">
        <v>60</v>
      </c>
      <c r="Q3721" s="13">
        <v>0</v>
      </c>
      <c r="R3721" s="69">
        <f>+M3721*P3721</f>
        <v>1500</v>
      </c>
      <c r="S3721" s="69">
        <v>0</v>
      </c>
      <c r="T3721" s="69">
        <f>+M3721*S3721</f>
        <v>0</v>
      </c>
      <c r="U3721" s="69">
        <f t="shared" si="3960"/>
        <v>1500</v>
      </c>
      <c r="V3721" s="69">
        <f>+U3721*0</f>
        <v>0</v>
      </c>
      <c r="W3721" s="69">
        <f t="shared" si="3962"/>
        <v>1500</v>
      </c>
      <c r="X3721" s="69">
        <v>0</v>
      </c>
      <c r="Y3721" s="14">
        <f t="shared" si="3956"/>
        <v>0</v>
      </c>
      <c r="Z3721" s="11" t="s">
        <v>26</v>
      </c>
      <c r="AA3721" s="12" t="s">
        <v>31</v>
      </c>
    </row>
    <row r="3722" spans="1:27" x14ac:dyDescent="0.25">
      <c r="A3722" s="10">
        <v>45714</v>
      </c>
      <c r="B3722" s="11" t="s">
        <v>3820</v>
      </c>
      <c r="C3722" s="11" t="s">
        <v>6630</v>
      </c>
      <c r="D3722" s="11">
        <v>18279</v>
      </c>
      <c r="E3722" s="11" t="s">
        <v>60</v>
      </c>
      <c r="F3722" s="11" t="s">
        <v>26</v>
      </c>
      <c r="G3722" s="11" t="s">
        <v>35</v>
      </c>
      <c r="H3722" s="12" t="s">
        <v>36</v>
      </c>
      <c r="I3722" s="12" t="s">
        <v>27</v>
      </c>
      <c r="J3722" s="12" t="s">
        <v>33</v>
      </c>
      <c r="K3722" s="12" t="s">
        <v>34</v>
      </c>
      <c r="L3722" s="13">
        <v>6.06</v>
      </c>
      <c r="M3722" s="13">
        <v>4</v>
      </c>
      <c r="N3722" s="13">
        <f t="shared" si="3887"/>
        <v>1.5149999999999999</v>
      </c>
      <c r="O3722" s="13">
        <v>50</v>
      </c>
      <c r="P3722" s="13" t="s">
        <v>30</v>
      </c>
      <c r="Q3722" s="13">
        <v>0</v>
      </c>
      <c r="R3722" s="69">
        <f>(L3722*O3722)-Q3722</f>
        <v>303</v>
      </c>
      <c r="S3722" s="69">
        <v>0</v>
      </c>
      <c r="T3722" s="69">
        <f t="shared" ref="T3722" si="3963">+L3722*S3722</f>
        <v>0</v>
      </c>
      <c r="U3722" s="69">
        <f t="shared" si="3960"/>
        <v>303</v>
      </c>
      <c r="V3722" s="69">
        <f t="shared" ref="V3722:V3724" si="3964">+U3722*0</f>
        <v>0</v>
      </c>
      <c r="W3722" s="69">
        <f t="shared" si="3962"/>
        <v>303</v>
      </c>
      <c r="X3722" s="69">
        <v>0</v>
      </c>
      <c r="Y3722" s="14">
        <f t="shared" si="3956"/>
        <v>0</v>
      </c>
      <c r="Z3722" s="11" t="s">
        <v>26</v>
      </c>
      <c r="AA3722" s="12" t="s">
        <v>31</v>
      </c>
    </row>
    <row r="3723" spans="1:27" x14ac:dyDescent="0.25">
      <c r="A3723" s="10">
        <v>45714</v>
      </c>
      <c r="B3723" s="11" t="s">
        <v>1336</v>
      </c>
      <c r="C3723" s="11" t="s">
        <v>6631</v>
      </c>
      <c r="D3723" s="11">
        <v>18280</v>
      </c>
      <c r="E3723" s="11" t="s">
        <v>69</v>
      </c>
      <c r="F3723" s="11" t="s">
        <v>26</v>
      </c>
      <c r="G3723" s="11">
        <v>2137</v>
      </c>
      <c r="H3723" s="12" t="s">
        <v>70</v>
      </c>
      <c r="I3723" s="12" t="s">
        <v>27</v>
      </c>
      <c r="J3723" s="12" t="s">
        <v>42</v>
      </c>
      <c r="K3723" s="12" t="s">
        <v>43</v>
      </c>
      <c r="L3723" s="13">
        <v>42.02</v>
      </c>
      <c r="M3723" s="13">
        <v>25</v>
      </c>
      <c r="N3723" s="13">
        <f t="shared" si="3887"/>
        <v>1.6808000000000001</v>
      </c>
      <c r="O3723" s="13" t="s">
        <v>30</v>
      </c>
      <c r="P3723" s="13">
        <v>64</v>
      </c>
      <c r="Q3723" s="13">
        <v>0</v>
      </c>
      <c r="R3723" s="69">
        <f>+M3723*P3723</f>
        <v>1600</v>
      </c>
      <c r="S3723" s="69">
        <v>0</v>
      </c>
      <c r="T3723" s="69">
        <f>+M3723*S3723</f>
        <v>0</v>
      </c>
      <c r="U3723" s="69">
        <f t="shared" si="3960"/>
        <v>1600</v>
      </c>
      <c r="V3723" s="69">
        <f t="shared" si="3964"/>
        <v>0</v>
      </c>
      <c r="W3723" s="69">
        <f t="shared" si="3962"/>
        <v>1600</v>
      </c>
      <c r="X3723" s="69">
        <v>0</v>
      </c>
      <c r="Y3723" s="14">
        <f t="shared" si="3956"/>
        <v>0</v>
      </c>
      <c r="Z3723" s="11" t="s">
        <v>26</v>
      </c>
      <c r="AA3723" s="12" t="s">
        <v>31</v>
      </c>
    </row>
    <row r="3724" spans="1:27" x14ac:dyDescent="0.25">
      <c r="A3724" s="10">
        <v>45714</v>
      </c>
      <c r="B3724" s="11" t="s">
        <v>2669</v>
      </c>
      <c r="C3724" s="11" t="s">
        <v>6632</v>
      </c>
      <c r="D3724" s="11">
        <v>18281</v>
      </c>
      <c r="E3724" s="11" t="s">
        <v>483</v>
      </c>
      <c r="F3724" s="11" t="s">
        <v>26</v>
      </c>
      <c r="G3724" s="11" t="s">
        <v>35</v>
      </c>
      <c r="H3724" s="12" t="s">
        <v>36</v>
      </c>
      <c r="I3724" s="12" t="s">
        <v>55</v>
      </c>
      <c r="J3724" s="12" t="s">
        <v>55</v>
      </c>
      <c r="K3724" s="12" t="s">
        <v>56</v>
      </c>
      <c r="L3724" s="13">
        <v>33.82</v>
      </c>
      <c r="M3724" s="13">
        <v>22</v>
      </c>
      <c r="N3724" s="13">
        <f t="shared" si="3887"/>
        <v>1.5372727272727273</v>
      </c>
      <c r="O3724" s="13">
        <v>20</v>
      </c>
      <c r="P3724" s="13" t="s">
        <v>30</v>
      </c>
      <c r="Q3724" s="13">
        <v>0</v>
      </c>
      <c r="R3724" s="69">
        <f>(L3724*O3724)-Q3724</f>
        <v>676.4</v>
      </c>
      <c r="S3724" s="69">
        <v>0</v>
      </c>
      <c r="T3724" s="69">
        <f t="shared" ref="T3724" si="3965">+L3724*S3724</f>
        <v>0</v>
      </c>
      <c r="U3724" s="69">
        <f t="shared" si="3960"/>
        <v>676.4</v>
      </c>
      <c r="V3724" s="69">
        <f t="shared" si="3964"/>
        <v>0</v>
      </c>
      <c r="W3724" s="69">
        <f t="shared" si="3962"/>
        <v>676.4</v>
      </c>
      <c r="X3724" s="69">
        <v>0</v>
      </c>
      <c r="Y3724" s="14">
        <f t="shared" si="3956"/>
        <v>0</v>
      </c>
      <c r="Z3724" s="11" t="s">
        <v>26</v>
      </c>
      <c r="AA3724" s="12" t="s">
        <v>31</v>
      </c>
    </row>
    <row r="3725" spans="1:27" x14ac:dyDescent="0.25">
      <c r="A3725" s="10">
        <v>45714</v>
      </c>
      <c r="B3725" s="11" t="s">
        <v>429</v>
      </c>
      <c r="C3725" s="11" t="s">
        <v>6633</v>
      </c>
      <c r="D3725" s="11">
        <v>18282</v>
      </c>
      <c r="E3725" s="11" t="s">
        <v>460</v>
      </c>
      <c r="F3725" s="11" t="s">
        <v>26</v>
      </c>
      <c r="G3725" s="11">
        <v>136</v>
      </c>
      <c r="H3725" s="12" t="s">
        <v>4443</v>
      </c>
      <c r="I3725" s="12" t="s">
        <v>37</v>
      </c>
      <c r="J3725" s="12" t="s">
        <v>85</v>
      </c>
      <c r="K3725" s="12" t="s">
        <v>86</v>
      </c>
      <c r="L3725" s="13">
        <v>31.38</v>
      </c>
      <c r="M3725" s="13">
        <v>20</v>
      </c>
      <c r="N3725" s="13">
        <f t="shared" si="3887"/>
        <v>1.569</v>
      </c>
      <c r="O3725" s="13">
        <v>30</v>
      </c>
      <c r="P3725" s="13" t="s">
        <v>30</v>
      </c>
      <c r="Q3725" s="13">
        <v>0</v>
      </c>
      <c r="R3725" s="69">
        <f>L3725*O3725</f>
        <v>941.4</v>
      </c>
      <c r="S3725" s="69">
        <v>0</v>
      </c>
      <c r="T3725" s="69">
        <f>L3725*S3725</f>
        <v>0</v>
      </c>
      <c r="U3725" s="69">
        <f>R3725-T3725</f>
        <v>941.4</v>
      </c>
      <c r="V3725" s="69">
        <f>U3725*0</f>
        <v>0</v>
      </c>
      <c r="W3725" s="69">
        <f>U3725-V3725</f>
        <v>941.4</v>
      </c>
      <c r="X3725" s="69">
        <v>0</v>
      </c>
      <c r="Y3725" s="14">
        <f t="shared" si="3956"/>
        <v>0</v>
      </c>
      <c r="Z3725" s="11" t="s">
        <v>26</v>
      </c>
      <c r="AA3725" s="12" t="s">
        <v>31</v>
      </c>
    </row>
    <row r="3726" spans="1:27" x14ac:dyDescent="0.25">
      <c r="A3726" s="10">
        <v>45714</v>
      </c>
      <c r="B3726" s="11" t="s">
        <v>6634</v>
      </c>
      <c r="C3726" s="11" t="s">
        <v>6635</v>
      </c>
      <c r="D3726" s="11">
        <v>18283</v>
      </c>
      <c r="E3726" s="11" t="s">
        <v>485</v>
      </c>
      <c r="F3726" s="11" t="s">
        <v>26</v>
      </c>
      <c r="G3726" s="11">
        <v>78152</v>
      </c>
      <c r="H3726" s="12" t="s">
        <v>4447</v>
      </c>
      <c r="I3726" s="12" t="s">
        <v>27</v>
      </c>
      <c r="J3726" s="12" t="s">
        <v>42</v>
      </c>
      <c r="K3726" s="12" t="s">
        <v>43</v>
      </c>
      <c r="L3726" s="13">
        <v>45.18</v>
      </c>
      <c r="M3726" s="13">
        <v>28</v>
      </c>
      <c r="N3726" s="13">
        <f t="shared" si="3887"/>
        <v>1.6135714285714287</v>
      </c>
      <c r="O3726" s="13">
        <v>42.5</v>
      </c>
      <c r="P3726" s="13"/>
      <c r="Q3726" s="13">
        <v>0</v>
      </c>
      <c r="R3726" s="69">
        <f>+L3726*O3726</f>
        <v>1920.15</v>
      </c>
      <c r="S3726" s="69">
        <v>0</v>
      </c>
      <c r="T3726" s="69">
        <f>+L3726*S3726</f>
        <v>0</v>
      </c>
      <c r="U3726" s="69">
        <f>+R3726-T3726</f>
        <v>1920.15</v>
      </c>
      <c r="V3726" s="69">
        <f>+U3726*0.75</f>
        <v>1440.1125000000002</v>
      </c>
      <c r="W3726" s="69">
        <f>+U3726-V3726</f>
        <v>480.03749999999991</v>
      </c>
      <c r="X3726" s="69">
        <v>0</v>
      </c>
      <c r="Y3726" s="14">
        <f t="shared" si="3956"/>
        <v>0</v>
      </c>
      <c r="Z3726" s="11" t="s">
        <v>26</v>
      </c>
      <c r="AA3726" s="12" t="s">
        <v>31</v>
      </c>
    </row>
    <row r="3727" spans="1:27" x14ac:dyDescent="0.25">
      <c r="A3727" s="10">
        <v>45714</v>
      </c>
      <c r="B3727" s="11" t="s">
        <v>612</v>
      </c>
      <c r="C3727" s="11" t="s">
        <v>6636</v>
      </c>
      <c r="D3727" s="11">
        <v>18284</v>
      </c>
      <c r="E3727" s="11" t="s">
        <v>538</v>
      </c>
      <c r="F3727" s="11" t="s">
        <v>26</v>
      </c>
      <c r="G3727" s="11">
        <v>3381</v>
      </c>
      <c r="H3727" s="12" t="s">
        <v>41</v>
      </c>
      <c r="I3727" s="12" t="s">
        <v>55</v>
      </c>
      <c r="J3727" s="12" t="s">
        <v>55</v>
      </c>
      <c r="K3727" s="12" t="s">
        <v>56</v>
      </c>
      <c r="L3727" s="13">
        <v>40</v>
      </c>
      <c r="M3727" s="13">
        <v>25</v>
      </c>
      <c r="N3727" s="13">
        <f t="shared" si="3887"/>
        <v>1.6</v>
      </c>
      <c r="O3727" s="13" t="s">
        <v>30</v>
      </c>
      <c r="P3727" s="13">
        <v>24</v>
      </c>
      <c r="Q3727" s="13">
        <v>0</v>
      </c>
      <c r="R3727" s="69">
        <f>+M3727*P3727</f>
        <v>600</v>
      </c>
      <c r="S3727" s="69">
        <v>0</v>
      </c>
      <c r="T3727" s="69">
        <f>+M3727*S3727</f>
        <v>0</v>
      </c>
      <c r="U3727" s="69">
        <f t="shared" ref="U3727" si="3966">+R3727-T3727</f>
        <v>600</v>
      </c>
      <c r="V3727" s="69">
        <f>+U3727*0</f>
        <v>0</v>
      </c>
      <c r="W3727" s="69">
        <f t="shared" ref="W3727" si="3967">+U3727-V3727</f>
        <v>600</v>
      </c>
      <c r="X3727" s="69">
        <v>0</v>
      </c>
      <c r="Y3727" s="14">
        <f t="shared" si="3956"/>
        <v>0</v>
      </c>
      <c r="Z3727" s="11" t="s">
        <v>26</v>
      </c>
      <c r="AA3727" s="12" t="s">
        <v>31</v>
      </c>
    </row>
    <row r="3728" spans="1:27" x14ac:dyDescent="0.25">
      <c r="A3728" s="10">
        <v>45714</v>
      </c>
      <c r="B3728" s="11" t="s">
        <v>281</v>
      </c>
      <c r="C3728" s="11" t="s">
        <v>6637</v>
      </c>
      <c r="D3728" s="11">
        <v>18285</v>
      </c>
      <c r="E3728" s="11" t="s">
        <v>6142</v>
      </c>
      <c r="F3728" s="11" t="s">
        <v>26</v>
      </c>
      <c r="G3728" s="11">
        <v>4674</v>
      </c>
      <c r="H3728" s="12" t="s">
        <v>140</v>
      </c>
      <c r="I3728" s="12" t="s">
        <v>27</v>
      </c>
      <c r="J3728" s="12" t="s">
        <v>33</v>
      </c>
      <c r="K3728" s="12" t="s">
        <v>34</v>
      </c>
      <c r="L3728" s="13">
        <v>34.96</v>
      </c>
      <c r="M3728" s="13">
        <v>24</v>
      </c>
      <c r="N3728" s="13">
        <f t="shared" si="3887"/>
        <v>1.4566666666666668</v>
      </c>
      <c r="O3728" s="13">
        <v>40</v>
      </c>
      <c r="P3728" s="13"/>
      <c r="Q3728" s="13">
        <v>0</v>
      </c>
      <c r="R3728" s="69">
        <f>+L3728*O3728</f>
        <v>1398.4</v>
      </c>
      <c r="S3728" s="69">
        <v>0</v>
      </c>
      <c r="T3728" s="69">
        <f>+L3728*S3728</f>
        <v>0</v>
      </c>
      <c r="U3728" s="69">
        <f>+R3728-T3728</f>
        <v>1398.4</v>
      </c>
      <c r="V3728" s="69">
        <f t="shared" ref="V3728" si="3968">+U3728*0</f>
        <v>0</v>
      </c>
      <c r="W3728" s="69">
        <f>+U3728-V3728</f>
        <v>1398.4</v>
      </c>
      <c r="X3728" s="69">
        <v>0</v>
      </c>
      <c r="Y3728" s="14">
        <f t="shared" si="3956"/>
        <v>0</v>
      </c>
      <c r="Z3728" s="11" t="s">
        <v>26</v>
      </c>
      <c r="AA3728" s="12" t="s">
        <v>31</v>
      </c>
    </row>
    <row r="3729" spans="1:27" x14ac:dyDescent="0.25">
      <c r="A3729" s="10">
        <v>45714</v>
      </c>
      <c r="B3729" s="11" t="s">
        <v>2737</v>
      </c>
      <c r="C3729" s="11" t="s">
        <v>6638</v>
      </c>
      <c r="D3729" s="11">
        <v>18286</v>
      </c>
      <c r="E3729" s="11" t="s">
        <v>504</v>
      </c>
      <c r="F3729" s="11" t="s">
        <v>26</v>
      </c>
      <c r="G3729" s="11">
        <v>1267</v>
      </c>
      <c r="H3729" s="12" t="s">
        <v>141</v>
      </c>
      <c r="I3729" s="12" t="s">
        <v>27</v>
      </c>
      <c r="J3729" s="12" t="s">
        <v>47</v>
      </c>
      <c r="K3729" s="12" t="s">
        <v>48</v>
      </c>
      <c r="L3729" s="13">
        <v>41.34</v>
      </c>
      <c r="M3729" s="13">
        <v>28</v>
      </c>
      <c r="N3729" s="13">
        <f t="shared" si="3887"/>
        <v>1.4764285714285716</v>
      </c>
      <c r="O3729" s="13">
        <v>40</v>
      </c>
      <c r="P3729" s="13" t="s">
        <v>30</v>
      </c>
      <c r="Q3729" s="13">
        <v>0</v>
      </c>
      <c r="R3729" s="69">
        <f>L3729*O3729</f>
        <v>1653.6000000000001</v>
      </c>
      <c r="S3729" s="69">
        <v>0</v>
      </c>
      <c r="T3729" s="69">
        <f>L3729*S3729</f>
        <v>0</v>
      </c>
      <c r="U3729" s="69">
        <f>R3729-T3729</f>
        <v>1653.6000000000001</v>
      </c>
      <c r="V3729" s="69">
        <f>U3729*0</f>
        <v>0</v>
      </c>
      <c r="W3729" s="69">
        <f>U3729-V3729</f>
        <v>1653.6000000000001</v>
      </c>
      <c r="X3729" s="69">
        <v>0</v>
      </c>
      <c r="Y3729" s="14">
        <f t="shared" si="3956"/>
        <v>0</v>
      </c>
      <c r="Z3729" s="11" t="s">
        <v>26</v>
      </c>
      <c r="AA3729" s="12" t="s">
        <v>31</v>
      </c>
    </row>
    <row r="3730" spans="1:27" x14ac:dyDescent="0.25">
      <c r="A3730" s="10">
        <v>45714</v>
      </c>
      <c r="B3730" s="11" t="s">
        <v>6639</v>
      </c>
      <c r="C3730" s="11" t="s">
        <v>6640</v>
      </c>
      <c r="D3730" s="11">
        <v>18287</v>
      </c>
      <c r="E3730" s="11" t="s">
        <v>50</v>
      </c>
      <c r="F3730" s="11" t="s">
        <v>26</v>
      </c>
      <c r="G3730" s="11">
        <v>772</v>
      </c>
      <c r="H3730" s="12" t="s">
        <v>162</v>
      </c>
      <c r="I3730" s="12" t="s">
        <v>27</v>
      </c>
      <c r="J3730" s="12" t="s">
        <v>33</v>
      </c>
      <c r="K3730" s="12" t="s">
        <v>34</v>
      </c>
      <c r="L3730" s="13">
        <v>34.74</v>
      </c>
      <c r="M3730" s="13">
        <v>25</v>
      </c>
      <c r="N3730" s="13">
        <f t="shared" si="3887"/>
        <v>1.3896000000000002</v>
      </c>
      <c r="O3730" s="13" t="s">
        <v>30</v>
      </c>
      <c r="P3730" s="13">
        <v>58</v>
      </c>
      <c r="Q3730" s="13">
        <v>0</v>
      </c>
      <c r="R3730" s="69">
        <f>M3730*P3730</f>
        <v>1450</v>
      </c>
      <c r="S3730" s="69">
        <v>0</v>
      </c>
      <c r="T3730" s="69">
        <f>M3730*S3730</f>
        <v>0</v>
      </c>
      <c r="U3730" s="69">
        <f>R3730-T3730</f>
        <v>1450</v>
      </c>
      <c r="V3730" s="69">
        <f>U3730*0</f>
        <v>0</v>
      </c>
      <c r="W3730" s="69">
        <f>U3730-V3730</f>
        <v>1450</v>
      </c>
      <c r="X3730" s="69">
        <v>0</v>
      </c>
      <c r="Y3730" s="14">
        <f t="shared" si="3956"/>
        <v>0</v>
      </c>
      <c r="Z3730" s="11" t="s">
        <v>26</v>
      </c>
      <c r="AA3730" s="12" t="s">
        <v>31</v>
      </c>
    </row>
    <row r="3731" spans="1:27" x14ac:dyDescent="0.25">
      <c r="A3731" s="10">
        <v>45714</v>
      </c>
      <c r="B3731" s="11" t="s">
        <v>6641</v>
      </c>
      <c r="C3731" s="11" t="s">
        <v>6642</v>
      </c>
      <c r="D3731" s="11">
        <v>18288</v>
      </c>
      <c r="E3731" s="11" t="s">
        <v>460</v>
      </c>
      <c r="F3731" s="11" t="s">
        <v>26</v>
      </c>
      <c r="G3731" s="11">
        <v>137</v>
      </c>
      <c r="H3731" s="12" t="s">
        <v>4443</v>
      </c>
      <c r="I3731" s="12" t="s">
        <v>37</v>
      </c>
      <c r="J3731" s="12" t="s">
        <v>85</v>
      </c>
      <c r="K3731" s="12" t="s">
        <v>86</v>
      </c>
      <c r="L3731" s="13">
        <v>31.22</v>
      </c>
      <c r="M3731" s="13">
        <v>20</v>
      </c>
      <c r="N3731" s="13">
        <f t="shared" si="3887"/>
        <v>1.5609999999999999</v>
      </c>
      <c r="O3731" s="13">
        <v>30</v>
      </c>
      <c r="P3731" s="13" t="s">
        <v>30</v>
      </c>
      <c r="Q3731" s="13">
        <v>0</v>
      </c>
      <c r="R3731" s="69">
        <f>L3731*O3731</f>
        <v>936.59999999999991</v>
      </c>
      <c r="S3731" s="69">
        <v>0</v>
      </c>
      <c r="T3731" s="69">
        <f>L3731*S3731</f>
        <v>0</v>
      </c>
      <c r="U3731" s="69">
        <f>R3731-T3731</f>
        <v>936.59999999999991</v>
      </c>
      <c r="V3731" s="69">
        <f>U3731*0</f>
        <v>0</v>
      </c>
      <c r="W3731" s="69">
        <f>U3731-V3731</f>
        <v>936.59999999999991</v>
      </c>
      <c r="X3731" s="69">
        <v>0</v>
      </c>
      <c r="Y3731" s="14">
        <f t="shared" si="3956"/>
        <v>0</v>
      </c>
      <c r="Z3731" s="11" t="s">
        <v>26</v>
      </c>
      <c r="AA3731" s="12" t="s">
        <v>31</v>
      </c>
    </row>
    <row r="3732" spans="1:27" x14ac:dyDescent="0.25">
      <c r="A3732" s="10">
        <v>45714</v>
      </c>
      <c r="B3732" s="11" t="s">
        <v>322</v>
      </c>
      <c r="C3732" s="11" t="s">
        <v>6643</v>
      </c>
      <c r="D3732" s="11">
        <v>18289</v>
      </c>
      <c r="E3732" s="11" t="s">
        <v>97</v>
      </c>
      <c r="F3732" s="11" t="s">
        <v>26</v>
      </c>
      <c r="G3732" s="11">
        <v>9865</v>
      </c>
      <c r="H3732" s="12" t="s">
        <v>4446</v>
      </c>
      <c r="I3732" s="12" t="s">
        <v>27</v>
      </c>
      <c r="J3732" s="12" t="s">
        <v>42</v>
      </c>
      <c r="K3732" s="12" t="s">
        <v>43</v>
      </c>
      <c r="L3732" s="13">
        <v>20.12</v>
      </c>
      <c r="M3732" s="13">
        <v>13</v>
      </c>
      <c r="N3732" s="13">
        <f t="shared" si="3887"/>
        <v>1.5476923076923077</v>
      </c>
      <c r="O3732" s="13" t="s">
        <v>30</v>
      </c>
      <c r="P3732" s="13">
        <v>65.599999999999994</v>
      </c>
      <c r="Q3732" s="13">
        <v>0</v>
      </c>
      <c r="R3732" s="69">
        <f>+M3732*P3732</f>
        <v>852.8</v>
      </c>
      <c r="S3732" s="69">
        <v>0</v>
      </c>
      <c r="T3732" s="69">
        <f>+M3732*S3732</f>
        <v>0</v>
      </c>
      <c r="U3732" s="69">
        <f t="shared" ref="U3732" si="3969">+R3732-T3732</f>
        <v>852.8</v>
      </c>
      <c r="V3732" s="69">
        <f>+U3732*1</f>
        <v>852.8</v>
      </c>
      <c r="W3732" s="69">
        <f t="shared" ref="W3732" si="3970">+U3732-V3732</f>
        <v>0</v>
      </c>
      <c r="X3732" s="69">
        <v>0</v>
      </c>
      <c r="Y3732" s="14">
        <f t="shared" si="3956"/>
        <v>0</v>
      </c>
      <c r="Z3732" s="11" t="s">
        <v>26</v>
      </c>
      <c r="AA3732" s="12" t="s">
        <v>31</v>
      </c>
    </row>
    <row r="3733" spans="1:27" x14ac:dyDescent="0.25">
      <c r="A3733" s="10">
        <v>45714</v>
      </c>
      <c r="B3733" s="11" t="s">
        <v>6644</v>
      </c>
      <c r="C3733" s="11" t="s">
        <v>6645</v>
      </c>
      <c r="D3733" s="11">
        <v>18290</v>
      </c>
      <c r="E3733" s="11" t="s">
        <v>573</v>
      </c>
      <c r="F3733" s="11" t="s">
        <v>26</v>
      </c>
      <c r="G3733" s="11">
        <v>903</v>
      </c>
      <c r="H3733" s="12" t="s">
        <v>141</v>
      </c>
      <c r="I3733" s="12" t="s">
        <v>27</v>
      </c>
      <c r="J3733" s="12" t="s">
        <v>33</v>
      </c>
      <c r="K3733" s="12" t="s">
        <v>34</v>
      </c>
      <c r="L3733" s="13">
        <v>41.48</v>
      </c>
      <c r="M3733" s="13">
        <v>28</v>
      </c>
      <c r="N3733" s="13">
        <f t="shared" si="3887"/>
        <v>1.4814285714285713</v>
      </c>
      <c r="O3733" s="13">
        <v>40</v>
      </c>
      <c r="P3733" s="13" t="s">
        <v>30</v>
      </c>
      <c r="Q3733" s="13">
        <v>0</v>
      </c>
      <c r="R3733" s="69">
        <f>L3733*O3733</f>
        <v>1659.1999999999998</v>
      </c>
      <c r="S3733" s="69">
        <v>0</v>
      </c>
      <c r="T3733" s="69">
        <f>L3733*S3733</f>
        <v>0</v>
      </c>
      <c r="U3733" s="69">
        <f>R3733-T3733</f>
        <v>1659.1999999999998</v>
      </c>
      <c r="V3733" s="69">
        <f>U3733*0</f>
        <v>0</v>
      </c>
      <c r="W3733" s="69">
        <f>U3733-V3733</f>
        <v>1659.1999999999998</v>
      </c>
      <c r="X3733" s="69">
        <v>0</v>
      </c>
      <c r="Y3733" s="14">
        <f t="shared" si="3956"/>
        <v>0</v>
      </c>
      <c r="Z3733" s="11" t="s">
        <v>26</v>
      </c>
      <c r="AA3733" s="12" t="s">
        <v>31</v>
      </c>
    </row>
    <row r="3734" spans="1:27" x14ac:dyDescent="0.25">
      <c r="A3734" s="10">
        <v>45714</v>
      </c>
      <c r="B3734" s="11" t="s">
        <v>6646</v>
      </c>
      <c r="C3734" s="11" t="s">
        <v>6647</v>
      </c>
      <c r="D3734" s="11">
        <v>18291</v>
      </c>
      <c r="E3734" s="11" t="s">
        <v>500</v>
      </c>
      <c r="F3734" s="11" t="s">
        <v>26</v>
      </c>
      <c r="G3734" s="11">
        <v>825</v>
      </c>
      <c r="H3734" s="12" t="s">
        <v>141</v>
      </c>
      <c r="I3734" s="12" t="s">
        <v>27</v>
      </c>
      <c r="J3734" s="12" t="s">
        <v>33</v>
      </c>
      <c r="K3734" s="12" t="s">
        <v>34</v>
      </c>
      <c r="L3734" s="13">
        <v>41.04</v>
      </c>
      <c r="M3734" s="13">
        <v>28</v>
      </c>
      <c r="N3734" s="13">
        <f t="shared" ref="N3734:N3742" si="3971">L3734/M3734</f>
        <v>1.4657142857142857</v>
      </c>
      <c r="O3734" s="13">
        <v>40</v>
      </c>
      <c r="P3734" s="13" t="s">
        <v>30</v>
      </c>
      <c r="Q3734" s="13">
        <v>0</v>
      </c>
      <c r="R3734" s="69">
        <f>L3734*O3734</f>
        <v>1641.6</v>
      </c>
      <c r="S3734" s="69">
        <v>0</v>
      </c>
      <c r="T3734" s="69">
        <f>L3734*S3734</f>
        <v>0</v>
      </c>
      <c r="U3734" s="69">
        <f>R3734-T3734</f>
        <v>1641.6</v>
      </c>
      <c r="V3734" s="69">
        <f>U3734*0</f>
        <v>0</v>
      </c>
      <c r="W3734" s="69">
        <f>U3734-V3734</f>
        <v>1641.6</v>
      </c>
      <c r="X3734" s="69">
        <v>0</v>
      </c>
      <c r="Y3734" s="14">
        <f t="shared" si="3956"/>
        <v>0</v>
      </c>
      <c r="Z3734" s="11" t="s">
        <v>26</v>
      </c>
      <c r="AA3734" s="12" t="s">
        <v>31</v>
      </c>
    </row>
    <row r="3735" spans="1:27" x14ac:dyDescent="0.25">
      <c r="A3735" s="10">
        <v>45714</v>
      </c>
      <c r="B3735" s="11" t="s">
        <v>6648</v>
      </c>
      <c r="C3735" s="11" t="s">
        <v>6649</v>
      </c>
      <c r="D3735" s="11">
        <v>18293</v>
      </c>
      <c r="E3735" s="11" t="s">
        <v>460</v>
      </c>
      <c r="F3735" s="11" t="s">
        <v>26</v>
      </c>
      <c r="G3735" s="11">
        <v>135</v>
      </c>
      <c r="H3735" s="12" t="s">
        <v>4443</v>
      </c>
      <c r="I3735" s="12" t="s">
        <v>37</v>
      </c>
      <c r="J3735" s="12" t="s">
        <v>85</v>
      </c>
      <c r="K3735" s="12" t="s">
        <v>86</v>
      </c>
      <c r="L3735" s="13">
        <v>30.3</v>
      </c>
      <c r="M3735" s="13">
        <v>20</v>
      </c>
      <c r="N3735" s="13">
        <f t="shared" si="3971"/>
        <v>1.5150000000000001</v>
      </c>
      <c r="O3735" s="13">
        <v>30</v>
      </c>
      <c r="P3735" s="13" t="s">
        <v>30</v>
      </c>
      <c r="Q3735" s="13">
        <v>0</v>
      </c>
      <c r="R3735" s="69">
        <f>L3735*O3735</f>
        <v>909</v>
      </c>
      <c r="S3735" s="69">
        <v>0</v>
      </c>
      <c r="T3735" s="69">
        <f>L3735*S3735</f>
        <v>0</v>
      </c>
      <c r="U3735" s="69">
        <f>R3735-T3735</f>
        <v>909</v>
      </c>
      <c r="V3735" s="69">
        <f>U3735*0</f>
        <v>0</v>
      </c>
      <c r="W3735" s="69">
        <f>U3735-V3735</f>
        <v>909</v>
      </c>
      <c r="X3735" s="69">
        <v>0</v>
      </c>
      <c r="Y3735" s="14">
        <f t="shared" si="3956"/>
        <v>0</v>
      </c>
      <c r="Z3735" s="11" t="s">
        <v>26</v>
      </c>
      <c r="AA3735" s="12" t="s">
        <v>31</v>
      </c>
    </row>
    <row r="3736" spans="1:27" x14ac:dyDescent="0.25">
      <c r="A3736" s="10">
        <v>45714</v>
      </c>
      <c r="B3736" s="11" t="s">
        <v>6650</v>
      </c>
      <c r="C3736" s="11" t="s">
        <v>6651</v>
      </c>
      <c r="D3736" s="11">
        <v>18294</v>
      </c>
      <c r="E3736" s="11" t="s">
        <v>57</v>
      </c>
      <c r="F3736" s="11" t="s">
        <v>26</v>
      </c>
      <c r="G3736" s="11">
        <v>3329</v>
      </c>
      <c r="H3736" s="12" t="s">
        <v>41</v>
      </c>
      <c r="I3736" s="12" t="s">
        <v>55</v>
      </c>
      <c r="J3736" s="12" t="s">
        <v>55</v>
      </c>
      <c r="K3736" s="12" t="s">
        <v>56</v>
      </c>
      <c r="L3736" s="13">
        <v>42</v>
      </c>
      <c r="M3736" s="13">
        <v>25</v>
      </c>
      <c r="N3736" s="13">
        <f t="shared" si="3971"/>
        <v>1.68</v>
      </c>
      <c r="O3736" s="13" t="s">
        <v>30</v>
      </c>
      <c r="P3736" s="13">
        <v>24</v>
      </c>
      <c r="Q3736" s="13">
        <v>0</v>
      </c>
      <c r="R3736" s="69">
        <f>+M3736*P3736</f>
        <v>600</v>
      </c>
      <c r="S3736" s="69">
        <v>0</v>
      </c>
      <c r="T3736" s="69">
        <f>+M3736*S3736</f>
        <v>0</v>
      </c>
      <c r="U3736" s="69">
        <f t="shared" ref="U3736:U3737" si="3972">+R3736-T3736</f>
        <v>600</v>
      </c>
      <c r="V3736" s="69">
        <f>+U3736*0</f>
        <v>0</v>
      </c>
      <c r="W3736" s="69">
        <f t="shared" ref="W3736:W3737" si="3973">+U3736-V3736</f>
        <v>600</v>
      </c>
      <c r="X3736" s="69">
        <v>0</v>
      </c>
      <c r="Y3736" s="14">
        <f t="shared" si="3956"/>
        <v>0</v>
      </c>
      <c r="Z3736" s="11" t="s">
        <v>26</v>
      </c>
      <c r="AA3736" s="12" t="s">
        <v>31</v>
      </c>
    </row>
    <row r="3737" spans="1:27" x14ac:dyDescent="0.25">
      <c r="A3737" s="10">
        <v>45714</v>
      </c>
      <c r="B3737" s="11" t="s">
        <v>6652</v>
      </c>
      <c r="C3737" s="11" t="s">
        <v>6653</v>
      </c>
      <c r="D3737" s="11">
        <v>18295</v>
      </c>
      <c r="E3737" s="11" t="s">
        <v>245</v>
      </c>
      <c r="F3737" s="11" t="s">
        <v>26</v>
      </c>
      <c r="G3737" s="11">
        <v>3434</v>
      </c>
      <c r="H3737" s="12" t="s">
        <v>41</v>
      </c>
      <c r="I3737" s="12" t="s">
        <v>55</v>
      </c>
      <c r="J3737" s="12" t="s">
        <v>55</v>
      </c>
      <c r="K3737" s="12" t="s">
        <v>56</v>
      </c>
      <c r="L3737" s="13">
        <v>41.24</v>
      </c>
      <c r="M3737" s="13">
        <v>25</v>
      </c>
      <c r="N3737" s="13">
        <f t="shared" si="3971"/>
        <v>1.6496000000000002</v>
      </c>
      <c r="O3737" s="13" t="s">
        <v>30</v>
      </c>
      <c r="P3737" s="13">
        <v>24</v>
      </c>
      <c r="Q3737" s="13">
        <v>0</v>
      </c>
      <c r="R3737" s="69">
        <f>+M3737*P3737</f>
        <v>600</v>
      </c>
      <c r="S3737" s="69">
        <v>0</v>
      </c>
      <c r="T3737" s="69">
        <f>+M3737*S3737</f>
        <v>0</v>
      </c>
      <c r="U3737" s="69">
        <f t="shared" si="3972"/>
        <v>600</v>
      </c>
      <c r="V3737" s="69">
        <f>+U3737*0</f>
        <v>0</v>
      </c>
      <c r="W3737" s="69">
        <f t="shared" si="3973"/>
        <v>600</v>
      </c>
      <c r="X3737" s="69">
        <v>0</v>
      </c>
      <c r="Y3737" s="14">
        <f t="shared" si="3956"/>
        <v>0</v>
      </c>
      <c r="Z3737" s="11" t="s">
        <v>26</v>
      </c>
      <c r="AA3737" s="12" t="s">
        <v>31</v>
      </c>
    </row>
    <row r="3738" spans="1:27" x14ac:dyDescent="0.25">
      <c r="A3738" s="10">
        <v>45714</v>
      </c>
      <c r="B3738" s="11" t="s">
        <v>6654</v>
      </c>
      <c r="C3738" s="11" t="s">
        <v>6655</v>
      </c>
      <c r="D3738" s="11">
        <v>18296</v>
      </c>
      <c r="E3738" s="11" t="s">
        <v>53</v>
      </c>
      <c r="F3738" s="11" t="s">
        <v>26</v>
      </c>
      <c r="G3738" s="11">
        <v>3979</v>
      </c>
      <c r="H3738" s="12" t="s">
        <v>41</v>
      </c>
      <c r="I3738" s="12" t="s">
        <v>27</v>
      </c>
      <c r="J3738" s="12" t="s">
        <v>42</v>
      </c>
      <c r="K3738" s="12" t="s">
        <v>43</v>
      </c>
      <c r="L3738" s="13">
        <v>43.4</v>
      </c>
      <c r="M3738" s="13">
        <v>25</v>
      </c>
      <c r="N3738" s="13">
        <f t="shared" si="3971"/>
        <v>1.736</v>
      </c>
      <c r="O3738" s="13" t="s">
        <v>30</v>
      </c>
      <c r="P3738" s="13">
        <v>64</v>
      </c>
      <c r="Q3738" s="13">
        <v>0</v>
      </c>
      <c r="R3738" s="69">
        <f>M3738*P3738</f>
        <v>1600</v>
      </c>
      <c r="S3738" s="69">
        <v>0</v>
      </c>
      <c r="T3738" s="69">
        <f>M3738*S3738</f>
        <v>0</v>
      </c>
      <c r="U3738" s="69">
        <f>+R3738-T3738</f>
        <v>1600</v>
      </c>
      <c r="V3738" s="69">
        <f t="shared" ref="V3738" si="3974">+U3738*0</f>
        <v>0</v>
      </c>
      <c r="W3738" s="69">
        <f>+U3738-V3738</f>
        <v>1600</v>
      </c>
      <c r="X3738" s="69">
        <v>0</v>
      </c>
      <c r="Y3738" s="14">
        <f t="shared" si="3956"/>
        <v>0</v>
      </c>
      <c r="Z3738" s="11" t="s">
        <v>26</v>
      </c>
      <c r="AA3738" s="12" t="s">
        <v>31</v>
      </c>
    </row>
    <row r="3739" spans="1:27" x14ac:dyDescent="0.25">
      <c r="A3739" s="10">
        <v>45714</v>
      </c>
      <c r="B3739" s="11" t="s">
        <v>6656</v>
      </c>
      <c r="C3739" s="11" t="s">
        <v>6657</v>
      </c>
      <c r="D3739" s="11">
        <v>18297</v>
      </c>
      <c r="E3739" s="11" t="s">
        <v>239</v>
      </c>
      <c r="F3739" s="11" t="s">
        <v>26</v>
      </c>
      <c r="G3739" s="11" t="s">
        <v>26</v>
      </c>
      <c r="H3739" s="12" t="s">
        <v>4421</v>
      </c>
      <c r="I3739" s="12" t="s">
        <v>27</v>
      </c>
      <c r="J3739" s="12" t="s">
        <v>42</v>
      </c>
      <c r="K3739" s="12" t="s">
        <v>43</v>
      </c>
      <c r="L3739" s="13">
        <v>43.26</v>
      </c>
      <c r="M3739" s="13">
        <v>25</v>
      </c>
      <c r="N3739" s="13">
        <f t="shared" si="3971"/>
        <v>1.7303999999999999</v>
      </c>
      <c r="O3739" s="13">
        <v>83</v>
      </c>
      <c r="P3739" s="13" t="s">
        <v>30</v>
      </c>
      <c r="Q3739" s="13">
        <v>0</v>
      </c>
      <c r="R3739" s="69">
        <f>L3739*O3739</f>
        <v>3590.58</v>
      </c>
      <c r="S3739" s="69">
        <v>38</v>
      </c>
      <c r="T3739" s="69">
        <f>L3739*S3739</f>
        <v>1643.8799999999999</v>
      </c>
      <c r="U3739" s="69">
        <f>R3739-T3739</f>
        <v>1946.7</v>
      </c>
      <c r="V3739" s="69">
        <f>U3739*1</f>
        <v>1946.7</v>
      </c>
      <c r="W3739" s="69">
        <f>U3739-V3739</f>
        <v>0</v>
      </c>
      <c r="X3739" s="69">
        <f>L3739*37</f>
        <v>1600.62</v>
      </c>
      <c r="Y3739" s="70">
        <f>+T3739-X3739</f>
        <v>43.259999999999991</v>
      </c>
      <c r="Z3739" s="12" t="s">
        <v>41</v>
      </c>
      <c r="AA3739" s="12" t="s">
        <v>78</v>
      </c>
    </row>
    <row r="3740" spans="1:27" x14ac:dyDescent="0.25">
      <c r="A3740" s="10">
        <v>45714</v>
      </c>
      <c r="B3740" s="11" t="s">
        <v>6658</v>
      </c>
      <c r="C3740" s="11" t="s">
        <v>6659</v>
      </c>
      <c r="D3740" s="11">
        <v>18298</v>
      </c>
      <c r="E3740" s="11" t="s">
        <v>1199</v>
      </c>
      <c r="F3740" s="11" t="s">
        <v>26</v>
      </c>
      <c r="G3740" s="11">
        <v>2996</v>
      </c>
      <c r="H3740" s="12" t="s">
        <v>162</v>
      </c>
      <c r="I3740" s="12" t="s">
        <v>55</v>
      </c>
      <c r="J3740" s="12" t="s">
        <v>55</v>
      </c>
      <c r="K3740" s="12" t="s">
        <v>56</v>
      </c>
      <c r="L3740" s="13">
        <v>39.86</v>
      </c>
      <c r="M3740" s="13">
        <v>25</v>
      </c>
      <c r="N3740" s="13">
        <f t="shared" si="3971"/>
        <v>1.5944</v>
      </c>
      <c r="O3740" s="13" t="s">
        <v>30</v>
      </c>
      <c r="P3740" s="13">
        <v>22</v>
      </c>
      <c r="Q3740" s="13">
        <v>0</v>
      </c>
      <c r="R3740" s="69">
        <f>M3740*P3740</f>
        <v>550</v>
      </c>
      <c r="S3740" s="69">
        <v>0</v>
      </c>
      <c r="T3740" s="69">
        <f>M3740*S3740</f>
        <v>0</v>
      </c>
      <c r="U3740" s="69">
        <f>R3740-T3740</f>
        <v>550</v>
      </c>
      <c r="V3740" s="69">
        <f>U3740*0</f>
        <v>0</v>
      </c>
      <c r="W3740" s="69">
        <f>U3740-V3740</f>
        <v>550</v>
      </c>
      <c r="X3740" s="69">
        <v>0</v>
      </c>
      <c r="Y3740" s="14">
        <f t="shared" ref="Y3740:Y3747" si="3975">T3740-X3740</f>
        <v>0</v>
      </c>
      <c r="Z3740" s="11" t="s">
        <v>26</v>
      </c>
      <c r="AA3740" s="12" t="s">
        <v>31</v>
      </c>
    </row>
    <row r="3741" spans="1:27" x14ac:dyDescent="0.25">
      <c r="A3741" s="10">
        <v>45714</v>
      </c>
      <c r="B3741" s="11" t="s">
        <v>3016</v>
      </c>
      <c r="C3741" s="11" t="s">
        <v>6660</v>
      </c>
      <c r="D3741" s="11">
        <v>18299</v>
      </c>
      <c r="E3741" s="11" t="s">
        <v>592</v>
      </c>
      <c r="F3741" s="11" t="s">
        <v>26</v>
      </c>
      <c r="G3741" s="11">
        <v>56555</v>
      </c>
      <c r="H3741" s="12" t="s">
        <v>4422</v>
      </c>
      <c r="I3741" s="12" t="s">
        <v>27</v>
      </c>
      <c r="J3741" s="12" t="s">
        <v>33</v>
      </c>
      <c r="K3741" s="12" t="s">
        <v>34</v>
      </c>
      <c r="L3741" s="13">
        <v>34.82</v>
      </c>
      <c r="M3741" s="13">
        <v>25</v>
      </c>
      <c r="N3741" s="13">
        <f t="shared" si="3971"/>
        <v>1.3928</v>
      </c>
      <c r="O3741" s="13">
        <v>45</v>
      </c>
      <c r="P3741" s="13" t="s">
        <v>30</v>
      </c>
      <c r="Q3741" s="13">
        <v>0</v>
      </c>
      <c r="R3741" s="69">
        <f>+L3741*O3741</f>
        <v>1566.9</v>
      </c>
      <c r="S3741" s="69">
        <v>0</v>
      </c>
      <c r="T3741" s="69">
        <f>+L3741*S3741</f>
        <v>0</v>
      </c>
      <c r="U3741" s="69">
        <f t="shared" ref="U3741:U3744" si="3976">+R3741-T3741</f>
        <v>1566.9</v>
      </c>
      <c r="V3741" s="69">
        <f>+U3741*1</f>
        <v>1566.9</v>
      </c>
      <c r="W3741" s="69">
        <f t="shared" ref="W3741:W3744" si="3977">+U3741-V3741</f>
        <v>0</v>
      </c>
      <c r="X3741" s="69">
        <v>0</v>
      </c>
      <c r="Y3741" s="14">
        <f t="shared" si="3975"/>
        <v>0</v>
      </c>
      <c r="Z3741" s="11" t="s">
        <v>26</v>
      </c>
      <c r="AA3741" s="12" t="s">
        <v>31</v>
      </c>
    </row>
    <row r="3742" spans="1:27" x14ac:dyDescent="0.25">
      <c r="A3742" s="10">
        <v>45714</v>
      </c>
      <c r="B3742" s="11" t="s">
        <v>1641</v>
      </c>
      <c r="C3742" s="11" t="s">
        <v>6661</v>
      </c>
      <c r="D3742" s="11">
        <v>18300</v>
      </c>
      <c r="E3742" s="11" t="s">
        <v>321</v>
      </c>
      <c r="F3742" s="11" t="s">
        <v>26</v>
      </c>
      <c r="G3742" s="11" t="s">
        <v>35</v>
      </c>
      <c r="H3742" s="12" t="s">
        <v>36</v>
      </c>
      <c r="I3742" s="12" t="s">
        <v>55</v>
      </c>
      <c r="J3742" s="12" t="s">
        <v>55</v>
      </c>
      <c r="K3742" s="12" t="s">
        <v>56</v>
      </c>
      <c r="L3742" s="13">
        <v>37.42</v>
      </c>
      <c r="M3742" s="13">
        <v>22</v>
      </c>
      <c r="N3742" s="13">
        <f t="shared" si="3971"/>
        <v>1.7009090909090909</v>
      </c>
      <c r="O3742" s="13">
        <v>20</v>
      </c>
      <c r="P3742" s="13" t="s">
        <v>30</v>
      </c>
      <c r="Q3742" s="13">
        <v>0</v>
      </c>
      <c r="R3742" s="69">
        <f>(L3742*O3742)-Q3742</f>
        <v>748.40000000000009</v>
      </c>
      <c r="S3742" s="69">
        <v>0</v>
      </c>
      <c r="T3742" s="69">
        <f t="shared" ref="T3742:T3744" si="3978">+L3742*S3742</f>
        <v>0</v>
      </c>
      <c r="U3742" s="69">
        <f t="shared" si="3976"/>
        <v>748.40000000000009</v>
      </c>
      <c r="V3742" s="69">
        <f t="shared" ref="V3742" si="3979">+U3742*0</f>
        <v>0</v>
      </c>
      <c r="W3742" s="69">
        <f t="shared" si="3977"/>
        <v>748.40000000000009</v>
      </c>
      <c r="X3742" s="69">
        <v>0</v>
      </c>
      <c r="Y3742" s="14">
        <f t="shared" si="3975"/>
        <v>0</v>
      </c>
      <c r="Z3742" s="11" t="s">
        <v>26</v>
      </c>
      <c r="AA3742" s="12" t="s">
        <v>31</v>
      </c>
    </row>
    <row r="3743" spans="1:27" x14ac:dyDescent="0.25">
      <c r="A3743" s="10">
        <v>45715</v>
      </c>
      <c r="B3743" s="11" t="s">
        <v>6675</v>
      </c>
      <c r="C3743" s="11" t="s">
        <v>6676</v>
      </c>
      <c r="D3743" s="11">
        <v>18301</v>
      </c>
      <c r="E3743" s="11" t="s">
        <v>551</v>
      </c>
      <c r="F3743" s="11" t="s">
        <v>26</v>
      </c>
      <c r="G3743" s="11">
        <v>44189</v>
      </c>
      <c r="H3743" s="12" t="s">
        <v>4422</v>
      </c>
      <c r="I3743" s="12" t="s">
        <v>27</v>
      </c>
      <c r="J3743" s="12" t="s">
        <v>47</v>
      </c>
      <c r="K3743" s="12" t="s">
        <v>48</v>
      </c>
      <c r="L3743" s="13">
        <v>34.200000000000003</v>
      </c>
      <c r="M3743" s="13">
        <v>25</v>
      </c>
      <c r="N3743" s="13">
        <f>+L3743/M3743</f>
        <v>1.3680000000000001</v>
      </c>
      <c r="O3743" s="13">
        <v>46</v>
      </c>
      <c r="P3743" s="13" t="s">
        <v>30</v>
      </c>
      <c r="Q3743" s="13">
        <v>0</v>
      </c>
      <c r="R3743" s="69">
        <f t="shared" ref="R3743:R3744" si="3980">+L3743*O3743</f>
        <v>1573.2</v>
      </c>
      <c r="S3743" s="69">
        <v>0</v>
      </c>
      <c r="T3743" s="69">
        <f t="shared" si="3978"/>
        <v>0</v>
      </c>
      <c r="U3743" s="69">
        <f t="shared" si="3976"/>
        <v>1573.2</v>
      </c>
      <c r="V3743" s="69">
        <f>+U3743*1</f>
        <v>1573.2</v>
      </c>
      <c r="W3743" s="69">
        <f t="shared" si="3977"/>
        <v>0</v>
      </c>
      <c r="X3743" s="69">
        <v>0</v>
      </c>
      <c r="Y3743" s="14">
        <f t="shared" si="3975"/>
        <v>0</v>
      </c>
      <c r="Z3743" s="12" t="s">
        <v>26</v>
      </c>
      <c r="AA3743" s="12" t="s">
        <v>31</v>
      </c>
    </row>
    <row r="3744" spans="1:27" x14ac:dyDescent="0.25">
      <c r="A3744" s="10">
        <v>45715</v>
      </c>
      <c r="B3744" s="11" t="s">
        <v>6677</v>
      </c>
      <c r="C3744" s="11" t="s">
        <v>6678</v>
      </c>
      <c r="D3744" s="11">
        <v>18302</v>
      </c>
      <c r="E3744" s="11" t="s">
        <v>223</v>
      </c>
      <c r="F3744" s="11" t="s">
        <v>26</v>
      </c>
      <c r="G3744" s="11">
        <v>3237</v>
      </c>
      <c r="H3744" s="12" t="s">
        <v>4422</v>
      </c>
      <c r="I3744" s="12" t="s">
        <v>27</v>
      </c>
      <c r="J3744" s="12" t="s">
        <v>47</v>
      </c>
      <c r="K3744" s="12" t="s">
        <v>48</v>
      </c>
      <c r="L3744" s="13">
        <v>35.299999999999997</v>
      </c>
      <c r="M3744" s="13">
        <v>25</v>
      </c>
      <c r="N3744" s="13">
        <f t="shared" ref="N3744:N3807" si="3981">+L3744/M3744</f>
        <v>1.4119999999999999</v>
      </c>
      <c r="O3744" s="13">
        <v>46</v>
      </c>
      <c r="P3744" s="13" t="s">
        <v>30</v>
      </c>
      <c r="Q3744" s="13">
        <v>0</v>
      </c>
      <c r="R3744" s="69">
        <f t="shared" si="3980"/>
        <v>1623.8</v>
      </c>
      <c r="S3744" s="69">
        <v>0</v>
      </c>
      <c r="T3744" s="69">
        <f t="shared" si="3978"/>
        <v>0</v>
      </c>
      <c r="U3744" s="69">
        <f t="shared" si="3976"/>
        <v>1623.8</v>
      </c>
      <c r="V3744" s="69">
        <f>+U3744*1</f>
        <v>1623.8</v>
      </c>
      <c r="W3744" s="69">
        <f t="shared" si="3977"/>
        <v>0</v>
      </c>
      <c r="X3744" s="69">
        <v>0</v>
      </c>
      <c r="Y3744" s="14">
        <f t="shared" si="3975"/>
        <v>0</v>
      </c>
      <c r="Z3744" s="12" t="s">
        <v>26</v>
      </c>
      <c r="AA3744" s="12" t="s">
        <v>31</v>
      </c>
    </row>
    <row r="3745" spans="1:27" x14ac:dyDescent="0.25">
      <c r="A3745" s="10">
        <v>45715</v>
      </c>
      <c r="B3745" s="11" t="s">
        <v>1818</v>
      </c>
      <c r="C3745" s="11" t="s">
        <v>6679</v>
      </c>
      <c r="D3745" s="11">
        <v>18303</v>
      </c>
      <c r="E3745" s="11" t="s">
        <v>50</v>
      </c>
      <c r="F3745" s="11" t="s">
        <v>26</v>
      </c>
      <c r="G3745" s="11">
        <v>773</v>
      </c>
      <c r="H3745" s="12" t="s">
        <v>162</v>
      </c>
      <c r="I3745" s="12" t="s">
        <v>27</v>
      </c>
      <c r="J3745" s="12" t="s">
        <v>33</v>
      </c>
      <c r="K3745" s="12" t="s">
        <v>34</v>
      </c>
      <c r="L3745" s="13">
        <v>38.619999999999997</v>
      </c>
      <c r="M3745" s="13">
        <v>25</v>
      </c>
      <c r="N3745" s="13">
        <f t="shared" si="3981"/>
        <v>1.5448</v>
      </c>
      <c r="O3745" s="13" t="s">
        <v>30</v>
      </c>
      <c r="P3745" s="13">
        <v>58</v>
      </c>
      <c r="Q3745" s="13">
        <v>0</v>
      </c>
      <c r="R3745" s="69">
        <f>M3745*P3745</f>
        <v>1450</v>
      </c>
      <c r="S3745" s="69">
        <v>0</v>
      </c>
      <c r="T3745" s="69">
        <f>M3745*S3745</f>
        <v>0</v>
      </c>
      <c r="U3745" s="69">
        <f>R3745-T3745</f>
        <v>1450</v>
      </c>
      <c r="V3745" s="69">
        <f>U3745*0</f>
        <v>0</v>
      </c>
      <c r="W3745" s="69">
        <f>U3745-V3745</f>
        <v>1450</v>
      </c>
      <c r="X3745" s="69">
        <v>0</v>
      </c>
      <c r="Y3745" s="14">
        <f t="shared" si="3975"/>
        <v>0</v>
      </c>
      <c r="Z3745" s="11" t="s">
        <v>26</v>
      </c>
      <c r="AA3745" s="12" t="s">
        <v>31</v>
      </c>
    </row>
    <row r="3746" spans="1:27" x14ac:dyDescent="0.25">
      <c r="A3746" s="10">
        <v>45715</v>
      </c>
      <c r="B3746" s="11" t="s">
        <v>3908</v>
      </c>
      <c r="C3746" s="11" t="s">
        <v>6680</v>
      </c>
      <c r="D3746" s="11">
        <v>18304</v>
      </c>
      <c r="E3746" s="11" t="s">
        <v>483</v>
      </c>
      <c r="F3746" s="11" t="s">
        <v>26</v>
      </c>
      <c r="G3746" s="11">
        <v>10042</v>
      </c>
      <c r="H3746" s="12" t="s">
        <v>140</v>
      </c>
      <c r="I3746" s="12" t="s">
        <v>27</v>
      </c>
      <c r="J3746" s="12" t="s">
        <v>33</v>
      </c>
      <c r="K3746" s="12" t="s">
        <v>34</v>
      </c>
      <c r="L3746" s="13">
        <v>43.72</v>
      </c>
      <c r="M3746" s="13">
        <v>30</v>
      </c>
      <c r="N3746" s="13">
        <f t="shared" si="3981"/>
        <v>1.4573333333333334</v>
      </c>
      <c r="O3746" s="13">
        <v>40</v>
      </c>
      <c r="P3746" s="13"/>
      <c r="Q3746" s="13">
        <v>0</v>
      </c>
      <c r="R3746" s="69">
        <f>+L3746*O3746</f>
        <v>1748.8</v>
      </c>
      <c r="S3746" s="69">
        <v>0</v>
      </c>
      <c r="T3746" s="69">
        <f>+L3746*S3746</f>
        <v>0</v>
      </c>
      <c r="U3746" s="69">
        <f>+R3746-T3746</f>
        <v>1748.8</v>
      </c>
      <c r="V3746" s="69">
        <f t="shared" ref="V3746:V3747" si="3982">+U3746*0</f>
        <v>0</v>
      </c>
      <c r="W3746" s="69">
        <f>+U3746-V3746</f>
        <v>1748.8</v>
      </c>
      <c r="X3746" s="69">
        <v>0</v>
      </c>
      <c r="Y3746" s="14">
        <f t="shared" si="3975"/>
        <v>0</v>
      </c>
      <c r="Z3746" s="11" t="s">
        <v>26</v>
      </c>
      <c r="AA3746" s="12" t="s">
        <v>31</v>
      </c>
    </row>
    <row r="3747" spans="1:27" x14ac:dyDescent="0.25">
      <c r="A3747" s="10">
        <v>45715</v>
      </c>
      <c r="B3747" s="11" t="s">
        <v>660</v>
      </c>
      <c r="C3747" s="11" t="s">
        <v>6681</v>
      </c>
      <c r="D3747" s="11">
        <v>18305</v>
      </c>
      <c r="E3747" s="11" t="s">
        <v>2108</v>
      </c>
      <c r="F3747" s="11" t="s">
        <v>26</v>
      </c>
      <c r="G3747" s="11">
        <v>10636</v>
      </c>
      <c r="H3747" s="12" t="s">
        <v>140</v>
      </c>
      <c r="I3747" s="12" t="s">
        <v>27</v>
      </c>
      <c r="J3747" s="12" t="s">
        <v>47</v>
      </c>
      <c r="K3747" s="12" t="s">
        <v>48</v>
      </c>
      <c r="L3747" s="13">
        <v>45.06</v>
      </c>
      <c r="M3747" s="13">
        <v>31</v>
      </c>
      <c r="N3747" s="13">
        <f t="shared" si="3981"/>
        <v>1.4535483870967743</v>
      </c>
      <c r="O3747" s="13">
        <v>40</v>
      </c>
      <c r="P3747" s="13"/>
      <c r="Q3747" s="13">
        <v>0</v>
      </c>
      <c r="R3747" s="69">
        <f>+L3747*O3747</f>
        <v>1802.4</v>
      </c>
      <c r="S3747" s="69">
        <v>0</v>
      </c>
      <c r="T3747" s="69">
        <f>+L3747*S3747</f>
        <v>0</v>
      </c>
      <c r="U3747" s="69">
        <f>+R3747-T3747</f>
        <v>1802.4</v>
      </c>
      <c r="V3747" s="69">
        <f t="shared" si="3982"/>
        <v>0</v>
      </c>
      <c r="W3747" s="69">
        <f>+U3747-V3747</f>
        <v>1802.4</v>
      </c>
      <c r="X3747" s="69">
        <v>0</v>
      </c>
      <c r="Y3747" s="14">
        <f t="shared" si="3975"/>
        <v>0</v>
      </c>
      <c r="Z3747" s="11" t="s">
        <v>26</v>
      </c>
      <c r="AA3747" s="12" t="s">
        <v>31</v>
      </c>
    </row>
    <row r="3748" spans="1:27" x14ac:dyDescent="0.25">
      <c r="A3748" s="10">
        <v>45715</v>
      </c>
      <c r="B3748" s="11" t="s">
        <v>380</v>
      </c>
      <c r="C3748" s="11" t="s">
        <v>6682</v>
      </c>
      <c r="D3748" s="11">
        <v>18306</v>
      </c>
      <c r="E3748" s="11" t="s">
        <v>183</v>
      </c>
      <c r="F3748" s="11" t="s">
        <v>26</v>
      </c>
      <c r="G3748" s="11" t="s">
        <v>26</v>
      </c>
      <c r="H3748" s="12" t="s">
        <v>4421</v>
      </c>
      <c r="I3748" s="12" t="s">
        <v>27</v>
      </c>
      <c r="J3748" s="12" t="s">
        <v>33</v>
      </c>
      <c r="K3748" s="12" t="s">
        <v>34</v>
      </c>
      <c r="L3748" s="13">
        <v>42.88</v>
      </c>
      <c r="M3748" s="13">
        <v>29</v>
      </c>
      <c r="N3748" s="13">
        <f t="shared" si="3981"/>
        <v>1.4786206896551726</v>
      </c>
      <c r="O3748" s="13">
        <v>85</v>
      </c>
      <c r="P3748" s="13" t="s">
        <v>30</v>
      </c>
      <c r="Q3748" s="13">
        <v>0</v>
      </c>
      <c r="R3748" s="69">
        <f t="shared" ref="R3748" si="3983">L3748*O3748</f>
        <v>3644.8</v>
      </c>
      <c r="S3748" s="69">
        <v>38</v>
      </c>
      <c r="T3748" s="69">
        <f t="shared" ref="T3748:T3749" si="3984">L3748*S3748</f>
        <v>1629.44</v>
      </c>
      <c r="U3748" s="69">
        <f t="shared" ref="U3748:U3754" si="3985">R3748-T3748</f>
        <v>2015.3600000000001</v>
      </c>
      <c r="V3748" s="69">
        <f>U3748*1</f>
        <v>2015.3600000000001</v>
      </c>
      <c r="W3748" s="69">
        <f t="shared" ref="W3748" si="3986">U3748-V3748</f>
        <v>0</v>
      </c>
      <c r="X3748" s="69">
        <f>L3748*36</f>
        <v>1543.68</v>
      </c>
      <c r="Y3748" s="70">
        <f>+T3748-X3748</f>
        <v>85.759999999999991</v>
      </c>
      <c r="Z3748" s="12" t="s">
        <v>141</v>
      </c>
      <c r="AA3748" s="12" t="s">
        <v>78</v>
      </c>
    </row>
    <row r="3749" spans="1:27" x14ac:dyDescent="0.25">
      <c r="A3749" s="10">
        <v>45715</v>
      </c>
      <c r="B3749" s="11" t="s">
        <v>4139</v>
      </c>
      <c r="C3749" s="11" t="s">
        <v>6683</v>
      </c>
      <c r="D3749" s="11">
        <v>18307</v>
      </c>
      <c r="E3749" s="11" t="s">
        <v>538</v>
      </c>
      <c r="F3749" s="11" t="s">
        <v>26</v>
      </c>
      <c r="G3749" s="11">
        <v>3383</v>
      </c>
      <c r="H3749" s="12" t="s">
        <v>41</v>
      </c>
      <c r="I3749" s="12" t="s">
        <v>55</v>
      </c>
      <c r="J3749" s="12" t="s">
        <v>565</v>
      </c>
      <c r="K3749" s="12" t="s">
        <v>549</v>
      </c>
      <c r="L3749" s="13">
        <v>42.26</v>
      </c>
      <c r="M3749" s="13">
        <v>25</v>
      </c>
      <c r="N3749" s="13">
        <f t="shared" si="3981"/>
        <v>1.6903999999999999</v>
      </c>
      <c r="O3749" s="13">
        <v>25</v>
      </c>
      <c r="P3749" s="13"/>
      <c r="Q3749" s="13">
        <v>0</v>
      </c>
      <c r="R3749" s="69">
        <f>L3749*O3749</f>
        <v>1056.5</v>
      </c>
      <c r="S3749" s="69">
        <v>0</v>
      </c>
      <c r="T3749" s="69">
        <f t="shared" si="3984"/>
        <v>0</v>
      </c>
      <c r="U3749" s="69">
        <f t="shared" si="3985"/>
        <v>1056.5</v>
      </c>
      <c r="V3749" s="69">
        <f>U3749*0</f>
        <v>0</v>
      </c>
      <c r="W3749" s="69">
        <f>U3749-V3749</f>
        <v>1056.5</v>
      </c>
      <c r="X3749" s="69">
        <v>0</v>
      </c>
      <c r="Y3749" s="14">
        <f t="shared" ref="Y3749:Y3759" si="3987">T3749-X3749</f>
        <v>0</v>
      </c>
      <c r="Z3749" s="11" t="s">
        <v>26</v>
      </c>
      <c r="AA3749" s="12" t="s">
        <v>31</v>
      </c>
    </row>
    <row r="3750" spans="1:27" x14ac:dyDescent="0.25">
      <c r="A3750" s="10">
        <v>45715</v>
      </c>
      <c r="B3750" s="11" t="s">
        <v>6684</v>
      </c>
      <c r="C3750" s="11" t="s">
        <v>6685</v>
      </c>
      <c r="D3750" s="11">
        <v>18308</v>
      </c>
      <c r="E3750" s="11" t="s">
        <v>32</v>
      </c>
      <c r="F3750" s="11" t="s">
        <v>26</v>
      </c>
      <c r="G3750" s="11">
        <v>1627</v>
      </c>
      <c r="H3750" s="12" t="s">
        <v>45</v>
      </c>
      <c r="I3750" s="12" t="s">
        <v>27</v>
      </c>
      <c r="J3750" s="12" t="s">
        <v>42</v>
      </c>
      <c r="K3750" s="12" t="s">
        <v>43</v>
      </c>
      <c r="L3750" s="13">
        <v>43.04</v>
      </c>
      <c r="M3750" s="13">
        <v>25</v>
      </c>
      <c r="N3750" s="13">
        <f t="shared" si="3981"/>
        <v>1.7216</v>
      </c>
      <c r="O3750" s="13" t="s">
        <v>30</v>
      </c>
      <c r="P3750" s="13">
        <v>62</v>
      </c>
      <c r="Q3750" s="13">
        <v>0</v>
      </c>
      <c r="R3750" s="69">
        <f>M3750*P3750</f>
        <v>1550</v>
      </c>
      <c r="S3750" s="69">
        <v>0</v>
      </c>
      <c r="T3750" s="69">
        <f>M3750*S3750</f>
        <v>0</v>
      </c>
      <c r="U3750" s="69">
        <f t="shared" si="3985"/>
        <v>1550</v>
      </c>
      <c r="V3750" s="69">
        <f>U3750*0</f>
        <v>0</v>
      </c>
      <c r="W3750" s="69">
        <f>U3750-V3750</f>
        <v>1550</v>
      </c>
      <c r="X3750" s="69">
        <v>0</v>
      </c>
      <c r="Y3750" s="14">
        <f t="shared" si="3987"/>
        <v>0</v>
      </c>
      <c r="Z3750" s="11" t="s">
        <v>26</v>
      </c>
      <c r="AA3750" s="12" t="s">
        <v>31</v>
      </c>
    </row>
    <row r="3751" spans="1:27" x14ac:dyDescent="0.25">
      <c r="A3751" s="10">
        <v>45715</v>
      </c>
      <c r="B3751" s="11" t="s">
        <v>6686</v>
      </c>
      <c r="C3751" s="11" t="s">
        <v>6687</v>
      </c>
      <c r="D3751" s="11">
        <v>18309</v>
      </c>
      <c r="E3751" s="11" t="s">
        <v>245</v>
      </c>
      <c r="F3751" s="11" t="s">
        <v>26</v>
      </c>
      <c r="G3751" s="11">
        <v>3435</v>
      </c>
      <c r="H3751" s="12" t="s">
        <v>41</v>
      </c>
      <c r="I3751" s="12" t="s">
        <v>55</v>
      </c>
      <c r="J3751" s="12" t="s">
        <v>565</v>
      </c>
      <c r="K3751" s="12" t="s">
        <v>549</v>
      </c>
      <c r="L3751" s="13">
        <v>41.26</v>
      </c>
      <c r="M3751" s="13">
        <v>25</v>
      </c>
      <c r="N3751" s="13">
        <f t="shared" si="3981"/>
        <v>1.6503999999999999</v>
      </c>
      <c r="O3751" s="13">
        <v>25</v>
      </c>
      <c r="P3751" s="13"/>
      <c r="Q3751" s="13">
        <v>0</v>
      </c>
      <c r="R3751" s="69">
        <f>L3751*O3751</f>
        <v>1031.5</v>
      </c>
      <c r="S3751" s="69">
        <v>0</v>
      </c>
      <c r="T3751" s="69">
        <f t="shared" ref="T3751" si="3988">L3751*S3751</f>
        <v>0</v>
      </c>
      <c r="U3751" s="69">
        <f t="shared" si="3985"/>
        <v>1031.5</v>
      </c>
      <c r="V3751" s="69">
        <f>U3751*0</f>
        <v>0</v>
      </c>
      <c r="W3751" s="69">
        <f>U3751-V3751</f>
        <v>1031.5</v>
      </c>
      <c r="X3751" s="69">
        <v>0</v>
      </c>
      <c r="Y3751" s="14">
        <f t="shared" si="3987"/>
        <v>0</v>
      </c>
      <c r="Z3751" s="11" t="s">
        <v>26</v>
      </c>
      <c r="AA3751" s="12" t="s">
        <v>31</v>
      </c>
    </row>
    <row r="3752" spans="1:27" x14ac:dyDescent="0.25">
      <c r="A3752" s="10">
        <v>45715</v>
      </c>
      <c r="B3752" s="11" t="s">
        <v>4146</v>
      </c>
      <c r="C3752" s="11" t="s">
        <v>6688</v>
      </c>
      <c r="D3752" s="11">
        <v>18310</v>
      </c>
      <c r="E3752" s="11" t="s">
        <v>49</v>
      </c>
      <c r="F3752" s="11" t="s">
        <v>26</v>
      </c>
      <c r="G3752" s="11">
        <v>1668</v>
      </c>
      <c r="H3752" s="12" t="s">
        <v>45</v>
      </c>
      <c r="I3752" s="12" t="s">
        <v>27</v>
      </c>
      <c r="J3752" s="12" t="s">
        <v>33</v>
      </c>
      <c r="K3752" s="12" t="s">
        <v>34</v>
      </c>
      <c r="L3752" s="13">
        <v>38.32</v>
      </c>
      <c r="M3752" s="13">
        <v>25</v>
      </c>
      <c r="N3752" s="13">
        <f t="shared" si="3981"/>
        <v>1.5327999999999999</v>
      </c>
      <c r="O3752" s="13" t="s">
        <v>30</v>
      </c>
      <c r="P3752" s="13">
        <v>58</v>
      </c>
      <c r="Q3752" s="13">
        <v>0</v>
      </c>
      <c r="R3752" s="69">
        <f>M3752*P3752</f>
        <v>1450</v>
      </c>
      <c r="S3752" s="69">
        <v>0</v>
      </c>
      <c r="T3752" s="69">
        <f>M3752*S3752</f>
        <v>0</v>
      </c>
      <c r="U3752" s="69">
        <f t="shared" si="3985"/>
        <v>1450</v>
      </c>
      <c r="V3752" s="69">
        <f t="shared" ref="V3752" si="3989">U3752*0</f>
        <v>0</v>
      </c>
      <c r="W3752" s="69">
        <f t="shared" ref="W3752" si="3990">U3752-V3752</f>
        <v>1450</v>
      </c>
      <c r="X3752" s="69">
        <v>0</v>
      </c>
      <c r="Y3752" s="14">
        <f t="shared" si="3987"/>
        <v>0</v>
      </c>
      <c r="Z3752" s="11" t="s">
        <v>26</v>
      </c>
      <c r="AA3752" s="12" t="s">
        <v>31</v>
      </c>
    </row>
    <row r="3753" spans="1:27" x14ac:dyDescent="0.25">
      <c r="A3753" s="10">
        <v>45715</v>
      </c>
      <c r="B3753" s="11" t="s">
        <v>377</v>
      </c>
      <c r="C3753" s="11" t="s">
        <v>6689</v>
      </c>
      <c r="D3753" s="11">
        <v>18311</v>
      </c>
      <c r="E3753" s="11" t="s">
        <v>482</v>
      </c>
      <c r="F3753" s="11" t="s">
        <v>26</v>
      </c>
      <c r="G3753" s="11">
        <v>3057</v>
      </c>
      <c r="H3753" s="12" t="s">
        <v>41</v>
      </c>
      <c r="I3753" s="12" t="s">
        <v>55</v>
      </c>
      <c r="J3753" s="12" t="s">
        <v>565</v>
      </c>
      <c r="K3753" s="12" t="s">
        <v>549</v>
      </c>
      <c r="L3753" s="13">
        <v>40.880000000000003</v>
      </c>
      <c r="M3753" s="13">
        <v>25</v>
      </c>
      <c r="N3753" s="13">
        <f t="shared" si="3981"/>
        <v>1.6352000000000002</v>
      </c>
      <c r="O3753" s="13">
        <v>25</v>
      </c>
      <c r="P3753" s="13"/>
      <c r="Q3753" s="13">
        <v>0</v>
      </c>
      <c r="R3753" s="69">
        <f>L3753*O3753</f>
        <v>1022.0000000000001</v>
      </c>
      <c r="S3753" s="69">
        <v>0</v>
      </c>
      <c r="T3753" s="69">
        <f t="shared" ref="T3753" si="3991">L3753*S3753</f>
        <v>0</v>
      </c>
      <c r="U3753" s="69">
        <f t="shared" si="3985"/>
        <v>1022.0000000000001</v>
      </c>
      <c r="V3753" s="69">
        <f>U3753*0</f>
        <v>0</v>
      </c>
      <c r="W3753" s="69">
        <f>U3753-V3753</f>
        <v>1022.0000000000001</v>
      </c>
      <c r="X3753" s="69">
        <v>0</v>
      </c>
      <c r="Y3753" s="14">
        <f t="shared" si="3987"/>
        <v>0</v>
      </c>
      <c r="Z3753" s="11" t="s">
        <v>26</v>
      </c>
      <c r="AA3753" s="12" t="s">
        <v>31</v>
      </c>
    </row>
    <row r="3754" spans="1:27" x14ac:dyDescent="0.25">
      <c r="A3754" s="10">
        <v>45715</v>
      </c>
      <c r="B3754" s="11" t="s">
        <v>396</v>
      </c>
      <c r="C3754" s="11" t="s">
        <v>6690</v>
      </c>
      <c r="D3754" s="11">
        <v>18312</v>
      </c>
      <c r="E3754" s="11" t="s">
        <v>44</v>
      </c>
      <c r="F3754" s="11" t="s">
        <v>26</v>
      </c>
      <c r="G3754" s="11">
        <v>1676</v>
      </c>
      <c r="H3754" s="12" t="s">
        <v>45</v>
      </c>
      <c r="I3754" s="12" t="s">
        <v>27</v>
      </c>
      <c r="J3754" s="12" t="s">
        <v>33</v>
      </c>
      <c r="K3754" s="12" t="s">
        <v>34</v>
      </c>
      <c r="L3754" s="13">
        <v>38.299999999999997</v>
      </c>
      <c r="M3754" s="13">
        <v>25</v>
      </c>
      <c r="N3754" s="13">
        <f t="shared" si="3981"/>
        <v>1.5319999999999998</v>
      </c>
      <c r="O3754" s="13" t="s">
        <v>30</v>
      </c>
      <c r="P3754" s="13">
        <v>58</v>
      </c>
      <c r="Q3754" s="13">
        <v>0</v>
      </c>
      <c r="R3754" s="69">
        <f>M3754*P3754</f>
        <v>1450</v>
      </c>
      <c r="S3754" s="69">
        <v>0</v>
      </c>
      <c r="T3754" s="69">
        <f>M3754*S3754</f>
        <v>0</v>
      </c>
      <c r="U3754" s="69">
        <f t="shared" si="3985"/>
        <v>1450</v>
      </c>
      <c r="V3754" s="69">
        <f t="shared" ref="V3754" si="3992">U3754*0</f>
        <v>0</v>
      </c>
      <c r="W3754" s="69">
        <f t="shared" ref="W3754" si="3993">U3754-V3754</f>
        <v>1450</v>
      </c>
      <c r="X3754" s="69">
        <v>0</v>
      </c>
      <c r="Y3754" s="14">
        <f t="shared" si="3987"/>
        <v>0</v>
      </c>
      <c r="Z3754" s="11" t="s">
        <v>26</v>
      </c>
      <c r="AA3754" s="12" t="s">
        <v>31</v>
      </c>
    </row>
    <row r="3755" spans="1:27" x14ac:dyDescent="0.25">
      <c r="A3755" s="10">
        <v>45715</v>
      </c>
      <c r="B3755" s="11" t="s">
        <v>6691</v>
      </c>
      <c r="C3755" s="11" t="s">
        <v>6692</v>
      </c>
      <c r="D3755" s="11">
        <v>18313</v>
      </c>
      <c r="E3755" s="11" t="s">
        <v>98</v>
      </c>
      <c r="F3755" s="11" t="s">
        <v>26</v>
      </c>
      <c r="G3755" s="11">
        <v>10733</v>
      </c>
      <c r="H3755" s="12" t="s">
        <v>140</v>
      </c>
      <c r="I3755" s="12" t="s">
        <v>27</v>
      </c>
      <c r="J3755" s="12" t="s">
        <v>47</v>
      </c>
      <c r="K3755" s="12" t="s">
        <v>48</v>
      </c>
      <c r="L3755" s="13">
        <v>39.76</v>
      </c>
      <c r="M3755" s="13">
        <v>27</v>
      </c>
      <c r="N3755" s="13">
        <f t="shared" si="3981"/>
        <v>1.4725925925925925</v>
      </c>
      <c r="O3755" s="13">
        <v>40</v>
      </c>
      <c r="P3755" s="13"/>
      <c r="Q3755" s="13">
        <v>0</v>
      </c>
      <c r="R3755" s="69">
        <f>+L3755*O3755</f>
        <v>1590.3999999999999</v>
      </c>
      <c r="S3755" s="69">
        <v>0</v>
      </c>
      <c r="T3755" s="69">
        <f>+L3755*S3755</f>
        <v>0</v>
      </c>
      <c r="U3755" s="69">
        <f>+R3755-T3755</f>
        <v>1590.3999999999999</v>
      </c>
      <c r="V3755" s="69">
        <f t="shared" ref="V3755" si="3994">+U3755*0</f>
        <v>0</v>
      </c>
      <c r="W3755" s="69">
        <f>+U3755-V3755</f>
        <v>1590.3999999999999</v>
      </c>
      <c r="X3755" s="69">
        <v>0</v>
      </c>
      <c r="Y3755" s="14">
        <f t="shared" si="3987"/>
        <v>0</v>
      </c>
      <c r="Z3755" s="11" t="s">
        <v>26</v>
      </c>
      <c r="AA3755" s="12" t="s">
        <v>31</v>
      </c>
    </row>
    <row r="3756" spans="1:27" x14ac:dyDescent="0.25">
      <c r="A3756" s="10">
        <v>45715</v>
      </c>
      <c r="B3756" s="11" t="s">
        <v>6693</v>
      </c>
      <c r="C3756" s="11" t="s">
        <v>6694</v>
      </c>
      <c r="D3756" s="11">
        <v>18314</v>
      </c>
      <c r="E3756" s="11" t="s">
        <v>57</v>
      </c>
      <c r="F3756" s="11" t="s">
        <v>26</v>
      </c>
      <c r="G3756" s="11">
        <v>3330</v>
      </c>
      <c r="H3756" s="12" t="s">
        <v>41</v>
      </c>
      <c r="I3756" s="12" t="s">
        <v>55</v>
      </c>
      <c r="J3756" s="12" t="s">
        <v>565</v>
      </c>
      <c r="K3756" s="12" t="s">
        <v>549</v>
      </c>
      <c r="L3756" s="13">
        <v>41.44</v>
      </c>
      <c r="M3756" s="13">
        <v>25</v>
      </c>
      <c r="N3756" s="13">
        <f t="shared" si="3981"/>
        <v>1.6576</v>
      </c>
      <c r="O3756" s="13">
        <v>25</v>
      </c>
      <c r="P3756" s="13"/>
      <c r="Q3756" s="13">
        <v>0</v>
      </c>
      <c r="R3756" s="69">
        <f>L3756*O3756</f>
        <v>1036</v>
      </c>
      <c r="S3756" s="69">
        <v>0</v>
      </c>
      <c r="T3756" s="69">
        <f t="shared" ref="T3756:T3757" si="3995">L3756*S3756</f>
        <v>0</v>
      </c>
      <c r="U3756" s="69">
        <f>R3756-T3756</f>
        <v>1036</v>
      </c>
      <c r="V3756" s="69">
        <f>U3756*0</f>
        <v>0</v>
      </c>
      <c r="W3756" s="69">
        <f>U3756-V3756</f>
        <v>1036</v>
      </c>
      <c r="X3756" s="69">
        <v>0</v>
      </c>
      <c r="Y3756" s="14">
        <f t="shared" si="3987"/>
        <v>0</v>
      </c>
      <c r="Z3756" s="11" t="s">
        <v>26</v>
      </c>
      <c r="AA3756" s="12" t="s">
        <v>31</v>
      </c>
    </row>
    <row r="3757" spans="1:27" x14ac:dyDescent="0.25">
      <c r="A3757" s="10">
        <v>45715</v>
      </c>
      <c r="B3757" s="11" t="s">
        <v>6695</v>
      </c>
      <c r="C3757" s="11" t="s">
        <v>6696</v>
      </c>
      <c r="D3757" s="11">
        <v>18315</v>
      </c>
      <c r="E3757" s="11" t="s">
        <v>40</v>
      </c>
      <c r="F3757" s="11" t="s">
        <v>26</v>
      </c>
      <c r="G3757" s="11">
        <v>3282</v>
      </c>
      <c r="H3757" s="12" t="s">
        <v>41</v>
      </c>
      <c r="I3757" s="12" t="s">
        <v>55</v>
      </c>
      <c r="J3757" s="12" t="s">
        <v>565</v>
      </c>
      <c r="K3757" s="12" t="s">
        <v>549</v>
      </c>
      <c r="L3757" s="13">
        <v>40.42</v>
      </c>
      <c r="M3757" s="13">
        <v>25</v>
      </c>
      <c r="N3757" s="13">
        <f t="shared" si="3981"/>
        <v>1.6168</v>
      </c>
      <c r="O3757" s="13">
        <v>25</v>
      </c>
      <c r="P3757" s="13"/>
      <c r="Q3757" s="13">
        <v>0</v>
      </c>
      <c r="R3757" s="69">
        <f>L3757*O3757</f>
        <v>1010.5</v>
      </c>
      <c r="S3757" s="69">
        <v>0</v>
      </c>
      <c r="T3757" s="69">
        <f t="shared" si="3995"/>
        <v>0</v>
      </c>
      <c r="U3757" s="69">
        <f>R3757-T3757</f>
        <v>1010.5</v>
      </c>
      <c r="V3757" s="69">
        <f>U3757*0</f>
        <v>0</v>
      </c>
      <c r="W3757" s="69">
        <f>U3757-V3757</f>
        <v>1010.5</v>
      </c>
      <c r="X3757" s="69">
        <v>0</v>
      </c>
      <c r="Y3757" s="14">
        <f t="shared" si="3987"/>
        <v>0</v>
      </c>
      <c r="Z3757" s="11" t="s">
        <v>26</v>
      </c>
      <c r="AA3757" s="12" t="s">
        <v>31</v>
      </c>
    </row>
    <row r="3758" spans="1:27" x14ac:dyDescent="0.25">
      <c r="A3758" s="10">
        <v>45715</v>
      </c>
      <c r="B3758" s="11" t="s">
        <v>6697</v>
      </c>
      <c r="C3758" s="11" t="s">
        <v>6698</v>
      </c>
      <c r="D3758" s="11">
        <v>18316</v>
      </c>
      <c r="E3758" s="11" t="s">
        <v>588</v>
      </c>
      <c r="F3758" s="11" t="s">
        <v>26</v>
      </c>
      <c r="G3758" s="11">
        <v>56941</v>
      </c>
      <c r="H3758" s="12" t="s">
        <v>4422</v>
      </c>
      <c r="I3758" s="12" t="s">
        <v>27</v>
      </c>
      <c r="J3758" s="12" t="s">
        <v>47</v>
      </c>
      <c r="K3758" s="12" t="s">
        <v>48</v>
      </c>
      <c r="L3758" s="13">
        <v>36.159999999999997</v>
      </c>
      <c r="M3758" s="13">
        <v>25</v>
      </c>
      <c r="N3758" s="13">
        <f t="shared" si="3981"/>
        <v>1.4463999999999999</v>
      </c>
      <c r="O3758" s="13">
        <v>46</v>
      </c>
      <c r="P3758" s="13" t="s">
        <v>30</v>
      </c>
      <c r="Q3758" s="13">
        <v>0</v>
      </c>
      <c r="R3758" s="69">
        <f t="shared" ref="R3758" si="3996">+L3758*O3758</f>
        <v>1663.36</v>
      </c>
      <c r="S3758" s="69">
        <v>0</v>
      </c>
      <c r="T3758" s="69">
        <f t="shared" ref="T3758" si="3997">+L3758*S3758</f>
        <v>0</v>
      </c>
      <c r="U3758" s="69">
        <f t="shared" ref="U3758" si="3998">+R3758-T3758</f>
        <v>1663.36</v>
      </c>
      <c r="V3758" s="69">
        <f>+U3758*1</f>
        <v>1663.36</v>
      </c>
      <c r="W3758" s="69">
        <f t="shared" ref="W3758" si="3999">+U3758-V3758</f>
        <v>0</v>
      </c>
      <c r="X3758" s="69">
        <v>0</v>
      </c>
      <c r="Y3758" s="14">
        <f t="shared" si="3987"/>
        <v>0</v>
      </c>
      <c r="Z3758" s="12" t="s">
        <v>26</v>
      </c>
      <c r="AA3758" s="12" t="s">
        <v>31</v>
      </c>
    </row>
    <row r="3759" spans="1:27" x14ac:dyDescent="0.25">
      <c r="A3759" s="10">
        <v>45715</v>
      </c>
      <c r="B3759" s="11" t="s">
        <v>4333</v>
      </c>
      <c r="C3759" s="11" t="s">
        <v>6699</v>
      </c>
      <c r="D3759" s="11">
        <v>18317</v>
      </c>
      <c r="E3759" s="11" t="s">
        <v>519</v>
      </c>
      <c r="F3759" s="11" t="s">
        <v>26</v>
      </c>
      <c r="G3759" s="11">
        <v>10458</v>
      </c>
      <c r="H3759" s="12" t="s">
        <v>140</v>
      </c>
      <c r="I3759" s="12" t="s">
        <v>27</v>
      </c>
      <c r="J3759" s="12" t="s">
        <v>47</v>
      </c>
      <c r="K3759" s="12" t="s">
        <v>48</v>
      </c>
      <c r="L3759" s="13">
        <v>42.6</v>
      </c>
      <c r="M3759" s="13">
        <v>29</v>
      </c>
      <c r="N3759" s="13">
        <f t="shared" si="3981"/>
        <v>1.4689655172413794</v>
      </c>
      <c r="O3759" s="13">
        <v>40</v>
      </c>
      <c r="P3759" s="13"/>
      <c r="Q3759" s="13">
        <v>0</v>
      </c>
      <c r="R3759" s="69">
        <f>+L3759*O3759</f>
        <v>1704</v>
      </c>
      <c r="S3759" s="69">
        <v>0</v>
      </c>
      <c r="T3759" s="69">
        <f>+L3759*S3759</f>
        <v>0</v>
      </c>
      <c r="U3759" s="69">
        <f>+R3759-T3759</f>
        <v>1704</v>
      </c>
      <c r="V3759" s="69">
        <f t="shared" ref="V3759" si="4000">+U3759*0</f>
        <v>0</v>
      </c>
      <c r="W3759" s="69">
        <f>+U3759-V3759</f>
        <v>1704</v>
      </c>
      <c r="X3759" s="69">
        <v>0</v>
      </c>
      <c r="Y3759" s="14">
        <f t="shared" si="3987"/>
        <v>0</v>
      </c>
      <c r="Z3759" s="11" t="s">
        <v>26</v>
      </c>
      <c r="AA3759" s="12" t="s">
        <v>31</v>
      </c>
    </row>
    <row r="3760" spans="1:27" x14ac:dyDescent="0.25">
      <c r="A3760" s="10">
        <v>45715</v>
      </c>
      <c r="B3760" s="11" t="s">
        <v>369</v>
      </c>
      <c r="C3760" s="11" t="s">
        <v>6700</v>
      </c>
      <c r="D3760" s="11">
        <v>18318</v>
      </c>
      <c r="E3760" s="11" t="s">
        <v>239</v>
      </c>
      <c r="F3760" s="11" t="s">
        <v>26</v>
      </c>
      <c r="G3760" s="11" t="s">
        <v>26</v>
      </c>
      <c r="H3760" s="12" t="s">
        <v>4421</v>
      </c>
      <c r="I3760" s="12" t="s">
        <v>27</v>
      </c>
      <c r="J3760" s="12" t="s">
        <v>42</v>
      </c>
      <c r="K3760" s="12" t="s">
        <v>43</v>
      </c>
      <c r="L3760" s="13">
        <v>44.48</v>
      </c>
      <c r="M3760" s="13">
        <v>25</v>
      </c>
      <c r="N3760" s="13">
        <f t="shared" si="3981"/>
        <v>1.7791999999999999</v>
      </c>
      <c r="O3760" s="13">
        <v>83</v>
      </c>
      <c r="P3760" s="13" t="s">
        <v>30</v>
      </c>
      <c r="Q3760" s="13">
        <v>0</v>
      </c>
      <c r="R3760" s="69">
        <f>L3760*O3760</f>
        <v>3691.8399999999997</v>
      </c>
      <c r="S3760" s="69">
        <v>38</v>
      </c>
      <c r="T3760" s="69">
        <f>L3760*S3760</f>
        <v>1690.2399999999998</v>
      </c>
      <c r="U3760" s="69">
        <f>R3760-T3760</f>
        <v>2001.6</v>
      </c>
      <c r="V3760" s="69">
        <f>U3760*1</f>
        <v>2001.6</v>
      </c>
      <c r="W3760" s="69">
        <f>U3760-V3760</f>
        <v>0</v>
      </c>
      <c r="X3760" s="69">
        <f>L3760*37</f>
        <v>1645.76</v>
      </c>
      <c r="Y3760" s="70">
        <f>+T3760-X3760</f>
        <v>44.479999999999791</v>
      </c>
      <c r="Z3760" s="12" t="s">
        <v>41</v>
      </c>
      <c r="AA3760" s="12" t="s">
        <v>78</v>
      </c>
    </row>
    <row r="3761" spans="1:27" x14ac:dyDescent="0.25">
      <c r="A3761" s="10">
        <v>45715</v>
      </c>
      <c r="B3761" s="11" t="s">
        <v>429</v>
      </c>
      <c r="C3761" s="11" t="s">
        <v>6701</v>
      </c>
      <c r="D3761" s="11">
        <v>18319</v>
      </c>
      <c r="E3761" s="11" t="s">
        <v>592</v>
      </c>
      <c r="F3761" s="11" t="s">
        <v>26</v>
      </c>
      <c r="G3761" s="11">
        <v>56556</v>
      </c>
      <c r="H3761" s="12" t="s">
        <v>4422</v>
      </c>
      <c r="I3761" s="12" t="s">
        <v>27</v>
      </c>
      <c r="J3761" s="12" t="s">
        <v>47</v>
      </c>
      <c r="K3761" s="12" t="s">
        <v>48</v>
      </c>
      <c r="L3761" s="13">
        <v>34.72</v>
      </c>
      <c r="M3761" s="13">
        <v>25</v>
      </c>
      <c r="N3761" s="13">
        <f t="shared" si="3981"/>
        <v>1.3888</v>
      </c>
      <c r="O3761" s="13">
        <v>46</v>
      </c>
      <c r="P3761" s="13" t="s">
        <v>30</v>
      </c>
      <c r="Q3761" s="13">
        <v>0</v>
      </c>
      <c r="R3761" s="69">
        <f t="shared" ref="R3761" si="4001">+L3761*O3761</f>
        <v>1597.12</v>
      </c>
      <c r="S3761" s="69">
        <v>0</v>
      </c>
      <c r="T3761" s="69">
        <f t="shared" ref="T3761" si="4002">+L3761*S3761</f>
        <v>0</v>
      </c>
      <c r="U3761" s="69">
        <f t="shared" ref="U3761" si="4003">+R3761-T3761</f>
        <v>1597.12</v>
      </c>
      <c r="V3761" s="69">
        <f>+U3761*1</f>
        <v>1597.12</v>
      </c>
      <c r="W3761" s="69">
        <f t="shared" ref="W3761" si="4004">+U3761-V3761</f>
        <v>0</v>
      </c>
      <c r="X3761" s="69">
        <v>0</v>
      </c>
      <c r="Y3761" s="14">
        <f t="shared" ref="Y3761:Y3777" si="4005">T3761-X3761</f>
        <v>0</v>
      </c>
      <c r="Z3761" s="12" t="s">
        <v>26</v>
      </c>
      <c r="AA3761" s="12" t="s">
        <v>31</v>
      </c>
    </row>
    <row r="3762" spans="1:27" x14ac:dyDescent="0.25">
      <c r="A3762" s="10">
        <v>45715</v>
      </c>
      <c r="B3762" s="11" t="s">
        <v>306</v>
      </c>
      <c r="C3762" s="11" t="s">
        <v>6702</v>
      </c>
      <c r="D3762" s="11">
        <v>18320</v>
      </c>
      <c r="E3762" s="11" t="s">
        <v>1199</v>
      </c>
      <c r="F3762" s="11" t="s">
        <v>26</v>
      </c>
      <c r="G3762" s="11">
        <v>2997</v>
      </c>
      <c r="H3762" s="12" t="s">
        <v>162</v>
      </c>
      <c r="I3762" s="12" t="s">
        <v>37</v>
      </c>
      <c r="J3762" s="12" t="s">
        <v>85</v>
      </c>
      <c r="K3762" s="12" t="s">
        <v>86</v>
      </c>
      <c r="L3762" s="13">
        <v>39.94</v>
      </c>
      <c r="M3762" s="13">
        <v>25</v>
      </c>
      <c r="N3762" s="13">
        <f t="shared" si="3981"/>
        <v>1.5975999999999999</v>
      </c>
      <c r="O3762" s="13" t="s">
        <v>30</v>
      </c>
      <c r="P3762" s="13">
        <v>42</v>
      </c>
      <c r="Q3762" s="13">
        <v>0</v>
      </c>
      <c r="R3762" s="69">
        <f>M3762*P3762</f>
        <v>1050</v>
      </c>
      <c r="S3762" s="69">
        <v>0</v>
      </c>
      <c r="T3762" s="69">
        <f>M3762*S3762</f>
        <v>0</v>
      </c>
      <c r="U3762" s="69">
        <f>R3762-T3762</f>
        <v>1050</v>
      </c>
      <c r="V3762" s="69">
        <f>U3762*0</f>
        <v>0</v>
      </c>
      <c r="W3762" s="69">
        <f>U3762-V3762</f>
        <v>1050</v>
      </c>
      <c r="X3762" s="69">
        <v>0</v>
      </c>
      <c r="Y3762" s="14">
        <f t="shared" si="4005"/>
        <v>0</v>
      </c>
      <c r="Z3762" s="11" t="s">
        <v>26</v>
      </c>
      <c r="AA3762" s="12" t="s">
        <v>31</v>
      </c>
    </row>
    <row r="3763" spans="1:27" x14ac:dyDescent="0.25">
      <c r="A3763" s="10">
        <v>45715</v>
      </c>
      <c r="B3763" s="11" t="s">
        <v>6697</v>
      </c>
      <c r="C3763" s="11" t="s">
        <v>6703</v>
      </c>
      <c r="D3763" s="11">
        <v>18321</v>
      </c>
      <c r="E3763" s="11" t="s">
        <v>46</v>
      </c>
      <c r="F3763" s="11" t="s">
        <v>26</v>
      </c>
      <c r="G3763" s="11">
        <v>112454</v>
      </c>
      <c r="H3763" s="12" t="s">
        <v>4445</v>
      </c>
      <c r="I3763" s="12" t="s">
        <v>27</v>
      </c>
      <c r="J3763" s="12" t="s">
        <v>33</v>
      </c>
      <c r="K3763" s="12" t="s">
        <v>34</v>
      </c>
      <c r="L3763" s="13">
        <v>36.340000000000003</v>
      </c>
      <c r="M3763" s="13">
        <v>25</v>
      </c>
      <c r="N3763" s="13">
        <f t="shared" si="3981"/>
        <v>1.4536000000000002</v>
      </c>
      <c r="O3763" s="13">
        <v>44</v>
      </c>
      <c r="P3763" s="13" t="s">
        <v>30</v>
      </c>
      <c r="Q3763" s="13">
        <v>0</v>
      </c>
      <c r="R3763" s="69">
        <f t="shared" ref="R3763:R3765" si="4006">+L3763*O3763</f>
        <v>1598.96</v>
      </c>
      <c r="S3763" s="69">
        <v>0</v>
      </c>
      <c r="T3763" s="69">
        <f>+L3763*S3763</f>
        <v>0</v>
      </c>
      <c r="U3763" s="69">
        <f>+R3763-T3763</f>
        <v>1598.96</v>
      </c>
      <c r="V3763" s="69">
        <f>+U3763*1</f>
        <v>1598.96</v>
      </c>
      <c r="W3763" s="69">
        <f>+U3763-V3763</f>
        <v>0</v>
      </c>
      <c r="X3763" s="69">
        <v>0</v>
      </c>
      <c r="Y3763" s="14">
        <f t="shared" si="4005"/>
        <v>0</v>
      </c>
      <c r="Z3763" s="11" t="s">
        <v>26</v>
      </c>
      <c r="AA3763" s="12" t="s">
        <v>31</v>
      </c>
    </row>
    <row r="3764" spans="1:27" x14ac:dyDescent="0.25">
      <c r="A3764" s="10">
        <v>45715</v>
      </c>
      <c r="B3764" s="11" t="s">
        <v>6704</v>
      </c>
      <c r="C3764" s="11" t="s">
        <v>6705</v>
      </c>
      <c r="D3764" s="11">
        <v>18322</v>
      </c>
      <c r="E3764" s="11" t="s">
        <v>2125</v>
      </c>
      <c r="F3764" s="11" t="s">
        <v>26</v>
      </c>
      <c r="G3764" s="11">
        <v>112496</v>
      </c>
      <c r="H3764" s="12" t="s">
        <v>4445</v>
      </c>
      <c r="I3764" s="12" t="s">
        <v>27</v>
      </c>
      <c r="J3764" s="12" t="s">
        <v>47</v>
      </c>
      <c r="K3764" s="12" t="s">
        <v>48</v>
      </c>
      <c r="L3764" s="13">
        <v>34.36</v>
      </c>
      <c r="M3764" s="13">
        <v>25</v>
      </c>
      <c r="N3764" s="13">
        <f t="shared" si="3981"/>
        <v>1.3744000000000001</v>
      </c>
      <c r="O3764" s="13">
        <v>44</v>
      </c>
      <c r="P3764" s="13" t="s">
        <v>30</v>
      </c>
      <c r="Q3764" s="13">
        <v>0</v>
      </c>
      <c r="R3764" s="69">
        <f t="shared" si="4006"/>
        <v>1511.84</v>
      </c>
      <c r="S3764" s="69">
        <v>0</v>
      </c>
      <c r="T3764" s="69">
        <f>+L3764*S3764</f>
        <v>0</v>
      </c>
      <c r="U3764" s="69">
        <f>+R3764-T3764</f>
        <v>1511.84</v>
      </c>
      <c r="V3764" s="69">
        <f>+U3764*1</f>
        <v>1511.84</v>
      </c>
      <c r="W3764" s="69">
        <f>+U3764-V3764</f>
        <v>0</v>
      </c>
      <c r="X3764" s="69">
        <v>0</v>
      </c>
      <c r="Y3764" s="14">
        <f t="shared" si="4005"/>
        <v>0</v>
      </c>
      <c r="Z3764" s="11" t="s">
        <v>26</v>
      </c>
      <c r="AA3764" s="12" t="s">
        <v>31</v>
      </c>
    </row>
    <row r="3765" spans="1:27" x14ac:dyDescent="0.25">
      <c r="A3765" s="10">
        <v>45715</v>
      </c>
      <c r="B3765" s="11" t="s">
        <v>5426</v>
      </c>
      <c r="C3765" s="11" t="s">
        <v>6706</v>
      </c>
      <c r="D3765" s="11">
        <v>18323</v>
      </c>
      <c r="E3765" s="11" t="s">
        <v>59</v>
      </c>
      <c r="F3765" s="11" t="s">
        <v>26</v>
      </c>
      <c r="G3765" s="11">
        <v>112490</v>
      </c>
      <c r="H3765" s="12" t="s">
        <v>4445</v>
      </c>
      <c r="I3765" s="12" t="s">
        <v>27</v>
      </c>
      <c r="J3765" s="12" t="s">
        <v>42</v>
      </c>
      <c r="K3765" s="12" t="s">
        <v>43</v>
      </c>
      <c r="L3765" s="13">
        <v>38.5</v>
      </c>
      <c r="M3765" s="13">
        <v>25</v>
      </c>
      <c r="N3765" s="13">
        <f t="shared" si="3981"/>
        <v>1.54</v>
      </c>
      <c r="O3765" s="13">
        <v>42</v>
      </c>
      <c r="P3765" s="13" t="s">
        <v>30</v>
      </c>
      <c r="Q3765" s="13">
        <v>0</v>
      </c>
      <c r="R3765" s="69">
        <f t="shared" si="4006"/>
        <v>1617</v>
      </c>
      <c r="S3765" s="69">
        <v>0</v>
      </c>
      <c r="T3765" s="69">
        <f>+L3765*S3765</f>
        <v>0</v>
      </c>
      <c r="U3765" s="69">
        <f t="shared" ref="U3765:U3766" si="4007">+R3765-T3765</f>
        <v>1617</v>
      </c>
      <c r="V3765" s="69">
        <f>+U3765*1</f>
        <v>1617</v>
      </c>
      <c r="W3765" s="69">
        <f t="shared" ref="W3765:W3766" si="4008">+U3765-V3765</f>
        <v>0</v>
      </c>
      <c r="X3765" s="69">
        <v>0</v>
      </c>
      <c r="Y3765" s="14">
        <f t="shared" si="4005"/>
        <v>0</v>
      </c>
      <c r="Z3765" s="11" t="s">
        <v>26</v>
      </c>
      <c r="AA3765" s="12" t="s">
        <v>31</v>
      </c>
    </row>
    <row r="3766" spans="1:27" x14ac:dyDescent="0.25">
      <c r="A3766" s="10">
        <v>45715</v>
      </c>
      <c r="B3766" s="11" t="s">
        <v>6707</v>
      </c>
      <c r="C3766" s="11" t="s">
        <v>6708</v>
      </c>
      <c r="D3766" s="11">
        <v>18324</v>
      </c>
      <c r="E3766" s="11" t="s">
        <v>202</v>
      </c>
      <c r="F3766" s="11" t="s">
        <v>26</v>
      </c>
      <c r="G3766" s="11" t="s">
        <v>35</v>
      </c>
      <c r="H3766" s="12" t="s">
        <v>36</v>
      </c>
      <c r="I3766" s="12" t="s">
        <v>55</v>
      </c>
      <c r="J3766" s="12" t="s">
        <v>55</v>
      </c>
      <c r="K3766" s="12" t="s">
        <v>56</v>
      </c>
      <c r="L3766" s="13">
        <v>7.18</v>
      </c>
      <c r="M3766" s="13">
        <v>5</v>
      </c>
      <c r="N3766" s="13">
        <f t="shared" si="3981"/>
        <v>1.4359999999999999</v>
      </c>
      <c r="O3766" s="13">
        <v>20</v>
      </c>
      <c r="P3766" s="13" t="s">
        <v>30</v>
      </c>
      <c r="Q3766" s="13">
        <v>0</v>
      </c>
      <c r="R3766" s="69">
        <f>(L3766*O3766)-Q3766</f>
        <v>143.6</v>
      </c>
      <c r="S3766" s="69">
        <v>0</v>
      </c>
      <c r="T3766" s="69">
        <f t="shared" ref="T3766" si="4009">+L3766*S3766</f>
        <v>0</v>
      </c>
      <c r="U3766" s="69">
        <f t="shared" si="4007"/>
        <v>143.6</v>
      </c>
      <c r="V3766" s="69">
        <f t="shared" ref="V3766" si="4010">+U3766*0</f>
        <v>0</v>
      </c>
      <c r="W3766" s="69">
        <f t="shared" si="4008"/>
        <v>143.6</v>
      </c>
      <c r="X3766" s="69">
        <v>0</v>
      </c>
      <c r="Y3766" s="14">
        <f t="shared" si="4005"/>
        <v>0</v>
      </c>
      <c r="Z3766" s="11" t="s">
        <v>26</v>
      </c>
      <c r="AA3766" s="12" t="s">
        <v>31</v>
      </c>
    </row>
    <row r="3767" spans="1:27" x14ac:dyDescent="0.25">
      <c r="A3767" s="10">
        <v>45715</v>
      </c>
      <c r="B3767" s="11" t="s">
        <v>6288</v>
      </c>
      <c r="C3767" s="11" t="s">
        <v>6709</v>
      </c>
      <c r="D3767" s="11">
        <v>18325</v>
      </c>
      <c r="E3767" s="11" t="s">
        <v>229</v>
      </c>
      <c r="F3767" s="11" t="s">
        <v>26</v>
      </c>
      <c r="G3767" s="11">
        <v>26220</v>
      </c>
      <c r="H3767" s="12" t="s">
        <v>564</v>
      </c>
      <c r="I3767" s="12" t="s">
        <v>27</v>
      </c>
      <c r="J3767" s="12" t="s">
        <v>33</v>
      </c>
      <c r="K3767" s="12" t="s">
        <v>34</v>
      </c>
      <c r="L3767" s="13">
        <v>41.7</v>
      </c>
      <c r="M3767" s="13">
        <v>28</v>
      </c>
      <c r="N3767" s="13">
        <f t="shared" si="3981"/>
        <v>1.4892857142857143</v>
      </c>
      <c r="O3767" s="13"/>
      <c r="P3767" s="13">
        <v>60</v>
      </c>
      <c r="Q3767" s="13">
        <v>0</v>
      </c>
      <c r="R3767" s="69">
        <f>M3767*P3767</f>
        <v>1680</v>
      </c>
      <c r="S3767" s="69">
        <v>0</v>
      </c>
      <c r="T3767" s="69">
        <f>M3767*S3767</f>
        <v>0</v>
      </c>
      <c r="U3767" s="69">
        <f>R3767-T3767</f>
        <v>1680</v>
      </c>
      <c r="V3767" s="69">
        <f>U3767*0</f>
        <v>0</v>
      </c>
      <c r="W3767" s="69">
        <f>+U3767-V3767</f>
        <v>1680</v>
      </c>
      <c r="X3767" s="69">
        <v>0</v>
      </c>
      <c r="Y3767" s="14">
        <f t="shared" si="4005"/>
        <v>0</v>
      </c>
      <c r="Z3767" s="11" t="s">
        <v>26</v>
      </c>
      <c r="AA3767" s="12" t="s">
        <v>31</v>
      </c>
    </row>
    <row r="3768" spans="1:27" x14ac:dyDescent="0.25">
      <c r="A3768" s="10">
        <v>45715</v>
      </c>
      <c r="B3768" s="11" t="s">
        <v>6710</v>
      </c>
      <c r="C3768" s="11" t="s">
        <v>6711</v>
      </c>
      <c r="D3768" s="11">
        <v>18326</v>
      </c>
      <c r="E3768" s="11" t="s">
        <v>551</v>
      </c>
      <c r="F3768" s="11" t="s">
        <v>26</v>
      </c>
      <c r="G3768" s="11">
        <v>44187</v>
      </c>
      <c r="H3768" s="12" t="s">
        <v>4422</v>
      </c>
      <c r="I3768" s="12" t="s">
        <v>27</v>
      </c>
      <c r="J3768" s="12" t="s">
        <v>33</v>
      </c>
      <c r="K3768" s="12" t="s">
        <v>34</v>
      </c>
      <c r="L3768" s="13">
        <v>31.7</v>
      </c>
      <c r="M3768" s="13">
        <v>25</v>
      </c>
      <c r="N3768" s="13">
        <f t="shared" si="3981"/>
        <v>1.268</v>
      </c>
      <c r="O3768" s="13">
        <v>45</v>
      </c>
      <c r="P3768" s="13" t="s">
        <v>30</v>
      </c>
      <c r="Q3768" s="13">
        <v>0</v>
      </c>
      <c r="R3768" s="69">
        <f>+L3768*O3768</f>
        <v>1426.5</v>
      </c>
      <c r="S3768" s="69">
        <v>0</v>
      </c>
      <c r="T3768" s="69">
        <f>+L3768*S3768</f>
        <v>0</v>
      </c>
      <c r="U3768" s="69">
        <f t="shared" ref="U3768:U3769" si="4011">+R3768-T3768</f>
        <v>1426.5</v>
      </c>
      <c r="V3768" s="69">
        <f>+U3768*1</f>
        <v>1426.5</v>
      </c>
      <c r="W3768" s="69">
        <f t="shared" ref="W3768:W3769" si="4012">+U3768-V3768</f>
        <v>0</v>
      </c>
      <c r="X3768" s="69">
        <v>0</v>
      </c>
      <c r="Y3768" s="14">
        <f t="shared" si="4005"/>
        <v>0</v>
      </c>
      <c r="Z3768" s="11" t="s">
        <v>26</v>
      </c>
      <c r="AA3768" s="12" t="s">
        <v>31</v>
      </c>
    </row>
    <row r="3769" spans="1:27" x14ac:dyDescent="0.25">
      <c r="A3769" s="10">
        <v>45715</v>
      </c>
      <c r="B3769" s="11" t="s">
        <v>5343</v>
      </c>
      <c r="C3769" s="11" t="s">
        <v>6712</v>
      </c>
      <c r="D3769" s="11">
        <v>18327</v>
      </c>
      <c r="E3769" s="11" t="s">
        <v>61</v>
      </c>
      <c r="F3769" s="11" t="s">
        <v>26</v>
      </c>
      <c r="G3769" s="11" t="s">
        <v>35</v>
      </c>
      <c r="H3769" s="12" t="s">
        <v>36</v>
      </c>
      <c r="I3769" s="12" t="s">
        <v>27</v>
      </c>
      <c r="J3769" s="12" t="s">
        <v>33</v>
      </c>
      <c r="K3769" s="12" t="s">
        <v>34</v>
      </c>
      <c r="L3769" s="13">
        <v>8.92</v>
      </c>
      <c r="M3769" s="13">
        <v>6</v>
      </c>
      <c r="N3769" s="13">
        <f t="shared" si="3981"/>
        <v>1.4866666666666666</v>
      </c>
      <c r="O3769" s="13">
        <v>50</v>
      </c>
      <c r="P3769" s="13" t="s">
        <v>30</v>
      </c>
      <c r="Q3769" s="13">
        <v>0</v>
      </c>
      <c r="R3769" s="69">
        <f>(L3769*O3769)-Q3769</f>
        <v>446</v>
      </c>
      <c r="S3769" s="69">
        <v>0</v>
      </c>
      <c r="T3769" s="69">
        <f t="shared" ref="T3769" si="4013">+L3769*S3769</f>
        <v>0</v>
      </c>
      <c r="U3769" s="69">
        <f t="shared" si="4011"/>
        <v>446</v>
      </c>
      <c r="V3769" s="69">
        <f t="shared" ref="V3769:V3770" si="4014">+U3769*0</f>
        <v>0</v>
      </c>
      <c r="W3769" s="69">
        <f t="shared" si="4012"/>
        <v>446</v>
      </c>
      <c r="X3769" s="69">
        <v>0</v>
      </c>
      <c r="Y3769" s="14">
        <f t="shared" si="4005"/>
        <v>0</v>
      </c>
      <c r="Z3769" s="11" t="s">
        <v>26</v>
      </c>
      <c r="AA3769" s="12" t="s">
        <v>31</v>
      </c>
    </row>
    <row r="3770" spans="1:27" x14ac:dyDescent="0.25">
      <c r="A3770" s="10">
        <v>45715</v>
      </c>
      <c r="B3770" s="11" t="s">
        <v>1667</v>
      </c>
      <c r="C3770" s="11" t="s">
        <v>6713</v>
      </c>
      <c r="D3770" s="11">
        <v>18328</v>
      </c>
      <c r="E3770" s="11" t="s">
        <v>569</v>
      </c>
      <c r="F3770" s="11" t="s">
        <v>26</v>
      </c>
      <c r="G3770" s="11">
        <v>10776</v>
      </c>
      <c r="H3770" s="12" t="s">
        <v>140</v>
      </c>
      <c r="I3770" s="12" t="s">
        <v>27</v>
      </c>
      <c r="J3770" s="12" t="s">
        <v>42</v>
      </c>
      <c r="K3770" s="12" t="s">
        <v>43</v>
      </c>
      <c r="L3770" s="13">
        <v>42.38</v>
      </c>
      <c r="M3770" s="13">
        <v>25</v>
      </c>
      <c r="N3770" s="13">
        <f t="shared" si="3981"/>
        <v>1.6952</v>
      </c>
      <c r="O3770" s="13">
        <v>35</v>
      </c>
      <c r="P3770" s="13"/>
      <c r="Q3770" s="13">
        <v>0</v>
      </c>
      <c r="R3770" s="69">
        <f>+L3770*O3770</f>
        <v>1483.3000000000002</v>
      </c>
      <c r="S3770" s="69">
        <v>0</v>
      </c>
      <c r="T3770" s="69">
        <f>+L3770*S3770</f>
        <v>0</v>
      </c>
      <c r="U3770" s="69">
        <f>+R3770-T3770</f>
        <v>1483.3000000000002</v>
      </c>
      <c r="V3770" s="69">
        <f t="shared" si="4014"/>
        <v>0</v>
      </c>
      <c r="W3770" s="69">
        <f>+U3770-V3770</f>
        <v>1483.3000000000002</v>
      </c>
      <c r="X3770" s="69">
        <v>0</v>
      </c>
      <c r="Y3770" s="14">
        <f t="shared" si="4005"/>
        <v>0</v>
      </c>
      <c r="Z3770" s="11" t="s">
        <v>26</v>
      </c>
      <c r="AA3770" s="12" t="s">
        <v>31</v>
      </c>
    </row>
    <row r="3771" spans="1:27" x14ac:dyDescent="0.25">
      <c r="A3771" s="10">
        <v>45715</v>
      </c>
      <c r="B3771" s="11" t="s">
        <v>6448</v>
      </c>
      <c r="C3771" s="11" t="s">
        <v>6714</v>
      </c>
      <c r="D3771" s="11">
        <v>18329</v>
      </c>
      <c r="E3771" s="11" t="s">
        <v>32</v>
      </c>
      <c r="F3771" s="11" t="s">
        <v>26</v>
      </c>
      <c r="G3771" s="11">
        <v>1628</v>
      </c>
      <c r="H3771" s="12" t="s">
        <v>45</v>
      </c>
      <c r="I3771" s="12" t="s">
        <v>27</v>
      </c>
      <c r="J3771" s="12" t="s">
        <v>33</v>
      </c>
      <c r="K3771" s="12" t="s">
        <v>34</v>
      </c>
      <c r="L3771" s="13">
        <v>36.92</v>
      </c>
      <c r="M3771" s="13">
        <v>25</v>
      </c>
      <c r="N3771" s="13">
        <f t="shared" si="3981"/>
        <v>1.4768000000000001</v>
      </c>
      <c r="O3771" s="13" t="s">
        <v>30</v>
      </c>
      <c r="P3771" s="13">
        <v>58</v>
      </c>
      <c r="Q3771" s="13">
        <v>0</v>
      </c>
      <c r="R3771" s="69">
        <f>M3771*P3771</f>
        <v>1450</v>
      </c>
      <c r="S3771" s="69">
        <v>0</v>
      </c>
      <c r="T3771" s="69">
        <f>M3771*S3771</f>
        <v>0</v>
      </c>
      <c r="U3771" s="69">
        <f>R3771-T3771</f>
        <v>1450</v>
      </c>
      <c r="V3771" s="69">
        <f t="shared" ref="V3771" si="4015">U3771*0</f>
        <v>0</v>
      </c>
      <c r="W3771" s="69">
        <f t="shared" ref="W3771" si="4016">U3771-V3771</f>
        <v>1450</v>
      </c>
      <c r="X3771" s="69">
        <v>0</v>
      </c>
      <c r="Y3771" s="14">
        <f t="shared" si="4005"/>
        <v>0</v>
      </c>
      <c r="Z3771" s="11" t="s">
        <v>26</v>
      </c>
      <c r="AA3771" s="12" t="s">
        <v>31</v>
      </c>
    </row>
    <row r="3772" spans="1:27" x14ac:dyDescent="0.25">
      <c r="A3772" s="10">
        <v>45715</v>
      </c>
      <c r="B3772" s="11" t="s">
        <v>130</v>
      </c>
      <c r="C3772" s="11" t="s">
        <v>6715</v>
      </c>
      <c r="D3772" s="11">
        <v>18330</v>
      </c>
      <c r="E3772" s="11" t="s">
        <v>80</v>
      </c>
      <c r="F3772" s="11" t="s">
        <v>26</v>
      </c>
      <c r="G3772" s="11">
        <v>10910</v>
      </c>
      <c r="H3772" s="12" t="s">
        <v>140</v>
      </c>
      <c r="I3772" s="12" t="s">
        <v>27</v>
      </c>
      <c r="J3772" s="12" t="s">
        <v>42</v>
      </c>
      <c r="K3772" s="12" t="s">
        <v>43</v>
      </c>
      <c r="L3772" s="13">
        <v>42.58</v>
      </c>
      <c r="M3772" s="13">
        <v>25</v>
      </c>
      <c r="N3772" s="13">
        <f t="shared" si="3981"/>
        <v>1.7031999999999998</v>
      </c>
      <c r="O3772" s="13">
        <v>35</v>
      </c>
      <c r="P3772" s="13"/>
      <c r="Q3772" s="13">
        <v>0</v>
      </c>
      <c r="R3772" s="69">
        <f>+L3772*O3772</f>
        <v>1490.3</v>
      </c>
      <c r="S3772" s="69">
        <v>0</v>
      </c>
      <c r="T3772" s="69">
        <f>+L3772*S3772</f>
        <v>0</v>
      </c>
      <c r="U3772" s="69">
        <f>+R3772-T3772</f>
        <v>1490.3</v>
      </c>
      <c r="V3772" s="69">
        <f t="shared" ref="V3772" si="4017">+U3772*0</f>
        <v>0</v>
      </c>
      <c r="W3772" s="69">
        <f>+U3772-V3772</f>
        <v>1490.3</v>
      </c>
      <c r="X3772" s="69">
        <v>0</v>
      </c>
      <c r="Y3772" s="14">
        <f t="shared" si="4005"/>
        <v>0</v>
      </c>
      <c r="Z3772" s="11" t="s">
        <v>26</v>
      </c>
      <c r="AA3772" s="12" t="s">
        <v>31</v>
      </c>
    </row>
    <row r="3773" spans="1:27" x14ac:dyDescent="0.25">
      <c r="A3773" s="10">
        <v>45715</v>
      </c>
      <c r="B3773" s="11" t="s">
        <v>1426</v>
      </c>
      <c r="C3773" s="11" t="s">
        <v>6716</v>
      </c>
      <c r="D3773" s="11">
        <v>18331</v>
      </c>
      <c r="E3773" s="11" t="s">
        <v>50</v>
      </c>
      <c r="F3773" s="11" t="s">
        <v>26</v>
      </c>
      <c r="G3773" s="11">
        <v>774</v>
      </c>
      <c r="H3773" s="12" t="s">
        <v>162</v>
      </c>
      <c r="I3773" s="12" t="s">
        <v>27</v>
      </c>
      <c r="J3773" s="12" t="s">
        <v>47</v>
      </c>
      <c r="K3773" s="12" t="s">
        <v>48</v>
      </c>
      <c r="L3773" s="13">
        <v>35.840000000000003</v>
      </c>
      <c r="M3773" s="13">
        <v>25</v>
      </c>
      <c r="N3773" s="13">
        <f t="shared" si="3981"/>
        <v>1.4336000000000002</v>
      </c>
      <c r="O3773" s="13" t="s">
        <v>30</v>
      </c>
      <c r="P3773" s="13">
        <v>58</v>
      </c>
      <c r="Q3773" s="13">
        <v>0</v>
      </c>
      <c r="R3773" s="69">
        <f>M3773*P3773</f>
        <v>1450</v>
      </c>
      <c r="S3773" s="69">
        <v>0</v>
      </c>
      <c r="T3773" s="69">
        <f>M3773*S3773</f>
        <v>0</v>
      </c>
      <c r="U3773" s="69">
        <f>R3773-T3773</f>
        <v>1450</v>
      </c>
      <c r="V3773" s="69">
        <f>U3773*0</f>
        <v>0</v>
      </c>
      <c r="W3773" s="69">
        <f>U3773-V3773</f>
        <v>1450</v>
      </c>
      <c r="X3773" s="69">
        <v>0</v>
      </c>
      <c r="Y3773" s="14">
        <f t="shared" si="4005"/>
        <v>0</v>
      </c>
      <c r="Z3773" s="11" t="s">
        <v>26</v>
      </c>
      <c r="AA3773" s="12" t="s">
        <v>31</v>
      </c>
    </row>
    <row r="3774" spans="1:27" x14ac:dyDescent="0.25">
      <c r="A3774" s="10">
        <v>45715</v>
      </c>
      <c r="B3774" s="11" t="s">
        <v>3722</v>
      </c>
      <c r="C3774" s="11" t="s">
        <v>6717</v>
      </c>
      <c r="D3774" s="11">
        <v>18332</v>
      </c>
      <c r="E3774" s="11" t="s">
        <v>223</v>
      </c>
      <c r="F3774" s="11" t="s">
        <v>26</v>
      </c>
      <c r="G3774" s="11">
        <v>3238</v>
      </c>
      <c r="H3774" s="12" t="s">
        <v>4422</v>
      </c>
      <c r="I3774" s="12" t="s">
        <v>27</v>
      </c>
      <c r="J3774" s="12" t="s">
        <v>47</v>
      </c>
      <c r="K3774" s="12" t="s">
        <v>48</v>
      </c>
      <c r="L3774" s="13">
        <v>34.94</v>
      </c>
      <c r="M3774" s="13">
        <v>25</v>
      </c>
      <c r="N3774" s="13">
        <f t="shared" si="3981"/>
        <v>1.3976</v>
      </c>
      <c r="O3774" s="13">
        <v>46</v>
      </c>
      <c r="P3774" s="13" t="s">
        <v>30</v>
      </c>
      <c r="Q3774" s="13">
        <v>0</v>
      </c>
      <c r="R3774" s="69">
        <f t="shared" ref="R3774" si="4018">+L3774*O3774</f>
        <v>1607.2399999999998</v>
      </c>
      <c r="S3774" s="69">
        <v>0</v>
      </c>
      <c r="T3774" s="69">
        <f t="shared" ref="T3774" si="4019">+L3774*S3774</f>
        <v>0</v>
      </c>
      <c r="U3774" s="69">
        <f t="shared" ref="U3774" si="4020">+R3774-T3774</f>
        <v>1607.2399999999998</v>
      </c>
      <c r="V3774" s="69">
        <f>+U3774*1</f>
        <v>1607.2399999999998</v>
      </c>
      <c r="W3774" s="69">
        <f t="shared" ref="W3774" si="4021">+U3774-V3774</f>
        <v>0</v>
      </c>
      <c r="X3774" s="69">
        <v>0</v>
      </c>
      <c r="Y3774" s="14">
        <f t="shared" si="4005"/>
        <v>0</v>
      </c>
      <c r="Z3774" s="12" t="s">
        <v>26</v>
      </c>
      <c r="AA3774" s="12" t="s">
        <v>31</v>
      </c>
    </row>
    <row r="3775" spans="1:27" x14ac:dyDescent="0.25">
      <c r="A3775" s="10">
        <v>45715</v>
      </c>
      <c r="B3775" s="11" t="s">
        <v>1641</v>
      </c>
      <c r="C3775" s="11" t="s">
        <v>6718</v>
      </c>
      <c r="D3775" s="11">
        <v>18333</v>
      </c>
      <c r="E3775" s="11" t="s">
        <v>57</v>
      </c>
      <c r="F3775" s="11" t="s">
        <v>26</v>
      </c>
      <c r="G3775" s="11">
        <v>3332</v>
      </c>
      <c r="H3775" s="12" t="s">
        <v>41</v>
      </c>
      <c r="I3775" s="12" t="s">
        <v>55</v>
      </c>
      <c r="J3775" s="12" t="s">
        <v>565</v>
      </c>
      <c r="K3775" s="12" t="s">
        <v>549</v>
      </c>
      <c r="L3775" s="13">
        <v>41.66</v>
      </c>
      <c r="M3775" s="13">
        <v>25</v>
      </c>
      <c r="N3775" s="13">
        <f t="shared" si="3981"/>
        <v>1.6663999999999999</v>
      </c>
      <c r="O3775" s="13">
        <v>25</v>
      </c>
      <c r="P3775" s="13"/>
      <c r="Q3775" s="13">
        <v>0</v>
      </c>
      <c r="R3775" s="69">
        <f>L3775*O3775</f>
        <v>1041.5</v>
      </c>
      <c r="S3775" s="69">
        <v>0</v>
      </c>
      <c r="T3775" s="69">
        <f t="shared" ref="T3775" si="4022">L3775*S3775</f>
        <v>0</v>
      </c>
      <c r="U3775" s="69">
        <f>R3775-T3775</f>
        <v>1041.5</v>
      </c>
      <c r="V3775" s="69">
        <f>U3775*0</f>
        <v>0</v>
      </c>
      <c r="W3775" s="69">
        <f>U3775-V3775</f>
        <v>1041.5</v>
      </c>
      <c r="X3775" s="69">
        <v>0</v>
      </c>
      <c r="Y3775" s="14">
        <f t="shared" si="4005"/>
        <v>0</v>
      </c>
      <c r="Z3775" s="11" t="s">
        <v>26</v>
      </c>
      <c r="AA3775" s="12" t="s">
        <v>31</v>
      </c>
    </row>
    <row r="3776" spans="1:27" x14ac:dyDescent="0.25">
      <c r="A3776" s="10">
        <v>45715</v>
      </c>
      <c r="B3776" s="11" t="s">
        <v>1163</v>
      </c>
      <c r="C3776" s="11" t="s">
        <v>6719</v>
      </c>
      <c r="D3776" s="11">
        <v>18334</v>
      </c>
      <c r="E3776" s="11" t="s">
        <v>588</v>
      </c>
      <c r="F3776" s="11" t="s">
        <v>26</v>
      </c>
      <c r="G3776" s="11">
        <v>56942</v>
      </c>
      <c r="H3776" s="12" t="s">
        <v>4422</v>
      </c>
      <c r="I3776" s="12" t="s">
        <v>27</v>
      </c>
      <c r="J3776" s="12" t="s">
        <v>33</v>
      </c>
      <c r="K3776" s="12" t="s">
        <v>34</v>
      </c>
      <c r="L3776" s="13">
        <v>33.94</v>
      </c>
      <c r="M3776" s="13">
        <v>25</v>
      </c>
      <c r="N3776" s="13">
        <f t="shared" si="3981"/>
        <v>1.3575999999999999</v>
      </c>
      <c r="O3776" s="13">
        <v>45</v>
      </c>
      <c r="P3776" s="13" t="s">
        <v>30</v>
      </c>
      <c r="Q3776" s="13">
        <v>0</v>
      </c>
      <c r="R3776" s="69">
        <f>+L3776*O3776</f>
        <v>1527.3</v>
      </c>
      <c r="S3776" s="69">
        <v>0</v>
      </c>
      <c r="T3776" s="69">
        <f>+L3776*S3776</f>
        <v>0</v>
      </c>
      <c r="U3776" s="69">
        <f t="shared" ref="U3776" si="4023">+R3776-T3776</f>
        <v>1527.3</v>
      </c>
      <c r="V3776" s="69">
        <f>+U3776*1</f>
        <v>1527.3</v>
      </c>
      <c r="W3776" s="69">
        <f t="shared" ref="W3776" si="4024">+U3776-V3776</f>
        <v>0</v>
      </c>
      <c r="X3776" s="69">
        <v>0</v>
      </c>
      <c r="Y3776" s="14">
        <f t="shared" si="4005"/>
        <v>0</v>
      </c>
      <c r="Z3776" s="11" t="s">
        <v>26</v>
      </c>
      <c r="AA3776" s="12" t="s">
        <v>31</v>
      </c>
    </row>
    <row r="3777" spans="1:27" x14ac:dyDescent="0.25">
      <c r="A3777" s="10">
        <v>45715</v>
      </c>
      <c r="B3777" s="11" t="s">
        <v>3733</v>
      </c>
      <c r="C3777" s="11" t="s">
        <v>6720</v>
      </c>
      <c r="D3777" s="11">
        <v>18335</v>
      </c>
      <c r="E3777" s="11" t="s">
        <v>6133</v>
      </c>
      <c r="F3777" s="11" t="s">
        <v>26</v>
      </c>
      <c r="G3777" s="11">
        <v>2965</v>
      </c>
      <c r="H3777" s="12" t="s">
        <v>4441</v>
      </c>
      <c r="I3777" s="12" t="s">
        <v>27</v>
      </c>
      <c r="J3777" s="12" t="s">
        <v>42</v>
      </c>
      <c r="K3777" s="12" t="s">
        <v>43</v>
      </c>
      <c r="L3777" s="13">
        <v>16.96</v>
      </c>
      <c r="M3777" s="13">
        <v>10</v>
      </c>
      <c r="N3777" s="13">
        <f t="shared" si="3981"/>
        <v>1.6960000000000002</v>
      </c>
      <c r="O3777" s="13">
        <v>41</v>
      </c>
      <c r="P3777" s="13" t="s">
        <v>30</v>
      </c>
      <c r="Q3777" s="13">
        <v>0</v>
      </c>
      <c r="R3777" s="69">
        <f>L3777*O3777</f>
        <v>695.36</v>
      </c>
      <c r="S3777" s="69">
        <v>0</v>
      </c>
      <c r="T3777" s="69">
        <f>L3777*S3777</f>
        <v>0</v>
      </c>
      <c r="U3777" s="69">
        <f>R3777-T3777</f>
        <v>695.36</v>
      </c>
      <c r="V3777" s="69">
        <f>U3777*1</f>
        <v>695.36</v>
      </c>
      <c r="W3777" s="69">
        <f>U3777-V3777</f>
        <v>0</v>
      </c>
      <c r="X3777" s="69">
        <v>0</v>
      </c>
      <c r="Y3777" s="14">
        <f t="shared" si="4005"/>
        <v>0</v>
      </c>
      <c r="Z3777" s="11" t="s">
        <v>26</v>
      </c>
      <c r="AA3777" s="12" t="s">
        <v>31</v>
      </c>
    </row>
    <row r="3778" spans="1:27" x14ac:dyDescent="0.25">
      <c r="A3778" s="10">
        <v>45715</v>
      </c>
      <c r="B3778" s="11" t="s">
        <v>6721</v>
      </c>
      <c r="C3778" s="11" t="s">
        <v>6722</v>
      </c>
      <c r="D3778" s="11">
        <v>18336</v>
      </c>
      <c r="E3778" s="11" t="s">
        <v>239</v>
      </c>
      <c r="F3778" s="11" t="s">
        <v>26</v>
      </c>
      <c r="G3778" s="11" t="s">
        <v>26</v>
      </c>
      <c r="H3778" s="12" t="s">
        <v>145</v>
      </c>
      <c r="I3778" s="12" t="s">
        <v>27</v>
      </c>
      <c r="J3778" s="12" t="s">
        <v>42</v>
      </c>
      <c r="K3778" s="12" t="s">
        <v>43</v>
      </c>
      <c r="L3778" s="13">
        <v>42.14</v>
      </c>
      <c r="M3778" s="13">
        <v>25</v>
      </c>
      <c r="N3778" s="13">
        <f t="shared" si="3981"/>
        <v>1.6856</v>
      </c>
      <c r="O3778" s="13">
        <v>91</v>
      </c>
      <c r="P3778" s="13" t="s">
        <v>30</v>
      </c>
      <c r="Q3778" s="13">
        <v>0</v>
      </c>
      <c r="R3778" s="69">
        <f>+L3778*O3778</f>
        <v>3834.7400000000002</v>
      </c>
      <c r="S3778" s="69">
        <v>40</v>
      </c>
      <c r="T3778" s="69">
        <f>L3778*S3778</f>
        <v>1685.6</v>
      </c>
      <c r="U3778" s="69">
        <f t="shared" ref="U3778" si="4025">R3778-T3778</f>
        <v>2149.1400000000003</v>
      </c>
      <c r="V3778" s="69">
        <f>U3778*1</f>
        <v>2149.1400000000003</v>
      </c>
      <c r="W3778" s="69">
        <f t="shared" ref="W3778" si="4026">U3778-V3778</f>
        <v>0</v>
      </c>
      <c r="X3778" s="69">
        <f>L3778*37</f>
        <v>1559.18</v>
      </c>
      <c r="Y3778" s="70">
        <f>+T3778-X3778</f>
        <v>126.41999999999985</v>
      </c>
      <c r="Z3778" s="12" t="s">
        <v>41</v>
      </c>
      <c r="AA3778" s="12" t="s">
        <v>79</v>
      </c>
    </row>
    <row r="3779" spans="1:27" x14ac:dyDescent="0.25">
      <c r="A3779" s="10">
        <v>45715</v>
      </c>
      <c r="B3779" s="11" t="s">
        <v>5419</v>
      </c>
      <c r="C3779" s="11" t="s">
        <v>6723</v>
      </c>
      <c r="D3779" s="11">
        <v>18337</v>
      </c>
      <c r="E3779" s="11" t="s">
        <v>519</v>
      </c>
      <c r="F3779" s="11" t="s">
        <v>26</v>
      </c>
      <c r="G3779" s="11">
        <v>10459</v>
      </c>
      <c r="H3779" s="12" t="s">
        <v>140</v>
      </c>
      <c r="I3779" s="12" t="s">
        <v>27</v>
      </c>
      <c r="J3779" s="12" t="s">
        <v>33</v>
      </c>
      <c r="K3779" s="12" t="s">
        <v>34</v>
      </c>
      <c r="L3779" s="13">
        <v>42.68</v>
      </c>
      <c r="M3779" s="13">
        <v>29</v>
      </c>
      <c r="N3779" s="13">
        <f t="shared" si="3981"/>
        <v>1.4717241379310344</v>
      </c>
      <c r="O3779" s="13">
        <v>40</v>
      </c>
      <c r="P3779" s="13"/>
      <c r="Q3779" s="13">
        <v>0</v>
      </c>
      <c r="R3779" s="69">
        <f>+L3779*O3779</f>
        <v>1707.2</v>
      </c>
      <c r="S3779" s="69">
        <v>0</v>
      </c>
      <c r="T3779" s="69">
        <f>+L3779*S3779</f>
        <v>0</v>
      </c>
      <c r="U3779" s="69">
        <f>+R3779-T3779</f>
        <v>1707.2</v>
      </c>
      <c r="V3779" s="69">
        <f t="shared" ref="V3779" si="4027">+U3779*0</f>
        <v>0</v>
      </c>
      <c r="W3779" s="69">
        <f>+U3779-V3779</f>
        <v>1707.2</v>
      </c>
      <c r="X3779" s="69">
        <v>0</v>
      </c>
      <c r="Y3779" s="14">
        <f t="shared" ref="Y3779:Y3785" si="4028">T3779-X3779</f>
        <v>0</v>
      </c>
      <c r="Z3779" s="11" t="s">
        <v>26</v>
      </c>
      <c r="AA3779" s="12" t="s">
        <v>31</v>
      </c>
    </row>
    <row r="3780" spans="1:27" x14ac:dyDescent="0.25">
      <c r="A3780" s="10">
        <v>45715</v>
      </c>
      <c r="B3780" s="11" t="s">
        <v>276</v>
      </c>
      <c r="C3780" s="11" t="s">
        <v>6724</v>
      </c>
      <c r="D3780" s="11">
        <v>18338</v>
      </c>
      <c r="E3780" s="11" t="s">
        <v>441</v>
      </c>
      <c r="F3780" s="11" t="s">
        <v>26</v>
      </c>
      <c r="G3780" s="11">
        <v>4741</v>
      </c>
      <c r="H3780" s="12" t="s">
        <v>41</v>
      </c>
      <c r="I3780" s="12" t="s">
        <v>55</v>
      </c>
      <c r="J3780" s="12" t="s">
        <v>55</v>
      </c>
      <c r="K3780" s="12" t="s">
        <v>56</v>
      </c>
      <c r="L3780" s="13">
        <v>35.46</v>
      </c>
      <c r="M3780" s="13">
        <v>21</v>
      </c>
      <c r="N3780" s="13">
        <f t="shared" si="3981"/>
        <v>1.6885714285714286</v>
      </c>
      <c r="O3780" s="13" t="s">
        <v>30</v>
      </c>
      <c r="P3780" s="13">
        <v>24</v>
      </c>
      <c r="Q3780" s="13">
        <v>0</v>
      </c>
      <c r="R3780" s="69">
        <f>+M3780*P3780</f>
        <v>504</v>
      </c>
      <c r="S3780" s="69">
        <v>0</v>
      </c>
      <c r="T3780" s="69">
        <f>+M3780*S3780</f>
        <v>0</v>
      </c>
      <c r="U3780" s="69">
        <f t="shared" ref="U3780:U3783" si="4029">+R3780-T3780</f>
        <v>504</v>
      </c>
      <c r="V3780" s="69">
        <f>+U3780*0</f>
        <v>0</v>
      </c>
      <c r="W3780" s="69">
        <f t="shared" ref="W3780:W3783" si="4030">+U3780-V3780</f>
        <v>504</v>
      </c>
      <c r="X3780" s="69">
        <v>0</v>
      </c>
      <c r="Y3780" s="14">
        <f t="shared" si="4028"/>
        <v>0</v>
      </c>
      <c r="Z3780" s="11" t="s">
        <v>26</v>
      </c>
      <c r="AA3780" s="12" t="s">
        <v>31</v>
      </c>
    </row>
    <row r="3781" spans="1:27" x14ac:dyDescent="0.25">
      <c r="A3781" s="10">
        <v>45715</v>
      </c>
      <c r="B3781" s="11" t="s">
        <v>6591</v>
      </c>
      <c r="C3781" s="11" t="s">
        <v>6725</v>
      </c>
      <c r="D3781" s="11">
        <v>18339</v>
      </c>
      <c r="E3781" s="11" t="s">
        <v>236</v>
      </c>
      <c r="F3781" s="11" t="s">
        <v>26</v>
      </c>
      <c r="G3781" s="11">
        <v>56031</v>
      </c>
      <c r="H3781" s="12" t="s">
        <v>4422</v>
      </c>
      <c r="I3781" s="12" t="s">
        <v>27</v>
      </c>
      <c r="J3781" s="12" t="s">
        <v>33</v>
      </c>
      <c r="K3781" s="12" t="s">
        <v>34</v>
      </c>
      <c r="L3781" s="13">
        <v>35.46</v>
      </c>
      <c r="M3781" s="13">
        <v>25</v>
      </c>
      <c r="N3781" s="13">
        <f t="shared" si="3981"/>
        <v>1.4184000000000001</v>
      </c>
      <c r="O3781" s="13">
        <v>45</v>
      </c>
      <c r="P3781" s="13" t="s">
        <v>30</v>
      </c>
      <c r="Q3781" s="13">
        <v>0</v>
      </c>
      <c r="R3781" s="69">
        <f>+L3781*O3781</f>
        <v>1595.7</v>
      </c>
      <c r="S3781" s="69">
        <v>0</v>
      </c>
      <c r="T3781" s="69">
        <f>+L3781*S3781</f>
        <v>0</v>
      </c>
      <c r="U3781" s="69">
        <f t="shared" si="4029"/>
        <v>1595.7</v>
      </c>
      <c r="V3781" s="69">
        <f>+U3781*1</f>
        <v>1595.7</v>
      </c>
      <c r="W3781" s="69">
        <f t="shared" si="4030"/>
        <v>0</v>
      </c>
      <c r="X3781" s="69">
        <v>0</v>
      </c>
      <c r="Y3781" s="14">
        <f t="shared" si="4028"/>
        <v>0</v>
      </c>
      <c r="Z3781" s="11" t="s">
        <v>26</v>
      </c>
      <c r="AA3781" s="12" t="s">
        <v>31</v>
      </c>
    </row>
    <row r="3782" spans="1:27" x14ac:dyDescent="0.25">
      <c r="A3782" s="10">
        <v>45715</v>
      </c>
      <c r="B3782" s="11" t="s">
        <v>5428</v>
      </c>
      <c r="C3782" s="11" t="s">
        <v>6726</v>
      </c>
      <c r="D3782" s="11">
        <v>18340</v>
      </c>
      <c r="E3782" s="11" t="s">
        <v>434</v>
      </c>
      <c r="F3782" s="11" t="s">
        <v>26</v>
      </c>
      <c r="G3782" s="11">
        <v>2799</v>
      </c>
      <c r="H3782" s="12" t="s">
        <v>41</v>
      </c>
      <c r="I3782" s="12" t="s">
        <v>55</v>
      </c>
      <c r="J3782" s="12" t="s">
        <v>55</v>
      </c>
      <c r="K3782" s="12" t="s">
        <v>56</v>
      </c>
      <c r="L3782" s="13">
        <v>39.380000000000003</v>
      </c>
      <c r="M3782" s="13">
        <v>24</v>
      </c>
      <c r="N3782" s="13">
        <f t="shared" si="3981"/>
        <v>1.6408333333333334</v>
      </c>
      <c r="O3782" s="13" t="s">
        <v>30</v>
      </c>
      <c r="P3782" s="13">
        <v>24</v>
      </c>
      <c r="Q3782" s="13">
        <v>0</v>
      </c>
      <c r="R3782" s="69">
        <f>+M3782*P3782</f>
        <v>576</v>
      </c>
      <c r="S3782" s="69">
        <v>0</v>
      </c>
      <c r="T3782" s="69">
        <f>+M3782*S3782</f>
        <v>0</v>
      </c>
      <c r="U3782" s="69">
        <f t="shared" si="4029"/>
        <v>576</v>
      </c>
      <c r="V3782" s="69">
        <f>+U3782*0</f>
        <v>0</v>
      </c>
      <c r="W3782" s="69">
        <f t="shared" si="4030"/>
        <v>576</v>
      </c>
      <c r="X3782" s="69">
        <v>0</v>
      </c>
      <c r="Y3782" s="14">
        <f t="shared" si="4028"/>
        <v>0</v>
      </c>
      <c r="Z3782" s="11" t="s">
        <v>26</v>
      </c>
      <c r="AA3782" s="12" t="s">
        <v>31</v>
      </c>
    </row>
    <row r="3783" spans="1:27" x14ac:dyDescent="0.25">
      <c r="A3783" s="10">
        <v>45715</v>
      </c>
      <c r="B3783" s="11" t="s">
        <v>629</v>
      </c>
      <c r="C3783" s="11" t="s">
        <v>6727</v>
      </c>
      <c r="D3783" s="11">
        <v>18341</v>
      </c>
      <c r="E3783" s="11" t="s">
        <v>53</v>
      </c>
      <c r="F3783" s="11" t="s">
        <v>26</v>
      </c>
      <c r="G3783" s="11">
        <v>3984</v>
      </c>
      <c r="H3783" s="12" t="s">
        <v>41</v>
      </c>
      <c r="I3783" s="12" t="s">
        <v>55</v>
      </c>
      <c r="J3783" s="12" t="s">
        <v>55</v>
      </c>
      <c r="K3783" s="12" t="s">
        <v>56</v>
      </c>
      <c r="L3783" s="13">
        <v>39.26</v>
      </c>
      <c r="M3783" s="13">
        <v>24</v>
      </c>
      <c r="N3783" s="13">
        <f t="shared" si="3981"/>
        <v>1.6358333333333333</v>
      </c>
      <c r="O3783" s="13" t="s">
        <v>30</v>
      </c>
      <c r="P3783" s="13">
        <v>24</v>
      </c>
      <c r="Q3783" s="13">
        <v>0</v>
      </c>
      <c r="R3783" s="69">
        <f>+M3783*P3783</f>
        <v>576</v>
      </c>
      <c r="S3783" s="69">
        <v>0</v>
      </c>
      <c r="T3783" s="69">
        <f>+M3783*S3783</f>
        <v>0</v>
      </c>
      <c r="U3783" s="69">
        <f t="shared" si="4029"/>
        <v>576</v>
      </c>
      <c r="V3783" s="69">
        <f>+U3783*0</f>
        <v>0</v>
      </c>
      <c r="W3783" s="69">
        <f t="shared" si="4030"/>
        <v>576</v>
      </c>
      <c r="X3783" s="69">
        <v>0</v>
      </c>
      <c r="Y3783" s="14">
        <f t="shared" si="4028"/>
        <v>0</v>
      </c>
      <c r="Z3783" s="11" t="s">
        <v>26</v>
      </c>
      <c r="AA3783" s="12" t="s">
        <v>31</v>
      </c>
    </row>
    <row r="3784" spans="1:27" x14ac:dyDescent="0.25">
      <c r="A3784" s="10">
        <v>45715</v>
      </c>
      <c r="B3784" s="11" t="s">
        <v>366</v>
      </c>
      <c r="C3784" s="11" t="s">
        <v>6728</v>
      </c>
      <c r="D3784" s="11">
        <v>18342</v>
      </c>
      <c r="E3784" s="11" t="s">
        <v>1199</v>
      </c>
      <c r="F3784" s="11" t="s">
        <v>26</v>
      </c>
      <c r="G3784" s="11">
        <v>2998</v>
      </c>
      <c r="H3784" s="12" t="s">
        <v>162</v>
      </c>
      <c r="I3784" s="12" t="s">
        <v>27</v>
      </c>
      <c r="J3784" s="12" t="s">
        <v>33</v>
      </c>
      <c r="K3784" s="12" t="s">
        <v>34</v>
      </c>
      <c r="L3784" s="13">
        <v>36.880000000000003</v>
      </c>
      <c r="M3784" s="13">
        <v>25</v>
      </c>
      <c r="N3784" s="13">
        <f t="shared" si="3981"/>
        <v>1.4752000000000001</v>
      </c>
      <c r="O3784" s="13" t="s">
        <v>30</v>
      </c>
      <c r="P3784" s="13">
        <v>58</v>
      </c>
      <c r="Q3784" s="13">
        <v>0</v>
      </c>
      <c r="R3784" s="69">
        <f>M3784*P3784</f>
        <v>1450</v>
      </c>
      <c r="S3784" s="69">
        <v>0</v>
      </c>
      <c r="T3784" s="69">
        <f>M3784*S3784</f>
        <v>0</v>
      </c>
      <c r="U3784" s="69">
        <f>R3784-T3784</f>
        <v>1450</v>
      </c>
      <c r="V3784" s="69">
        <f>U3784*0</f>
        <v>0</v>
      </c>
      <c r="W3784" s="69">
        <f>U3784-V3784</f>
        <v>1450</v>
      </c>
      <c r="X3784" s="69">
        <v>0</v>
      </c>
      <c r="Y3784" s="14">
        <f t="shared" si="4028"/>
        <v>0</v>
      </c>
      <c r="Z3784" s="11" t="s">
        <v>26</v>
      </c>
      <c r="AA3784" s="12" t="s">
        <v>31</v>
      </c>
    </row>
    <row r="3785" spans="1:27" x14ac:dyDescent="0.25">
      <c r="A3785" s="10">
        <v>45715</v>
      </c>
      <c r="B3785" s="11" t="s">
        <v>6729</v>
      </c>
      <c r="C3785" s="11" t="s">
        <v>6730</v>
      </c>
      <c r="D3785" s="11">
        <v>18343</v>
      </c>
      <c r="E3785" s="11" t="s">
        <v>77</v>
      </c>
      <c r="F3785" s="11" t="s">
        <v>26</v>
      </c>
      <c r="G3785" s="11">
        <v>112475</v>
      </c>
      <c r="H3785" s="12" t="s">
        <v>4445</v>
      </c>
      <c r="I3785" s="12" t="s">
        <v>27</v>
      </c>
      <c r="J3785" s="12" t="s">
        <v>33</v>
      </c>
      <c r="K3785" s="12" t="s">
        <v>34</v>
      </c>
      <c r="L3785" s="13">
        <v>36.32</v>
      </c>
      <c r="M3785" s="13">
        <v>25</v>
      </c>
      <c r="N3785" s="13">
        <f t="shared" si="3981"/>
        <v>1.4528000000000001</v>
      </c>
      <c r="O3785" s="13">
        <v>44</v>
      </c>
      <c r="P3785" s="13" t="s">
        <v>30</v>
      </c>
      <c r="Q3785" s="13">
        <v>0</v>
      </c>
      <c r="R3785" s="69">
        <f t="shared" ref="R3785" si="4031">+L3785*O3785</f>
        <v>1598.08</v>
      </c>
      <c r="S3785" s="69">
        <v>0</v>
      </c>
      <c r="T3785" s="69">
        <f>+L3785*S3785</f>
        <v>0</v>
      </c>
      <c r="U3785" s="69">
        <f>+R3785-T3785</f>
        <v>1598.08</v>
      </c>
      <c r="V3785" s="69">
        <f>+U3785*1</f>
        <v>1598.08</v>
      </c>
      <c r="W3785" s="69">
        <f>+U3785-V3785</f>
        <v>0</v>
      </c>
      <c r="X3785" s="69">
        <v>0</v>
      </c>
      <c r="Y3785" s="14">
        <f t="shared" si="4028"/>
        <v>0</v>
      </c>
      <c r="Z3785" s="11" t="s">
        <v>26</v>
      </c>
      <c r="AA3785" s="12" t="s">
        <v>31</v>
      </c>
    </row>
    <row r="3786" spans="1:27" x14ac:dyDescent="0.25">
      <c r="A3786" s="10">
        <v>45715</v>
      </c>
      <c r="B3786" s="11" t="s">
        <v>4185</v>
      </c>
      <c r="C3786" s="11" t="s">
        <v>6731</v>
      </c>
      <c r="D3786" s="11">
        <v>18344</v>
      </c>
      <c r="E3786" s="11" t="s">
        <v>243</v>
      </c>
      <c r="F3786" s="11" t="s">
        <v>26</v>
      </c>
      <c r="G3786" s="11">
        <v>963</v>
      </c>
      <c r="H3786" s="12" t="s">
        <v>141</v>
      </c>
      <c r="I3786" s="12" t="s">
        <v>27</v>
      </c>
      <c r="J3786" s="12" t="s">
        <v>6732</v>
      </c>
      <c r="K3786" s="12" t="s">
        <v>6733</v>
      </c>
      <c r="L3786" s="13">
        <v>41.52</v>
      </c>
      <c r="M3786" s="13">
        <v>25</v>
      </c>
      <c r="N3786" s="13">
        <f t="shared" si="3981"/>
        <v>1.6608000000000001</v>
      </c>
      <c r="O3786" s="13">
        <v>0</v>
      </c>
      <c r="P3786" s="13" t="s">
        <v>30</v>
      </c>
      <c r="Q3786" s="13"/>
      <c r="R3786" s="12"/>
      <c r="S3786" s="12"/>
      <c r="T3786" s="12"/>
      <c r="U3786" s="12"/>
      <c r="V3786" s="12"/>
      <c r="W3786" s="12"/>
      <c r="X3786" s="12"/>
      <c r="Y3786" s="12"/>
      <c r="Z3786" s="12" t="s">
        <v>26</v>
      </c>
      <c r="AA3786" s="12" t="s">
        <v>31</v>
      </c>
    </row>
    <row r="3787" spans="1:27" x14ac:dyDescent="0.25">
      <c r="A3787" s="10">
        <v>45715</v>
      </c>
      <c r="B3787" s="11" t="s">
        <v>6578</v>
      </c>
      <c r="C3787" s="11" t="s">
        <v>6734</v>
      </c>
      <c r="D3787" s="11">
        <v>18345</v>
      </c>
      <c r="E3787" s="11" t="s">
        <v>44</v>
      </c>
      <c r="F3787" s="11" t="s">
        <v>26</v>
      </c>
      <c r="G3787" s="11">
        <v>1674</v>
      </c>
      <c r="H3787" s="12" t="s">
        <v>45</v>
      </c>
      <c r="I3787" s="12" t="s">
        <v>27</v>
      </c>
      <c r="J3787" s="12" t="s">
        <v>28</v>
      </c>
      <c r="K3787" s="12" t="s">
        <v>29</v>
      </c>
      <c r="L3787" s="13">
        <v>39.24</v>
      </c>
      <c r="M3787" s="13">
        <v>25</v>
      </c>
      <c r="N3787" s="13">
        <f t="shared" si="3981"/>
        <v>1.5696000000000001</v>
      </c>
      <c r="O3787" s="13" t="s">
        <v>30</v>
      </c>
      <c r="P3787" s="13">
        <v>40</v>
      </c>
      <c r="Q3787" s="13">
        <v>0</v>
      </c>
      <c r="R3787" s="69">
        <f>M3787*P3787</f>
        <v>1000</v>
      </c>
      <c r="S3787" s="69">
        <v>0</v>
      </c>
      <c r="T3787" s="69">
        <f>M3787*S3787</f>
        <v>0</v>
      </c>
      <c r="U3787" s="69">
        <f>R3787-T3787</f>
        <v>1000</v>
      </c>
      <c r="V3787" s="69">
        <f>U3787*0</f>
        <v>0</v>
      </c>
      <c r="W3787" s="69">
        <f>U3787-V3787</f>
        <v>1000</v>
      </c>
      <c r="X3787" s="69">
        <v>0</v>
      </c>
      <c r="Y3787" s="14">
        <f t="shared" ref="Y3787:Y3790" si="4032">T3787-X3787</f>
        <v>0</v>
      </c>
      <c r="Z3787" s="11" t="s">
        <v>26</v>
      </c>
      <c r="AA3787" s="12" t="s">
        <v>31</v>
      </c>
    </row>
    <row r="3788" spans="1:27" x14ac:dyDescent="0.25">
      <c r="A3788" s="10">
        <v>45715</v>
      </c>
      <c r="B3788" s="11" t="s">
        <v>6735</v>
      </c>
      <c r="C3788" s="11" t="s">
        <v>6736</v>
      </c>
      <c r="D3788" s="11">
        <v>18346</v>
      </c>
      <c r="E3788" s="11" t="s">
        <v>592</v>
      </c>
      <c r="F3788" s="11" t="s">
        <v>26</v>
      </c>
      <c r="G3788" s="11">
        <v>56557</v>
      </c>
      <c r="H3788" s="12" t="s">
        <v>4422</v>
      </c>
      <c r="I3788" s="12" t="s">
        <v>27</v>
      </c>
      <c r="J3788" s="12" t="s">
        <v>33</v>
      </c>
      <c r="K3788" s="12" t="s">
        <v>34</v>
      </c>
      <c r="L3788" s="13">
        <v>35.28</v>
      </c>
      <c r="M3788" s="13">
        <v>25</v>
      </c>
      <c r="N3788" s="13">
        <f t="shared" si="3981"/>
        <v>1.4112</v>
      </c>
      <c r="O3788" s="13">
        <v>45</v>
      </c>
      <c r="P3788" s="13" t="s">
        <v>30</v>
      </c>
      <c r="Q3788" s="13">
        <v>0</v>
      </c>
      <c r="R3788" s="69">
        <f>+L3788*O3788</f>
        <v>1587.6000000000001</v>
      </c>
      <c r="S3788" s="69">
        <v>0</v>
      </c>
      <c r="T3788" s="69">
        <f>+L3788*S3788</f>
        <v>0</v>
      </c>
      <c r="U3788" s="69">
        <f t="shared" ref="U3788" si="4033">+R3788-T3788</f>
        <v>1587.6000000000001</v>
      </c>
      <c r="V3788" s="69">
        <f>+U3788*1</f>
        <v>1587.6000000000001</v>
      </c>
      <c r="W3788" s="69">
        <f t="shared" ref="W3788" si="4034">+U3788-V3788</f>
        <v>0</v>
      </c>
      <c r="X3788" s="69">
        <v>0</v>
      </c>
      <c r="Y3788" s="14">
        <f t="shared" si="4032"/>
        <v>0</v>
      </c>
      <c r="Z3788" s="11" t="s">
        <v>26</v>
      </c>
      <c r="AA3788" s="12" t="s">
        <v>31</v>
      </c>
    </row>
    <row r="3789" spans="1:27" x14ac:dyDescent="0.25">
      <c r="A3789" s="10">
        <v>45715</v>
      </c>
      <c r="B3789" s="11" t="s">
        <v>339</v>
      </c>
      <c r="C3789" s="11" t="s">
        <v>6737</v>
      </c>
      <c r="D3789" s="11">
        <v>18347</v>
      </c>
      <c r="E3789" s="11" t="s">
        <v>50</v>
      </c>
      <c r="F3789" s="11" t="s">
        <v>26</v>
      </c>
      <c r="G3789" s="11">
        <v>775</v>
      </c>
      <c r="H3789" s="12" t="s">
        <v>162</v>
      </c>
      <c r="I3789" s="12" t="s">
        <v>27</v>
      </c>
      <c r="J3789" s="12" t="s">
        <v>42</v>
      </c>
      <c r="K3789" s="12" t="s">
        <v>43</v>
      </c>
      <c r="L3789" s="13">
        <v>41.12</v>
      </c>
      <c r="M3789" s="13">
        <v>25</v>
      </c>
      <c r="N3789" s="13">
        <f t="shared" si="3981"/>
        <v>1.6447999999999998</v>
      </c>
      <c r="O3789" s="13" t="s">
        <v>30</v>
      </c>
      <c r="P3789" s="13">
        <v>62</v>
      </c>
      <c r="Q3789" s="13">
        <v>0</v>
      </c>
      <c r="R3789" s="69">
        <f>M3789*P3789</f>
        <v>1550</v>
      </c>
      <c r="S3789" s="69">
        <v>0</v>
      </c>
      <c r="T3789" s="69">
        <f>M3789*S3789</f>
        <v>0</v>
      </c>
      <c r="U3789" s="69">
        <f>R3789-T3789</f>
        <v>1550</v>
      </c>
      <c r="V3789" s="69">
        <f t="shared" ref="V3789" si="4035">U3789*0</f>
        <v>0</v>
      </c>
      <c r="W3789" s="69">
        <f t="shared" ref="W3789" si="4036">U3789-V3789</f>
        <v>1550</v>
      </c>
      <c r="X3789" s="69">
        <v>0</v>
      </c>
      <c r="Y3789" s="14">
        <f t="shared" si="4032"/>
        <v>0</v>
      </c>
      <c r="Z3789" s="11" t="s">
        <v>26</v>
      </c>
      <c r="AA3789" s="12" t="s">
        <v>31</v>
      </c>
    </row>
    <row r="3790" spans="1:27" x14ac:dyDescent="0.25">
      <c r="A3790" s="10">
        <v>45715</v>
      </c>
      <c r="B3790" s="11" t="s">
        <v>6180</v>
      </c>
      <c r="C3790" s="11" t="s">
        <v>6738</v>
      </c>
      <c r="D3790" s="11">
        <v>18348</v>
      </c>
      <c r="E3790" s="11" t="s">
        <v>551</v>
      </c>
      <c r="F3790" s="11" t="s">
        <v>26</v>
      </c>
      <c r="G3790" s="11">
        <v>44190</v>
      </c>
      <c r="H3790" s="12" t="s">
        <v>4422</v>
      </c>
      <c r="I3790" s="12" t="s">
        <v>27</v>
      </c>
      <c r="J3790" s="12" t="s">
        <v>47</v>
      </c>
      <c r="K3790" s="12" t="s">
        <v>48</v>
      </c>
      <c r="L3790" s="13">
        <v>35.119999999999997</v>
      </c>
      <c r="M3790" s="13">
        <v>25</v>
      </c>
      <c r="N3790" s="13">
        <f t="shared" si="3981"/>
        <v>1.4047999999999998</v>
      </c>
      <c r="O3790" s="13">
        <v>46</v>
      </c>
      <c r="P3790" s="13" t="s">
        <v>30</v>
      </c>
      <c r="Q3790" s="13">
        <v>0</v>
      </c>
      <c r="R3790" s="69">
        <f t="shared" ref="R3790" si="4037">+L3790*O3790</f>
        <v>1615.52</v>
      </c>
      <c r="S3790" s="69">
        <v>0</v>
      </c>
      <c r="T3790" s="69">
        <f t="shared" ref="T3790" si="4038">+L3790*S3790</f>
        <v>0</v>
      </c>
      <c r="U3790" s="69">
        <f t="shared" ref="U3790" si="4039">+R3790-T3790</f>
        <v>1615.52</v>
      </c>
      <c r="V3790" s="69">
        <f>+U3790*1</f>
        <v>1615.52</v>
      </c>
      <c r="W3790" s="69">
        <f t="shared" ref="W3790" si="4040">+U3790-V3790</f>
        <v>0</v>
      </c>
      <c r="X3790" s="69">
        <v>0</v>
      </c>
      <c r="Y3790" s="14">
        <f t="shared" si="4032"/>
        <v>0</v>
      </c>
      <c r="Z3790" s="12" t="s">
        <v>26</v>
      </c>
      <c r="AA3790" s="12" t="s">
        <v>31</v>
      </c>
    </row>
    <row r="3791" spans="1:27" x14ac:dyDescent="0.25">
      <c r="A3791" s="10">
        <v>45715</v>
      </c>
      <c r="B3791" s="11" t="s">
        <v>6739</v>
      </c>
      <c r="C3791" s="11" t="s">
        <v>6740</v>
      </c>
      <c r="D3791" s="11">
        <v>18349</v>
      </c>
      <c r="E3791" s="11" t="s">
        <v>569</v>
      </c>
      <c r="F3791" s="11" t="s">
        <v>26</v>
      </c>
      <c r="G3791" s="11" t="s">
        <v>26</v>
      </c>
      <c r="H3791" s="12" t="s">
        <v>4421</v>
      </c>
      <c r="I3791" s="12" t="s">
        <v>27</v>
      </c>
      <c r="J3791" s="12" t="s">
        <v>33</v>
      </c>
      <c r="K3791" s="12" t="s">
        <v>34</v>
      </c>
      <c r="L3791" s="13">
        <v>43.6</v>
      </c>
      <c r="M3791" s="13">
        <v>30</v>
      </c>
      <c r="N3791" s="13">
        <f t="shared" si="3981"/>
        <v>1.4533333333333334</v>
      </c>
      <c r="O3791" s="13">
        <v>85</v>
      </c>
      <c r="P3791" s="13" t="s">
        <v>30</v>
      </c>
      <c r="Q3791" s="13">
        <v>0</v>
      </c>
      <c r="R3791" s="69">
        <f t="shared" ref="R3791" si="4041">L3791*O3791</f>
        <v>3706</v>
      </c>
      <c r="S3791" s="69">
        <v>38</v>
      </c>
      <c r="T3791" s="69">
        <f t="shared" ref="T3791" si="4042">L3791*S3791</f>
        <v>1656.8</v>
      </c>
      <c r="U3791" s="69">
        <f t="shared" ref="U3791" si="4043">R3791-T3791</f>
        <v>2049.1999999999998</v>
      </c>
      <c r="V3791" s="69">
        <f>U3791*1</f>
        <v>2049.1999999999998</v>
      </c>
      <c r="W3791" s="69">
        <f t="shared" ref="W3791" si="4044">U3791-V3791</f>
        <v>0</v>
      </c>
      <c r="X3791" s="69">
        <f>L3791*36</f>
        <v>1569.6000000000001</v>
      </c>
      <c r="Y3791" s="70">
        <f>+T3791-X3791</f>
        <v>87.199999999999818</v>
      </c>
      <c r="Z3791" s="12" t="s">
        <v>140</v>
      </c>
      <c r="AA3791" s="12" t="s">
        <v>78</v>
      </c>
    </row>
    <row r="3792" spans="1:27" x14ac:dyDescent="0.25">
      <c r="A3792" s="10">
        <v>45715</v>
      </c>
      <c r="B3792" s="11" t="s">
        <v>6741</v>
      </c>
      <c r="C3792" s="11" t="s">
        <v>6742</v>
      </c>
      <c r="D3792" s="11">
        <v>18350</v>
      </c>
      <c r="E3792" s="11" t="s">
        <v>604</v>
      </c>
      <c r="F3792" s="11" t="s">
        <v>26</v>
      </c>
      <c r="G3792" s="11">
        <v>1075</v>
      </c>
      <c r="H3792" s="12" t="s">
        <v>141</v>
      </c>
      <c r="I3792" s="12" t="s">
        <v>27</v>
      </c>
      <c r="J3792" s="12" t="s">
        <v>6732</v>
      </c>
      <c r="K3792" s="12" t="s">
        <v>6733</v>
      </c>
      <c r="L3792" s="13">
        <v>40.82</v>
      </c>
      <c r="M3792" s="13">
        <v>25</v>
      </c>
      <c r="N3792" s="13">
        <f t="shared" si="3981"/>
        <v>1.6328</v>
      </c>
      <c r="O3792" s="13">
        <v>0</v>
      </c>
      <c r="P3792" s="13" t="s">
        <v>30</v>
      </c>
      <c r="Q3792" s="13"/>
      <c r="R3792" s="12"/>
      <c r="S3792" s="12"/>
      <c r="T3792" s="12"/>
      <c r="U3792" s="12"/>
      <c r="V3792" s="12"/>
      <c r="W3792" s="12"/>
      <c r="X3792" s="12"/>
      <c r="Y3792" s="12"/>
      <c r="Z3792" s="12" t="s">
        <v>26</v>
      </c>
      <c r="AA3792" s="12" t="s">
        <v>31</v>
      </c>
    </row>
    <row r="3793" spans="1:27" x14ac:dyDescent="0.25">
      <c r="A3793" s="10">
        <v>45715</v>
      </c>
      <c r="B3793" s="11" t="s">
        <v>741</v>
      </c>
      <c r="C3793" s="11" t="s">
        <v>6743</v>
      </c>
      <c r="D3793" s="11">
        <v>18351</v>
      </c>
      <c r="E3793" s="11" t="s">
        <v>5101</v>
      </c>
      <c r="F3793" s="11" t="s">
        <v>26</v>
      </c>
      <c r="G3793" s="11">
        <v>78108</v>
      </c>
      <c r="H3793" s="12" t="s">
        <v>4447</v>
      </c>
      <c r="I3793" s="12" t="s">
        <v>27</v>
      </c>
      <c r="J3793" s="12" t="s">
        <v>42</v>
      </c>
      <c r="K3793" s="12" t="s">
        <v>43</v>
      </c>
      <c r="L3793" s="13">
        <v>43.88</v>
      </c>
      <c r="M3793" s="13">
        <v>25</v>
      </c>
      <c r="N3793" s="13">
        <f t="shared" si="3981"/>
        <v>1.7552000000000001</v>
      </c>
      <c r="O3793" s="13">
        <v>42.5</v>
      </c>
      <c r="P3793" s="13"/>
      <c r="Q3793" s="13">
        <v>0</v>
      </c>
      <c r="R3793" s="69">
        <f>+L3793*O3793</f>
        <v>1864.9</v>
      </c>
      <c r="S3793" s="69">
        <v>0</v>
      </c>
      <c r="T3793" s="69">
        <f>+L3793*S3793</f>
        <v>0</v>
      </c>
      <c r="U3793" s="69">
        <f>+R3793-T3793</f>
        <v>1864.9</v>
      </c>
      <c r="V3793" s="69">
        <f>+U3793*0.75</f>
        <v>1398.6750000000002</v>
      </c>
      <c r="W3793" s="69">
        <f>+U3793-V3793</f>
        <v>466.22499999999991</v>
      </c>
      <c r="X3793" s="69">
        <v>0</v>
      </c>
      <c r="Y3793" s="14">
        <f t="shared" ref="Y3793" si="4045">T3793-X3793</f>
        <v>0</v>
      </c>
      <c r="Z3793" s="11" t="s">
        <v>26</v>
      </c>
      <c r="AA3793" s="12" t="s">
        <v>31</v>
      </c>
    </row>
    <row r="3794" spans="1:27" x14ac:dyDescent="0.25">
      <c r="A3794" s="10">
        <v>45715</v>
      </c>
      <c r="B3794" s="11" t="s">
        <v>397</v>
      </c>
      <c r="C3794" s="11" t="s">
        <v>6744</v>
      </c>
      <c r="D3794" s="11">
        <v>18352</v>
      </c>
      <c r="E3794" s="11" t="s">
        <v>500</v>
      </c>
      <c r="F3794" s="11" t="s">
        <v>26</v>
      </c>
      <c r="G3794" s="11" t="s">
        <v>26</v>
      </c>
      <c r="H3794" s="12" t="s">
        <v>4421</v>
      </c>
      <c r="I3794" s="12" t="s">
        <v>27</v>
      </c>
      <c r="J3794" s="12" t="s">
        <v>47</v>
      </c>
      <c r="K3794" s="12" t="s">
        <v>48</v>
      </c>
      <c r="L3794" s="13">
        <v>42.34</v>
      </c>
      <c r="M3794" s="13">
        <v>29</v>
      </c>
      <c r="N3794" s="13">
        <f t="shared" si="3981"/>
        <v>1.4600000000000002</v>
      </c>
      <c r="O3794" s="13">
        <v>87</v>
      </c>
      <c r="P3794" s="13" t="s">
        <v>30</v>
      </c>
      <c r="Q3794" s="13">
        <v>0</v>
      </c>
      <c r="R3794" s="69">
        <f t="shared" ref="R3794" si="4046">L3794*O3794</f>
        <v>3683.5800000000004</v>
      </c>
      <c r="S3794" s="69">
        <v>38</v>
      </c>
      <c r="T3794" s="69">
        <f t="shared" ref="T3794" si="4047">L3794*S3794</f>
        <v>1608.92</v>
      </c>
      <c r="U3794" s="69">
        <f t="shared" ref="U3794" si="4048">R3794-T3794</f>
        <v>2074.6600000000003</v>
      </c>
      <c r="V3794" s="69">
        <f>U3794*1</f>
        <v>2074.6600000000003</v>
      </c>
      <c r="W3794" s="69">
        <f t="shared" ref="W3794" si="4049">U3794-V3794</f>
        <v>0</v>
      </c>
      <c r="X3794" s="69">
        <f>L3794*36</f>
        <v>1524.2400000000002</v>
      </c>
      <c r="Y3794" s="70">
        <f>+T3794-X3794</f>
        <v>84.679999999999836</v>
      </c>
      <c r="Z3794" s="12" t="s">
        <v>141</v>
      </c>
      <c r="AA3794" s="12" t="s">
        <v>78</v>
      </c>
    </row>
    <row r="3795" spans="1:27" x14ac:dyDescent="0.25">
      <c r="A3795" s="10">
        <v>45715</v>
      </c>
      <c r="B3795" s="11" t="s">
        <v>6745</v>
      </c>
      <c r="C3795" s="11" t="s">
        <v>6746</v>
      </c>
      <c r="D3795" s="11">
        <v>18353</v>
      </c>
      <c r="E3795" s="11" t="s">
        <v>80</v>
      </c>
      <c r="F3795" s="11" t="s">
        <v>26</v>
      </c>
      <c r="G3795" s="11" t="s">
        <v>26</v>
      </c>
      <c r="H3795" s="12" t="s">
        <v>4421</v>
      </c>
      <c r="I3795" s="12" t="s">
        <v>27</v>
      </c>
      <c r="J3795" s="12" t="s">
        <v>42</v>
      </c>
      <c r="K3795" s="12" t="s">
        <v>43</v>
      </c>
      <c r="L3795" s="13">
        <v>42.28</v>
      </c>
      <c r="M3795" s="13">
        <v>25</v>
      </c>
      <c r="N3795" s="13">
        <f t="shared" si="3981"/>
        <v>1.6912</v>
      </c>
      <c r="O3795" s="13">
        <v>83</v>
      </c>
      <c r="P3795" s="13" t="s">
        <v>30</v>
      </c>
      <c r="Q3795" s="13">
        <v>0</v>
      </c>
      <c r="R3795" s="69">
        <f>L3795*O3795</f>
        <v>3509.2400000000002</v>
      </c>
      <c r="S3795" s="69">
        <v>38</v>
      </c>
      <c r="T3795" s="69">
        <f>L3795*S3795</f>
        <v>1606.64</v>
      </c>
      <c r="U3795" s="69">
        <f>R3795-T3795</f>
        <v>1902.6000000000001</v>
      </c>
      <c r="V3795" s="69">
        <f>U3795*1</f>
        <v>1902.6000000000001</v>
      </c>
      <c r="W3795" s="69">
        <f>U3795-V3795</f>
        <v>0</v>
      </c>
      <c r="X3795" s="69">
        <f>L3795*36</f>
        <v>1522.08</v>
      </c>
      <c r="Y3795" s="70">
        <f>+T3795-X3795</f>
        <v>84.560000000000173</v>
      </c>
      <c r="Z3795" s="12" t="s">
        <v>140</v>
      </c>
      <c r="AA3795" s="12" t="s">
        <v>78</v>
      </c>
    </row>
    <row r="3796" spans="1:27" x14ac:dyDescent="0.25">
      <c r="A3796" s="10">
        <v>45715</v>
      </c>
      <c r="B3796" s="11" t="s">
        <v>6747</v>
      </c>
      <c r="C3796" s="11" t="s">
        <v>6748</v>
      </c>
      <c r="D3796" s="11">
        <v>18354</v>
      </c>
      <c r="E3796" s="11" t="s">
        <v>84</v>
      </c>
      <c r="F3796" s="11" t="s">
        <v>26</v>
      </c>
      <c r="G3796" s="11">
        <v>60205</v>
      </c>
      <c r="H3796" s="12" t="s">
        <v>4422</v>
      </c>
      <c r="I3796" s="12" t="s">
        <v>27</v>
      </c>
      <c r="J3796" s="12" t="s">
        <v>33</v>
      </c>
      <c r="K3796" s="12" t="s">
        <v>34</v>
      </c>
      <c r="L3796" s="13">
        <v>32.86</v>
      </c>
      <c r="M3796" s="13">
        <v>25</v>
      </c>
      <c r="N3796" s="13">
        <f t="shared" si="3981"/>
        <v>1.3144</v>
      </c>
      <c r="O3796" s="13">
        <v>45</v>
      </c>
      <c r="P3796" s="13" t="s">
        <v>30</v>
      </c>
      <c r="Q3796" s="13">
        <v>0</v>
      </c>
      <c r="R3796" s="69">
        <f>+L3796*O3796</f>
        <v>1478.7</v>
      </c>
      <c r="S3796" s="69">
        <v>0</v>
      </c>
      <c r="T3796" s="69">
        <f>+L3796*S3796</f>
        <v>0</v>
      </c>
      <c r="U3796" s="69">
        <f t="shared" ref="U3796:U3798" si="4050">+R3796-T3796</f>
        <v>1478.7</v>
      </c>
      <c r="V3796" s="69">
        <f>+U3796*1</f>
        <v>1478.7</v>
      </c>
      <c r="W3796" s="69">
        <f t="shared" ref="W3796:W3798" si="4051">+U3796-V3796</f>
        <v>0</v>
      </c>
      <c r="X3796" s="69">
        <v>0</v>
      </c>
      <c r="Y3796" s="14">
        <f t="shared" ref="Y3796:Y3799" si="4052">T3796-X3796</f>
        <v>0</v>
      </c>
      <c r="Z3796" s="11" t="s">
        <v>26</v>
      </c>
      <c r="AA3796" s="12" t="s">
        <v>31</v>
      </c>
    </row>
    <row r="3797" spans="1:27" x14ac:dyDescent="0.25">
      <c r="A3797" s="10">
        <v>45715</v>
      </c>
      <c r="B3797" s="11" t="s">
        <v>6749</v>
      </c>
      <c r="C3797" s="11" t="s">
        <v>6750</v>
      </c>
      <c r="D3797" s="11">
        <v>18355</v>
      </c>
      <c r="E3797" s="11" t="s">
        <v>588</v>
      </c>
      <c r="F3797" s="11" t="s">
        <v>26</v>
      </c>
      <c r="G3797" s="11">
        <v>56943</v>
      </c>
      <c r="H3797" s="12" t="s">
        <v>4422</v>
      </c>
      <c r="I3797" s="12" t="s">
        <v>27</v>
      </c>
      <c r="J3797" s="12" t="s">
        <v>47</v>
      </c>
      <c r="K3797" s="12" t="s">
        <v>48</v>
      </c>
      <c r="L3797" s="13">
        <v>32.32</v>
      </c>
      <c r="M3797" s="13">
        <v>25</v>
      </c>
      <c r="N3797" s="13">
        <f t="shared" si="3981"/>
        <v>1.2927999999999999</v>
      </c>
      <c r="O3797" s="13">
        <v>46</v>
      </c>
      <c r="P3797" s="13" t="s">
        <v>30</v>
      </c>
      <c r="Q3797" s="13">
        <v>0</v>
      </c>
      <c r="R3797" s="69">
        <f t="shared" ref="R3797" si="4053">+L3797*O3797</f>
        <v>1486.72</v>
      </c>
      <c r="S3797" s="69">
        <v>0</v>
      </c>
      <c r="T3797" s="69">
        <f t="shared" ref="T3797:T3798" si="4054">+L3797*S3797</f>
        <v>0</v>
      </c>
      <c r="U3797" s="69">
        <f t="shared" si="4050"/>
        <v>1486.72</v>
      </c>
      <c r="V3797" s="69">
        <f>+U3797*1</f>
        <v>1486.72</v>
      </c>
      <c r="W3797" s="69">
        <f t="shared" si="4051"/>
        <v>0</v>
      </c>
      <c r="X3797" s="69">
        <v>0</v>
      </c>
      <c r="Y3797" s="14">
        <f t="shared" si="4052"/>
        <v>0</v>
      </c>
      <c r="Z3797" s="12" t="s">
        <v>26</v>
      </c>
      <c r="AA3797" s="12" t="s">
        <v>31</v>
      </c>
    </row>
    <row r="3798" spans="1:27" x14ac:dyDescent="0.25">
      <c r="A3798" s="10">
        <v>45715</v>
      </c>
      <c r="B3798" s="11" t="s">
        <v>6751</v>
      </c>
      <c r="C3798" s="11" t="s">
        <v>6752</v>
      </c>
      <c r="D3798" s="11">
        <v>18356</v>
      </c>
      <c r="E3798" s="11" t="s">
        <v>60</v>
      </c>
      <c r="F3798" s="11" t="s">
        <v>26</v>
      </c>
      <c r="G3798" s="11" t="s">
        <v>35</v>
      </c>
      <c r="H3798" s="12" t="s">
        <v>36</v>
      </c>
      <c r="I3798" s="12" t="s">
        <v>27</v>
      </c>
      <c r="J3798" s="12" t="s">
        <v>33</v>
      </c>
      <c r="K3798" s="12" t="s">
        <v>34</v>
      </c>
      <c r="L3798" s="13">
        <v>8.32</v>
      </c>
      <c r="M3798" s="13">
        <v>6</v>
      </c>
      <c r="N3798" s="13">
        <f t="shared" si="3981"/>
        <v>1.3866666666666667</v>
      </c>
      <c r="O3798" s="13">
        <v>50</v>
      </c>
      <c r="P3798" s="13" t="s">
        <v>30</v>
      </c>
      <c r="Q3798" s="13">
        <v>0</v>
      </c>
      <c r="R3798" s="69">
        <f>(L3798*O3798)-Q3798</f>
        <v>416</v>
      </c>
      <c r="S3798" s="69">
        <v>0</v>
      </c>
      <c r="T3798" s="69">
        <f t="shared" si="4054"/>
        <v>0</v>
      </c>
      <c r="U3798" s="69">
        <f t="shared" si="4050"/>
        <v>416</v>
      </c>
      <c r="V3798" s="69">
        <f t="shared" ref="V3798" si="4055">+U3798*0</f>
        <v>0</v>
      </c>
      <c r="W3798" s="69">
        <f t="shared" si="4051"/>
        <v>416</v>
      </c>
      <c r="X3798" s="69">
        <v>0</v>
      </c>
      <c r="Y3798" s="14">
        <f t="shared" si="4052"/>
        <v>0</v>
      </c>
      <c r="Z3798" s="11" t="s">
        <v>26</v>
      </c>
      <c r="AA3798" s="12" t="s">
        <v>31</v>
      </c>
    </row>
    <row r="3799" spans="1:27" x14ac:dyDescent="0.25">
      <c r="A3799" s="10">
        <v>45715</v>
      </c>
      <c r="B3799" s="11" t="s">
        <v>1778</v>
      </c>
      <c r="C3799" s="11" t="s">
        <v>6753</v>
      </c>
      <c r="D3799" s="11">
        <v>18357</v>
      </c>
      <c r="E3799" s="11" t="s">
        <v>485</v>
      </c>
      <c r="F3799" s="11" t="s">
        <v>26</v>
      </c>
      <c r="G3799" s="11">
        <v>78153</v>
      </c>
      <c r="H3799" s="12" t="s">
        <v>4447</v>
      </c>
      <c r="I3799" s="12" t="s">
        <v>27</v>
      </c>
      <c r="J3799" s="12" t="s">
        <v>42</v>
      </c>
      <c r="K3799" s="12" t="s">
        <v>43</v>
      </c>
      <c r="L3799" s="13">
        <v>42.68</v>
      </c>
      <c r="M3799" s="13">
        <v>25</v>
      </c>
      <c r="N3799" s="13">
        <f t="shared" si="3981"/>
        <v>1.7072000000000001</v>
      </c>
      <c r="O3799" s="13">
        <v>42.5</v>
      </c>
      <c r="P3799" s="13"/>
      <c r="Q3799" s="13">
        <v>0</v>
      </c>
      <c r="R3799" s="69">
        <f>+L3799*O3799</f>
        <v>1813.9</v>
      </c>
      <c r="S3799" s="69">
        <v>0</v>
      </c>
      <c r="T3799" s="69">
        <f>+L3799*S3799</f>
        <v>0</v>
      </c>
      <c r="U3799" s="69">
        <f>+R3799-T3799</f>
        <v>1813.9</v>
      </c>
      <c r="V3799" s="69">
        <f>+U3799*0.75</f>
        <v>1360.4250000000002</v>
      </c>
      <c r="W3799" s="69">
        <f>+U3799-V3799</f>
        <v>453.47499999999991</v>
      </c>
      <c r="X3799" s="69">
        <v>0</v>
      </c>
      <c r="Y3799" s="14">
        <f t="shared" si="4052"/>
        <v>0</v>
      </c>
      <c r="Z3799" s="11" t="s">
        <v>26</v>
      </c>
      <c r="AA3799" s="12" t="s">
        <v>31</v>
      </c>
    </row>
    <row r="3800" spans="1:27" x14ac:dyDescent="0.25">
      <c r="A3800" s="10">
        <v>45715</v>
      </c>
      <c r="B3800" s="11" t="s">
        <v>5983</v>
      </c>
      <c r="C3800" s="11" t="s">
        <v>6754</v>
      </c>
      <c r="D3800" s="11">
        <v>18358</v>
      </c>
      <c r="E3800" s="11" t="s">
        <v>81</v>
      </c>
      <c r="F3800" s="11" t="s">
        <v>26</v>
      </c>
      <c r="G3800" s="11" t="s">
        <v>26</v>
      </c>
      <c r="H3800" s="12" t="s">
        <v>4421</v>
      </c>
      <c r="I3800" s="12" t="s">
        <v>27</v>
      </c>
      <c r="J3800" s="12" t="s">
        <v>47</v>
      </c>
      <c r="K3800" s="12" t="s">
        <v>48</v>
      </c>
      <c r="L3800" s="13">
        <v>41.3</v>
      </c>
      <c r="M3800" s="13">
        <v>28</v>
      </c>
      <c r="N3800" s="13">
        <f t="shared" si="3981"/>
        <v>1.4749999999999999</v>
      </c>
      <c r="O3800" s="13">
        <v>87</v>
      </c>
      <c r="P3800" s="13" t="s">
        <v>30</v>
      </c>
      <c r="Q3800" s="13">
        <v>0</v>
      </c>
      <c r="R3800" s="69">
        <f t="shared" ref="R3800" si="4056">L3800*O3800</f>
        <v>3593.1</v>
      </c>
      <c r="S3800" s="69">
        <v>38</v>
      </c>
      <c r="T3800" s="69">
        <f t="shared" ref="T3800" si="4057">L3800*S3800</f>
        <v>1569.3999999999999</v>
      </c>
      <c r="U3800" s="69">
        <f t="shared" ref="U3800" si="4058">R3800-T3800</f>
        <v>2023.7</v>
      </c>
      <c r="V3800" s="69">
        <f>U3800*1</f>
        <v>2023.7</v>
      </c>
      <c r="W3800" s="69">
        <f t="shared" ref="W3800" si="4059">U3800-V3800</f>
        <v>0</v>
      </c>
      <c r="X3800" s="69">
        <f>L3800*36</f>
        <v>1486.8</v>
      </c>
      <c r="Y3800" s="70">
        <f>+T3800-X3800</f>
        <v>82.599999999999909</v>
      </c>
      <c r="Z3800" s="12" t="s">
        <v>141</v>
      </c>
      <c r="AA3800" s="12" t="s">
        <v>78</v>
      </c>
    </row>
    <row r="3801" spans="1:27" x14ac:dyDescent="0.25">
      <c r="A3801" s="10">
        <v>45715</v>
      </c>
      <c r="B3801" s="11" t="s">
        <v>5908</v>
      </c>
      <c r="C3801" s="11" t="s">
        <v>6755</v>
      </c>
      <c r="D3801" s="11">
        <v>18359</v>
      </c>
      <c r="E3801" s="11" t="s">
        <v>69</v>
      </c>
      <c r="F3801" s="11" t="s">
        <v>26</v>
      </c>
      <c r="G3801" s="11">
        <v>2138</v>
      </c>
      <c r="H3801" s="12" t="s">
        <v>70</v>
      </c>
      <c r="I3801" s="12" t="s">
        <v>27</v>
      </c>
      <c r="J3801" s="12" t="s">
        <v>42</v>
      </c>
      <c r="K3801" s="12" t="s">
        <v>43</v>
      </c>
      <c r="L3801" s="13">
        <v>43.32</v>
      </c>
      <c r="M3801" s="13">
        <v>25</v>
      </c>
      <c r="N3801" s="13">
        <f t="shared" si="3981"/>
        <v>1.7328000000000001</v>
      </c>
      <c r="O3801" s="13" t="s">
        <v>30</v>
      </c>
      <c r="P3801" s="13">
        <v>64</v>
      </c>
      <c r="Q3801" s="13">
        <v>0</v>
      </c>
      <c r="R3801" s="69">
        <f>+M3801*P3801</f>
        <v>1600</v>
      </c>
      <c r="S3801" s="69">
        <v>0</v>
      </c>
      <c r="T3801" s="69">
        <f>+M3801*S3801</f>
        <v>0</v>
      </c>
      <c r="U3801" s="69">
        <f t="shared" ref="U3801" si="4060">+R3801-T3801</f>
        <v>1600</v>
      </c>
      <c r="V3801" s="69">
        <f t="shared" ref="V3801" si="4061">+U3801*0</f>
        <v>0</v>
      </c>
      <c r="W3801" s="69">
        <f t="shared" ref="W3801" si="4062">+U3801-V3801</f>
        <v>1600</v>
      </c>
      <c r="X3801" s="69">
        <v>0</v>
      </c>
      <c r="Y3801" s="14">
        <f t="shared" ref="Y3801" si="4063">T3801-X3801</f>
        <v>0</v>
      </c>
      <c r="Z3801" s="11" t="s">
        <v>26</v>
      </c>
      <c r="AA3801" s="12" t="s">
        <v>31</v>
      </c>
    </row>
    <row r="3802" spans="1:27" x14ac:dyDescent="0.25">
      <c r="A3802" s="10">
        <v>45715</v>
      </c>
      <c r="B3802" s="11" t="s">
        <v>6756</v>
      </c>
      <c r="C3802" s="11" t="s">
        <v>6757</v>
      </c>
      <c r="D3802" s="11">
        <v>18360</v>
      </c>
      <c r="E3802" s="11" t="s">
        <v>519</v>
      </c>
      <c r="F3802" s="11" t="s">
        <v>26</v>
      </c>
      <c r="G3802" s="11" t="s">
        <v>26</v>
      </c>
      <c r="H3802" s="12" t="s">
        <v>4421</v>
      </c>
      <c r="I3802" s="12" t="s">
        <v>27</v>
      </c>
      <c r="J3802" s="12" t="s">
        <v>47</v>
      </c>
      <c r="K3802" s="12" t="s">
        <v>48</v>
      </c>
      <c r="L3802" s="13">
        <v>41.96</v>
      </c>
      <c r="M3802" s="13">
        <v>29</v>
      </c>
      <c r="N3802" s="13">
        <f t="shared" si="3981"/>
        <v>1.4468965517241379</v>
      </c>
      <c r="O3802" s="13">
        <v>87</v>
      </c>
      <c r="P3802" s="13" t="s">
        <v>30</v>
      </c>
      <c r="Q3802" s="13">
        <v>0</v>
      </c>
      <c r="R3802" s="69">
        <f t="shared" ref="R3802" si="4064">L3802*O3802</f>
        <v>3650.52</v>
      </c>
      <c r="S3802" s="69">
        <v>38</v>
      </c>
      <c r="T3802" s="69">
        <f t="shared" ref="T3802" si="4065">L3802*S3802</f>
        <v>1594.48</v>
      </c>
      <c r="U3802" s="69">
        <f t="shared" ref="U3802" si="4066">R3802-T3802</f>
        <v>2056.04</v>
      </c>
      <c r="V3802" s="69">
        <f>U3802*1</f>
        <v>2056.04</v>
      </c>
      <c r="W3802" s="69">
        <f t="shared" ref="W3802" si="4067">U3802-V3802</f>
        <v>0</v>
      </c>
      <c r="X3802" s="69">
        <f>L3802*36</f>
        <v>1510.56</v>
      </c>
      <c r="Y3802" s="70">
        <f>+T3802-X3802</f>
        <v>83.920000000000073</v>
      </c>
      <c r="Z3802" s="12" t="s">
        <v>140</v>
      </c>
      <c r="AA3802" s="12" t="s">
        <v>78</v>
      </c>
    </row>
    <row r="3803" spans="1:27" x14ac:dyDescent="0.25">
      <c r="A3803" s="10">
        <v>45715</v>
      </c>
      <c r="B3803" s="11" t="s">
        <v>6758</v>
      </c>
      <c r="C3803" s="11" t="s">
        <v>6759</v>
      </c>
      <c r="D3803" s="11">
        <v>18361</v>
      </c>
      <c r="E3803" s="11" t="s">
        <v>183</v>
      </c>
      <c r="F3803" s="11" t="s">
        <v>26</v>
      </c>
      <c r="G3803" s="11">
        <v>1031</v>
      </c>
      <c r="H3803" s="12" t="s">
        <v>141</v>
      </c>
      <c r="I3803" s="12" t="s">
        <v>27</v>
      </c>
      <c r="J3803" s="12" t="s">
        <v>33</v>
      </c>
      <c r="K3803" s="12" t="s">
        <v>34</v>
      </c>
      <c r="L3803" s="13">
        <v>37.92</v>
      </c>
      <c r="M3803" s="13">
        <v>25</v>
      </c>
      <c r="N3803" s="13">
        <f t="shared" si="3981"/>
        <v>1.5168000000000001</v>
      </c>
      <c r="O3803" s="13">
        <v>40</v>
      </c>
      <c r="P3803" s="13" t="s">
        <v>30</v>
      </c>
      <c r="Q3803" s="13">
        <v>0</v>
      </c>
      <c r="R3803" s="69">
        <f>L3803*O3803</f>
        <v>1516.8000000000002</v>
      </c>
      <c r="S3803" s="69">
        <v>0</v>
      </c>
      <c r="T3803" s="69">
        <f>L3803*S3803</f>
        <v>0</v>
      </c>
      <c r="U3803" s="69">
        <f>R3803-T3803</f>
        <v>1516.8000000000002</v>
      </c>
      <c r="V3803" s="69">
        <f>U3803*0</f>
        <v>0</v>
      </c>
      <c r="W3803" s="69">
        <f>U3803-V3803</f>
        <v>1516.8000000000002</v>
      </c>
      <c r="X3803" s="69">
        <v>0</v>
      </c>
      <c r="Y3803" s="14">
        <f t="shared" ref="Y3803:Y3804" si="4068">T3803-X3803</f>
        <v>0</v>
      </c>
      <c r="Z3803" s="11" t="s">
        <v>26</v>
      </c>
      <c r="AA3803" s="12" t="s">
        <v>31</v>
      </c>
    </row>
    <row r="3804" spans="1:27" x14ac:dyDescent="0.25">
      <c r="A3804" s="10">
        <v>45715</v>
      </c>
      <c r="B3804" s="11" t="s">
        <v>6760</v>
      </c>
      <c r="C3804" s="11" t="s">
        <v>6761</v>
      </c>
      <c r="D3804" s="11">
        <v>18362</v>
      </c>
      <c r="E3804" s="11" t="s">
        <v>1199</v>
      </c>
      <c r="F3804" s="11" t="s">
        <v>26</v>
      </c>
      <c r="G3804" s="11">
        <v>2999</v>
      </c>
      <c r="H3804" s="12" t="s">
        <v>162</v>
      </c>
      <c r="I3804" s="12" t="s">
        <v>27</v>
      </c>
      <c r="J3804" s="12" t="s">
        <v>33</v>
      </c>
      <c r="K3804" s="12" t="s">
        <v>34</v>
      </c>
      <c r="L3804" s="13">
        <v>38.58</v>
      </c>
      <c r="M3804" s="13">
        <v>25</v>
      </c>
      <c r="N3804" s="13">
        <f t="shared" si="3981"/>
        <v>1.5431999999999999</v>
      </c>
      <c r="O3804" s="13" t="s">
        <v>30</v>
      </c>
      <c r="P3804" s="13">
        <v>58</v>
      </c>
      <c r="Q3804" s="13">
        <v>0</v>
      </c>
      <c r="R3804" s="69">
        <f>M3804*P3804</f>
        <v>1450</v>
      </c>
      <c r="S3804" s="69">
        <v>0</v>
      </c>
      <c r="T3804" s="69">
        <f>M3804*S3804</f>
        <v>0</v>
      </c>
      <c r="U3804" s="69">
        <f>R3804-T3804</f>
        <v>1450</v>
      </c>
      <c r="V3804" s="69">
        <f>U3804*0</f>
        <v>0</v>
      </c>
      <c r="W3804" s="69">
        <f>U3804-V3804</f>
        <v>1450</v>
      </c>
      <c r="X3804" s="69">
        <v>0</v>
      </c>
      <c r="Y3804" s="14">
        <f t="shared" si="4068"/>
        <v>0</v>
      </c>
      <c r="Z3804" s="11" t="s">
        <v>26</v>
      </c>
      <c r="AA3804" s="12" t="s">
        <v>31</v>
      </c>
    </row>
    <row r="3805" spans="1:27" x14ac:dyDescent="0.25">
      <c r="A3805" s="10">
        <v>45715</v>
      </c>
      <c r="B3805" s="11" t="s">
        <v>1506</v>
      </c>
      <c r="C3805" s="11" t="s">
        <v>6762</v>
      </c>
      <c r="D3805" s="11">
        <v>18363</v>
      </c>
      <c r="E3805" s="11" t="s">
        <v>5030</v>
      </c>
      <c r="F3805" s="11" t="s">
        <v>26</v>
      </c>
      <c r="G3805" s="11" t="s">
        <v>26</v>
      </c>
      <c r="H3805" s="12" t="s">
        <v>4421</v>
      </c>
      <c r="I3805" s="12" t="s">
        <v>27</v>
      </c>
      <c r="J3805" s="12" t="s">
        <v>42</v>
      </c>
      <c r="K3805" s="12" t="s">
        <v>43</v>
      </c>
      <c r="L3805" s="13">
        <v>42.56</v>
      </c>
      <c r="M3805" s="13">
        <v>25</v>
      </c>
      <c r="N3805" s="13">
        <f t="shared" si="3981"/>
        <v>1.7024000000000001</v>
      </c>
      <c r="O3805" s="13">
        <v>83</v>
      </c>
      <c r="P3805" s="13" t="s">
        <v>30</v>
      </c>
      <c r="Q3805" s="13">
        <v>0</v>
      </c>
      <c r="R3805" s="69">
        <f>L3805*O3805</f>
        <v>3532.48</v>
      </c>
      <c r="S3805" s="69">
        <v>38</v>
      </c>
      <c r="T3805" s="69">
        <f>L3805*S3805</f>
        <v>1617.2800000000002</v>
      </c>
      <c r="U3805" s="69">
        <f>R3805-T3805</f>
        <v>1915.1999999999998</v>
      </c>
      <c r="V3805" s="69">
        <f>U3805*1</f>
        <v>1915.1999999999998</v>
      </c>
      <c r="W3805" s="69">
        <f>U3805-V3805</f>
        <v>0</v>
      </c>
      <c r="X3805" s="69">
        <f>L3805*36</f>
        <v>1532.16</v>
      </c>
      <c r="Y3805" s="70">
        <f>+T3805-X3805</f>
        <v>85.120000000000118</v>
      </c>
      <c r="Z3805" s="12" t="s">
        <v>140</v>
      </c>
      <c r="AA3805" s="12" t="s">
        <v>78</v>
      </c>
    </row>
    <row r="3806" spans="1:27" x14ac:dyDescent="0.25">
      <c r="A3806" s="10">
        <v>45715</v>
      </c>
      <c r="B3806" s="11" t="s">
        <v>6763</v>
      </c>
      <c r="C3806" s="11" t="s">
        <v>6764</v>
      </c>
      <c r="D3806" s="11">
        <v>18364</v>
      </c>
      <c r="E3806" s="11" t="s">
        <v>50</v>
      </c>
      <c r="F3806" s="11" t="s">
        <v>26</v>
      </c>
      <c r="G3806" s="11">
        <v>776</v>
      </c>
      <c r="H3806" s="12" t="s">
        <v>162</v>
      </c>
      <c r="I3806" s="12" t="s">
        <v>27</v>
      </c>
      <c r="J3806" s="12" t="s">
        <v>42</v>
      </c>
      <c r="K3806" s="12" t="s">
        <v>43</v>
      </c>
      <c r="L3806" s="13">
        <v>43.5</v>
      </c>
      <c r="M3806" s="13">
        <v>25</v>
      </c>
      <c r="N3806" s="13">
        <f t="shared" si="3981"/>
        <v>1.74</v>
      </c>
      <c r="O3806" s="13" t="s">
        <v>30</v>
      </c>
      <c r="P3806" s="13">
        <v>62</v>
      </c>
      <c r="Q3806" s="13">
        <v>0</v>
      </c>
      <c r="R3806" s="69">
        <f>M3806*P3806</f>
        <v>1550</v>
      </c>
      <c r="S3806" s="69">
        <v>0</v>
      </c>
      <c r="T3806" s="69">
        <f>M3806*S3806</f>
        <v>0</v>
      </c>
      <c r="U3806" s="69">
        <f>R3806-T3806</f>
        <v>1550</v>
      </c>
      <c r="V3806" s="69">
        <f t="shared" ref="V3806" si="4069">U3806*0</f>
        <v>0</v>
      </c>
      <c r="W3806" s="69">
        <f t="shared" ref="W3806" si="4070">U3806-V3806</f>
        <v>1550</v>
      </c>
      <c r="X3806" s="69">
        <v>0</v>
      </c>
      <c r="Y3806" s="14">
        <f t="shared" ref="Y3806:Y3809" si="4071">T3806-X3806</f>
        <v>0</v>
      </c>
      <c r="Z3806" s="11" t="s">
        <v>26</v>
      </c>
      <c r="AA3806" s="12" t="s">
        <v>31</v>
      </c>
    </row>
    <row r="3807" spans="1:27" x14ac:dyDescent="0.25">
      <c r="A3807" s="10">
        <v>45715</v>
      </c>
      <c r="B3807" s="11" t="s">
        <v>3018</v>
      </c>
      <c r="C3807" s="11" t="s">
        <v>6765</v>
      </c>
      <c r="D3807" s="11">
        <v>18365</v>
      </c>
      <c r="E3807" s="11" t="s">
        <v>568</v>
      </c>
      <c r="F3807" s="11" t="s">
        <v>26</v>
      </c>
      <c r="G3807" s="11">
        <v>112557</v>
      </c>
      <c r="H3807" s="12" t="s">
        <v>4445</v>
      </c>
      <c r="I3807" s="12" t="s">
        <v>27</v>
      </c>
      <c r="J3807" s="12" t="s">
        <v>42</v>
      </c>
      <c r="K3807" s="12" t="s">
        <v>43</v>
      </c>
      <c r="L3807" s="13">
        <v>41.14</v>
      </c>
      <c r="M3807" s="13">
        <v>25</v>
      </c>
      <c r="N3807" s="13">
        <f t="shared" si="3981"/>
        <v>1.6456</v>
      </c>
      <c r="O3807" s="13">
        <v>42</v>
      </c>
      <c r="P3807" s="13" t="s">
        <v>30</v>
      </c>
      <c r="Q3807" s="13">
        <v>0</v>
      </c>
      <c r="R3807" s="69">
        <f t="shared" ref="R3807" si="4072">+L3807*O3807</f>
        <v>1727.88</v>
      </c>
      <c r="S3807" s="69">
        <v>0</v>
      </c>
      <c r="T3807" s="69">
        <f>+L3807*S3807</f>
        <v>0</v>
      </c>
      <c r="U3807" s="69">
        <f t="shared" ref="U3807" si="4073">+R3807-T3807</f>
        <v>1727.88</v>
      </c>
      <c r="V3807" s="69">
        <f>+U3807*1</f>
        <v>1727.88</v>
      </c>
      <c r="W3807" s="69">
        <f t="shared" ref="W3807" si="4074">+U3807-V3807</f>
        <v>0</v>
      </c>
      <c r="X3807" s="69">
        <v>0</v>
      </c>
      <c r="Y3807" s="14">
        <f t="shared" si="4071"/>
        <v>0</v>
      </c>
      <c r="Z3807" s="11" t="s">
        <v>26</v>
      </c>
      <c r="AA3807" s="12" t="s">
        <v>31</v>
      </c>
    </row>
    <row r="3808" spans="1:27" x14ac:dyDescent="0.25">
      <c r="A3808" s="10">
        <v>45715</v>
      </c>
      <c r="B3808" s="11" t="s">
        <v>6766</v>
      </c>
      <c r="C3808" s="11" t="s">
        <v>6767</v>
      </c>
      <c r="D3808" s="11">
        <v>18366</v>
      </c>
      <c r="E3808" s="11" t="s">
        <v>229</v>
      </c>
      <c r="F3808" s="11" t="s">
        <v>26</v>
      </c>
      <c r="G3808" s="11">
        <v>26221</v>
      </c>
      <c r="H3808" s="12" t="s">
        <v>564</v>
      </c>
      <c r="I3808" s="12" t="s">
        <v>55</v>
      </c>
      <c r="J3808" s="12" t="s">
        <v>565</v>
      </c>
      <c r="K3808" s="12" t="s">
        <v>549</v>
      </c>
      <c r="L3808" s="13">
        <v>42.06</v>
      </c>
      <c r="M3808" s="13">
        <v>25</v>
      </c>
      <c r="N3808" s="13">
        <f t="shared" ref="N3808:N3813" si="4075">+L3808/M3808</f>
        <v>1.6824000000000001</v>
      </c>
      <c r="O3808" s="13">
        <v>25</v>
      </c>
      <c r="P3808" s="13" t="s">
        <v>30</v>
      </c>
      <c r="Q3808" s="13">
        <v>0</v>
      </c>
      <c r="R3808" s="69">
        <f t="shared" ref="R3808" si="4076">L3808*O3808</f>
        <v>1051.5</v>
      </c>
      <c r="S3808" s="69">
        <v>0</v>
      </c>
      <c r="T3808" s="69">
        <f t="shared" ref="T3808" si="4077">L3808*S3808</f>
        <v>0</v>
      </c>
      <c r="U3808" s="69">
        <f t="shared" ref="U3808" si="4078">R3808-T3808</f>
        <v>1051.5</v>
      </c>
      <c r="V3808" s="69">
        <f>U3808*0</f>
        <v>0</v>
      </c>
      <c r="W3808" s="69">
        <f t="shared" ref="W3808" si="4079">U3808-V3808</f>
        <v>1051.5</v>
      </c>
      <c r="X3808" s="69">
        <v>0</v>
      </c>
      <c r="Y3808" s="14">
        <f t="shared" si="4071"/>
        <v>0</v>
      </c>
      <c r="Z3808" s="11" t="s">
        <v>26</v>
      </c>
      <c r="AA3808" s="12" t="s">
        <v>31</v>
      </c>
    </row>
    <row r="3809" spans="1:27" x14ac:dyDescent="0.25">
      <c r="A3809" s="10">
        <v>45715</v>
      </c>
      <c r="B3809" s="11" t="s">
        <v>3501</v>
      </c>
      <c r="C3809" s="11" t="s">
        <v>6768</v>
      </c>
      <c r="D3809" s="11">
        <v>18367</v>
      </c>
      <c r="E3809" s="11" t="s">
        <v>54</v>
      </c>
      <c r="F3809" s="11" t="s">
        <v>26</v>
      </c>
      <c r="G3809" s="11" t="s">
        <v>35</v>
      </c>
      <c r="H3809" s="12" t="s">
        <v>36</v>
      </c>
      <c r="I3809" s="12" t="s">
        <v>55</v>
      </c>
      <c r="J3809" s="12" t="s">
        <v>55</v>
      </c>
      <c r="K3809" s="12" t="s">
        <v>56</v>
      </c>
      <c r="L3809" s="13">
        <v>39.4</v>
      </c>
      <c r="M3809" s="13">
        <v>25</v>
      </c>
      <c r="N3809" s="13">
        <f t="shared" si="4075"/>
        <v>1.5759999999999998</v>
      </c>
      <c r="O3809" s="13">
        <v>20</v>
      </c>
      <c r="P3809" s="13" t="s">
        <v>30</v>
      </c>
      <c r="Q3809" s="13">
        <v>0</v>
      </c>
      <c r="R3809" s="69">
        <f>(L3809*O3809)-Q3809</f>
        <v>788</v>
      </c>
      <c r="S3809" s="69">
        <v>0</v>
      </c>
      <c r="T3809" s="69">
        <f t="shared" ref="T3809" si="4080">+L3809*S3809</f>
        <v>0</v>
      </c>
      <c r="U3809" s="69">
        <f t="shared" ref="U3809" si="4081">+R3809-T3809</f>
        <v>788</v>
      </c>
      <c r="V3809" s="69">
        <f t="shared" ref="V3809" si="4082">+U3809*0</f>
        <v>0</v>
      </c>
      <c r="W3809" s="69">
        <f t="shared" ref="W3809" si="4083">+U3809-V3809</f>
        <v>788</v>
      </c>
      <c r="X3809" s="69">
        <v>0</v>
      </c>
      <c r="Y3809" s="14">
        <f t="shared" si="4071"/>
        <v>0</v>
      </c>
      <c r="Z3809" s="11" t="s">
        <v>26</v>
      </c>
      <c r="AA3809" s="12" t="s">
        <v>31</v>
      </c>
    </row>
    <row r="3810" spans="1:27" x14ac:dyDescent="0.25">
      <c r="A3810" s="10">
        <v>45715</v>
      </c>
      <c r="B3810" s="11" t="s">
        <v>5376</v>
      </c>
      <c r="C3810" s="11" t="s">
        <v>6769</v>
      </c>
      <c r="D3810" s="11">
        <v>18368</v>
      </c>
      <c r="E3810" s="11" t="s">
        <v>80</v>
      </c>
      <c r="F3810" s="11" t="s">
        <v>26</v>
      </c>
      <c r="G3810" s="11" t="s">
        <v>26</v>
      </c>
      <c r="H3810" s="12" t="s">
        <v>4421</v>
      </c>
      <c r="I3810" s="12" t="s">
        <v>27</v>
      </c>
      <c r="J3810" s="12" t="s">
        <v>33</v>
      </c>
      <c r="K3810" s="12" t="s">
        <v>34</v>
      </c>
      <c r="L3810" s="13">
        <v>42.76</v>
      </c>
      <c r="M3810" s="13">
        <v>29</v>
      </c>
      <c r="N3810" s="13">
        <f t="shared" si="4075"/>
        <v>1.4744827586206897</v>
      </c>
      <c r="O3810" s="13">
        <v>85</v>
      </c>
      <c r="P3810" s="13" t="s">
        <v>30</v>
      </c>
      <c r="Q3810" s="13">
        <v>0</v>
      </c>
      <c r="R3810" s="69">
        <f t="shared" ref="R3810" si="4084">L3810*O3810</f>
        <v>3634.6</v>
      </c>
      <c r="S3810" s="69">
        <v>38</v>
      </c>
      <c r="T3810" s="69">
        <f t="shared" ref="T3810" si="4085">L3810*S3810</f>
        <v>1624.8799999999999</v>
      </c>
      <c r="U3810" s="69">
        <f t="shared" ref="U3810" si="4086">R3810-T3810</f>
        <v>2009.72</v>
      </c>
      <c r="V3810" s="69">
        <f>U3810*1</f>
        <v>2009.72</v>
      </c>
      <c r="W3810" s="69">
        <f t="shared" ref="W3810" si="4087">U3810-V3810</f>
        <v>0</v>
      </c>
      <c r="X3810" s="69">
        <f>L3810*36</f>
        <v>1539.36</v>
      </c>
      <c r="Y3810" s="70">
        <f>+T3810-X3810</f>
        <v>85.519999999999982</v>
      </c>
      <c r="Z3810" s="12" t="s">
        <v>140</v>
      </c>
      <c r="AA3810" s="12" t="s">
        <v>78</v>
      </c>
    </row>
    <row r="3811" spans="1:27" x14ac:dyDescent="0.25">
      <c r="A3811" s="10">
        <v>45715</v>
      </c>
      <c r="B3811" s="11" t="s">
        <v>6770</v>
      </c>
      <c r="C3811" s="11" t="s">
        <v>6771</v>
      </c>
      <c r="D3811" s="11">
        <v>18369</v>
      </c>
      <c r="E3811" s="11" t="s">
        <v>570</v>
      </c>
      <c r="F3811" s="11" t="s">
        <v>26</v>
      </c>
      <c r="G3811" s="11">
        <v>112511</v>
      </c>
      <c r="H3811" s="12" t="s">
        <v>4445</v>
      </c>
      <c r="I3811" s="12" t="s">
        <v>27</v>
      </c>
      <c r="J3811" s="12" t="s">
        <v>42</v>
      </c>
      <c r="K3811" s="12" t="s">
        <v>43</v>
      </c>
      <c r="L3811" s="13">
        <v>41.4</v>
      </c>
      <c r="M3811" s="13">
        <v>25</v>
      </c>
      <c r="N3811" s="13">
        <f t="shared" si="4075"/>
        <v>1.6559999999999999</v>
      </c>
      <c r="O3811" s="13">
        <v>42</v>
      </c>
      <c r="P3811" s="13" t="s">
        <v>30</v>
      </c>
      <c r="Q3811" s="13">
        <v>0</v>
      </c>
      <c r="R3811" s="69">
        <f t="shared" ref="R3811" si="4088">+L3811*O3811</f>
        <v>1738.8</v>
      </c>
      <c r="S3811" s="69">
        <v>0</v>
      </c>
      <c r="T3811" s="69">
        <f>+L3811*S3811</f>
        <v>0</v>
      </c>
      <c r="U3811" s="69">
        <f t="shared" ref="U3811" si="4089">+R3811-T3811</f>
        <v>1738.8</v>
      </c>
      <c r="V3811" s="69">
        <f>+U3811*1</f>
        <v>1738.8</v>
      </c>
      <c r="W3811" s="69">
        <f t="shared" ref="W3811" si="4090">+U3811-V3811</f>
        <v>0</v>
      </c>
      <c r="X3811" s="69">
        <v>0</v>
      </c>
      <c r="Y3811" s="14">
        <f t="shared" ref="Y3811" si="4091">T3811-X3811</f>
        <v>0</v>
      </c>
      <c r="Z3811" s="11" t="s">
        <v>26</v>
      </c>
      <c r="AA3811" s="12" t="s">
        <v>31</v>
      </c>
    </row>
    <row r="3812" spans="1:27" x14ac:dyDescent="0.25">
      <c r="A3812" s="10">
        <v>45715</v>
      </c>
      <c r="B3812" s="11" t="s">
        <v>129</v>
      </c>
      <c r="C3812" s="11" t="s">
        <v>6772</v>
      </c>
      <c r="D3812" s="11">
        <v>18370</v>
      </c>
      <c r="E3812" s="11" t="s">
        <v>500</v>
      </c>
      <c r="F3812" s="11" t="s">
        <v>26</v>
      </c>
      <c r="G3812" s="11" t="s">
        <v>26</v>
      </c>
      <c r="H3812" s="12" t="s">
        <v>4422</v>
      </c>
      <c r="I3812" s="12" t="s">
        <v>27</v>
      </c>
      <c r="J3812" s="12" t="s">
        <v>33</v>
      </c>
      <c r="K3812" s="12" t="s">
        <v>34</v>
      </c>
      <c r="L3812" s="13">
        <v>42.58</v>
      </c>
      <c r="M3812" s="13">
        <v>29</v>
      </c>
      <c r="N3812" s="13">
        <f t="shared" si="4075"/>
        <v>1.4682758620689655</v>
      </c>
      <c r="O3812" s="13">
        <f>45+43</f>
        <v>88</v>
      </c>
      <c r="P3812" s="13" t="s">
        <v>30</v>
      </c>
      <c r="Q3812" s="13">
        <v>0</v>
      </c>
      <c r="R3812" s="69">
        <f>L3812*O3812</f>
        <v>3747.04</v>
      </c>
      <c r="S3812" s="69">
        <v>43</v>
      </c>
      <c r="T3812" s="69">
        <f>L3812*S3812</f>
        <v>1830.9399999999998</v>
      </c>
      <c r="U3812" s="69">
        <f>R3812-T3812</f>
        <v>1916.1000000000001</v>
      </c>
      <c r="V3812" s="69">
        <f>U3812*1</f>
        <v>1916.1000000000001</v>
      </c>
      <c r="W3812" s="69">
        <f>U3812-V3812</f>
        <v>0</v>
      </c>
      <c r="X3812" s="69">
        <f>L3812*42</f>
        <v>1788.36</v>
      </c>
      <c r="Y3812" s="14">
        <f>T3812-X3812</f>
        <v>42.579999999999927</v>
      </c>
      <c r="Z3812" s="12" t="s">
        <v>141</v>
      </c>
      <c r="AA3812" s="12" t="s">
        <v>6028</v>
      </c>
    </row>
    <row r="3813" spans="1:27" x14ac:dyDescent="0.25">
      <c r="A3813" s="10">
        <v>45715</v>
      </c>
      <c r="B3813" s="11" t="s">
        <v>4105</v>
      </c>
      <c r="C3813" s="11" t="s">
        <v>6773</v>
      </c>
      <c r="D3813" s="11">
        <v>18371</v>
      </c>
      <c r="E3813" s="11" t="s">
        <v>604</v>
      </c>
      <c r="F3813" s="11" t="s">
        <v>26</v>
      </c>
      <c r="G3813" s="11" t="s">
        <v>26</v>
      </c>
      <c r="H3813" s="12" t="s">
        <v>4422</v>
      </c>
      <c r="I3813" s="12" t="s">
        <v>27</v>
      </c>
      <c r="J3813" s="12" t="s">
        <v>33</v>
      </c>
      <c r="K3813" s="12" t="s">
        <v>34</v>
      </c>
      <c r="L3813" s="13">
        <v>40.78</v>
      </c>
      <c r="M3813" s="13">
        <v>28</v>
      </c>
      <c r="N3813" s="13">
        <f t="shared" si="4075"/>
        <v>1.4564285714285714</v>
      </c>
      <c r="O3813" s="13">
        <f>45+43</f>
        <v>88</v>
      </c>
      <c r="P3813" s="13" t="s">
        <v>30</v>
      </c>
      <c r="Q3813" s="13">
        <v>0</v>
      </c>
      <c r="R3813" s="69">
        <f>L3813*O3813</f>
        <v>3588.6400000000003</v>
      </c>
      <c r="S3813" s="69">
        <v>43</v>
      </c>
      <c r="T3813" s="69">
        <f>L3813*S3813</f>
        <v>1753.54</v>
      </c>
      <c r="U3813" s="69">
        <f>R3813-T3813</f>
        <v>1835.1000000000004</v>
      </c>
      <c r="V3813" s="69">
        <f>U3813*1</f>
        <v>1835.1000000000004</v>
      </c>
      <c r="W3813" s="69">
        <f>U3813-V3813</f>
        <v>0</v>
      </c>
      <c r="X3813" s="69">
        <f>L3813*42</f>
        <v>1712.76</v>
      </c>
      <c r="Y3813" s="14">
        <f>T3813-X3813</f>
        <v>40.779999999999973</v>
      </c>
      <c r="Z3813" s="12" t="s">
        <v>141</v>
      </c>
      <c r="AA3813" s="12" t="s">
        <v>6028</v>
      </c>
    </row>
    <row r="3814" spans="1:27" x14ac:dyDescent="0.25">
      <c r="A3814" s="10">
        <v>45716</v>
      </c>
      <c r="B3814" s="11" t="s">
        <v>6786</v>
      </c>
      <c r="C3814" s="11" t="s">
        <v>6787</v>
      </c>
      <c r="D3814" s="11">
        <v>18372</v>
      </c>
      <c r="E3814" s="11" t="s">
        <v>32</v>
      </c>
      <c r="F3814" s="11" t="s">
        <v>26</v>
      </c>
      <c r="G3814" s="11">
        <v>1629</v>
      </c>
      <c r="H3814" s="12" t="s">
        <v>45</v>
      </c>
      <c r="I3814" s="12" t="s">
        <v>27</v>
      </c>
      <c r="J3814" s="12" t="s">
        <v>42</v>
      </c>
      <c r="K3814" s="12" t="s">
        <v>43</v>
      </c>
      <c r="L3814" s="13">
        <v>41.66</v>
      </c>
      <c r="M3814" s="13">
        <v>25</v>
      </c>
      <c r="N3814" s="13">
        <f>L3814/M3814</f>
        <v>1.6663999999999999</v>
      </c>
      <c r="O3814" s="13" t="s">
        <v>30</v>
      </c>
      <c r="P3814" s="13">
        <v>62</v>
      </c>
      <c r="Q3814" s="13">
        <v>0</v>
      </c>
      <c r="R3814" s="69">
        <f>M3814*P3814</f>
        <v>1550</v>
      </c>
      <c r="S3814" s="69">
        <v>0</v>
      </c>
      <c r="T3814" s="69">
        <f>M3814*S3814</f>
        <v>0</v>
      </c>
      <c r="U3814" s="69">
        <f t="shared" ref="U3814" si="4092">R3814-T3814</f>
        <v>1550</v>
      </c>
      <c r="V3814" s="69">
        <f>U3814*0</f>
        <v>0</v>
      </c>
      <c r="W3814" s="69">
        <f>U3814-V3814</f>
        <v>1550</v>
      </c>
      <c r="X3814" s="69">
        <v>0</v>
      </c>
      <c r="Y3814" s="14">
        <f t="shared" ref="Y3814:Y3818" si="4093">T3814-X3814</f>
        <v>0</v>
      </c>
      <c r="Z3814" s="11" t="s">
        <v>26</v>
      </c>
      <c r="AA3814" s="12" t="s">
        <v>31</v>
      </c>
    </row>
    <row r="3815" spans="1:27" x14ac:dyDescent="0.25">
      <c r="A3815" s="10">
        <v>45716</v>
      </c>
      <c r="B3815" s="11" t="s">
        <v>6788</v>
      </c>
      <c r="C3815" s="11" t="s">
        <v>6789</v>
      </c>
      <c r="D3815" s="11">
        <v>18373</v>
      </c>
      <c r="E3815" s="11" t="s">
        <v>68</v>
      </c>
      <c r="F3815" s="11" t="s">
        <v>26</v>
      </c>
      <c r="G3815" s="11">
        <v>76378</v>
      </c>
      <c r="H3815" s="12" t="s">
        <v>4447</v>
      </c>
      <c r="I3815" s="12" t="s">
        <v>27</v>
      </c>
      <c r="J3815" s="12" t="s">
        <v>47</v>
      </c>
      <c r="K3815" s="12" t="s">
        <v>48</v>
      </c>
      <c r="L3815" s="13">
        <v>39.4</v>
      </c>
      <c r="M3815" s="13">
        <v>27</v>
      </c>
      <c r="N3815" s="13">
        <f t="shared" ref="N3815:N3878" si="4094">L3815/M3815</f>
        <v>1.4592592592592593</v>
      </c>
      <c r="O3815" s="13">
        <v>46.66</v>
      </c>
      <c r="P3815" s="13" t="s">
        <v>30</v>
      </c>
      <c r="Q3815" s="13">
        <v>0</v>
      </c>
      <c r="R3815" s="69">
        <f>+L3815*O3815</f>
        <v>1838.4039999999998</v>
      </c>
      <c r="S3815" s="69">
        <v>0</v>
      </c>
      <c r="T3815" s="69">
        <f>+L3815*S3815</f>
        <v>0</v>
      </c>
      <c r="U3815" s="69">
        <f>+R3815-T3815</f>
        <v>1838.4039999999998</v>
      </c>
      <c r="V3815" s="69">
        <f>+U3815*0.75</f>
        <v>1378.8029999999999</v>
      </c>
      <c r="W3815" s="69">
        <f>+U3815-V3815</f>
        <v>459.60099999999989</v>
      </c>
      <c r="X3815" s="69">
        <v>0</v>
      </c>
      <c r="Y3815" s="14">
        <f t="shared" si="4093"/>
        <v>0</v>
      </c>
      <c r="Z3815" s="11" t="s">
        <v>26</v>
      </c>
      <c r="AA3815" s="12" t="s">
        <v>31</v>
      </c>
    </row>
    <row r="3816" spans="1:27" x14ac:dyDescent="0.25">
      <c r="A3816" s="10">
        <v>45716</v>
      </c>
      <c r="B3816" s="11" t="s">
        <v>620</v>
      </c>
      <c r="C3816" s="11" t="s">
        <v>6790</v>
      </c>
      <c r="D3816" s="11">
        <v>18374</v>
      </c>
      <c r="E3816" s="11" t="s">
        <v>100</v>
      </c>
      <c r="F3816" s="11" t="s">
        <v>26</v>
      </c>
      <c r="G3816" s="11">
        <v>78254</v>
      </c>
      <c r="H3816" s="12" t="s">
        <v>4447</v>
      </c>
      <c r="I3816" s="12" t="s">
        <v>27</v>
      </c>
      <c r="J3816" s="12" t="s">
        <v>33</v>
      </c>
      <c r="K3816" s="12" t="s">
        <v>34</v>
      </c>
      <c r="L3816" s="13">
        <v>37.340000000000003</v>
      </c>
      <c r="M3816" s="13">
        <v>25</v>
      </c>
      <c r="N3816" s="13">
        <f t="shared" si="4094"/>
        <v>1.4936</v>
      </c>
      <c r="O3816" s="13">
        <v>45.33</v>
      </c>
      <c r="P3816" s="13" t="s">
        <v>30</v>
      </c>
      <c r="Q3816" s="13">
        <v>0</v>
      </c>
      <c r="R3816" s="69">
        <f>+L3816*O3816</f>
        <v>1692.6222</v>
      </c>
      <c r="S3816" s="69">
        <v>0</v>
      </c>
      <c r="T3816" s="69">
        <f>+L3816*S3816</f>
        <v>0</v>
      </c>
      <c r="U3816" s="69">
        <f>+R3816-T3816</f>
        <v>1692.6222</v>
      </c>
      <c r="V3816" s="69">
        <f>+U3816*0.75</f>
        <v>1269.4666500000001</v>
      </c>
      <c r="W3816" s="69">
        <f>+U3816-V3816</f>
        <v>423.15554999999995</v>
      </c>
      <c r="X3816" s="69">
        <v>0</v>
      </c>
      <c r="Y3816" s="14">
        <f t="shared" si="4093"/>
        <v>0</v>
      </c>
      <c r="Z3816" s="11" t="s">
        <v>26</v>
      </c>
      <c r="AA3816" s="12" t="s">
        <v>31</v>
      </c>
    </row>
    <row r="3817" spans="1:27" x14ac:dyDescent="0.25">
      <c r="A3817" s="10">
        <v>45716</v>
      </c>
      <c r="B3817" s="11" t="s">
        <v>6791</v>
      </c>
      <c r="C3817" s="11" t="s">
        <v>6792</v>
      </c>
      <c r="D3817" s="11">
        <v>18375</v>
      </c>
      <c r="E3817" s="11" t="s">
        <v>495</v>
      </c>
      <c r="F3817" s="11" t="s">
        <v>26</v>
      </c>
      <c r="G3817" s="11">
        <v>78961</v>
      </c>
      <c r="H3817" s="12" t="s">
        <v>4447</v>
      </c>
      <c r="I3817" s="12" t="s">
        <v>27</v>
      </c>
      <c r="J3817" s="12" t="s">
        <v>47</v>
      </c>
      <c r="K3817" s="12" t="s">
        <v>48</v>
      </c>
      <c r="L3817" s="13">
        <v>37.9</v>
      </c>
      <c r="M3817" s="13">
        <v>25</v>
      </c>
      <c r="N3817" s="13">
        <f t="shared" si="4094"/>
        <v>1.516</v>
      </c>
      <c r="O3817" s="13">
        <v>46.66</v>
      </c>
      <c r="P3817" s="13" t="s">
        <v>30</v>
      </c>
      <c r="Q3817" s="13">
        <v>0</v>
      </c>
      <c r="R3817" s="69">
        <f>+L3817*O3817</f>
        <v>1768.4139999999998</v>
      </c>
      <c r="S3817" s="69">
        <v>0</v>
      </c>
      <c r="T3817" s="69">
        <f>+L3817*S3817</f>
        <v>0</v>
      </c>
      <c r="U3817" s="69">
        <f>+R3817-T3817</f>
        <v>1768.4139999999998</v>
      </c>
      <c r="V3817" s="69">
        <f>+U3817*0.75</f>
        <v>1326.3104999999998</v>
      </c>
      <c r="W3817" s="69">
        <f>+U3817-V3817</f>
        <v>442.10349999999994</v>
      </c>
      <c r="X3817" s="69">
        <v>0</v>
      </c>
      <c r="Y3817" s="14">
        <f t="shared" si="4093"/>
        <v>0</v>
      </c>
      <c r="Z3817" s="11" t="s">
        <v>26</v>
      </c>
      <c r="AA3817" s="12" t="s">
        <v>31</v>
      </c>
    </row>
    <row r="3818" spans="1:27" x14ac:dyDescent="0.25">
      <c r="A3818" s="10">
        <v>45716</v>
      </c>
      <c r="B3818" s="11" t="s">
        <v>4396</v>
      </c>
      <c r="C3818" s="11" t="s">
        <v>6793</v>
      </c>
      <c r="D3818" s="11">
        <v>18376</v>
      </c>
      <c r="E3818" s="11" t="s">
        <v>551</v>
      </c>
      <c r="F3818" s="11" t="s">
        <v>26</v>
      </c>
      <c r="G3818" s="11">
        <v>44191</v>
      </c>
      <c r="H3818" s="12" t="s">
        <v>4422</v>
      </c>
      <c r="I3818" s="12" t="s">
        <v>27</v>
      </c>
      <c r="J3818" s="12" t="s">
        <v>33</v>
      </c>
      <c r="K3818" s="12" t="s">
        <v>34</v>
      </c>
      <c r="L3818" s="13">
        <v>34.020000000000003</v>
      </c>
      <c r="M3818" s="13">
        <v>25</v>
      </c>
      <c r="N3818" s="13">
        <f t="shared" si="4094"/>
        <v>1.3608000000000002</v>
      </c>
      <c r="O3818" s="13">
        <v>45</v>
      </c>
      <c r="P3818" s="13" t="s">
        <v>30</v>
      </c>
      <c r="Q3818" s="13">
        <v>0</v>
      </c>
      <c r="R3818" s="69">
        <f>+L3818*O3818</f>
        <v>1530.9</v>
      </c>
      <c r="S3818" s="69">
        <v>0</v>
      </c>
      <c r="T3818" s="69">
        <f>+L3818*S3818</f>
        <v>0</v>
      </c>
      <c r="U3818" s="69">
        <f t="shared" ref="U3818" si="4095">+R3818-T3818</f>
        <v>1530.9</v>
      </c>
      <c r="V3818" s="69">
        <f>+U3818*1</f>
        <v>1530.9</v>
      </c>
      <c r="W3818" s="69">
        <f t="shared" ref="W3818" si="4096">+U3818-V3818</f>
        <v>0</v>
      </c>
      <c r="X3818" s="69">
        <v>0</v>
      </c>
      <c r="Y3818" s="14">
        <f t="shared" si="4093"/>
        <v>0</v>
      </c>
      <c r="Z3818" s="11" t="s">
        <v>26</v>
      </c>
      <c r="AA3818" s="12" t="s">
        <v>31</v>
      </c>
    </row>
    <row r="3819" spans="1:27" x14ac:dyDescent="0.25">
      <c r="A3819" s="10">
        <v>45716</v>
      </c>
      <c r="B3819" s="11" t="s">
        <v>1086</v>
      </c>
      <c r="C3819" s="11" t="s">
        <v>6794</v>
      </c>
      <c r="D3819" s="11">
        <v>18377</v>
      </c>
      <c r="E3819" s="11" t="s">
        <v>81</v>
      </c>
      <c r="F3819" s="11" t="s">
        <v>26</v>
      </c>
      <c r="G3819" s="11" t="s">
        <v>26</v>
      </c>
      <c r="H3819" s="12" t="s">
        <v>4421</v>
      </c>
      <c r="I3819" s="12" t="s">
        <v>27</v>
      </c>
      <c r="J3819" s="12" t="s">
        <v>47</v>
      </c>
      <c r="K3819" s="12" t="s">
        <v>48</v>
      </c>
      <c r="L3819" s="13">
        <v>41.78</v>
      </c>
      <c r="M3819" s="13">
        <v>28</v>
      </c>
      <c r="N3819" s="13">
        <f t="shared" si="4094"/>
        <v>1.4921428571428572</v>
      </c>
      <c r="O3819" s="13">
        <v>87</v>
      </c>
      <c r="P3819" s="13" t="s">
        <v>30</v>
      </c>
      <c r="Q3819" s="13">
        <v>0</v>
      </c>
      <c r="R3819" s="69">
        <f t="shared" ref="R3819" si="4097">L3819*O3819</f>
        <v>3634.86</v>
      </c>
      <c r="S3819" s="69">
        <v>38</v>
      </c>
      <c r="T3819" s="69">
        <f t="shared" ref="T3819" si="4098">L3819*S3819</f>
        <v>1587.64</v>
      </c>
      <c r="U3819" s="69">
        <f t="shared" ref="U3819" si="4099">R3819-T3819</f>
        <v>2047.22</v>
      </c>
      <c r="V3819" s="69">
        <f>U3819*1</f>
        <v>2047.22</v>
      </c>
      <c r="W3819" s="69">
        <f t="shared" ref="W3819" si="4100">U3819-V3819</f>
        <v>0</v>
      </c>
      <c r="X3819" s="69">
        <f>L3819*36</f>
        <v>1504.08</v>
      </c>
      <c r="Y3819" s="70">
        <f>+T3819-X3819</f>
        <v>83.560000000000173</v>
      </c>
      <c r="Z3819" s="12" t="s">
        <v>141</v>
      </c>
      <c r="AA3819" s="12" t="s">
        <v>78</v>
      </c>
    </row>
    <row r="3820" spans="1:27" x14ac:dyDescent="0.25">
      <c r="A3820" s="10">
        <v>45716</v>
      </c>
      <c r="B3820" s="11" t="s">
        <v>1149</v>
      </c>
      <c r="C3820" s="11" t="s">
        <v>6795</v>
      </c>
      <c r="D3820" s="11">
        <v>18378</v>
      </c>
      <c r="E3820" s="11" t="s">
        <v>183</v>
      </c>
      <c r="F3820" s="11" t="s">
        <v>26</v>
      </c>
      <c r="G3820" s="11" t="s">
        <v>26</v>
      </c>
      <c r="H3820" s="12" t="s">
        <v>4421</v>
      </c>
      <c r="I3820" s="12" t="s">
        <v>27</v>
      </c>
      <c r="J3820" s="12" t="s">
        <v>42</v>
      </c>
      <c r="K3820" s="12" t="s">
        <v>43</v>
      </c>
      <c r="L3820" s="13">
        <v>44.42</v>
      </c>
      <c r="M3820" s="13">
        <v>25</v>
      </c>
      <c r="N3820" s="13">
        <f t="shared" si="4094"/>
        <v>1.7768000000000002</v>
      </c>
      <c r="O3820" s="13">
        <v>83</v>
      </c>
      <c r="P3820" s="13" t="s">
        <v>30</v>
      </c>
      <c r="Q3820" s="13">
        <v>0</v>
      </c>
      <c r="R3820" s="69">
        <f>L3820*O3820</f>
        <v>3686.86</v>
      </c>
      <c r="S3820" s="69">
        <v>38</v>
      </c>
      <c r="T3820" s="69">
        <f>L3820*S3820</f>
        <v>1687.96</v>
      </c>
      <c r="U3820" s="69">
        <f>R3820-T3820</f>
        <v>1998.9</v>
      </c>
      <c r="V3820" s="69">
        <f>U3820*1</f>
        <v>1998.9</v>
      </c>
      <c r="W3820" s="69">
        <f>U3820-V3820</f>
        <v>0</v>
      </c>
      <c r="X3820" s="69">
        <f>L3820*36</f>
        <v>1599.1200000000001</v>
      </c>
      <c r="Y3820" s="70">
        <f>+T3820-X3820</f>
        <v>88.839999999999918</v>
      </c>
      <c r="Z3820" s="12" t="s">
        <v>141</v>
      </c>
      <c r="AA3820" s="12" t="s">
        <v>78</v>
      </c>
    </row>
    <row r="3821" spans="1:27" x14ac:dyDescent="0.25">
      <c r="A3821" s="10">
        <v>45716</v>
      </c>
      <c r="B3821" s="11" t="s">
        <v>2654</v>
      </c>
      <c r="C3821" s="11" t="s">
        <v>6796</v>
      </c>
      <c r="D3821" s="11">
        <v>18379</v>
      </c>
      <c r="E3821" s="11" t="s">
        <v>500</v>
      </c>
      <c r="F3821" s="11" t="s">
        <v>26</v>
      </c>
      <c r="G3821" s="11">
        <v>826</v>
      </c>
      <c r="H3821" s="12" t="s">
        <v>141</v>
      </c>
      <c r="I3821" s="12" t="s">
        <v>37</v>
      </c>
      <c r="J3821" s="12" t="s">
        <v>85</v>
      </c>
      <c r="K3821" s="12" t="s">
        <v>86</v>
      </c>
      <c r="L3821" s="13">
        <v>37.72</v>
      </c>
      <c r="M3821" s="13">
        <v>22</v>
      </c>
      <c r="N3821" s="13">
        <f t="shared" si="4094"/>
        <v>1.7145454545454546</v>
      </c>
      <c r="O3821" s="13">
        <v>29</v>
      </c>
      <c r="P3821" s="13" t="s">
        <v>30</v>
      </c>
      <c r="Q3821" s="13">
        <v>0</v>
      </c>
      <c r="R3821" s="69">
        <f>L3821*O3821</f>
        <v>1093.8799999999999</v>
      </c>
      <c r="S3821" s="69">
        <v>0</v>
      </c>
      <c r="T3821" s="69">
        <f>L3821*S3821</f>
        <v>0</v>
      </c>
      <c r="U3821" s="69">
        <f>R3821-T3821</f>
        <v>1093.8799999999999</v>
      </c>
      <c r="V3821" s="69">
        <f>U3821*0</f>
        <v>0</v>
      </c>
      <c r="W3821" s="69">
        <f>U3821-V3821</f>
        <v>1093.8799999999999</v>
      </c>
      <c r="X3821" s="69">
        <v>0</v>
      </c>
      <c r="Y3821" s="14">
        <f t="shared" ref="Y3821:Y3827" si="4101">T3821-X3821</f>
        <v>0</v>
      </c>
      <c r="Z3821" s="11" t="s">
        <v>26</v>
      </c>
      <c r="AA3821" s="12" t="s">
        <v>31</v>
      </c>
    </row>
    <row r="3822" spans="1:27" x14ac:dyDescent="0.25">
      <c r="A3822" s="10">
        <v>45716</v>
      </c>
      <c r="B3822" s="11" t="s">
        <v>6182</v>
      </c>
      <c r="C3822" s="11" t="s">
        <v>6797</v>
      </c>
      <c r="D3822" s="11">
        <v>18380</v>
      </c>
      <c r="E3822" s="11" t="s">
        <v>604</v>
      </c>
      <c r="F3822" s="11" t="s">
        <v>26</v>
      </c>
      <c r="G3822" s="11">
        <v>1076</v>
      </c>
      <c r="H3822" s="12" t="s">
        <v>141</v>
      </c>
      <c r="I3822" s="12" t="s">
        <v>37</v>
      </c>
      <c r="J3822" s="12" t="s">
        <v>85</v>
      </c>
      <c r="K3822" s="12" t="s">
        <v>86</v>
      </c>
      <c r="L3822" s="13">
        <v>36.6</v>
      </c>
      <c r="M3822" s="13">
        <v>22</v>
      </c>
      <c r="N3822" s="13">
        <f t="shared" si="4094"/>
        <v>1.6636363636363638</v>
      </c>
      <c r="O3822" s="13">
        <v>29</v>
      </c>
      <c r="P3822" s="13" t="s">
        <v>30</v>
      </c>
      <c r="Q3822" s="13">
        <v>0</v>
      </c>
      <c r="R3822" s="69">
        <f>L3822*O3822</f>
        <v>1061.4000000000001</v>
      </c>
      <c r="S3822" s="69">
        <v>0</v>
      </c>
      <c r="T3822" s="69">
        <f>L3822*S3822</f>
        <v>0</v>
      </c>
      <c r="U3822" s="69">
        <f>R3822-T3822</f>
        <v>1061.4000000000001</v>
      </c>
      <c r="V3822" s="69">
        <f>U3822*0</f>
        <v>0</v>
      </c>
      <c r="W3822" s="69">
        <f>U3822-V3822</f>
        <v>1061.4000000000001</v>
      </c>
      <c r="X3822" s="69">
        <v>0</v>
      </c>
      <c r="Y3822" s="14">
        <f t="shared" si="4101"/>
        <v>0</v>
      </c>
      <c r="Z3822" s="11" t="s">
        <v>26</v>
      </c>
      <c r="AA3822" s="12" t="s">
        <v>31</v>
      </c>
    </row>
    <row r="3823" spans="1:27" x14ac:dyDescent="0.25">
      <c r="A3823" s="10">
        <v>45716</v>
      </c>
      <c r="B3823" s="11" t="s">
        <v>6798</v>
      </c>
      <c r="C3823" s="11" t="s">
        <v>6799</v>
      </c>
      <c r="D3823" s="11">
        <v>18381</v>
      </c>
      <c r="E3823" s="11" t="s">
        <v>49</v>
      </c>
      <c r="F3823" s="11" t="s">
        <v>26</v>
      </c>
      <c r="G3823" s="11">
        <v>1669</v>
      </c>
      <c r="H3823" s="12" t="s">
        <v>45</v>
      </c>
      <c r="I3823" s="12" t="s">
        <v>27</v>
      </c>
      <c r="J3823" s="12" t="s">
        <v>33</v>
      </c>
      <c r="K3823" s="12" t="s">
        <v>34</v>
      </c>
      <c r="L3823" s="13">
        <v>38.78</v>
      </c>
      <c r="M3823" s="13">
        <v>25</v>
      </c>
      <c r="N3823" s="13">
        <f t="shared" si="4094"/>
        <v>1.5512000000000001</v>
      </c>
      <c r="O3823" s="13" t="s">
        <v>30</v>
      </c>
      <c r="P3823" s="13">
        <v>58</v>
      </c>
      <c r="Q3823" s="13">
        <v>0</v>
      </c>
      <c r="R3823" s="69">
        <f>M3823*P3823</f>
        <v>1450</v>
      </c>
      <c r="S3823" s="69">
        <v>0</v>
      </c>
      <c r="T3823" s="69">
        <f>M3823*S3823</f>
        <v>0</v>
      </c>
      <c r="U3823" s="69">
        <f t="shared" ref="U3823" si="4102">R3823-T3823</f>
        <v>1450</v>
      </c>
      <c r="V3823" s="69">
        <f t="shared" ref="V3823" si="4103">U3823*0</f>
        <v>0</v>
      </c>
      <c r="W3823" s="69">
        <f t="shared" ref="W3823" si="4104">U3823-V3823</f>
        <v>1450</v>
      </c>
      <c r="X3823" s="69">
        <v>0</v>
      </c>
      <c r="Y3823" s="14">
        <f t="shared" si="4101"/>
        <v>0</v>
      </c>
      <c r="Z3823" s="11" t="s">
        <v>26</v>
      </c>
      <c r="AA3823" s="12" t="s">
        <v>31</v>
      </c>
    </row>
    <row r="3824" spans="1:27" x14ac:dyDescent="0.25">
      <c r="A3824" s="10">
        <v>45716</v>
      </c>
      <c r="B3824" s="11" t="s">
        <v>6011</v>
      </c>
      <c r="C3824" s="11" t="s">
        <v>6800</v>
      </c>
      <c r="D3824" s="11">
        <v>18382</v>
      </c>
      <c r="E3824" s="11" t="s">
        <v>57</v>
      </c>
      <c r="F3824" s="11" t="s">
        <v>26</v>
      </c>
      <c r="G3824" s="11">
        <v>3334</v>
      </c>
      <c r="H3824" s="12" t="s">
        <v>41</v>
      </c>
      <c r="I3824" s="12" t="s">
        <v>55</v>
      </c>
      <c r="J3824" s="12" t="s">
        <v>55</v>
      </c>
      <c r="K3824" s="12" t="s">
        <v>56</v>
      </c>
      <c r="L3824" s="13">
        <v>38.18</v>
      </c>
      <c r="M3824" s="13">
        <v>23</v>
      </c>
      <c r="N3824" s="13">
        <f t="shared" si="4094"/>
        <v>1.66</v>
      </c>
      <c r="O3824" s="13" t="s">
        <v>30</v>
      </c>
      <c r="P3824" s="13">
        <v>24</v>
      </c>
      <c r="Q3824" s="13">
        <v>0</v>
      </c>
      <c r="R3824" s="69">
        <f>+M3824*P3824</f>
        <v>552</v>
      </c>
      <c r="S3824" s="69">
        <v>0</v>
      </c>
      <c r="T3824" s="69">
        <f>+M3824*S3824</f>
        <v>0</v>
      </c>
      <c r="U3824" s="69">
        <f t="shared" ref="U3824:U3825" si="4105">+R3824-T3824</f>
        <v>552</v>
      </c>
      <c r="V3824" s="69">
        <f>+U3824*0</f>
        <v>0</v>
      </c>
      <c r="W3824" s="69">
        <f t="shared" ref="W3824:W3825" si="4106">+U3824-V3824</f>
        <v>552</v>
      </c>
      <c r="X3824" s="69">
        <v>0</v>
      </c>
      <c r="Y3824" s="14">
        <f t="shared" si="4101"/>
        <v>0</v>
      </c>
      <c r="Z3824" s="11" t="s">
        <v>26</v>
      </c>
      <c r="AA3824" s="12" t="s">
        <v>31</v>
      </c>
    </row>
    <row r="3825" spans="1:27" x14ac:dyDescent="0.25">
      <c r="A3825" s="10">
        <v>45716</v>
      </c>
      <c r="B3825" s="11" t="s">
        <v>6801</v>
      </c>
      <c r="C3825" s="11" t="s">
        <v>6802</v>
      </c>
      <c r="D3825" s="11">
        <v>18383</v>
      </c>
      <c r="E3825" s="11" t="s">
        <v>434</v>
      </c>
      <c r="F3825" s="11" t="s">
        <v>26</v>
      </c>
      <c r="G3825" s="11">
        <v>2800</v>
      </c>
      <c r="H3825" s="12" t="s">
        <v>41</v>
      </c>
      <c r="I3825" s="12" t="s">
        <v>55</v>
      </c>
      <c r="J3825" s="12" t="s">
        <v>55</v>
      </c>
      <c r="K3825" s="12" t="s">
        <v>56</v>
      </c>
      <c r="L3825" s="13">
        <v>39.08</v>
      </c>
      <c r="M3825" s="13">
        <v>24</v>
      </c>
      <c r="N3825" s="13">
        <f t="shared" si="4094"/>
        <v>1.6283333333333332</v>
      </c>
      <c r="O3825" s="13" t="s">
        <v>30</v>
      </c>
      <c r="P3825" s="13">
        <v>24</v>
      </c>
      <c r="Q3825" s="13">
        <v>0</v>
      </c>
      <c r="R3825" s="69">
        <f>+M3825*P3825</f>
        <v>576</v>
      </c>
      <c r="S3825" s="69">
        <v>0</v>
      </c>
      <c r="T3825" s="69">
        <f>+M3825*S3825</f>
        <v>0</v>
      </c>
      <c r="U3825" s="69">
        <f t="shared" si="4105"/>
        <v>576</v>
      </c>
      <c r="V3825" s="69">
        <f>+U3825*0</f>
        <v>0</v>
      </c>
      <c r="W3825" s="69">
        <f t="shared" si="4106"/>
        <v>576</v>
      </c>
      <c r="X3825" s="69">
        <v>0</v>
      </c>
      <c r="Y3825" s="14">
        <f t="shared" si="4101"/>
        <v>0</v>
      </c>
      <c r="Z3825" s="11" t="s">
        <v>26</v>
      </c>
      <c r="AA3825" s="12" t="s">
        <v>31</v>
      </c>
    </row>
    <row r="3826" spans="1:27" x14ac:dyDescent="0.25">
      <c r="A3826" s="10">
        <v>45716</v>
      </c>
      <c r="B3826" s="11" t="s">
        <v>109</v>
      </c>
      <c r="C3826" s="11" t="s">
        <v>6803</v>
      </c>
      <c r="D3826" s="11">
        <v>18384</v>
      </c>
      <c r="E3826" s="11" t="s">
        <v>44</v>
      </c>
      <c r="F3826" s="11" t="s">
        <v>26</v>
      </c>
      <c r="G3826" s="11">
        <v>1675</v>
      </c>
      <c r="H3826" s="12" t="s">
        <v>45</v>
      </c>
      <c r="I3826" s="12" t="s">
        <v>27</v>
      </c>
      <c r="J3826" s="12" t="s">
        <v>42</v>
      </c>
      <c r="K3826" s="12" t="s">
        <v>43</v>
      </c>
      <c r="L3826" s="13">
        <v>44.24</v>
      </c>
      <c r="M3826" s="13">
        <v>25</v>
      </c>
      <c r="N3826" s="13">
        <f t="shared" si="4094"/>
        <v>1.7696000000000001</v>
      </c>
      <c r="O3826" s="13" t="s">
        <v>30</v>
      </c>
      <c r="P3826" s="13">
        <v>62</v>
      </c>
      <c r="Q3826" s="13">
        <v>0</v>
      </c>
      <c r="R3826" s="69">
        <f>M3826*P3826</f>
        <v>1550</v>
      </c>
      <c r="S3826" s="69">
        <v>0</v>
      </c>
      <c r="T3826" s="69">
        <f>M3826*S3826</f>
        <v>0</v>
      </c>
      <c r="U3826" s="69">
        <f t="shared" ref="U3826" si="4107">R3826-T3826</f>
        <v>1550</v>
      </c>
      <c r="V3826" s="69">
        <f>U3826*0</f>
        <v>0</v>
      </c>
      <c r="W3826" s="69">
        <f>U3826-V3826</f>
        <v>1550</v>
      </c>
      <c r="X3826" s="69">
        <v>0</v>
      </c>
      <c r="Y3826" s="14">
        <f t="shared" si="4101"/>
        <v>0</v>
      </c>
      <c r="Z3826" s="11" t="s">
        <v>26</v>
      </c>
      <c r="AA3826" s="12" t="s">
        <v>31</v>
      </c>
    </row>
    <row r="3827" spans="1:27" x14ac:dyDescent="0.25">
      <c r="A3827" s="10">
        <v>45716</v>
      </c>
      <c r="B3827" s="11" t="s">
        <v>6804</v>
      </c>
      <c r="C3827" s="11" t="s">
        <v>6805</v>
      </c>
      <c r="D3827" s="11">
        <v>18385</v>
      </c>
      <c r="E3827" s="11" t="s">
        <v>445</v>
      </c>
      <c r="F3827" s="11" t="s">
        <v>26</v>
      </c>
      <c r="G3827" s="11" t="s">
        <v>35</v>
      </c>
      <c r="H3827" s="12" t="s">
        <v>36</v>
      </c>
      <c r="I3827" s="12" t="s">
        <v>55</v>
      </c>
      <c r="J3827" s="12" t="s">
        <v>55</v>
      </c>
      <c r="K3827" s="12" t="s">
        <v>56</v>
      </c>
      <c r="L3827" s="13">
        <v>30.18</v>
      </c>
      <c r="M3827" s="13">
        <v>22</v>
      </c>
      <c r="N3827" s="13">
        <f t="shared" si="4094"/>
        <v>1.3718181818181818</v>
      </c>
      <c r="O3827" s="13">
        <v>20</v>
      </c>
      <c r="P3827" s="13" t="s">
        <v>30</v>
      </c>
      <c r="Q3827" s="13">
        <v>0</v>
      </c>
      <c r="R3827" s="69">
        <f>(L3827*O3827)-Q3827</f>
        <v>603.6</v>
      </c>
      <c r="S3827" s="69">
        <v>0</v>
      </c>
      <c r="T3827" s="69">
        <f t="shared" ref="T3827" si="4108">+L3827*S3827</f>
        <v>0</v>
      </c>
      <c r="U3827" s="69">
        <f t="shared" ref="U3827" si="4109">+R3827-T3827</f>
        <v>603.6</v>
      </c>
      <c r="V3827" s="69">
        <f t="shared" ref="V3827" si="4110">+U3827*0</f>
        <v>0</v>
      </c>
      <c r="W3827" s="69">
        <f t="shared" ref="W3827" si="4111">+U3827-V3827</f>
        <v>603.6</v>
      </c>
      <c r="X3827" s="69">
        <v>0</v>
      </c>
      <c r="Y3827" s="14">
        <f t="shared" si="4101"/>
        <v>0</v>
      </c>
      <c r="Z3827" s="11" t="s">
        <v>26</v>
      </c>
      <c r="AA3827" s="12" t="s">
        <v>31</v>
      </c>
    </row>
    <row r="3828" spans="1:27" x14ac:dyDescent="0.25">
      <c r="A3828" s="10">
        <v>45716</v>
      </c>
      <c r="B3828" s="11" t="s">
        <v>6806</v>
      </c>
      <c r="C3828" s="11" t="s">
        <v>6807</v>
      </c>
      <c r="D3828" s="11">
        <v>18387</v>
      </c>
      <c r="E3828" s="11" t="s">
        <v>482</v>
      </c>
      <c r="F3828" s="11" t="s">
        <v>26</v>
      </c>
      <c r="G3828" s="11" t="s">
        <v>26</v>
      </c>
      <c r="H3828" s="12" t="s">
        <v>4421</v>
      </c>
      <c r="I3828" s="12" t="s">
        <v>27</v>
      </c>
      <c r="J3828" s="12" t="s">
        <v>42</v>
      </c>
      <c r="K3828" s="12" t="s">
        <v>43</v>
      </c>
      <c r="L3828" s="13">
        <v>44.76</v>
      </c>
      <c r="M3828" s="13">
        <v>25</v>
      </c>
      <c r="N3828" s="13">
        <f t="shared" si="4094"/>
        <v>1.7904</v>
      </c>
      <c r="O3828" s="13">
        <v>83</v>
      </c>
      <c r="P3828" s="13" t="s">
        <v>30</v>
      </c>
      <c r="Q3828" s="13">
        <v>0</v>
      </c>
      <c r="R3828" s="69">
        <f>L3828*O3828</f>
        <v>3715.08</v>
      </c>
      <c r="S3828" s="69">
        <v>38</v>
      </c>
      <c r="T3828" s="69">
        <f>L3828*S3828</f>
        <v>1700.8799999999999</v>
      </c>
      <c r="U3828" s="69">
        <f>R3828-T3828</f>
        <v>2014.2</v>
      </c>
      <c r="V3828" s="69">
        <f>U3828*1</f>
        <v>2014.2</v>
      </c>
      <c r="W3828" s="69">
        <f>U3828-V3828</f>
        <v>0</v>
      </c>
      <c r="X3828" s="69">
        <f>L3828*37</f>
        <v>1656.12</v>
      </c>
      <c r="Y3828" s="70">
        <f>+T3828-X3828</f>
        <v>44.759999999999991</v>
      </c>
      <c r="Z3828" s="12" t="s">
        <v>41</v>
      </c>
      <c r="AA3828" s="12" t="s">
        <v>78</v>
      </c>
    </row>
    <row r="3829" spans="1:27" x14ac:dyDescent="0.25">
      <c r="A3829" s="10">
        <v>45716</v>
      </c>
      <c r="B3829" s="11" t="s">
        <v>470</v>
      </c>
      <c r="C3829" s="11" t="s">
        <v>6808</v>
      </c>
      <c r="D3829" s="11">
        <v>18388</v>
      </c>
      <c r="E3829" s="11" t="s">
        <v>538</v>
      </c>
      <c r="F3829" s="11" t="s">
        <v>26</v>
      </c>
      <c r="G3829" s="11">
        <v>3386</v>
      </c>
      <c r="H3829" s="12" t="s">
        <v>41</v>
      </c>
      <c r="I3829" s="12" t="s">
        <v>55</v>
      </c>
      <c r="J3829" s="12" t="s">
        <v>55</v>
      </c>
      <c r="K3829" s="12" t="s">
        <v>56</v>
      </c>
      <c r="L3829" s="13">
        <v>41</v>
      </c>
      <c r="M3829" s="13">
        <v>25</v>
      </c>
      <c r="N3829" s="13">
        <f t="shared" si="4094"/>
        <v>1.64</v>
      </c>
      <c r="O3829" s="13" t="s">
        <v>30</v>
      </c>
      <c r="P3829" s="13">
        <v>24</v>
      </c>
      <c r="Q3829" s="13">
        <v>0</v>
      </c>
      <c r="R3829" s="69">
        <f>+M3829*P3829</f>
        <v>600</v>
      </c>
      <c r="S3829" s="69">
        <v>0</v>
      </c>
      <c r="T3829" s="69">
        <f>+M3829*S3829</f>
        <v>0</v>
      </c>
      <c r="U3829" s="69">
        <f t="shared" ref="U3829" si="4112">+R3829-T3829</f>
        <v>600</v>
      </c>
      <c r="V3829" s="69">
        <f>+U3829*0</f>
        <v>0</v>
      </c>
      <c r="W3829" s="69">
        <f t="shared" ref="W3829" si="4113">+U3829-V3829</f>
        <v>600</v>
      </c>
      <c r="X3829" s="69">
        <v>0</v>
      </c>
      <c r="Y3829" s="14">
        <f t="shared" ref="Y3829:Y3838" si="4114">T3829-X3829</f>
        <v>0</v>
      </c>
      <c r="Z3829" s="11" t="s">
        <v>26</v>
      </c>
      <c r="AA3829" s="12" t="s">
        <v>31</v>
      </c>
    </row>
    <row r="3830" spans="1:27" x14ac:dyDescent="0.25">
      <c r="A3830" s="10">
        <v>45716</v>
      </c>
      <c r="B3830" s="11" t="s">
        <v>2673</v>
      </c>
      <c r="C3830" s="11" t="s">
        <v>6809</v>
      </c>
      <c r="D3830" s="11">
        <v>18389</v>
      </c>
      <c r="E3830" s="11" t="s">
        <v>481</v>
      </c>
      <c r="F3830" s="11" t="s">
        <v>26</v>
      </c>
      <c r="G3830" s="11">
        <v>78053</v>
      </c>
      <c r="H3830" s="12" t="s">
        <v>4447</v>
      </c>
      <c r="I3830" s="12" t="s">
        <v>27</v>
      </c>
      <c r="J3830" s="12" t="s">
        <v>42</v>
      </c>
      <c r="K3830" s="12" t="s">
        <v>43</v>
      </c>
      <c r="L3830" s="13">
        <v>45.42</v>
      </c>
      <c r="M3830" s="13">
        <v>28</v>
      </c>
      <c r="N3830" s="13">
        <f t="shared" si="4094"/>
        <v>1.6221428571428571</v>
      </c>
      <c r="O3830" s="13">
        <v>42.5</v>
      </c>
      <c r="P3830" s="13"/>
      <c r="Q3830" s="13">
        <v>0</v>
      </c>
      <c r="R3830" s="69">
        <f>+L3830*O3830</f>
        <v>1930.3500000000001</v>
      </c>
      <c r="S3830" s="69">
        <v>0</v>
      </c>
      <c r="T3830" s="69">
        <f>+L3830*S3830</f>
        <v>0</v>
      </c>
      <c r="U3830" s="69">
        <f>+R3830-T3830</f>
        <v>1930.3500000000001</v>
      </c>
      <c r="V3830" s="69">
        <f>+U3830*0.75</f>
        <v>1447.7625</v>
      </c>
      <c r="W3830" s="69">
        <f>+U3830-V3830</f>
        <v>482.58750000000009</v>
      </c>
      <c r="X3830" s="69">
        <v>0</v>
      </c>
      <c r="Y3830" s="14">
        <f t="shared" si="4114"/>
        <v>0</v>
      </c>
      <c r="Z3830" s="11" t="s">
        <v>26</v>
      </c>
      <c r="AA3830" s="12" t="s">
        <v>31</v>
      </c>
    </row>
    <row r="3831" spans="1:27" x14ac:dyDescent="0.25">
      <c r="A3831" s="10">
        <v>45716</v>
      </c>
      <c r="B3831" s="11" t="s">
        <v>5337</v>
      </c>
      <c r="C3831" s="11" t="s">
        <v>6810</v>
      </c>
      <c r="D3831" s="11">
        <v>18390</v>
      </c>
      <c r="E3831" s="11" t="s">
        <v>53</v>
      </c>
      <c r="F3831" s="11" t="s">
        <v>26</v>
      </c>
      <c r="G3831" s="11">
        <v>3982</v>
      </c>
      <c r="H3831" s="12" t="s">
        <v>41</v>
      </c>
      <c r="I3831" s="12" t="s">
        <v>27</v>
      </c>
      <c r="J3831" s="12" t="s">
        <v>42</v>
      </c>
      <c r="K3831" s="12" t="s">
        <v>43</v>
      </c>
      <c r="L3831" s="13">
        <v>43.4</v>
      </c>
      <c r="M3831" s="13">
        <v>25</v>
      </c>
      <c r="N3831" s="13">
        <f t="shared" si="4094"/>
        <v>1.736</v>
      </c>
      <c r="O3831" s="13" t="s">
        <v>30</v>
      </c>
      <c r="P3831" s="13">
        <v>64</v>
      </c>
      <c r="Q3831" s="13">
        <v>0</v>
      </c>
      <c r="R3831" s="69">
        <f>M3831*P3831</f>
        <v>1600</v>
      </c>
      <c r="S3831" s="69">
        <v>0</v>
      </c>
      <c r="T3831" s="69">
        <f>M3831*S3831</f>
        <v>0</v>
      </c>
      <c r="U3831" s="69">
        <f>+R3831-T3831</f>
        <v>1600</v>
      </c>
      <c r="V3831" s="69">
        <f t="shared" ref="V3831" si="4115">+U3831*0</f>
        <v>0</v>
      </c>
      <c r="W3831" s="69">
        <f>+U3831-V3831</f>
        <v>1600</v>
      </c>
      <c r="X3831" s="69">
        <v>0</v>
      </c>
      <c r="Y3831" s="14">
        <f t="shared" si="4114"/>
        <v>0</v>
      </c>
      <c r="Z3831" s="11" t="s">
        <v>26</v>
      </c>
      <c r="AA3831" s="12" t="s">
        <v>31</v>
      </c>
    </row>
    <row r="3832" spans="1:27" x14ac:dyDescent="0.25">
      <c r="A3832" s="10">
        <v>45716</v>
      </c>
      <c r="B3832" s="11" t="s">
        <v>6811</v>
      </c>
      <c r="C3832" s="11" t="s">
        <v>6812</v>
      </c>
      <c r="D3832" s="11">
        <v>18391</v>
      </c>
      <c r="E3832" s="11" t="s">
        <v>236</v>
      </c>
      <c r="F3832" s="11" t="s">
        <v>26</v>
      </c>
      <c r="G3832" s="11">
        <v>56033</v>
      </c>
      <c r="H3832" s="12" t="s">
        <v>4422</v>
      </c>
      <c r="I3832" s="12" t="s">
        <v>27</v>
      </c>
      <c r="J3832" s="12" t="s">
        <v>47</v>
      </c>
      <c r="K3832" s="12" t="s">
        <v>48</v>
      </c>
      <c r="L3832" s="13">
        <v>35.479999999999997</v>
      </c>
      <c r="M3832" s="13">
        <v>25</v>
      </c>
      <c r="N3832" s="13">
        <f t="shared" si="4094"/>
        <v>1.4191999999999998</v>
      </c>
      <c r="O3832" s="13">
        <v>46</v>
      </c>
      <c r="P3832" s="13" t="s">
        <v>30</v>
      </c>
      <c r="Q3832" s="13">
        <v>0</v>
      </c>
      <c r="R3832" s="69">
        <f t="shared" ref="R3832" si="4116">+L3832*O3832</f>
        <v>1632.08</v>
      </c>
      <c r="S3832" s="69">
        <v>0</v>
      </c>
      <c r="T3832" s="69">
        <f t="shared" ref="T3832" si="4117">+L3832*S3832</f>
        <v>0</v>
      </c>
      <c r="U3832" s="69">
        <f t="shared" ref="U3832:U3838" si="4118">+R3832-T3832</f>
        <v>1632.08</v>
      </c>
      <c r="V3832" s="69">
        <f>+U3832*1</f>
        <v>1632.08</v>
      </c>
      <c r="W3832" s="69">
        <f t="shared" ref="W3832:W3838" si="4119">+U3832-V3832</f>
        <v>0</v>
      </c>
      <c r="X3832" s="69">
        <v>0</v>
      </c>
      <c r="Y3832" s="14">
        <f t="shared" si="4114"/>
        <v>0</v>
      </c>
      <c r="Z3832" s="12" t="s">
        <v>26</v>
      </c>
      <c r="AA3832" s="12" t="s">
        <v>31</v>
      </c>
    </row>
    <row r="3833" spans="1:27" x14ac:dyDescent="0.25">
      <c r="A3833" s="10">
        <v>45716</v>
      </c>
      <c r="B3833" s="11" t="s">
        <v>464</v>
      </c>
      <c r="C3833" s="11" t="s">
        <v>6813</v>
      </c>
      <c r="D3833" s="11">
        <v>18392</v>
      </c>
      <c r="E3833" s="11" t="s">
        <v>239</v>
      </c>
      <c r="F3833" s="11" t="s">
        <v>26</v>
      </c>
      <c r="G3833" s="11">
        <v>2874</v>
      </c>
      <c r="H3833" s="12" t="s">
        <v>41</v>
      </c>
      <c r="I3833" s="12" t="s">
        <v>55</v>
      </c>
      <c r="J3833" s="12" t="s">
        <v>55</v>
      </c>
      <c r="K3833" s="12" t="s">
        <v>56</v>
      </c>
      <c r="L3833" s="13">
        <v>37.68</v>
      </c>
      <c r="M3833" s="13">
        <v>22</v>
      </c>
      <c r="N3833" s="13">
        <f t="shared" si="4094"/>
        <v>1.7127272727272727</v>
      </c>
      <c r="O3833" s="13" t="s">
        <v>30</v>
      </c>
      <c r="P3833" s="13">
        <v>24</v>
      </c>
      <c r="Q3833" s="13">
        <v>0</v>
      </c>
      <c r="R3833" s="69">
        <f>+M3833*P3833</f>
        <v>528</v>
      </c>
      <c r="S3833" s="69">
        <v>0</v>
      </c>
      <c r="T3833" s="69">
        <f>+M3833*S3833</f>
        <v>0</v>
      </c>
      <c r="U3833" s="69">
        <f t="shared" si="4118"/>
        <v>528</v>
      </c>
      <c r="V3833" s="69">
        <f>+U3833*0</f>
        <v>0</v>
      </c>
      <c r="W3833" s="69">
        <f t="shared" si="4119"/>
        <v>528</v>
      </c>
      <c r="X3833" s="69">
        <v>0</v>
      </c>
      <c r="Y3833" s="14">
        <f t="shared" si="4114"/>
        <v>0</v>
      </c>
      <c r="Z3833" s="11" t="s">
        <v>26</v>
      </c>
      <c r="AA3833" s="12" t="s">
        <v>31</v>
      </c>
    </row>
    <row r="3834" spans="1:27" x14ac:dyDescent="0.25">
      <c r="A3834" s="10">
        <v>45716</v>
      </c>
      <c r="B3834" s="11" t="s">
        <v>6814</v>
      </c>
      <c r="C3834" s="11" t="s">
        <v>6815</v>
      </c>
      <c r="D3834" s="11">
        <v>18393</v>
      </c>
      <c r="E3834" s="11" t="s">
        <v>588</v>
      </c>
      <c r="F3834" s="11" t="s">
        <v>26</v>
      </c>
      <c r="G3834" s="11">
        <v>56944</v>
      </c>
      <c r="H3834" s="12" t="s">
        <v>4422</v>
      </c>
      <c r="I3834" s="12" t="s">
        <v>27</v>
      </c>
      <c r="J3834" s="12" t="s">
        <v>47</v>
      </c>
      <c r="K3834" s="12" t="s">
        <v>48</v>
      </c>
      <c r="L3834" s="13">
        <v>36.42</v>
      </c>
      <c r="M3834" s="13">
        <v>25</v>
      </c>
      <c r="N3834" s="13">
        <f t="shared" si="4094"/>
        <v>1.4568000000000001</v>
      </c>
      <c r="O3834" s="13">
        <v>46</v>
      </c>
      <c r="P3834" s="13" t="s">
        <v>30</v>
      </c>
      <c r="Q3834" s="13">
        <v>0</v>
      </c>
      <c r="R3834" s="69">
        <f t="shared" ref="R3834" si="4120">+L3834*O3834</f>
        <v>1675.3200000000002</v>
      </c>
      <c r="S3834" s="69">
        <v>0</v>
      </c>
      <c r="T3834" s="69">
        <f t="shared" ref="T3834" si="4121">+L3834*S3834</f>
        <v>0</v>
      </c>
      <c r="U3834" s="69">
        <f t="shared" si="4118"/>
        <v>1675.3200000000002</v>
      </c>
      <c r="V3834" s="69">
        <f>+U3834*1</f>
        <v>1675.3200000000002</v>
      </c>
      <c r="W3834" s="69">
        <f t="shared" si="4119"/>
        <v>0</v>
      </c>
      <c r="X3834" s="69">
        <v>0</v>
      </c>
      <c r="Y3834" s="14">
        <f t="shared" si="4114"/>
        <v>0</v>
      </c>
      <c r="Z3834" s="12" t="s">
        <v>26</v>
      </c>
      <c r="AA3834" s="12" t="s">
        <v>31</v>
      </c>
    </row>
    <row r="3835" spans="1:27" x14ac:dyDescent="0.25">
      <c r="A3835" s="10">
        <v>45716</v>
      </c>
      <c r="B3835" s="11" t="s">
        <v>6816</v>
      </c>
      <c r="C3835" s="11" t="s">
        <v>6817</v>
      </c>
      <c r="D3835" s="11">
        <v>18394</v>
      </c>
      <c r="E3835" s="11" t="s">
        <v>40</v>
      </c>
      <c r="F3835" s="11" t="s">
        <v>26</v>
      </c>
      <c r="G3835" s="11">
        <v>3284</v>
      </c>
      <c r="H3835" s="12" t="s">
        <v>41</v>
      </c>
      <c r="I3835" s="12" t="s">
        <v>55</v>
      </c>
      <c r="J3835" s="12" t="s">
        <v>55</v>
      </c>
      <c r="K3835" s="12" t="s">
        <v>56</v>
      </c>
      <c r="L3835" s="13">
        <v>37.32</v>
      </c>
      <c r="M3835" s="13">
        <v>22</v>
      </c>
      <c r="N3835" s="13">
        <f t="shared" si="4094"/>
        <v>1.6963636363636363</v>
      </c>
      <c r="O3835" s="13" t="s">
        <v>30</v>
      </c>
      <c r="P3835" s="13">
        <v>24</v>
      </c>
      <c r="Q3835" s="13">
        <v>0</v>
      </c>
      <c r="R3835" s="69">
        <f>+M3835*P3835</f>
        <v>528</v>
      </c>
      <c r="S3835" s="69">
        <v>0</v>
      </c>
      <c r="T3835" s="69">
        <f>+M3835*S3835</f>
        <v>0</v>
      </c>
      <c r="U3835" s="69">
        <f t="shared" si="4118"/>
        <v>528</v>
      </c>
      <c r="V3835" s="69">
        <f>+U3835*0</f>
        <v>0</v>
      </c>
      <c r="W3835" s="69">
        <f t="shared" si="4119"/>
        <v>528</v>
      </c>
      <c r="X3835" s="69">
        <v>0</v>
      </c>
      <c r="Y3835" s="14">
        <f t="shared" si="4114"/>
        <v>0</v>
      </c>
      <c r="Z3835" s="11" t="s">
        <v>26</v>
      </c>
      <c r="AA3835" s="12" t="s">
        <v>31</v>
      </c>
    </row>
    <row r="3836" spans="1:27" x14ac:dyDescent="0.25">
      <c r="A3836" s="10">
        <v>45716</v>
      </c>
      <c r="B3836" s="11" t="s">
        <v>6818</v>
      </c>
      <c r="C3836" s="11" t="s">
        <v>6819</v>
      </c>
      <c r="D3836" s="11">
        <v>18395</v>
      </c>
      <c r="E3836" s="11" t="s">
        <v>2125</v>
      </c>
      <c r="F3836" s="11" t="s">
        <v>26</v>
      </c>
      <c r="G3836" s="11">
        <v>108970</v>
      </c>
      <c r="H3836" s="12" t="s">
        <v>4445</v>
      </c>
      <c r="I3836" s="12" t="s">
        <v>27</v>
      </c>
      <c r="J3836" s="12" t="s">
        <v>42</v>
      </c>
      <c r="K3836" s="12" t="s">
        <v>43</v>
      </c>
      <c r="L3836" s="13">
        <v>38.9</v>
      </c>
      <c r="M3836" s="13">
        <v>24</v>
      </c>
      <c r="N3836" s="13">
        <f t="shared" si="4094"/>
        <v>1.6208333333333333</v>
      </c>
      <c r="O3836" s="13">
        <v>42</v>
      </c>
      <c r="P3836" s="13" t="s">
        <v>30</v>
      </c>
      <c r="Q3836" s="13">
        <v>0</v>
      </c>
      <c r="R3836" s="69">
        <f t="shared" ref="R3836" si="4122">+L3836*O3836</f>
        <v>1633.8</v>
      </c>
      <c r="S3836" s="69">
        <v>0</v>
      </c>
      <c r="T3836" s="69">
        <f>+L3836*S3836</f>
        <v>0</v>
      </c>
      <c r="U3836" s="69">
        <f t="shared" si="4118"/>
        <v>1633.8</v>
      </c>
      <c r="V3836" s="69">
        <f>+U3836*1</f>
        <v>1633.8</v>
      </c>
      <c r="W3836" s="69">
        <f t="shared" si="4119"/>
        <v>0</v>
      </c>
      <c r="X3836" s="69">
        <v>0</v>
      </c>
      <c r="Y3836" s="14">
        <f t="shared" si="4114"/>
        <v>0</v>
      </c>
      <c r="Z3836" s="11" t="s">
        <v>26</v>
      </c>
      <c r="AA3836" s="12" t="s">
        <v>31</v>
      </c>
    </row>
    <row r="3837" spans="1:27" x14ac:dyDescent="0.25">
      <c r="A3837" s="10">
        <v>45716</v>
      </c>
      <c r="B3837" s="11" t="s">
        <v>6820</v>
      </c>
      <c r="C3837" s="11" t="s">
        <v>6821</v>
      </c>
      <c r="D3837" s="11">
        <v>18396</v>
      </c>
      <c r="E3837" s="11" t="s">
        <v>223</v>
      </c>
      <c r="F3837" s="11" t="s">
        <v>26</v>
      </c>
      <c r="G3837" s="11">
        <v>3239</v>
      </c>
      <c r="H3837" s="12" t="s">
        <v>4422</v>
      </c>
      <c r="I3837" s="12" t="s">
        <v>27</v>
      </c>
      <c r="J3837" s="12" t="s">
        <v>33</v>
      </c>
      <c r="K3837" s="12" t="s">
        <v>34</v>
      </c>
      <c r="L3837" s="13">
        <v>36.18</v>
      </c>
      <c r="M3837" s="13">
        <v>25</v>
      </c>
      <c r="N3837" s="13">
        <f t="shared" si="4094"/>
        <v>1.4472</v>
      </c>
      <c r="O3837" s="13">
        <v>45</v>
      </c>
      <c r="P3837" s="13" t="s">
        <v>30</v>
      </c>
      <c r="Q3837" s="13">
        <v>0</v>
      </c>
      <c r="R3837" s="69">
        <f>+L3837*O3837</f>
        <v>1628.1</v>
      </c>
      <c r="S3837" s="69">
        <v>0</v>
      </c>
      <c r="T3837" s="69">
        <f>+L3837*S3837</f>
        <v>0</v>
      </c>
      <c r="U3837" s="69">
        <f t="shared" si="4118"/>
        <v>1628.1</v>
      </c>
      <c r="V3837" s="69">
        <f>+U3837*1</f>
        <v>1628.1</v>
      </c>
      <c r="W3837" s="69">
        <f t="shared" si="4119"/>
        <v>0</v>
      </c>
      <c r="X3837" s="69">
        <v>0</v>
      </c>
      <c r="Y3837" s="14">
        <f t="shared" si="4114"/>
        <v>0</v>
      </c>
      <c r="Z3837" s="11" t="s">
        <v>26</v>
      </c>
      <c r="AA3837" s="12" t="s">
        <v>31</v>
      </c>
    </row>
    <row r="3838" spans="1:27" x14ac:dyDescent="0.25">
      <c r="A3838" s="10">
        <v>45716</v>
      </c>
      <c r="B3838" s="11" t="s">
        <v>6818</v>
      </c>
      <c r="C3838" s="11" t="s">
        <v>6822</v>
      </c>
      <c r="D3838" s="11">
        <v>18397</v>
      </c>
      <c r="E3838" s="11" t="s">
        <v>245</v>
      </c>
      <c r="F3838" s="11" t="s">
        <v>26</v>
      </c>
      <c r="G3838" s="11">
        <v>3438</v>
      </c>
      <c r="H3838" s="12" t="s">
        <v>41</v>
      </c>
      <c r="I3838" s="12" t="s">
        <v>55</v>
      </c>
      <c r="J3838" s="12" t="s">
        <v>55</v>
      </c>
      <c r="K3838" s="12" t="s">
        <v>56</v>
      </c>
      <c r="L3838" s="13">
        <v>38.6</v>
      </c>
      <c r="M3838" s="13">
        <v>23</v>
      </c>
      <c r="N3838" s="13">
        <f t="shared" si="4094"/>
        <v>1.6782608695652175</v>
      </c>
      <c r="O3838" s="13" t="s">
        <v>30</v>
      </c>
      <c r="P3838" s="13">
        <v>24</v>
      </c>
      <c r="Q3838" s="13">
        <v>0</v>
      </c>
      <c r="R3838" s="69">
        <f>+M3838*P3838</f>
        <v>552</v>
      </c>
      <c r="S3838" s="69">
        <v>0</v>
      </c>
      <c r="T3838" s="69">
        <f>+M3838*S3838</f>
        <v>0</v>
      </c>
      <c r="U3838" s="69">
        <f t="shared" si="4118"/>
        <v>552</v>
      </c>
      <c r="V3838" s="69">
        <f>+U3838*0</f>
        <v>0</v>
      </c>
      <c r="W3838" s="69">
        <f t="shared" si="4119"/>
        <v>552</v>
      </c>
      <c r="X3838" s="69">
        <v>0</v>
      </c>
      <c r="Y3838" s="14">
        <f t="shared" si="4114"/>
        <v>0</v>
      </c>
      <c r="Z3838" s="11" t="s">
        <v>26</v>
      </c>
      <c r="AA3838" s="12" t="s">
        <v>31</v>
      </c>
    </row>
    <row r="3839" spans="1:27" x14ac:dyDescent="0.25">
      <c r="A3839" s="10">
        <v>45716</v>
      </c>
      <c r="B3839" s="11" t="s">
        <v>2452</v>
      </c>
      <c r="C3839" s="11" t="s">
        <v>6823</v>
      </c>
      <c r="D3839" s="11">
        <v>18398</v>
      </c>
      <c r="E3839" s="11" t="s">
        <v>98</v>
      </c>
      <c r="F3839" s="11" t="s">
        <v>26</v>
      </c>
      <c r="G3839" s="11" t="s">
        <v>26</v>
      </c>
      <c r="H3839" s="12" t="s">
        <v>4421</v>
      </c>
      <c r="I3839" s="12" t="s">
        <v>27</v>
      </c>
      <c r="J3839" s="12" t="s">
        <v>33</v>
      </c>
      <c r="K3839" s="12" t="s">
        <v>34</v>
      </c>
      <c r="L3839" s="13">
        <v>42.94</v>
      </c>
      <c r="M3839" s="13">
        <v>29</v>
      </c>
      <c r="N3839" s="13">
        <f t="shared" si="4094"/>
        <v>1.4806896551724138</v>
      </c>
      <c r="O3839" s="13">
        <v>85</v>
      </c>
      <c r="P3839" s="13" t="s">
        <v>30</v>
      </c>
      <c r="Q3839" s="13">
        <v>0</v>
      </c>
      <c r="R3839" s="69">
        <f t="shared" ref="R3839" si="4123">L3839*O3839</f>
        <v>3649.8999999999996</v>
      </c>
      <c r="S3839" s="69">
        <v>38</v>
      </c>
      <c r="T3839" s="69">
        <f t="shared" ref="T3839" si="4124">L3839*S3839</f>
        <v>1631.7199999999998</v>
      </c>
      <c r="U3839" s="69">
        <f t="shared" ref="U3839" si="4125">R3839-T3839</f>
        <v>2018.1799999999998</v>
      </c>
      <c r="V3839" s="69">
        <f>U3839*1</f>
        <v>2018.1799999999998</v>
      </c>
      <c r="W3839" s="69">
        <f t="shared" ref="W3839" si="4126">U3839-V3839</f>
        <v>0</v>
      </c>
      <c r="X3839" s="69">
        <f>L3839*36</f>
        <v>1545.84</v>
      </c>
      <c r="Y3839" s="70">
        <f>+T3839-X3839</f>
        <v>85.879999999999882</v>
      </c>
      <c r="Z3839" s="12" t="s">
        <v>140</v>
      </c>
      <c r="AA3839" s="12" t="s">
        <v>78</v>
      </c>
    </row>
    <row r="3840" spans="1:27" x14ac:dyDescent="0.25">
      <c r="A3840" s="10">
        <v>45716</v>
      </c>
      <c r="B3840" s="11" t="s">
        <v>5815</v>
      </c>
      <c r="C3840" s="11" t="s">
        <v>6824</v>
      </c>
      <c r="D3840" s="11">
        <v>18399</v>
      </c>
      <c r="E3840" s="11" t="s">
        <v>439</v>
      </c>
      <c r="F3840" s="11" t="s">
        <v>26</v>
      </c>
      <c r="G3840" s="11" t="s">
        <v>35</v>
      </c>
      <c r="H3840" s="12" t="s">
        <v>36</v>
      </c>
      <c r="I3840" s="12" t="s">
        <v>55</v>
      </c>
      <c r="J3840" s="12" t="s">
        <v>55</v>
      </c>
      <c r="K3840" s="12" t="s">
        <v>56</v>
      </c>
      <c r="L3840" s="13">
        <v>36.74</v>
      </c>
      <c r="M3840" s="13">
        <v>22</v>
      </c>
      <c r="N3840" s="13">
        <f t="shared" si="4094"/>
        <v>1.6700000000000002</v>
      </c>
      <c r="O3840" s="13">
        <v>20</v>
      </c>
      <c r="P3840" s="13" t="s">
        <v>30</v>
      </c>
      <c r="Q3840" s="13">
        <v>0</v>
      </c>
      <c r="R3840" s="69">
        <f>(L3840*O3840)-Q3840</f>
        <v>734.80000000000007</v>
      </c>
      <c r="S3840" s="69">
        <v>0</v>
      </c>
      <c r="T3840" s="69">
        <f t="shared" ref="T3840" si="4127">+L3840*S3840</f>
        <v>0</v>
      </c>
      <c r="U3840" s="69">
        <f t="shared" ref="U3840" si="4128">+R3840-T3840</f>
        <v>734.80000000000007</v>
      </c>
      <c r="V3840" s="69">
        <f t="shared" ref="V3840" si="4129">+U3840*0</f>
        <v>0</v>
      </c>
      <c r="W3840" s="69">
        <f t="shared" ref="W3840" si="4130">+U3840-V3840</f>
        <v>734.80000000000007</v>
      </c>
      <c r="X3840" s="69">
        <v>0</v>
      </c>
      <c r="Y3840" s="14">
        <f t="shared" ref="Y3840" si="4131">T3840-X3840</f>
        <v>0</v>
      </c>
      <c r="Z3840" s="11" t="s">
        <v>26</v>
      </c>
      <c r="AA3840" s="12" t="s">
        <v>31</v>
      </c>
    </row>
    <row r="3841" spans="1:27" x14ac:dyDescent="0.25">
      <c r="A3841" s="10">
        <v>45716</v>
      </c>
      <c r="B3841" s="11" t="s">
        <v>3894</v>
      </c>
      <c r="C3841" s="11" t="s">
        <v>6825</v>
      </c>
      <c r="D3841" s="11">
        <v>18400</v>
      </c>
      <c r="E3841" s="11" t="s">
        <v>519</v>
      </c>
      <c r="F3841" s="11" t="s">
        <v>26</v>
      </c>
      <c r="G3841" s="11" t="s">
        <v>26</v>
      </c>
      <c r="H3841" s="12" t="s">
        <v>4421</v>
      </c>
      <c r="I3841" s="12" t="s">
        <v>27</v>
      </c>
      <c r="J3841" s="12" t="s">
        <v>33</v>
      </c>
      <c r="K3841" s="12" t="s">
        <v>34</v>
      </c>
      <c r="L3841" s="13">
        <v>44.34</v>
      </c>
      <c r="M3841" s="13">
        <v>30</v>
      </c>
      <c r="N3841" s="13">
        <f t="shared" si="4094"/>
        <v>1.4780000000000002</v>
      </c>
      <c r="O3841" s="13">
        <v>85</v>
      </c>
      <c r="P3841" s="13" t="s">
        <v>30</v>
      </c>
      <c r="Q3841" s="13">
        <v>0</v>
      </c>
      <c r="R3841" s="69">
        <f t="shared" ref="R3841" si="4132">L3841*O3841</f>
        <v>3768.9</v>
      </c>
      <c r="S3841" s="69">
        <v>38</v>
      </c>
      <c r="T3841" s="69">
        <f t="shared" ref="T3841" si="4133">L3841*S3841</f>
        <v>1684.92</v>
      </c>
      <c r="U3841" s="69">
        <f t="shared" ref="U3841" si="4134">R3841-T3841</f>
        <v>2083.98</v>
      </c>
      <c r="V3841" s="69">
        <f>U3841*1</f>
        <v>2083.98</v>
      </c>
      <c r="W3841" s="69">
        <f t="shared" ref="W3841" si="4135">U3841-V3841</f>
        <v>0</v>
      </c>
      <c r="X3841" s="69">
        <f>L3841*36</f>
        <v>1596.2400000000002</v>
      </c>
      <c r="Y3841" s="70">
        <f>+T3841-X3841</f>
        <v>88.679999999999836</v>
      </c>
      <c r="Z3841" s="12" t="s">
        <v>140</v>
      </c>
      <c r="AA3841" s="12" t="s">
        <v>78</v>
      </c>
    </row>
    <row r="3842" spans="1:27" x14ac:dyDescent="0.25">
      <c r="A3842" s="10">
        <v>45716</v>
      </c>
      <c r="B3842" s="11" t="s">
        <v>1838</v>
      </c>
      <c r="C3842" s="11" t="s">
        <v>6826</v>
      </c>
      <c r="D3842" s="11">
        <v>18401</v>
      </c>
      <c r="E3842" s="11" t="s">
        <v>230</v>
      </c>
      <c r="F3842" s="11" t="s">
        <v>26</v>
      </c>
      <c r="G3842" s="11">
        <v>78453</v>
      </c>
      <c r="H3842" s="12" t="s">
        <v>4447</v>
      </c>
      <c r="I3842" s="12" t="s">
        <v>27</v>
      </c>
      <c r="J3842" s="12" t="s">
        <v>42</v>
      </c>
      <c r="K3842" s="12" t="s">
        <v>43</v>
      </c>
      <c r="L3842" s="13">
        <v>42.84</v>
      </c>
      <c r="M3842" s="13">
        <v>25</v>
      </c>
      <c r="N3842" s="13">
        <f t="shared" si="4094"/>
        <v>1.7136000000000002</v>
      </c>
      <c r="O3842" s="13">
        <v>42.5</v>
      </c>
      <c r="P3842" s="13"/>
      <c r="Q3842" s="13">
        <v>0</v>
      </c>
      <c r="R3842" s="69">
        <f>+L3842*O3842</f>
        <v>1820.7</v>
      </c>
      <c r="S3842" s="69">
        <v>0</v>
      </c>
      <c r="T3842" s="69">
        <f>+L3842*S3842</f>
        <v>0</v>
      </c>
      <c r="U3842" s="69">
        <f>+R3842-T3842</f>
        <v>1820.7</v>
      </c>
      <c r="V3842" s="69">
        <f>+U3842*0.75</f>
        <v>1365.5250000000001</v>
      </c>
      <c r="W3842" s="69">
        <f>+U3842-V3842</f>
        <v>455.17499999999995</v>
      </c>
      <c r="X3842" s="69">
        <v>0</v>
      </c>
      <c r="Y3842" s="14">
        <f t="shared" ref="Y3842:Y3848" si="4136">T3842-X3842</f>
        <v>0</v>
      </c>
      <c r="Z3842" s="11" t="s">
        <v>26</v>
      </c>
      <c r="AA3842" s="12" t="s">
        <v>31</v>
      </c>
    </row>
    <row r="3843" spans="1:27" x14ac:dyDescent="0.25">
      <c r="A3843" s="10">
        <v>45716</v>
      </c>
      <c r="B3843" s="11" t="s">
        <v>6827</v>
      </c>
      <c r="C3843" s="11" t="s">
        <v>6828</v>
      </c>
      <c r="D3843" s="11">
        <v>18402</v>
      </c>
      <c r="E3843" s="11" t="s">
        <v>603</v>
      </c>
      <c r="F3843" s="11" t="s">
        <v>26</v>
      </c>
      <c r="G3843" s="11">
        <v>1125</v>
      </c>
      <c r="H3843" s="12" t="s">
        <v>141</v>
      </c>
      <c r="I3843" s="12" t="s">
        <v>37</v>
      </c>
      <c r="J3843" s="12" t="s">
        <v>85</v>
      </c>
      <c r="K3843" s="12" t="s">
        <v>86</v>
      </c>
      <c r="L3843" s="13">
        <v>37.68</v>
      </c>
      <c r="M3843" s="13">
        <v>22</v>
      </c>
      <c r="N3843" s="13">
        <f t="shared" si="4094"/>
        <v>1.7127272727272727</v>
      </c>
      <c r="O3843" s="13">
        <v>29</v>
      </c>
      <c r="P3843" s="13" t="s">
        <v>30</v>
      </c>
      <c r="Q3843" s="13">
        <v>0</v>
      </c>
      <c r="R3843" s="69">
        <f>L3843*O3843</f>
        <v>1092.72</v>
      </c>
      <c r="S3843" s="69">
        <v>0</v>
      </c>
      <c r="T3843" s="69">
        <f>L3843*S3843</f>
        <v>0</v>
      </c>
      <c r="U3843" s="69">
        <f>R3843-T3843</f>
        <v>1092.72</v>
      </c>
      <c r="V3843" s="69">
        <f>U3843*0</f>
        <v>0</v>
      </c>
      <c r="W3843" s="69">
        <f>U3843-V3843</f>
        <v>1092.72</v>
      </c>
      <c r="X3843" s="69">
        <v>0</v>
      </c>
      <c r="Y3843" s="14">
        <f t="shared" si="4136"/>
        <v>0</v>
      </c>
      <c r="Z3843" s="11" t="s">
        <v>26</v>
      </c>
      <c r="AA3843" s="12" t="s">
        <v>31</v>
      </c>
    </row>
    <row r="3844" spans="1:27" x14ac:dyDescent="0.25">
      <c r="A3844" s="10">
        <v>45716</v>
      </c>
      <c r="B3844" s="11" t="s">
        <v>6614</v>
      </c>
      <c r="C3844" s="11" t="s">
        <v>6829</v>
      </c>
      <c r="D3844" s="11">
        <v>18403</v>
      </c>
      <c r="E3844" s="11" t="s">
        <v>229</v>
      </c>
      <c r="F3844" s="11" t="s">
        <v>26</v>
      </c>
      <c r="G3844" s="11">
        <v>26222</v>
      </c>
      <c r="H3844" s="12" t="s">
        <v>564</v>
      </c>
      <c r="I3844" s="12" t="s">
        <v>55</v>
      </c>
      <c r="J3844" s="12" t="s">
        <v>565</v>
      </c>
      <c r="K3844" s="12" t="s">
        <v>549</v>
      </c>
      <c r="L3844" s="13">
        <v>45.6</v>
      </c>
      <c r="M3844" s="13">
        <v>28</v>
      </c>
      <c r="N3844" s="13">
        <f t="shared" si="4094"/>
        <v>1.6285714285714286</v>
      </c>
      <c r="O3844" s="13">
        <v>25</v>
      </c>
      <c r="P3844" s="13" t="s">
        <v>30</v>
      </c>
      <c r="Q3844" s="13">
        <v>0</v>
      </c>
      <c r="R3844" s="69">
        <f t="shared" ref="R3844" si="4137">L3844*O3844</f>
        <v>1140</v>
      </c>
      <c r="S3844" s="69">
        <v>0</v>
      </c>
      <c r="T3844" s="69">
        <f t="shared" ref="T3844" si="4138">L3844*S3844</f>
        <v>0</v>
      </c>
      <c r="U3844" s="69">
        <f t="shared" ref="U3844" si="4139">R3844-T3844</f>
        <v>1140</v>
      </c>
      <c r="V3844" s="69">
        <f>U3844*0</f>
        <v>0</v>
      </c>
      <c r="W3844" s="69">
        <f t="shared" ref="W3844" si="4140">U3844-V3844</f>
        <v>1140</v>
      </c>
      <c r="X3844" s="69">
        <v>0</v>
      </c>
      <c r="Y3844" s="14">
        <f t="shared" si="4136"/>
        <v>0</v>
      </c>
      <c r="Z3844" s="11" t="s">
        <v>26</v>
      </c>
      <c r="AA3844" s="12" t="s">
        <v>31</v>
      </c>
    </row>
    <row r="3845" spans="1:27" x14ac:dyDescent="0.25">
      <c r="A3845" s="10">
        <v>45716</v>
      </c>
      <c r="B3845" s="11" t="s">
        <v>6830</v>
      </c>
      <c r="C3845" s="11" t="s">
        <v>6831</v>
      </c>
      <c r="D3845" s="11">
        <v>18404</v>
      </c>
      <c r="E3845" s="11" t="s">
        <v>508</v>
      </c>
      <c r="F3845" s="11" t="s">
        <v>26</v>
      </c>
      <c r="G3845" s="11">
        <v>1318</v>
      </c>
      <c r="H3845" s="12" t="s">
        <v>141</v>
      </c>
      <c r="I3845" s="12" t="s">
        <v>37</v>
      </c>
      <c r="J3845" s="12" t="s">
        <v>85</v>
      </c>
      <c r="K3845" s="12" t="s">
        <v>86</v>
      </c>
      <c r="L3845" s="13">
        <v>38.92</v>
      </c>
      <c r="M3845" s="13">
        <v>23</v>
      </c>
      <c r="N3845" s="13">
        <f t="shared" si="4094"/>
        <v>1.6921739130434783</v>
      </c>
      <c r="O3845" s="13">
        <v>29</v>
      </c>
      <c r="P3845" s="13" t="s">
        <v>30</v>
      </c>
      <c r="Q3845" s="13">
        <v>0</v>
      </c>
      <c r="R3845" s="69">
        <f>L3845*O3845</f>
        <v>1128.68</v>
      </c>
      <c r="S3845" s="69">
        <v>0</v>
      </c>
      <c r="T3845" s="69">
        <f>L3845*S3845</f>
        <v>0</v>
      </c>
      <c r="U3845" s="69">
        <f>R3845-T3845</f>
        <v>1128.68</v>
      </c>
      <c r="V3845" s="69">
        <f>U3845*0</f>
        <v>0</v>
      </c>
      <c r="W3845" s="69">
        <f>U3845-V3845</f>
        <v>1128.68</v>
      </c>
      <c r="X3845" s="69">
        <v>0</v>
      </c>
      <c r="Y3845" s="14">
        <f t="shared" si="4136"/>
        <v>0</v>
      </c>
      <c r="Z3845" s="11" t="s">
        <v>26</v>
      </c>
      <c r="AA3845" s="12" t="s">
        <v>31</v>
      </c>
    </row>
    <row r="3846" spans="1:27" x14ac:dyDescent="0.25">
      <c r="A3846" s="10">
        <v>45716</v>
      </c>
      <c r="B3846" s="11" t="s">
        <v>6832</v>
      </c>
      <c r="C3846" s="11" t="s">
        <v>6833</v>
      </c>
      <c r="D3846" s="11">
        <v>18405</v>
      </c>
      <c r="E3846" s="11" t="s">
        <v>489</v>
      </c>
      <c r="F3846" s="11" t="s">
        <v>26</v>
      </c>
      <c r="G3846" s="11">
        <v>78601</v>
      </c>
      <c r="H3846" s="12" t="s">
        <v>4447</v>
      </c>
      <c r="I3846" s="12" t="s">
        <v>27</v>
      </c>
      <c r="J3846" s="12" t="s">
        <v>33</v>
      </c>
      <c r="K3846" s="12" t="s">
        <v>34</v>
      </c>
      <c r="L3846" s="13">
        <v>38.659999999999997</v>
      </c>
      <c r="M3846" s="13">
        <v>25</v>
      </c>
      <c r="N3846" s="13">
        <f t="shared" si="4094"/>
        <v>1.5463999999999998</v>
      </c>
      <c r="O3846" s="13">
        <v>45.33</v>
      </c>
      <c r="P3846" s="13" t="s">
        <v>30</v>
      </c>
      <c r="Q3846" s="13">
        <v>0</v>
      </c>
      <c r="R3846" s="69">
        <f>+L3846*O3846</f>
        <v>1752.4577999999997</v>
      </c>
      <c r="S3846" s="69">
        <v>0</v>
      </c>
      <c r="T3846" s="69">
        <f>+L3846*S3846</f>
        <v>0</v>
      </c>
      <c r="U3846" s="69">
        <f>+R3846-T3846</f>
        <v>1752.4577999999997</v>
      </c>
      <c r="V3846" s="69">
        <f>+U3846*0.75</f>
        <v>1314.3433499999996</v>
      </c>
      <c r="W3846" s="69">
        <f>+U3846-V3846</f>
        <v>438.11445000000003</v>
      </c>
      <c r="X3846" s="69">
        <v>0</v>
      </c>
      <c r="Y3846" s="14">
        <f t="shared" si="4136"/>
        <v>0</v>
      </c>
      <c r="Z3846" s="11" t="s">
        <v>26</v>
      </c>
      <c r="AA3846" s="12" t="s">
        <v>31</v>
      </c>
    </row>
    <row r="3847" spans="1:27" x14ac:dyDescent="0.25">
      <c r="A3847" s="10">
        <v>45716</v>
      </c>
      <c r="B3847" s="11" t="s">
        <v>6834</v>
      </c>
      <c r="C3847" s="11" t="s">
        <v>6835</v>
      </c>
      <c r="D3847" s="11">
        <v>18406</v>
      </c>
      <c r="E3847" s="11" t="s">
        <v>84</v>
      </c>
      <c r="F3847" s="11" t="s">
        <v>26</v>
      </c>
      <c r="G3847" s="11">
        <v>60206</v>
      </c>
      <c r="H3847" s="12" t="s">
        <v>4422</v>
      </c>
      <c r="I3847" s="12" t="s">
        <v>27</v>
      </c>
      <c r="J3847" s="12" t="s">
        <v>47</v>
      </c>
      <c r="K3847" s="12" t="s">
        <v>48</v>
      </c>
      <c r="L3847" s="13">
        <v>34.020000000000003</v>
      </c>
      <c r="M3847" s="13">
        <v>25</v>
      </c>
      <c r="N3847" s="13">
        <f t="shared" si="4094"/>
        <v>1.3608000000000002</v>
      </c>
      <c r="O3847" s="13">
        <v>46</v>
      </c>
      <c r="P3847" s="13" t="s">
        <v>30</v>
      </c>
      <c r="Q3847" s="13">
        <v>0</v>
      </c>
      <c r="R3847" s="69">
        <f t="shared" ref="R3847" si="4141">+L3847*O3847</f>
        <v>1564.92</v>
      </c>
      <c r="S3847" s="69">
        <v>0</v>
      </c>
      <c r="T3847" s="69">
        <f t="shared" ref="T3847:T3848" si="4142">+L3847*S3847</f>
        <v>0</v>
      </c>
      <c r="U3847" s="69">
        <f t="shared" ref="U3847:U3848" si="4143">+R3847-T3847</f>
        <v>1564.92</v>
      </c>
      <c r="V3847" s="69">
        <f>+U3847*1</f>
        <v>1564.92</v>
      </c>
      <c r="W3847" s="69">
        <f t="shared" ref="W3847:W3848" si="4144">+U3847-V3847</f>
        <v>0</v>
      </c>
      <c r="X3847" s="69">
        <v>0</v>
      </c>
      <c r="Y3847" s="14">
        <f t="shared" si="4136"/>
        <v>0</v>
      </c>
      <c r="Z3847" s="12" t="s">
        <v>26</v>
      </c>
      <c r="AA3847" s="12" t="s">
        <v>31</v>
      </c>
    </row>
    <row r="3848" spans="1:27" x14ac:dyDescent="0.25">
      <c r="A3848" s="10">
        <v>45716</v>
      </c>
      <c r="B3848" s="11" t="s">
        <v>6836</v>
      </c>
      <c r="C3848" s="11" t="s">
        <v>6837</v>
      </c>
      <c r="D3848" s="11">
        <v>18407</v>
      </c>
      <c r="E3848" s="11" t="s">
        <v>61</v>
      </c>
      <c r="F3848" s="11" t="s">
        <v>26</v>
      </c>
      <c r="G3848" s="11" t="s">
        <v>35</v>
      </c>
      <c r="H3848" s="12" t="s">
        <v>36</v>
      </c>
      <c r="I3848" s="12" t="s">
        <v>27</v>
      </c>
      <c r="J3848" s="12" t="s">
        <v>33</v>
      </c>
      <c r="K3848" s="12" t="s">
        <v>34</v>
      </c>
      <c r="L3848" s="13">
        <v>9.3000000000000007</v>
      </c>
      <c r="M3848" s="13">
        <v>6</v>
      </c>
      <c r="N3848" s="13">
        <f t="shared" si="4094"/>
        <v>1.55</v>
      </c>
      <c r="O3848" s="13">
        <v>50</v>
      </c>
      <c r="P3848" s="13" t="s">
        <v>30</v>
      </c>
      <c r="Q3848" s="13">
        <v>0</v>
      </c>
      <c r="R3848" s="69">
        <f>(L3848*O3848)-Q3848</f>
        <v>465.00000000000006</v>
      </c>
      <c r="S3848" s="69">
        <v>0</v>
      </c>
      <c r="T3848" s="69">
        <f t="shared" si="4142"/>
        <v>0</v>
      </c>
      <c r="U3848" s="69">
        <f t="shared" si="4143"/>
        <v>465.00000000000006</v>
      </c>
      <c r="V3848" s="69">
        <f t="shared" ref="V3848" si="4145">+U3848*0</f>
        <v>0</v>
      </c>
      <c r="W3848" s="69">
        <f t="shared" si="4144"/>
        <v>465.00000000000006</v>
      </c>
      <c r="X3848" s="69">
        <v>0</v>
      </c>
      <c r="Y3848" s="14">
        <f t="shared" si="4136"/>
        <v>0</v>
      </c>
      <c r="Z3848" s="11" t="s">
        <v>26</v>
      </c>
      <c r="AA3848" s="12" t="s">
        <v>31</v>
      </c>
    </row>
    <row r="3849" spans="1:27" x14ac:dyDescent="0.25">
      <c r="A3849" s="10">
        <v>45716</v>
      </c>
      <c r="B3849" s="11" t="s">
        <v>5885</v>
      </c>
      <c r="C3849" s="11" t="s">
        <v>6838</v>
      </c>
      <c r="D3849" s="11">
        <v>18408</v>
      </c>
      <c r="E3849" s="11" t="s">
        <v>2108</v>
      </c>
      <c r="F3849" s="11" t="s">
        <v>26</v>
      </c>
      <c r="G3849" s="11" t="s">
        <v>26</v>
      </c>
      <c r="H3849" s="12" t="s">
        <v>4421</v>
      </c>
      <c r="I3849" s="12" t="s">
        <v>27</v>
      </c>
      <c r="J3849" s="12" t="s">
        <v>42</v>
      </c>
      <c r="K3849" s="12" t="s">
        <v>43</v>
      </c>
      <c r="L3849" s="13">
        <v>43.04</v>
      </c>
      <c r="M3849" s="13">
        <v>25</v>
      </c>
      <c r="N3849" s="13">
        <f t="shared" si="4094"/>
        <v>1.7216</v>
      </c>
      <c r="O3849" s="13">
        <v>83</v>
      </c>
      <c r="P3849" s="13" t="s">
        <v>30</v>
      </c>
      <c r="Q3849" s="13">
        <v>0</v>
      </c>
      <c r="R3849" s="69">
        <f>L3849*O3849</f>
        <v>3572.3199999999997</v>
      </c>
      <c r="S3849" s="69">
        <v>38</v>
      </c>
      <c r="T3849" s="69">
        <f>L3849*S3849</f>
        <v>1635.52</v>
      </c>
      <c r="U3849" s="69">
        <f>R3849-T3849</f>
        <v>1936.7999999999997</v>
      </c>
      <c r="V3849" s="69">
        <f>U3849*1</f>
        <v>1936.7999999999997</v>
      </c>
      <c r="W3849" s="69">
        <f>U3849-V3849</f>
        <v>0</v>
      </c>
      <c r="X3849" s="69">
        <f>L3849*36</f>
        <v>1549.44</v>
      </c>
      <c r="Y3849" s="70">
        <f>+T3849-X3849</f>
        <v>86.079999999999927</v>
      </c>
      <c r="Z3849" s="12" t="s">
        <v>140</v>
      </c>
      <c r="AA3849" s="12" t="s">
        <v>78</v>
      </c>
    </row>
    <row r="3850" spans="1:27" x14ac:dyDescent="0.25">
      <c r="A3850" s="10">
        <v>45716</v>
      </c>
      <c r="B3850" s="11" t="s">
        <v>1117</v>
      </c>
      <c r="C3850" s="11" t="s">
        <v>6839</v>
      </c>
      <c r="D3850" s="11">
        <v>18409</v>
      </c>
      <c r="E3850" s="11" t="s">
        <v>183</v>
      </c>
      <c r="F3850" s="11" t="s">
        <v>26</v>
      </c>
      <c r="G3850" s="11">
        <v>1032</v>
      </c>
      <c r="H3850" s="12" t="s">
        <v>141</v>
      </c>
      <c r="I3850" s="12" t="s">
        <v>27</v>
      </c>
      <c r="J3850" s="12" t="s">
        <v>33</v>
      </c>
      <c r="K3850" s="12" t="s">
        <v>34</v>
      </c>
      <c r="L3850" s="13">
        <v>38.200000000000003</v>
      </c>
      <c r="M3850" s="13">
        <v>25</v>
      </c>
      <c r="N3850" s="13">
        <f t="shared" si="4094"/>
        <v>1.528</v>
      </c>
      <c r="O3850" s="13">
        <v>40</v>
      </c>
      <c r="P3850" s="13" t="s">
        <v>30</v>
      </c>
      <c r="Q3850" s="13">
        <v>0</v>
      </c>
      <c r="R3850" s="69">
        <f>L3850*O3850</f>
        <v>1528</v>
      </c>
      <c r="S3850" s="69">
        <v>0</v>
      </c>
      <c r="T3850" s="69">
        <f>L3850*S3850</f>
        <v>0</v>
      </c>
      <c r="U3850" s="69">
        <f>R3850-T3850</f>
        <v>1528</v>
      </c>
      <c r="V3850" s="69">
        <f>U3850*0</f>
        <v>0</v>
      </c>
      <c r="W3850" s="69">
        <f>U3850-V3850</f>
        <v>1528</v>
      </c>
      <c r="X3850" s="69">
        <v>0</v>
      </c>
      <c r="Y3850" s="14">
        <f t="shared" ref="Y3850:Y3851" si="4146">T3850-X3850</f>
        <v>0</v>
      </c>
      <c r="Z3850" s="11" t="s">
        <v>26</v>
      </c>
      <c r="AA3850" s="12" t="s">
        <v>31</v>
      </c>
    </row>
    <row r="3851" spans="1:27" x14ac:dyDescent="0.25">
      <c r="A3851" s="10">
        <v>45716</v>
      </c>
      <c r="B3851" s="11" t="s">
        <v>6840</v>
      </c>
      <c r="C3851" s="11" t="s">
        <v>6841</v>
      </c>
      <c r="D3851" s="11">
        <v>18410</v>
      </c>
      <c r="E3851" s="11" t="s">
        <v>592</v>
      </c>
      <c r="F3851" s="11" t="s">
        <v>26</v>
      </c>
      <c r="G3851" s="11">
        <v>56558</v>
      </c>
      <c r="H3851" s="12" t="s">
        <v>4422</v>
      </c>
      <c r="I3851" s="12" t="s">
        <v>27</v>
      </c>
      <c r="J3851" s="12" t="s">
        <v>33</v>
      </c>
      <c r="K3851" s="12" t="s">
        <v>34</v>
      </c>
      <c r="L3851" s="13">
        <v>34.08</v>
      </c>
      <c r="M3851" s="13">
        <v>25</v>
      </c>
      <c r="N3851" s="13">
        <f t="shared" si="4094"/>
        <v>1.3632</v>
      </c>
      <c r="O3851" s="13">
        <v>45</v>
      </c>
      <c r="P3851" s="13" t="s">
        <v>30</v>
      </c>
      <c r="Q3851" s="13">
        <v>0</v>
      </c>
      <c r="R3851" s="69">
        <f>+L3851*O3851</f>
        <v>1533.6</v>
      </c>
      <c r="S3851" s="69">
        <v>0</v>
      </c>
      <c r="T3851" s="69">
        <f>+L3851*S3851</f>
        <v>0</v>
      </c>
      <c r="U3851" s="69">
        <f t="shared" ref="U3851" si="4147">+R3851-T3851</f>
        <v>1533.6</v>
      </c>
      <c r="V3851" s="69">
        <f>+U3851*1</f>
        <v>1533.6</v>
      </c>
      <c r="W3851" s="69">
        <f t="shared" ref="W3851" si="4148">+U3851-V3851</f>
        <v>0</v>
      </c>
      <c r="X3851" s="69">
        <v>0</v>
      </c>
      <c r="Y3851" s="14">
        <f t="shared" si="4146"/>
        <v>0</v>
      </c>
      <c r="Z3851" s="11" t="s">
        <v>26</v>
      </c>
      <c r="AA3851" s="12" t="s">
        <v>31</v>
      </c>
    </row>
    <row r="3852" spans="1:27" x14ac:dyDescent="0.25">
      <c r="A3852" s="10">
        <v>45716</v>
      </c>
      <c r="B3852" s="11" t="s">
        <v>6842</v>
      </c>
      <c r="C3852" s="11" t="s">
        <v>6843</v>
      </c>
      <c r="D3852" s="11">
        <v>18411</v>
      </c>
      <c r="E3852" s="11" t="s">
        <v>569</v>
      </c>
      <c r="F3852" s="11" t="s">
        <v>26</v>
      </c>
      <c r="G3852" s="11" t="s">
        <v>26</v>
      </c>
      <c r="H3852" s="12" t="s">
        <v>4421</v>
      </c>
      <c r="I3852" s="12" t="s">
        <v>27</v>
      </c>
      <c r="J3852" s="12" t="s">
        <v>33</v>
      </c>
      <c r="K3852" s="12" t="s">
        <v>34</v>
      </c>
      <c r="L3852" s="13">
        <v>44.8</v>
      </c>
      <c r="M3852" s="13">
        <v>30</v>
      </c>
      <c r="N3852" s="13">
        <f t="shared" si="4094"/>
        <v>1.4933333333333332</v>
      </c>
      <c r="O3852" s="13">
        <v>85</v>
      </c>
      <c r="P3852" s="13" t="s">
        <v>30</v>
      </c>
      <c r="Q3852" s="13">
        <v>0</v>
      </c>
      <c r="R3852" s="69">
        <f t="shared" ref="R3852" si="4149">L3852*O3852</f>
        <v>3807.9999999999995</v>
      </c>
      <c r="S3852" s="69">
        <v>38</v>
      </c>
      <c r="T3852" s="69">
        <f t="shared" ref="T3852" si="4150">L3852*S3852</f>
        <v>1702.3999999999999</v>
      </c>
      <c r="U3852" s="69">
        <f t="shared" ref="U3852" si="4151">R3852-T3852</f>
        <v>2105.5999999999995</v>
      </c>
      <c r="V3852" s="69">
        <f>U3852*1</f>
        <v>2105.5999999999995</v>
      </c>
      <c r="W3852" s="69">
        <f t="shared" ref="W3852:W3853" si="4152">U3852-V3852</f>
        <v>0</v>
      </c>
      <c r="X3852" s="69">
        <f>L3852*36</f>
        <v>1612.8</v>
      </c>
      <c r="Y3852" s="70">
        <f>+T3852-X3852</f>
        <v>89.599999999999909</v>
      </c>
      <c r="Z3852" s="12" t="s">
        <v>140</v>
      </c>
      <c r="AA3852" s="12" t="s">
        <v>78</v>
      </c>
    </row>
    <row r="3853" spans="1:27" x14ac:dyDescent="0.25">
      <c r="A3853" s="10">
        <v>45716</v>
      </c>
      <c r="B3853" s="11" t="s">
        <v>6844</v>
      </c>
      <c r="C3853" s="11" t="s">
        <v>6845</v>
      </c>
      <c r="D3853" s="11">
        <v>18412</v>
      </c>
      <c r="E3853" s="11" t="s">
        <v>1199</v>
      </c>
      <c r="F3853" s="11" t="s">
        <v>26</v>
      </c>
      <c r="G3853" s="11">
        <v>2801</v>
      </c>
      <c r="H3853" s="12" t="s">
        <v>162</v>
      </c>
      <c r="I3853" s="12" t="s">
        <v>27</v>
      </c>
      <c r="J3853" s="12" t="s">
        <v>42</v>
      </c>
      <c r="K3853" s="12" t="s">
        <v>43</v>
      </c>
      <c r="L3853" s="13">
        <v>40.54</v>
      </c>
      <c r="M3853" s="13">
        <v>25</v>
      </c>
      <c r="N3853" s="13">
        <f t="shared" si="4094"/>
        <v>1.6215999999999999</v>
      </c>
      <c r="O3853" s="13" t="s">
        <v>30</v>
      </c>
      <c r="P3853" s="13">
        <v>62</v>
      </c>
      <c r="Q3853" s="13">
        <v>0</v>
      </c>
      <c r="R3853" s="69">
        <f>M3853*P3853</f>
        <v>1550</v>
      </c>
      <c r="S3853" s="69">
        <v>0</v>
      </c>
      <c r="T3853" s="69">
        <f>M3853*S3853</f>
        <v>0</v>
      </c>
      <c r="U3853" s="69">
        <f>R3853-T3853</f>
        <v>1550</v>
      </c>
      <c r="V3853" s="69">
        <f t="shared" ref="V3853" si="4153">U3853*0</f>
        <v>0</v>
      </c>
      <c r="W3853" s="69">
        <f t="shared" si="4152"/>
        <v>1550</v>
      </c>
      <c r="X3853" s="69">
        <v>0</v>
      </c>
      <c r="Y3853" s="14">
        <f t="shared" ref="Y3853" si="4154">T3853-X3853</f>
        <v>0</v>
      </c>
      <c r="Z3853" s="11" t="s">
        <v>26</v>
      </c>
      <c r="AA3853" s="12" t="s">
        <v>31</v>
      </c>
    </row>
    <row r="3854" spans="1:27" x14ac:dyDescent="0.25">
      <c r="A3854" s="10">
        <v>45716</v>
      </c>
      <c r="B3854" s="11" t="s">
        <v>6830</v>
      </c>
      <c r="C3854" s="11" t="s">
        <v>6846</v>
      </c>
      <c r="D3854" s="11">
        <v>18413</v>
      </c>
      <c r="E3854" s="11" t="s">
        <v>482</v>
      </c>
      <c r="F3854" s="11" t="s">
        <v>26</v>
      </c>
      <c r="G3854" s="11" t="s">
        <v>26</v>
      </c>
      <c r="H3854" s="12" t="s">
        <v>4421</v>
      </c>
      <c r="I3854" s="12" t="s">
        <v>27</v>
      </c>
      <c r="J3854" s="12" t="s">
        <v>42</v>
      </c>
      <c r="K3854" s="12" t="s">
        <v>43</v>
      </c>
      <c r="L3854" s="13">
        <v>41.68</v>
      </c>
      <c r="M3854" s="13">
        <v>25</v>
      </c>
      <c r="N3854" s="13">
        <f t="shared" si="4094"/>
        <v>1.6672</v>
      </c>
      <c r="O3854" s="13">
        <v>83</v>
      </c>
      <c r="P3854" s="13" t="s">
        <v>30</v>
      </c>
      <c r="Q3854" s="13">
        <v>0</v>
      </c>
      <c r="R3854" s="69">
        <f>L3854*O3854</f>
        <v>3459.44</v>
      </c>
      <c r="S3854" s="69">
        <v>38</v>
      </c>
      <c r="T3854" s="69">
        <f>L3854*S3854</f>
        <v>1583.84</v>
      </c>
      <c r="U3854" s="69">
        <f>R3854-T3854</f>
        <v>1875.6000000000001</v>
      </c>
      <c r="V3854" s="69">
        <f>U3854*1</f>
        <v>1875.6000000000001</v>
      </c>
      <c r="W3854" s="69">
        <f>U3854-V3854</f>
        <v>0</v>
      </c>
      <c r="X3854" s="69">
        <f>L3854*37</f>
        <v>1542.16</v>
      </c>
      <c r="Y3854" s="70">
        <f>+T3854-X3854</f>
        <v>41.679999999999836</v>
      </c>
      <c r="Z3854" s="12" t="s">
        <v>41</v>
      </c>
      <c r="AA3854" s="12" t="s">
        <v>78</v>
      </c>
    </row>
    <row r="3855" spans="1:27" x14ac:dyDescent="0.25">
      <c r="A3855" s="10">
        <v>45716</v>
      </c>
      <c r="B3855" s="11" t="s">
        <v>1641</v>
      </c>
      <c r="C3855" s="11" t="s">
        <v>6847</v>
      </c>
      <c r="D3855" s="11">
        <v>18414</v>
      </c>
      <c r="E3855" s="11" t="s">
        <v>98</v>
      </c>
      <c r="F3855" s="11" t="s">
        <v>26</v>
      </c>
      <c r="G3855" s="11">
        <v>10735</v>
      </c>
      <c r="H3855" s="12" t="s">
        <v>140</v>
      </c>
      <c r="I3855" s="12" t="s">
        <v>27</v>
      </c>
      <c r="J3855" s="12" t="s">
        <v>42</v>
      </c>
      <c r="K3855" s="12" t="s">
        <v>43</v>
      </c>
      <c r="L3855" s="13">
        <v>41.86</v>
      </c>
      <c r="M3855" s="13">
        <v>25</v>
      </c>
      <c r="N3855" s="13">
        <f t="shared" si="4094"/>
        <v>1.6743999999999999</v>
      </c>
      <c r="O3855" s="13">
        <v>35</v>
      </c>
      <c r="P3855" s="13"/>
      <c r="Q3855" s="13">
        <v>0</v>
      </c>
      <c r="R3855" s="69">
        <f>+L3855*O3855</f>
        <v>1465.1</v>
      </c>
      <c r="S3855" s="69">
        <v>0</v>
      </c>
      <c r="T3855" s="69">
        <f>+L3855*S3855</f>
        <v>0</v>
      </c>
      <c r="U3855" s="69">
        <f>+R3855-T3855</f>
        <v>1465.1</v>
      </c>
      <c r="V3855" s="69">
        <f t="shared" ref="V3855" si="4155">+U3855*0</f>
        <v>0</v>
      </c>
      <c r="W3855" s="69">
        <f>+U3855-V3855</f>
        <v>1465.1</v>
      </c>
      <c r="X3855" s="69">
        <v>0</v>
      </c>
      <c r="Y3855" s="14">
        <f t="shared" ref="Y3855:Y3894" si="4156">T3855-X3855</f>
        <v>0</v>
      </c>
      <c r="Z3855" s="11" t="s">
        <v>26</v>
      </c>
      <c r="AA3855" s="12" t="s">
        <v>31</v>
      </c>
    </row>
    <row r="3856" spans="1:27" x14ac:dyDescent="0.25">
      <c r="A3856" s="10">
        <v>45716</v>
      </c>
      <c r="B3856" s="11" t="s">
        <v>459</v>
      </c>
      <c r="C3856" s="11" t="s">
        <v>6848</v>
      </c>
      <c r="D3856" s="11">
        <v>18415</v>
      </c>
      <c r="E3856" s="11" t="s">
        <v>434</v>
      </c>
      <c r="F3856" s="11" t="s">
        <v>26</v>
      </c>
      <c r="G3856" s="11">
        <v>3102</v>
      </c>
      <c r="H3856" s="12" t="s">
        <v>41</v>
      </c>
      <c r="I3856" s="12" t="s">
        <v>55</v>
      </c>
      <c r="J3856" s="12" t="s">
        <v>55</v>
      </c>
      <c r="K3856" s="12" t="s">
        <v>56</v>
      </c>
      <c r="L3856" s="13">
        <v>36.44</v>
      </c>
      <c r="M3856" s="13">
        <v>22</v>
      </c>
      <c r="N3856" s="13">
        <f t="shared" si="4094"/>
        <v>1.6563636363636363</v>
      </c>
      <c r="O3856" s="13" t="s">
        <v>30</v>
      </c>
      <c r="P3856" s="13">
        <v>24</v>
      </c>
      <c r="Q3856" s="13">
        <v>0</v>
      </c>
      <c r="R3856" s="69">
        <f>+M3856*P3856</f>
        <v>528</v>
      </c>
      <c r="S3856" s="69">
        <v>0</v>
      </c>
      <c r="T3856" s="69">
        <f>+M3856*S3856</f>
        <v>0</v>
      </c>
      <c r="U3856" s="69">
        <f t="shared" ref="U3856:U3858" si="4157">+R3856-T3856</f>
        <v>528</v>
      </c>
      <c r="V3856" s="69">
        <f>+U3856*0</f>
        <v>0</v>
      </c>
      <c r="W3856" s="69">
        <f t="shared" ref="W3856:W3858" si="4158">+U3856-V3856</f>
        <v>528</v>
      </c>
      <c r="X3856" s="69">
        <v>0</v>
      </c>
      <c r="Y3856" s="14">
        <f t="shared" si="4156"/>
        <v>0</v>
      </c>
      <c r="Z3856" s="11" t="s">
        <v>26</v>
      </c>
      <c r="AA3856" s="12" t="s">
        <v>31</v>
      </c>
    </row>
    <row r="3857" spans="1:27" x14ac:dyDescent="0.25">
      <c r="A3857" s="10">
        <v>45716</v>
      </c>
      <c r="B3857" s="11" t="s">
        <v>414</v>
      </c>
      <c r="C3857" s="11" t="s">
        <v>6849</v>
      </c>
      <c r="D3857" s="11">
        <v>18416</v>
      </c>
      <c r="E3857" s="11" t="s">
        <v>538</v>
      </c>
      <c r="F3857" s="11" t="s">
        <v>26</v>
      </c>
      <c r="G3857" s="11">
        <v>3388</v>
      </c>
      <c r="H3857" s="12" t="s">
        <v>41</v>
      </c>
      <c r="I3857" s="12" t="s">
        <v>55</v>
      </c>
      <c r="J3857" s="12" t="s">
        <v>55</v>
      </c>
      <c r="K3857" s="12" t="s">
        <v>56</v>
      </c>
      <c r="L3857" s="13">
        <v>34.86</v>
      </c>
      <c r="M3857" s="13">
        <v>22</v>
      </c>
      <c r="N3857" s="13">
        <f t="shared" si="4094"/>
        <v>1.5845454545454545</v>
      </c>
      <c r="O3857" s="13" t="s">
        <v>30</v>
      </c>
      <c r="P3857" s="13">
        <v>24</v>
      </c>
      <c r="Q3857" s="13">
        <v>0</v>
      </c>
      <c r="R3857" s="69">
        <f>+M3857*P3857</f>
        <v>528</v>
      </c>
      <c r="S3857" s="69">
        <v>0</v>
      </c>
      <c r="T3857" s="69">
        <f>+M3857*S3857</f>
        <v>0</v>
      </c>
      <c r="U3857" s="69">
        <f t="shared" si="4157"/>
        <v>528</v>
      </c>
      <c r="V3857" s="69">
        <f>+U3857*0</f>
        <v>0</v>
      </c>
      <c r="W3857" s="69">
        <f t="shared" si="4158"/>
        <v>528</v>
      </c>
      <c r="X3857" s="69">
        <v>0</v>
      </c>
      <c r="Y3857" s="14">
        <f t="shared" si="4156"/>
        <v>0</v>
      </c>
      <c r="Z3857" s="11" t="s">
        <v>26</v>
      </c>
      <c r="AA3857" s="12" t="s">
        <v>31</v>
      </c>
    </row>
    <row r="3858" spans="1:27" x14ac:dyDescent="0.25">
      <c r="A3858" s="10">
        <v>45716</v>
      </c>
      <c r="B3858" s="11" t="s">
        <v>6850</v>
      </c>
      <c r="C3858" s="11" t="s">
        <v>6851</v>
      </c>
      <c r="D3858" s="11">
        <v>18417</v>
      </c>
      <c r="E3858" s="11" t="s">
        <v>239</v>
      </c>
      <c r="F3858" s="11" t="s">
        <v>26</v>
      </c>
      <c r="G3858" s="11">
        <v>2876</v>
      </c>
      <c r="H3858" s="12" t="s">
        <v>41</v>
      </c>
      <c r="I3858" s="12" t="s">
        <v>55</v>
      </c>
      <c r="J3858" s="12" t="s">
        <v>55</v>
      </c>
      <c r="K3858" s="12" t="s">
        <v>56</v>
      </c>
      <c r="L3858" s="13">
        <v>36.659999999999997</v>
      </c>
      <c r="M3858" s="13">
        <v>22</v>
      </c>
      <c r="N3858" s="13">
        <f t="shared" si="4094"/>
        <v>1.6663636363636363</v>
      </c>
      <c r="O3858" s="13" t="s">
        <v>30</v>
      </c>
      <c r="P3858" s="13">
        <v>24</v>
      </c>
      <c r="Q3858" s="13">
        <v>0</v>
      </c>
      <c r="R3858" s="69">
        <f>+M3858*P3858</f>
        <v>528</v>
      </c>
      <c r="S3858" s="69">
        <v>0</v>
      </c>
      <c r="T3858" s="69">
        <f>+M3858*S3858</f>
        <v>0</v>
      </c>
      <c r="U3858" s="69">
        <f t="shared" si="4157"/>
        <v>528</v>
      </c>
      <c r="V3858" s="69">
        <f>+U3858*0</f>
        <v>0</v>
      </c>
      <c r="W3858" s="69">
        <f t="shared" si="4158"/>
        <v>528</v>
      </c>
      <c r="X3858" s="69">
        <v>0</v>
      </c>
      <c r="Y3858" s="14">
        <f t="shared" si="4156"/>
        <v>0</v>
      </c>
      <c r="Z3858" s="11" t="s">
        <v>26</v>
      </c>
      <c r="AA3858" s="12" t="s">
        <v>31</v>
      </c>
    </row>
    <row r="3859" spans="1:27" x14ac:dyDescent="0.25">
      <c r="A3859" s="10">
        <v>45716</v>
      </c>
      <c r="B3859" s="11" t="s">
        <v>6852</v>
      </c>
      <c r="C3859" s="11" t="s">
        <v>6853</v>
      </c>
      <c r="D3859" s="11">
        <v>18418</v>
      </c>
      <c r="E3859" s="11" t="s">
        <v>518</v>
      </c>
      <c r="F3859" s="11" t="s">
        <v>26</v>
      </c>
      <c r="G3859" s="11">
        <v>6901</v>
      </c>
      <c r="H3859" s="12" t="s">
        <v>4447</v>
      </c>
      <c r="I3859" s="12" t="s">
        <v>27</v>
      </c>
      <c r="J3859" s="12" t="s">
        <v>42</v>
      </c>
      <c r="K3859" s="12" t="s">
        <v>43</v>
      </c>
      <c r="L3859" s="13">
        <v>41.06</v>
      </c>
      <c r="M3859" s="13">
        <v>25</v>
      </c>
      <c r="N3859" s="13">
        <f t="shared" si="4094"/>
        <v>1.6424000000000001</v>
      </c>
      <c r="O3859" s="13">
        <v>42.5</v>
      </c>
      <c r="P3859" s="13"/>
      <c r="Q3859" s="13">
        <v>0</v>
      </c>
      <c r="R3859" s="69">
        <f>+L3859*O3859</f>
        <v>1745.0500000000002</v>
      </c>
      <c r="S3859" s="69">
        <v>0</v>
      </c>
      <c r="T3859" s="69">
        <f>+L3859*S3859</f>
        <v>0</v>
      </c>
      <c r="U3859" s="69">
        <f>+R3859-T3859</f>
        <v>1745.0500000000002</v>
      </c>
      <c r="V3859" s="69">
        <f>+U3859*0.75</f>
        <v>1308.7875000000001</v>
      </c>
      <c r="W3859" s="69">
        <f>+U3859-V3859</f>
        <v>436.26250000000005</v>
      </c>
      <c r="X3859" s="69">
        <v>0</v>
      </c>
      <c r="Y3859" s="14">
        <f t="shared" si="4156"/>
        <v>0</v>
      </c>
      <c r="Z3859" s="11" t="s">
        <v>26</v>
      </c>
      <c r="AA3859" s="12" t="s">
        <v>31</v>
      </c>
    </row>
    <row r="3860" spans="1:27" x14ac:dyDescent="0.25">
      <c r="A3860" s="10">
        <v>45716</v>
      </c>
      <c r="B3860" s="11" t="s">
        <v>6854</v>
      </c>
      <c r="C3860" s="11" t="s">
        <v>6855</v>
      </c>
      <c r="D3860" s="11">
        <v>18419</v>
      </c>
      <c r="E3860" s="11" t="s">
        <v>53</v>
      </c>
      <c r="F3860" s="11" t="s">
        <v>26</v>
      </c>
      <c r="G3860" s="11">
        <v>3985</v>
      </c>
      <c r="H3860" s="12" t="s">
        <v>41</v>
      </c>
      <c r="I3860" s="12" t="s">
        <v>55</v>
      </c>
      <c r="J3860" s="12" t="s">
        <v>55</v>
      </c>
      <c r="K3860" s="12" t="s">
        <v>56</v>
      </c>
      <c r="L3860" s="13">
        <v>35.64</v>
      </c>
      <c r="M3860" s="13">
        <v>22</v>
      </c>
      <c r="N3860" s="13">
        <f t="shared" si="4094"/>
        <v>1.62</v>
      </c>
      <c r="O3860" s="13" t="s">
        <v>30</v>
      </c>
      <c r="P3860" s="13">
        <v>24</v>
      </c>
      <c r="Q3860" s="13">
        <v>0</v>
      </c>
      <c r="R3860" s="69">
        <f>+M3860*P3860</f>
        <v>528</v>
      </c>
      <c r="S3860" s="69">
        <v>0</v>
      </c>
      <c r="T3860" s="69">
        <f>+M3860*S3860</f>
        <v>0</v>
      </c>
      <c r="U3860" s="69">
        <f t="shared" ref="U3860" si="4159">+R3860-T3860</f>
        <v>528</v>
      </c>
      <c r="V3860" s="69">
        <f>+U3860*0</f>
        <v>0</v>
      </c>
      <c r="W3860" s="69">
        <f t="shared" ref="W3860" si="4160">+U3860-V3860</f>
        <v>528</v>
      </c>
      <c r="X3860" s="69">
        <v>0</v>
      </c>
      <c r="Y3860" s="14">
        <f t="shared" si="4156"/>
        <v>0</v>
      </c>
      <c r="Z3860" s="11" t="s">
        <v>26</v>
      </c>
      <c r="AA3860" s="12" t="s">
        <v>31</v>
      </c>
    </row>
    <row r="3861" spans="1:27" x14ac:dyDescent="0.25">
      <c r="A3861" s="10">
        <v>45716</v>
      </c>
      <c r="B3861" s="11" t="s">
        <v>1745</v>
      </c>
      <c r="C3861" s="11" t="s">
        <v>6856</v>
      </c>
      <c r="D3861" s="11">
        <v>18420</v>
      </c>
      <c r="E3861" s="11" t="s">
        <v>63</v>
      </c>
      <c r="F3861" s="11" t="s">
        <v>26</v>
      </c>
      <c r="G3861" s="11">
        <v>10855</v>
      </c>
      <c r="H3861" s="12" t="s">
        <v>140</v>
      </c>
      <c r="I3861" s="12" t="s">
        <v>27</v>
      </c>
      <c r="J3861" s="12" t="s">
        <v>42</v>
      </c>
      <c r="K3861" s="12" t="s">
        <v>43</v>
      </c>
      <c r="L3861" s="13">
        <v>41.28</v>
      </c>
      <c r="M3861" s="13">
        <v>25</v>
      </c>
      <c r="N3861" s="13">
        <f t="shared" si="4094"/>
        <v>1.6512</v>
      </c>
      <c r="O3861" s="13">
        <v>35</v>
      </c>
      <c r="P3861" s="13"/>
      <c r="Q3861" s="13">
        <v>0</v>
      </c>
      <c r="R3861" s="69">
        <f>+L3861*O3861</f>
        <v>1444.8</v>
      </c>
      <c r="S3861" s="69">
        <v>0</v>
      </c>
      <c r="T3861" s="69">
        <f>+L3861*S3861</f>
        <v>0</v>
      </c>
      <c r="U3861" s="69">
        <f>+R3861-T3861</f>
        <v>1444.8</v>
      </c>
      <c r="V3861" s="69">
        <f t="shared" ref="V3861:V3862" si="4161">+U3861*0</f>
        <v>0</v>
      </c>
      <c r="W3861" s="69">
        <f>+U3861-V3861</f>
        <v>1444.8</v>
      </c>
      <c r="X3861" s="69">
        <v>0</v>
      </c>
      <c r="Y3861" s="14">
        <f t="shared" si="4156"/>
        <v>0</v>
      </c>
      <c r="Z3861" s="11" t="s">
        <v>26</v>
      </c>
      <c r="AA3861" s="12" t="s">
        <v>31</v>
      </c>
    </row>
    <row r="3862" spans="1:27" x14ac:dyDescent="0.25">
      <c r="A3862" s="10">
        <v>45716</v>
      </c>
      <c r="B3862" s="11" t="s">
        <v>1222</v>
      </c>
      <c r="C3862" s="11" t="s">
        <v>6857</v>
      </c>
      <c r="D3862" s="11">
        <v>18421</v>
      </c>
      <c r="E3862" s="11" t="s">
        <v>2108</v>
      </c>
      <c r="F3862" s="11" t="s">
        <v>26</v>
      </c>
      <c r="G3862" s="11">
        <v>10638</v>
      </c>
      <c r="H3862" s="12" t="s">
        <v>140</v>
      </c>
      <c r="I3862" s="12" t="s">
        <v>27</v>
      </c>
      <c r="J3862" s="12" t="s">
        <v>42</v>
      </c>
      <c r="K3862" s="12" t="s">
        <v>43</v>
      </c>
      <c r="L3862" s="13">
        <v>44.38</v>
      </c>
      <c r="M3862" s="13">
        <v>25</v>
      </c>
      <c r="N3862" s="13">
        <f t="shared" si="4094"/>
        <v>1.7752000000000001</v>
      </c>
      <c r="O3862" s="13">
        <v>35</v>
      </c>
      <c r="P3862" s="13"/>
      <c r="Q3862" s="13">
        <v>0</v>
      </c>
      <c r="R3862" s="69">
        <f>+L3862*O3862</f>
        <v>1553.3000000000002</v>
      </c>
      <c r="S3862" s="69">
        <v>0</v>
      </c>
      <c r="T3862" s="69">
        <f>+L3862*S3862</f>
        <v>0</v>
      </c>
      <c r="U3862" s="69">
        <f>+R3862-T3862</f>
        <v>1553.3000000000002</v>
      </c>
      <c r="V3862" s="69">
        <f t="shared" si="4161"/>
        <v>0</v>
      </c>
      <c r="W3862" s="69">
        <f>+U3862-V3862</f>
        <v>1553.3000000000002</v>
      </c>
      <c r="X3862" s="69">
        <v>0</v>
      </c>
      <c r="Y3862" s="14">
        <f t="shared" si="4156"/>
        <v>0</v>
      </c>
      <c r="Z3862" s="11" t="s">
        <v>26</v>
      </c>
      <c r="AA3862" s="12" t="s">
        <v>31</v>
      </c>
    </row>
    <row r="3863" spans="1:27" x14ac:dyDescent="0.25">
      <c r="A3863" s="10">
        <v>45716</v>
      </c>
      <c r="B3863" s="11" t="s">
        <v>6858</v>
      </c>
      <c r="C3863" s="11" t="s">
        <v>6859</v>
      </c>
      <c r="D3863" s="11">
        <v>18422</v>
      </c>
      <c r="E3863" s="11" t="s">
        <v>183</v>
      </c>
      <c r="F3863" s="11" t="s">
        <v>26</v>
      </c>
      <c r="G3863" s="11">
        <v>1033</v>
      </c>
      <c r="H3863" s="12" t="s">
        <v>141</v>
      </c>
      <c r="I3863" s="12" t="s">
        <v>27</v>
      </c>
      <c r="J3863" s="12" t="s">
        <v>28</v>
      </c>
      <c r="K3863" s="12" t="s">
        <v>29</v>
      </c>
      <c r="L3863" s="13">
        <v>37.799999999999997</v>
      </c>
      <c r="M3863" s="13">
        <v>25</v>
      </c>
      <c r="N3863" s="13">
        <f t="shared" si="4094"/>
        <v>1.5119999999999998</v>
      </c>
      <c r="O3863" s="13">
        <v>27</v>
      </c>
      <c r="P3863" s="13" t="s">
        <v>30</v>
      </c>
      <c r="Q3863" s="13">
        <v>0</v>
      </c>
      <c r="R3863" s="69">
        <f>L3863*O3863</f>
        <v>1020.5999999999999</v>
      </c>
      <c r="S3863" s="69">
        <v>0</v>
      </c>
      <c r="T3863" s="69">
        <f>L3863*S3863</f>
        <v>0</v>
      </c>
      <c r="U3863" s="69">
        <f>R3863-T3863</f>
        <v>1020.5999999999999</v>
      </c>
      <c r="V3863" s="69">
        <f>U3863*0</f>
        <v>0</v>
      </c>
      <c r="W3863" s="69">
        <f>U3863-V3863</f>
        <v>1020.5999999999999</v>
      </c>
      <c r="X3863" s="69">
        <v>0</v>
      </c>
      <c r="Y3863" s="14">
        <f t="shared" si="4156"/>
        <v>0</v>
      </c>
      <c r="Z3863" s="11" t="s">
        <v>26</v>
      </c>
      <c r="AA3863" s="12" t="s">
        <v>31</v>
      </c>
    </row>
    <row r="3864" spans="1:27" x14ac:dyDescent="0.25">
      <c r="A3864" s="10">
        <v>45716</v>
      </c>
      <c r="B3864" s="11" t="s">
        <v>6553</v>
      </c>
      <c r="C3864" s="11" t="s">
        <v>6860</v>
      </c>
      <c r="D3864" s="11">
        <v>18423</v>
      </c>
      <c r="E3864" s="11" t="s">
        <v>245</v>
      </c>
      <c r="F3864" s="11" t="s">
        <v>26</v>
      </c>
      <c r="G3864" s="11">
        <v>3440</v>
      </c>
      <c r="H3864" s="12" t="s">
        <v>41</v>
      </c>
      <c r="I3864" s="12" t="s">
        <v>55</v>
      </c>
      <c r="J3864" s="12" t="s">
        <v>55</v>
      </c>
      <c r="K3864" s="12" t="s">
        <v>56</v>
      </c>
      <c r="L3864" s="13">
        <v>35.479999999999997</v>
      </c>
      <c r="M3864" s="13">
        <v>22</v>
      </c>
      <c r="N3864" s="13">
        <f t="shared" si="4094"/>
        <v>1.6127272727272726</v>
      </c>
      <c r="O3864" s="13" t="s">
        <v>30</v>
      </c>
      <c r="P3864" s="13">
        <v>24</v>
      </c>
      <c r="Q3864" s="13">
        <v>0</v>
      </c>
      <c r="R3864" s="69">
        <f>+M3864*P3864</f>
        <v>528</v>
      </c>
      <c r="S3864" s="69">
        <v>0</v>
      </c>
      <c r="T3864" s="69">
        <f>+M3864*S3864</f>
        <v>0</v>
      </c>
      <c r="U3864" s="69">
        <f t="shared" ref="U3864:U3865" si="4162">+R3864-T3864</f>
        <v>528</v>
      </c>
      <c r="V3864" s="69">
        <f>+U3864*0</f>
        <v>0</v>
      </c>
      <c r="W3864" s="69">
        <f t="shared" ref="W3864:W3865" si="4163">+U3864-V3864</f>
        <v>528</v>
      </c>
      <c r="X3864" s="69">
        <v>0</v>
      </c>
      <c r="Y3864" s="14">
        <f t="shared" si="4156"/>
        <v>0</v>
      </c>
      <c r="Z3864" s="11" t="s">
        <v>26</v>
      </c>
      <c r="AA3864" s="12" t="s">
        <v>31</v>
      </c>
    </row>
    <row r="3865" spans="1:27" x14ac:dyDescent="0.25">
      <c r="A3865" s="10">
        <v>45716</v>
      </c>
      <c r="B3865" s="11" t="s">
        <v>6861</v>
      </c>
      <c r="C3865" s="11" t="s">
        <v>6862</v>
      </c>
      <c r="D3865" s="11">
        <v>18424</v>
      </c>
      <c r="E3865" s="11" t="s">
        <v>551</v>
      </c>
      <c r="F3865" s="11" t="s">
        <v>26</v>
      </c>
      <c r="G3865" s="11">
        <v>44192</v>
      </c>
      <c r="H3865" s="12" t="s">
        <v>4422</v>
      </c>
      <c r="I3865" s="12" t="s">
        <v>27</v>
      </c>
      <c r="J3865" s="12" t="s">
        <v>47</v>
      </c>
      <c r="K3865" s="12" t="s">
        <v>48</v>
      </c>
      <c r="L3865" s="13">
        <v>33.479999999999997</v>
      </c>
      <c r="M3865" s="13">
        <v>25</v>
      </c>
      <c r="N3865" s="13">
        <f t="shared" si="4094"/>
        <v>1.3391999999999999</v>
      </c>
      <c r="O3865" s="13">
        <v>46</v>
      </c>
      <c r="P3865" s="13" t="s">
        <v>30</v>
      </c>
      <c r="Q3865" s="13">
        <v>0</v>
      </c>
      <c r="R3865" s="69">
        <f t="shared" ref="R3865" si="4164">+L3865*O3865</f>
        <v>1540.08</v>
      </c>
      <c r="S3865" s="69">
        <v>0</v>
      </c>
      <c r="T3865" s="69">
        <f t="shared" ref="T3865" si="4165">+L3865*S3865</f>
        <v>0</v>
      </c>
      <c r="U3865" s="69">
        <f t="shared" si="4162"/>
        <v>1540.08</v>
      </c>
      <c r="V3865" s="69">
        <f>+U3865*1</f>
        <v>1540.08</v>
      </c>
      <c r="W3865" s="69">
        <f t="shared" si="4163"/>
        <v>0</v>
      </c>
      <c r="X3865" s="69">
        <v>0</v>
      </c>
      <c r="Y3865" s="14">
        <f t="shared" si="4156"/>
        <v>0</v>
      </c>
      <c r="Z3865" s="12" t="s">
        <v>26</v>
      </c>
      <c r="AA3865" s="12" t="s">
        <v>31</v>
      </c>
    </row>
    <row r="3866" spans="1:27" x14ac:dyDescent="0.25">
      <c r="A3866" s="10">
        <v>45716</v>
      </c>
      <c r="B3866" s="11" t="s">
        <v>195</v>
      </c>
      <c r="C3866" s="11" t="s">
        <v>6863</v>
      </c>
      <c r="D3866" s="11">
        <v>18425</v>
      </c>
      <c r="E3866" s="11" t="s">
        <v>1199</v>
      </c>
      <c r="F3866" s="11" t="s">
        <v>26</v>
      </c>
      <c r="G3866" s="11">
        <v>2802</v>
      </c>
      <c r="H3866" s="12" t="s">
        <v>162</v>
      </c>
      <c r="I3866" s="12" t="s">
        <v>27</v>
      </c>
      <c r="J3866" s="12" t="s">
        <v>42</v>
      </c>
      <c r="K3866" s="12" t="s">
        <v>43</v>
      </c>
      <c r="L3866" s="13">
        <v>43.26</v>
      </c>
      <c r="M3866" s="13">
        <v>25</v>
      </c>
      <c r="N3866" s="13">
        <f t="shared" si="4094"/>
        <v>1.7303999999999999</v>
      </c>
      <c r="O3866" s="13" t="s">
        <v>30</v>
      </c>
      <c r="P3866" s="13">
        <v>62</v>
      </c>
      <c r="Q3866" s="13">
        <v>0</v>
      </c>
      <c r="R3866" s="69">
        <f>M3866*P3866</f>
        <v>1550</v>
      </c>
      <c r="S3866" s="69">
        <v>0</v>
      </c>
      <c r="T3866" s="69">
        <f>M3866*S3866</f>
        <v>0</v>
      </c>
      <c r="U3866" s="69">
        <f>R3866-T3866</f>
        <v>1550</v>
      </c>
      <c r="V3866" s="69">
        <f t="shared" ref="V3866" si="4166">U3866*0</f>
        <v>0</v>
      </c>
      <c r="W3866" s="69">
        <f t="shared" ref="W3866" si="4167">U3866-V3866</f>
        <v>1550</v>
      </c>
      <c r="X3866" s="69">
        <v>0</v>
      </c>
      <c r="Y3866" s="14">
        <f t="shared" si="4156"/>
        <v>0</v>
      </c>
      <c r="Z3866" s="11" t="s">
        <v>26</v>
      </c>
      <c r="AA3866" s="12" t="s">
        <v>31</v>
      </c>
    </row>
    <row r="3867" spans="1:27" x14ac:dyDescent="0.25">
      <c r="A3867" s="10">
        <v>45716</v>
      </c>
      <c r="B3867" s="11" t="s">
        <v>6864</v>
      </c>
      <c r="C3867" s="11" t="s">
        <v>6865</v>
      </c>
      <c r="D3867" s="11">
        <v>18426</v>
      </c>
      <c r="E3867" s="11" t="s">
        <v>61</v>
      </c>
      <c r="F3867" s="11" t="s">
        <v>26</v>
      </c>
      <c r="G3867" s="11" t="s">
        <v>35</v>
      </c>
      <c r="H3867" s="12" t="s">
        <v>36</v>
      </c>
      <c r="I3867" s="12" t="s">
        <v>27</v>
      </c>
      <c r="J3867" s="12" t="s">
        <v>42</v>
      </c>
      <c r="K3867" s="12" t="s">
        <v>43</v>
      </c>
      <c r="L3867" s="13">
        <v>10.56</v>
      </c>
      <c r="M3867" s="13">
        <v>7</v>
      </c>
      <c r="N3867" s="13">
        <f t="shared" si="4094"/>
        <v>1.5085714285714287</v>
      </c>
      <c r="O3867" s="13">
        <v>45</v>
      </c>
      <c r="P3867" s="13" t="s">
        <v>30</v>
      </c>
      <c r="Q3867" s="13">
        <v>0</v>
      </c>
      <c r="R3867" s="69">
        <f>(L3867*O3867)-Q3867</f>
        <v>475.20000000000005</v>
      </c>
      <c r="S3867" s="69">
        <v>0</v>
      </c>
      <c r="T3867" s="69">
        <f t="shared" ref="T3867" si="4168">+L3867*S3867</f>
        <v>0</v>
      </c>
      <c r="U3867" s="69">
        <f t="shared" ref="U3867" si="4169">+R3867-T3867</f>
        <v>475.20000000000005</v>
      </c>
      <c r="V3867" s="69">
        <f>+U3867*0</f>
        <v>0</v>
      </c>
      <c r="W3867" s="69">
        <f t="shared" ref="W3867" si="4170">+U3867-V3867</f>
        <v>475.20000000000005</v>
      </c>
      <c r="X3867" s="69">
        <v>0</v>
      </c>
      <c r="Y3867" s="14">
        <f t="shared" si="4156"/>
        <v>0</v>
      </c>
      <c r="Z3867" s="11" t="s">
        <v>26</v>
      </c>
      <c r="AA3867" s="12" t="s">
        <v>31</v>
      </c>
    </row>
    <row r="3868" spans="1:27" x14ac:dyDescent="0.25">
      <c r="A3868" s="10">
        <v>45716</v>
      </c>
      <c r="B3868" s="11" t="s">
        <v>6866</v>
      </c>
      <c r="C3868" s="11" t="s">
        <v>6867</v>
      </c>
      <c r="D3868" s="11">
        <v>18427</v>
      </c>
      <c r="E3868" s="11" t="s">
        <v>81</v>
      </c>
      <c r="F3868" s="11" t="s">
        <v>26</v>
      </c>
      <c r="G3868" s="11">
        <v>1225</v>
      </c>
      <c r="H3868" s="12" t="s">
        <v>141</v>
      </c>
      <c r="I3868" s="12" t="s">
        <v>27</v>
      </c>
      <c r="J3868" s="12" t="s">
        <v>33</v>
      </c>
      <c r="K3868" s="12" t="s">
        <v>34</v>
      </c>
      <c r="L3868" s="13">
        <v>41.44</v>
      </c>
      <c r="M3868" s="13">
        <v>28</v>
      </c>
      <c r="N3868" s="13">
        <f t="shared" si="4094"/>
        <v>1.48</v>
      </c>
      <c r="O3868" s="13">
        <v>40</v>
      </c>
      <c r="P3868" s="13" t="s">
        <v>30</v>
      </c>
      <c r="Q3868" s="13">
        <v>0</v>
      </c>
      <c r="R3868" s="69">
        <f>L3868*O3868</f>
        <v>1657.6</v>
      </c>
      <c r="S3868" s="69">
        <v>0</v>
      </c>
      <c r="T3868" s="69">
        <f>L3868*S3868</f>
        <v>0</v>
      </c>
      <c r="U3868" s="69">
        <f>R3868-T3868</f>
        <v>1657.6</v>
      </c>
      <c r="V3868" s="69">
        <f>U3868*0</f>
        <v>0</v>
      </c>
      <c r="W3868" s="69">
        <f>U3868-V3868</f>
        <v>1657.6</v>
      </c>
      <c r="X3868" s="69">
        <v>0</v>
      </c>
      <c r="Y3868" s="14">
        <f t="shared" si="4156"/>
        <v>0</v>
      </c>
      <c r="Z3868" s="11" t="s">
        <v>26</v>
      </c>
      <c r="AA3868" s="12" t="s">
        <v>31</v>
      </c>
    </row>
    <row r="3869" spans="1:27" x14ac:dyDescent="0.25">
      <c r="A3869" s="10">
        <v>45716</v>
      </c>
      <c r="B3869" s="11" t="s">
        <v>6868</v>
      </c>
      <c r="C3869" s="11" t="s">
        <v>6869</v>
      </c>
      <c r="D3869" s="11">
        <v>18428</v>
      </c>
      <c r="E3869" s="11" t="s">
        <v>482</v>
      </c>
      <c r="F3869" s="11" t="s">
        <v>26</v>
      </c>
      <c r="G3869" s="11">
        <v>3058</v>
      </c>
      <c r="H3869" s="12" t="s">
        <v>41</v>
      </c>
      <c r="I3869" s="12" t="s">
        <v>55</v>
      </c>
      <c r="J3869" s="12" t="s">
        <v>565</v>
      </c>
      <c r="K3869" s="12" t="s">
        <v>549</v>
      </c>
      <c r="L3869" s="13">
        <v>38.14</v>
      </c>
      <c r="M3869" s="13">
        <v>23</v>
      </c>
      <c r="N3869" s="13">
        <f t="shared" si="4094"/>
        <v>1.6582608695652175</v>
      </c>
      <c r="O3869" s="13">
        <v>25</v>
      </c>
      <c r="P3869" s="13"/>
      <c r="Q3869" s="13">
        <v>0</v>
      </c>
      <c r="R3869" s="69">
        <f>L3869*O3869</f>
        <v>953.5</v>
      </c>
      <c r="S3869" s="69">
        <v>0</v>
      </c>
      <c r="T3869" s="69">
        <f t="shared" ref="T3869" si="4171">L3869*S3869</f>
        <v>0</v>
      </c>
      <c r="U3869" s="69">
        <f>R3869-T3869</f>
        <v>953.5</v>
      </c>
      <c r="V3869" s="69">
        <f>U3869*0</f>
        <v>0</v>
      </c>
      <c r="W3869" s="69">
        <f>U3869-V3869</f>
        <v>953.5</v>
      </c>
      <c r="X3869" s="69">
        <v>0</v>
      </c>
      <c r="Y3869" s="14">
        <f t="shared" si="4156"/>
        <v>0</v>
      </c>
      <c r="Z3869" s="11" t="s">
        <v>26</v>
      </c>
      <c r="AA3869" s="12" t="s">
        <v>31</v>
      </c>
    </row>
    <row r="3870" spans="1:27" x14ac:dyDescent="0.25">
      <c r="A3870" s="10">
        <v>45716</v>
      </c>
      <c r="B3870" s="11" t="s">
        <v>6870</v>
      </c>
      <c r="C3870" s="11" t="s">
        <v>6871</v>
      </c>
      <c r="D3870" s="11">
        <v>18429</v>
      </c>
      <c r="E3870" s="11" t="s">
        <v>57</v>
      </c>
      <c r="F3870" s="11" t="s">
        <v>26</v>
      </c>
      <c r="G3870" s="11">
        <v>3336</v>
      </c>
      <c r="H3870" s="12" t="s">
        <v>41</v>
      </c>
      <c r="I3870" s="12" t="s">
        <v>27</v>
      </c>
      <c r="J3870" s="12" t="s">
        <v>33</v>
      </c>
      <c r="K3870" s="12" t="s">
        <v>34</v>
      </c>
      <c r="L3870" s="13">
        <v>37.76</v>
      </c>
      <c r="M3870" s="13">
        <v>25</v>
      </c>
      <c r="N3870" s="13">
        <f t="shared" si="4094"/>
        <v>1.5104</v>
      </c>
      <c r="O3870" s="13" t="s">
        <v>30</v>
      </c>
      <c r="P3870" s="13">
        <v>60</v>
      </c>
      <c r="Q3870" s="13">
        <v>0</v>
      </c>
      <c r="R3870" s="69">
        <f>M3870*P3870</f>
        <v>1500</v>
      </c>
      <c r="S3870" s="69">
        <v>0</v>
      </c>
      <c r="T3870" s="69">
        <f>M3870*S3870</f>
        <v>0</v>
      </c>
      <c r="U3870" s="69">
        <f t="shared" ref="U3870" si="4172">+R3870-T3870</f>
        <v>1500</v>
      </c>
      <c r="V3870" s="69">
        <f>+U3870*0</f>
        <v>0</v>
      </c>
      <c r="W3870" s="69">
        <f t="shared" ref="W3870" si="4173">+U3870-V3870</f>
        <v>1500</v>
      </c>
      <c r="X3870" s="69">
        <v>0</v>
      </c>
      <c r="Y3870" s="14">
        <f t="shared" si="4156"/>
        <v>0</v>
      </c>
      <c r="Z3870" s="11" t="s">
        <v>26</v>
      </c>
      <c r="AA3870" s="12" t="s">
        <v>31</v>
      </c>
    </row>
    <row r="3871" spans="1:27" x14ac:dyDescent="0.25">
      <c r="A3871" s="10">
        <v>45716</v>
      </c>
      <c r="B3871" s="11" t="s">
        <v>2260</v>
      </c>
      <c r="C3871" s="11" t="s">
        <v>6872</v>
      </c>
      <c r="D3871" s="11">
        <v>18430</v>
      </c>
      <c r="E3871" s="11" t="s">
        <v>604</v>
      </c>
      <c r="F3871" s="11" t="s">
        <v>26</v>
      </c>
      <c r="G3871" s="11">
        <v>1077</v>
      </c>
      <c r="H3871" s="12" t="s">
        <v>141</v>
      </c>
      <c r="I3871" s="12" t="s">
        <v>27</v>
      </c>
      <c r="J3871" s="12" t="s">
        <v>47</v>
      </c>
      <c r="K3871" s="12" t="s">
        <v>48</v>
      </c>
      <c r="L3871" s="13">
        <v>39.58</v>
      </c>
      <c r="M3871" s="13">
        <v>27</v>
      </c>
      <c r="N3871" s="13">
        <f t="shared" si="4094"/>
        <v>1.4659259259259259</v>
      </c>
      <c r="O3871" s="13">
        <v>40</v>
      </c>
      <c r="P3871" s="13" t="s">
        <v>30</v>
      </c>
      <c r="Q3871" s="13">
        <v>0</v>
      </c>
      <c r="R3871" s="69">
        <f>L3871*O3871</f>
        <v>1583.1999999999998</v>
      </c>
      <c r="S3871" s="69">
        <v>0</v>
      </c>
      <c r="T3871" s="69">
        <f>L3871*S3871</f>
        <v>0</v>
      </c>
      <c r="U3871" s="69">
        <f>R3871-T3871</f>
        <v>1583.1999999999998</v>
      </c>
      <c r="V3871" s="69">
        <f>U3871*0</f>
        <v>0</v>
      </c>
      <c r="W3871" s="69">
        <f>U3871-V3871</f>
        <v>1583.1999999999998</v>
      </c>
      <c r="X3871" s="69">
        <v>0</v>
      </c>
      <c r="Y3871" s="14">
        <f t="shared" si="4156"/>
        <v>0</v>
      </c>
      <c r="Z3871" s="11" t="s">
        <v>26</v>
      </c>
      <c r="AA3871" s="12" t="s">
        <v>31</v>
      </c>
    </row>
    <row r="3872" spans="1:27" x14ac:dyDescent="0.25">
      <c r="A3872" s="10">
        <v>45716</v>
      </c>
      <c r="B3872" s="11" t="s">
        <v>6873</v>
      </c>
      <c r="C3872" s="11" t="s">
        <v>6874</v>
      </c>
      <c r="D3872" s="11">
        <v>18431</v>
      </c>
      <c r="E3872" s="11" t="s">
        <v>500</v>
      </c>
      <c r="F3872" s="11" t="s">
        <v>26</v>
      </c>
      <c r="G3872" s="11">
        <v>827</v>
      </c>
      <c r="H3872" s="12" t="s">
        <v>141</v>
      </c>
      <c r="I3872" s="12" t="s">
        <v>27</v>
      </c>
      <c r="J3872" s="12" t="s">
        <v>33</v>
      </c>
      <c r="K3872" s="12" t="s">
        <v>34</v>
      </c>
      <c r="L3872" s="13">
        <v>39.880000000000003</v>
      </c>
      <c r="M3872" s="13">
        <v>28</v>
      </c>
      <c r="N3872" s="13">
        <f t="shared" si="4094"/>
        <v>1.4242857142857144</v>
      </c>
      <c r="O3872" s="13">
        <v>40</v>
      </c>
      <c r="P3872" s="13" t="s">
        <v>30</v>
      </c>
      <c r="Q3872" s="13">
        <v>0</v>
      </c>
      <c r="R3872" s="69">
        <f>L3872*O3872</f>
        <v>1595.2</v>
      </c>
      <c r="S3872" s="69">
        <v>0</v>
      </c>
      <c r="T3872" s="69">
        <f>L3872*S3872</f>
        <v>0</v>
      </c>
      <c r="U3872" s="69">
        <f>R3872-T3872</f>
        <v>1595.2</v>
      </c>
      <c r="V3872" s="69">
        <f>U3872*0</f>
        <v>0</v>
      </c>
      <c r="W3872" s="69">
        <f>U3872-V3872</f>
        <v>1595.2</v>
      </c>
      <c r="X3872" s="69">
        <v>0</v>
      </c>
      <c r="Y3872" s="14">
        <f t="shared" si="4156"/>
        <v>0</v>
      </c>
      <c r="Z3872" s="11" t="s">
        <v>26</v>
      </c>
      <c r="AA3872" s="12" t="s">
        <v>31</v>
      </c>
    </row>
    <row r="3873" spans="1:27" x14ac:dyDescent="0.25">
      <c r="A3873" s="10">
        <v>45716</v>
      </c>
      <c r="B3873" s="11" t="s">
        <v>6875</v>
      </c>
      <c r="C3873" s="11" t="s">
        <v>6876</v>
      </c>
      <c r="D3873" s="11">
        <v>18432</v>
      </c>
      <c r="E3873" s="11" t="s">
        <v>603</v>
      </c>
      <c r="F3873" s="11" t="s">
        <v>26</v>
      </c>
      <c r="G3873" s="11">
        <v>1126</v>
      </c>
      <c r="H3873" s="12" t="s">
        <v>141</v>
      </c>
      <c r="I3873" s="12" t="s">
        <v>27</v>
      </c>
      <c r="J3873" s="12" t="s">
        <v>33</v>
      </c>
      <c r="K3873" s="12" t="s">
        <v>34</v>
      </c>
      <c r="L3873" s="13">
        <v>38.74</v>
      </c>
      <c r="M3873" s="13">
        <v>25</v>
      </c>
      <c r="N3873" s="13">
        <f t="shared" si="4094"/>
        <v>1.5496000000000001</v>
      </c>
      <c r="O3873" s="13">
        <v>40</v>
      </c>
      <c r="P3873" s="13" t="s">
        <v>30</v>
      </c>
      <c r="Q3873" s="13">
        <v>0</v>
      </c>
      <c r="R3873" s="69">
        <f>L3873*O3873</f>
        <v>1549.6000000000001</v>
      </c>
      <c r="S3873" s="69">
        <v>0</v>
      </c>
      <c r="T3873" s="69">
        <f>L3873*S3873</f>
        <v>0</v>
      </c>
      <c r="U3873" s="69">
        <f>R3873-T3873</f>
        <v>1549.6000000000001</v>
      </c>
      <c r="V3873" s="69">
        <f>U3873*0</f>
        <v>0</v>
      </c>
      <c r="W3873" s="69">
        <f>U3873-V3873</f>
        <v>1549.6000000000001</v>
      </c>
      <c r="X3873" s="69">
        <v>0</v>
      </c>
      <c r="Y3873" s="14">
        <f t="shared" si="4156"/>
        <v>0</v>
      </c>
      <c r="Z3873" s="11" t="s">
        <v>26</v>
      </c>
      <c r="AA3873" s="12" t="s">
        <v>31</v>
      </c>
    </row>
    <row r="3874" spans="1:27" x14ac:dyDescent="0.25">
      <c r="A3874" s="10">
        <v>45716</v>
      </c>
      <c r="B3874" s="11" t="s">
        <v>6877</v>
      </c>
      <c r="C3874" s="11" t="s">
        <v>6878</v>
      </c>
      <c r="D3874" s="11">
        <v>18433</v>
      </c>
      <c r="E3874" s="11" t="s">
        <v>508</v>
      </c>
      <c r="F3874" s="11" t="s">
        <v>26</v>
      </c>
      <c r="G3874" s="11">
        <v>1319</v>
      </c>
      <c r="H3874" s="12" t="s">
        <v>141</v>
      </c>
      <c r="I3874" s="12" t="s">
        <v>27</v>
      </c>
      <c r="J3874" s="12" t="s">
        <v>47</v>
      </c>
      <c r="K3874" s="12" t="s">
        <v>48</v>
      </c>
      <c r="L3874" s="13">
        <v>39.159999999999997</v>
      </c>
      <c r="M3874" s="13">
        <v>27</v>
      </c>
      <c r="N3874" s="13">
        <f t="shared" si="4094"/>
        <v>1.4503703703703703</v>
      </c>
      <c r="O3874" s="13">
        <v>40</v>
      </c>
      <c r="P3874" s="13" t="s">
        <v>30</v>
      </c>
      <c r="Q3874" s="13">
        <v>0</v>
      </c>
      <c r="R3874" s="69">
        <f>L3874*O3874</f>
        <v>1566.3999999999999</v>
      </c>
      <c r="S3874" s="69">
        <v>0</v>
      </c>
      <c r="T3874" s="69">
        <f>L3874*S3874</f>
        <v>0</v>
      </c>
      <c r="U3874" s="69">
        <f>R3874-T3874</f>
        <v>1566.3999999999999</v>
      </c>
      <c r="V3874" s="69">
        <f>U3874*0</f>
        <v>0</v>
      </c>
      <c r="W3874" s="69">
        <f>U3874-V3874</f>
        <v>1566.3999999999999</v>
      </c>
      <c r="X3874" s="69">
        <v>0</v>
      </c>
      <c r="Y3874" s="14">
        <f t="shared" si="4156"/>
        <v>0</v>
      </c>
      <c r="Z3874" s="11" t="s">
        <v>26</v>
      </c>
      <c r="AA3874" s="12" t="s">
        <v>31</v>
      </c>
    </row>
    <row r="3875" spans="1:27" x14ac:dyDescent="0.25">
      <c r="A3875" s="10">
        <v>45716</v>
      </c>
      <c r="B3875" s="11" t="s">
        <v>6735</v>
      </c>
      <c r="C3875" s="11" t="s">
        <v>6879</v>
      </c>
      <c r="D3875" s="11">
        <v>18434</v>
      </c>
      <c r="E3875" s="11" t="s">
        <v>229</v>
      </c>
      <c r="F3875" s="11" t="s">
        <v>26</v>
      </c>
      <c r="G3875" s="11">
        <v>26223</v>
      </c>
      <c r="H3875" s="12" t="s">
        <v>564</v>
      </c>
      <c r="I3875" s="12" t="s">
        <v>55</v>
      </c>
      <c r="J3875" s="12" t="s">
        <v>565</v>
      </c>
      <c r="K3875" s="12" t="s">
        <v>549</v>
      </c>
      <c r="L3875" s="13">
        <v>42.78</v>
      </c>
      <c r="M3875" s="13">
        <v>25</v>
      </c>
      <c r="N3875" s="13">
        <f t="shared" si="4094"/>
        <v>1.7112000000000001</v>
      </c>
      <c r="O3875" s="13">
        <v>25</v>
      </c>
      <c r="P3875" s="13" t="s">
        <v>30</v>
      </c>
      <c r="Q3875" s="13">
        <v>0</v>
      </c>
      <c r="R3875" s="69">
        <f t="shared" ref="R3875" si="4174">L3875*O3875</f>
        <v>1069.5</v>
      </c>
      <c r="S3875" s="69">
        <v>0</v>
      </c>
      <c r="T3875" s="69">
        <f t="shared" ref="T3875" si="4175">L3875*S3875</f>
        <v>0</v>
      </c>
      <c r="U3875" s="69">
        <f t="shared" ref="U3875" si="4176">R3875-T3875</f>
        <v>1069.5</v>
      </c>
      <c r="V3875" s="69">
        <f>U3875*0</f>
        <v>0</v>
      </c>
      <c r="W3875" s="69">
        <f t="shared" ref="W3875" si="4177">U3875-V3875</f>
        <v>1069.5</v>
      </c>
      <c r="X3875" s="69">
        <v>0</v>
      </c>
      <c r="Y3875" s="14">
        <f t="shared" si="4156"/>
        <v>0</v>
      </c>
      <c r="Z3875" s="11" t="s">
        <v>26</v>
      </c>
      <c r="AA3875" s="12" t="s">
        <v>31</v>
      </c>
    </row>
    <row r="3876" spans="1:27" x14ac:dyDescent="0.25">
      <c r="A3876" s="10">
        <v>45716</v>
      </c>
      <c r="B3876" s="11" t="s">
        <v>6880</v>
      </c>
      <c r="C3876" s="11" t="s">
        <v>6881</v>
      </c>
      <c r="D3876" s="11">
        <v>18435</v>
      </c>
      <c r="E3876" s="11" t="s">
        <v>321</v>
      </c>
      <c r="F3876" s="11" t="s">
        <v>26</v>
      </c>
      <c r="G3876" s="11">
        <v>108983</v>
      </c>
      <c r="H3876" s="12" t="s">
        <v>4445</v>
      </c>
      <c r="I3876" s="12" t="s">
        <v>27</v>
      </c>
      <c r="J3876" s="12" t="s">
        <v>33</v>
      </c>
      <c r="K3876" s="12" t="s">
        <v>34</v>
      </c>
      <c r="L3876" s="13">
        <v>35.04</v>
      </c>
      <c r="M3876" s="13">
        <v>24</v>
      </c>
      <c r="N3876" s="13">
        <f t="shared" si="4094"/>
        <v>1.46</v>
      </c>
      <c r="O3876" s="13">
        <v>44</v>
      </c>
      <c r="P3876" s="13" t="s">
        <v>30</v>
      </c>
      <c r="Q3876" s="13">
        <v>0</v>
      </c>
      <c r="R3876" s="69">
        <f t="shared" ref="R3876" si="4178">+L3876*O3876</f>
        <v>1541.76</v>
      </c>
      <c r="S3876" s="69">
        <v>0</v>
      </c>
      <c r="T3876" s="69">
        <f>+L3876*S3876</f>
        <v>0</v>
      </c>
      <c r="U3876" s="69">
        <f>+R3876-T3876</f>
        <v>1541.76</v>
      </c>
      <c r="V3876" s="69">
        <f>+U3876*1</f>
        <v>1541.76</v>
      </c>
      <c r="W3876" s="69">
        <f>+U3876-V3876</f>
        <v>0</v>
      </c>
      <c r="X3876" s="69">
        <v>0</v>
      </c>
      <c r="Y3876" s="14">
        <f t="shared" si="4156"/>
        <v>0</v>
      </c>
      <c r="Z3876" s="11" t="s">
        <v>26</v>
      </c>
      <c r="AA3876" s="12" t="s">
        <v>31</v>
      </c>
    </row>
    <row r="3877" spans="1:27" x14ac:dyDescent="0.25">
      <c r="A3877" s="10">
        <v>45716</v>
      </c>
      <c r="B3877" s="11" t="s">
        <v>1075</v>
      </c>
      <c r="C3877" s="11" t="s">
        <v>6882</v>
      </c>
      <c r="D3877" s="11">
        <v>18436</v>
      </c>
      <c r="E3877" s="11" t="s">
        <v>538</v>
      </c>
      <c r="F3877" s="11" t="s">
        <v>26</v>
      </c>
      <c r="G3877" s="11">
        <v>3390</v>
      </c>
      <c r="H3877" s="12" t="s">
        <v>41</v>
      </c>
      <c r="I3877" s="12" t="s">
        <v>55</v>
      </c>
      <c r="J3877" s="12" t="s">
        <v>55</v>
      </c>
      <c r="K3877" s="12" t="s">
        <v>56</v>
      </c>
      <c r="L3877" s="13">
        <v>35.26</v>
      </c>
      <c r="M3877" s="13">
        <v>22</v>
      </c>
      <c r="N3877" s="13">
        <f t="shared" si="4094"/>
        <v>1.6027272727272726</v>
      </c>
      <c r="O3877" s="13" t="s">
        <v>30</v>
      </c>
      <c r="P3877" s="13">
        <v>24</v>
      </c>
      <c r="Q3877" s="13">
        <v>0</v>
      </c>
      <c r="R3877" s="69">
        <f>+M3877*P3877</f>
        <v>528</v>
      </c>
      <c r="S3877" s="69">
        <v>0</v>
      </c>
      <c r="T3877" s="69">
        <f>+M3877*S3877</f>
        <v>0</v>
      </c>
      <c r="U3877" s="69">
        <f t="shared" ref="U3877:U3879" si="4179">+R3877-T3877</f>
        <v>528</v>
      </c>
      <c r="V3877" s="69">
        <f>+U3877*0</f>
        <v>0</v>
      </c>
      <c r="W3877" s="69">
        <f t="shared" ref="W3877:W3879" si="4180">+U3877-V3877</f>
        <v>528</v>
      </c>
      <c r="X3877" s="69">
        <v>0</v>
      </c>
      <c r="Y3877" s="14">
        <f t="shared" si="4156"/>
        <v>0</v>
      </c>
      <c r="Z3877" s="11" t="s">
        <v>26</v>
      </c>
      <c r="AA3877" s="12" t="s">
        <v>31</v>
      </c>
    </row>
    <row r="3878" spans="1:27" x14ac:dyDescent="0.25">
      <c r="A3878" s="10">
        <v>45716</v>
      </c>
      <c r="B3878" s="11" t="s">
        <v>6883</v>
      </c>
      <c r="C3878" s="11" t="s">
        <v>6884</v>
      </c>
      <c r="D3878" s="11">
        <v>18437</v>
      </c>
      <c r="E3878" s="11" t="s">
        <v>434</v>
      </c>
      <c r="F3878" s="11" t="s">
        <v>26</v>
      </c>
      <c r="G3878" s="11">
        <v>3104</v>
      </c>
      <c r="H3878" s="12" t="s">
        <v>41</v>
      </c>
      <c r="I3878" s="12" t="s">
        <v>55</v>
      </c>
      <c r="J3878" s="12" t="s">
        <v>55</v>
      </c>
      <c r="K3878" s="12" t="s">
        <v>56</v>
      </c>
      <c r="L3878" s="13">
        <v>38.76</v>
      </c>
      <c r="M3878" s="13">
        <v>23</v>
      </c>
      <c r="N3878" s="13">
        <f t="shared" si="4094"/>
        <v>1.6852173913043478</v>
      </c>
      <c r="O3878" s="13" t="s">
        <v>30</v>
      </c>
      <c r="P3878" s="13">
        <v>24</v>
      </c>
      <c r="Q3878" s="13">
        <v>0</v>
      </c>
      <c r="R3878" s="69">
        <f>+M3878*P3878</f>
        <v>552</v>
      </c>
      <c r="S3878" s="69">
        <v>0</v>
      </c>
      <c r="T3878" s="69">
        <f>+M3878*S3878</f>
        <v>0</v>
      </c>
      <c r="U3878" s="69">
        <f t="shared" si="4179"/>
        <v>552</v>
      </c>
      <c r="V3878" s="69">
        <f>+U3878*0</f>
        <v>0</v>
      </c>
      <c r="W3878" s="69">
        <f t="shared" si="4180"/>
        <v>552</v>
      </c>
      <c r="X3878" s="69">
        <v>0</v>
      </c>
      <c r="Y3878" s="14">
        <f t="shared" si="4156"/>
        <v>0</v>
      </c>
      <c r="Z3878" s="11" t="s">
        <v>26</v>
      </c>
      <c r="AA3878" s="12" t="s">
        <v>31</v>
      </c>
    </row>
    <row r="3879" spans="1:27" x14ac:dyDescent="0.25">
      <c r="A3879" s="10">
        <v>45716</v>
      </c>
      <c r="B3879" s="11" t="s">
        <v>359</v>
      </c>
      <c r="C3879" s="11" t="s">
        <v>6885</v>
      </c>
      <c r="D3879" s="11">
        <v>18438</v>
      </c>
      <c r="E3879" s="11" t="s">
        <v>239</v>
      </c>
      <c r="F3879" s="11" t="s">
        <v>26</v>
      </c>
      <c r="G3879" s="11">
        <v>2879</v>
      </c>
      <c r="H3879" s="12" t="s">
        <v>41</v>
      </c>
      <c r="I3879" s="12" t="s">
        <v>55</v>
      </c>
      <c r="J3879" s="12" t="s">
        <v>55</v>
      </c>
      <c r="K3879" s="12" t="s">
        <v>56</v>
      </c>
      <c r="L3879" s="13">
        <v>35.18</v>
      </c>
      <c r="M3879" s="13">
        <v>22</v>
      </c>
      <c r="N3879" s="13">
        <f t="shared" ref="N3879:N3889" si="4181">L3879/M3879</f>
        <v>1.5990909090909091</v>
      </c>
      <c r="O3879" s="13" t="s">
        <v>30</v>
      </c>
      <c r="P3879" s="13">
        <v>24</v>
      </c>
      <c r="Q3879" s="13">
        <v>0</v>
      </c>
      <c r="R3879" s="69">
        <f>+M3879*P3879</f>
        <v>528</v>
      </c>
      <c r="S3879" s="69">
        <v>0</v>
      </c>
      <c r="T3879" s="69">
        <f>+M3879*S3879</f>
        <v>0</v>
      </c>
      <c r="U3879" s="69">
        <f t="shared" si="4179"/>
        <v>528</v>
      </c>
      <c r="V3879" s="69">
        <f>+U3879*0</f>
        <v>0</v>
      </c>
      <c r="W3879" s="69">
        <f t="shared" si="4180"/>
        <v>528</v>
      </c>
      <c r="X3879" s="69">
        <v>0</v>
      </c>
      <c r="Y3879" s="14">
        <f t="shared" si="4156"/>
        <v>0</v>
      </c>
      <c r="Z3879" s="11" t="s">
        <v>26</v>
      </c>
      <c r="AA3879" s="12" t="s">
        <v>31</v>
      </c>
    </row>
    <row r="3880" spans="1:27" x14ac:dyDescent="0.25">
      <c r="A3880" s="10">
        <v>45716</v>
      </c>
      <c r="B3880" s="11" t="s">
        <v>6886</v>
      </c>
      <c r="C3880" s="11" t="s">
        <v>6887</v>
      </c>
      <c r="D3880" s="11">
        <v>18439</v>
      </c>
      <c r="E3880" s="11" t="s">
        <v>569</v>
      </c>
      <c r="F3880" s="11" t="s">
        <v>26</v>
      </c>
      <c r="G3880" s="11">
        <v>10777</v>
      </c>
      <c r="H3880" s="12" t="s">
        <v>140</v>
      </c>
      <c r="I3880" s="12" t="s">
        <v>27</v>
      </c>
      <c r="J3880" s="12" t="s">
        <v>33</v>
      </c>
      <c r="K3880" s="12" t="s">
        <v>34</v>
      </c>
      <c r="L3880" s="13">
        <v>42.12</v>
      </c>
      <c r="M3880" s="13">
        <v>29</v>
      </c>
      <c r="N3880" s="13">
        <f t="shared" si="4181"/>
        <v>1.4524137931034482</v>
      </c>
      <c r="O3880" s="13">
        <v>40</v>
      </c>
      <c r="P3880" s="13"/>
      <c r="Q3880" s="13">
        <v>0</v>
      </c>
      <c r="R3880" s="69">
        <f>+L3880*O3880</f>
        <v>1684.8</v>
      </c>
      <c r="S3880" s="69">
        <v>0</v>
      </c>
      <c r="T3880" s="69">
        <f>+L3880*S3880</f>
        <v>0</v>
      </c>
      <c r="U3880" s="69">
        <f>+R3880-T3880</f>
        <v>1684.8</v>
      </c>
      <c r="V3880" s="69">
        <f t="shared" ref="V3880:V3881" si="4182">+U3880*0</f>
        <v>0</v>
      </c>
      <c r="W3880" s="69">
        <f>+U3880-V3880</f>
        <v>1684.8</v>
      </c>
      <c r="X3880" s="69">
        <v>0</v>
      </c>
      <c r="Y3880" s="14">
        <f t="shared" si="4156"/>
        <v>0</v>
      </c>
      <c r="Z3880" s="11" t="s">
        <v>26</v>
      </c>
      <c r="AA3880" s="12" t="s">
        <v>31</v>
      </c>
    </row>
    <row r="3881" spans="1:27" x14ac:dyDescent="0.25">
      <c r="A3881" s="10">
        <v>45716</v>
      </c>
      <c r="B3881" s="11" t="s">
        <v>2230</v>
      </c>
      <c r="C3881" s="11" t="s">
        <v>6888</v>
      </c>
      <c r="D3881" s="11">
        <v>18440</v>
      </c>
      <c r="E3881" s="11" t="s">
        <v>61</v>
      </c>
      <c r="F3881" s="11" t="s">
        <v>26</v>
      </c>
      <c r="G3881" s="11" t="s">
        <v>35</v>
      </c>
      <c r="H3881" s="12" t="s">
        <v>36</v>
      </c>
      <c r="I3881" s="12" t="s">
        <v>27</v>
      </c>
      <c r="J3881" s="12" t="s">
        <v>33</v>
      </c>
      <c r="K3881" s="12" t="s">
        <v>34</v>
      </c>
      <c r="L3881" s="13">
        <v>9.4600000000000009</v>
      </c>
      <c r="M3881" s="13">
        <v>6</v>
      </c>
      <c r="N3881" s="13">
        <f t="shared" si="4181"/>
        <v>1.5766666666666669</v>
      </c>
      <c r="O3881" s="13">
        <v>50</v>
      </c>
      <c r="P3881" s="13" t="s">
        <v>30</v>
      </c>
      <c r="Q3881" s="13">
        <v>0</v>
      </c>
      <c r="R3881" s="69">
        <f>(L3881*O3881)-Q3881</f>
        <v>473.00000000000006</v>
      </c>
      <c r="S3881" s="69">
        <v>0</v>
      </c>
      <c r="T3881" s="69">
        <f t="shared" ref="T3881" si="4183">+L3881*S3881</f>
        <v>0</v>
      </c>
      <c r="U3881" s="69">
        <f t="shared" ref="U3881:U3883" si="4184">+R3881-T3881</f>
        <v>473.00000000000006</v>
      </c>
      <c r="V3881" s="69">
        <f t="shared" si="4182"/>
        <v>0</v>
      </c>
      <c r="W3881" s="69">
        <f t="shared" ref="W3881:W3883" si="4185">+U3881-V3881</f>
        <v>473.00000000000006</v>
      </c>
      <c r="X3881" s="69">
        <v>0</v>
      </c>
      <c r="Y3881" s="14">
        <f t="shared" si="4156"/>
        <v>0</v>
      </c>
      <c r="Z3881" s="11" t="s">
        <v>26</v>
      </c>
      <c r="AA3881" s="12" t="s">
        <v>31</v>
      </c>
    </row>
    <row r="3882" spans="1:27" x14ac:dyDescent="0.25">
      <c r="A3882" s="10">
        <v>45716</v>
      </c>
      <c r="B3882" s="11" t="s">
        <v>6889</v>
      </c>
      <c r="C3882" s="11" t="s">
        <v>6890</v>
      </c>
      <c r="D3882" s="11">
        <v>18441</v>
      </c>
      <c r="E3882" s="11" t="s">
        <v>245</v>
      </c>
      <c r="F3882" s="11" t="s">
        <v>26</v>
      </c>
      <c r="G3882" s="11">
        <v>3443</v>
      </c>
      <c r="H3882" s="12" t="s">
        <v>41</v>
      </c>
      <c r="I3882" s="12" t="s">
        <v>55</v>
      </c>
      <c r="J3882" s="12" t="s">
        <v>55</v>
      </c>
      <c r="K3882" s="12" t="s">
        <v>56</v>
      </c>
      <c r="L3882" s="13">
        <v>36.78</v>
      </c>
      <c r="M3882" s="13">
        <v>22</v>
      </c>
      <c r="N3882" s="13">
        <f t="shared" si="4181"/>
        <v>1.6718181818181819</v>
      </c>
      <c r="O3882" s="13" t="s">
        <v>30</v>
      </c>
      <c r="P3882" s="13">
        <v>24</v>
      </c>
      <c r="Q3882" s="13">
        <v>0</v>
      </c>
      <c r="R3882" s="69">
        <f>+M3882*P3882</f>
        <v>528</v>
      </c>
      <c r="S3882" s="69">
        <v>0</v>
      </c>
      <c r="T3882" s="69">
        <f>+M3882*S3882</f>
        <v>0</v>
      </c>
      <c r="U3882" s="69">
        <f t="shared" si="4184"/>
        <v>528</v>
      </c>
      <c r="V3882" s="69">
        <f>+U3882*0</f>
        <v>0</v>
      </c>
      <c r="W3882" s="69">
        <f t="shared" si="4185"/>
        <v>528</v>
      </c>
      <c r="X3882" s="69">
        <v>0</v>
      </c>
      <c r="Y3882" s="14">
        <f t="shared" si="4156"/>
        <v>0</v>
      </c>
      <c r="Z3882" s="11" t="s">
        <v>26</v>
      </c>
      <c r="AA3882" s="12" t="s">
        <v>31</v>
      </c>
    </row>
    <row r="3883" spans="1:27" x14ac:dyDescent="0.25">
      <c r="A3883" s="10">
        <v>45716</v>
      </c>
      <c r="B3883" s="11" t="s">
        <v>6891</v>
      </c>
      <c r="C3883" s="11" t="s">
        <v>6892</v>
      </c>
      <c r="D3883" s="11">
        <v>18442</v>
      </c>
      <c r="E3883" s="11" t="s">
        <v>40</v>
      </c>
      <c r="F3883" s="11" t="s">
        <v>26</v>
      </c>
      <c r="G3883" s="11">
        <v>3286</v>
      </c>
      <c r="H3883" s="12" t="s">
        <v>41</v>
      </c>
      <c r="I3883" s="12" t="s">
        <v>55</v>
      </c>
      <c r="J3883" s="12" t="s">
        <v>55</v>
      </c>
      <c r="K3883" s="12" t="s">
        <v>56</v>
      </c>
      <c r="L3883" s="13">
        <v>36.28</v>
      </c>
      <c r="M3883" s="13">
        <v>22</v>
      </c>
      <c r="N3883" s="13">
        <f t="shared" si="4181"/>
        <v>1.6490909090909092</v>
      </c>
      <c r="O3883" s="13" t="s">
        <v>30</v>
      </c>
      <c r="P3883" s="13">
        <v>24</v>
      </c>
      <c r="Q3883" s="13">
        <v>0</v>
      </c>
      <c r="R3883" s="69">
        <f>+M3883*P3883</f>
        <v>528</v>
      </c>
      <c r="S3883" s="69">
        <v>0</v>
      </c>
      <c r="T3883" s="69">
        <f>+M3883*S3883</f>
        <v>0</v>
      </c>
      <c r="U3883" s="69">
        <f t="shared" si="4184"/>
        <v>528</v>
      </c>
      <c r="V3883" s="69">
        <f>+U3883*0</f>
        <v>0</v>
      </c>
      <c r="W3883" s="69">
        <f t="shared" si="4185"/>
        <v>528</v>
      </c>
      <c r="X3883" s="69">
        <v>0</v>
      </c>
      <c r="Y3883" s="14">
        <f t="shared" si="4156"/>
        <v>0</v>
      </c>
      <c r="Z3883" s="11" t="s">
        <v>26</v>
      </c>
      <c r="AA3883" s="12" t="s">
        <v>31</v>
      </c>
    </row>
    <row r="3884" spans="1:27" x14ac:dyDescent="0.25">
      <c r="A3884" s="10">
        <v>45716</v>
      </c>
      <c r="B3884" s="11" t="s">
        <v>6893</v>
      </c>
      <c r="C3884" s="11" t="s">
        <v>6894</v>
      </c>
      <c r="D3884" s="11">
        <v>18443</v>
      </c>
      <c r="E3884" s="11" t="s">
        <v>63</v>
      </c>
      <c r="F3884" s="11" t="s">
        <v>26</v>
      </c>
      <c r="G3884" s="11">
        <v>10856</v>
      </c>
      <c r="H3884" s="12" t="s">
        <v>140</v>
      </c>
      <c r="I3884" s="12" t="s">
        <v>27</v>
      </c>
      <c r="J3884" s="12" t="s">
        <v>33</v>
      </c>
      <c r="K3884" s="12" t="s">
        <v>34</v>
      </c>
      <c r="L3884" s="13">
        <v>41.06</v>
      </c>
      <c r="M3884" s="13">
        <v>28</v>
      </c>
      <c r="N3884" s="13">
        <f t="shared" si="4181"/>
        <v>1.4664285714285714</v>
      </c>
      <c r="O3884" s="13">
        <v>40</v>
      </c>
      <c r="P3884" s="13"/>
      <c r="Q3884" s="13">
        <v>0</v>
      </c>
      <c r="R3884" s="69">
        <f>+L3884*O3884</f>
        <v>1642.4</v>
      </c>
      <c r="S3884" s="69">
        <v>0</v>
      </c>
      <c r="T3884" s="69">
        <f>+L3884*S3884</f>
        <v>0</v>
      </c>
      <c r="U3884" s="69">
        <f>+R3884-T3884</f>
        <v>1642.4</v>
      </c>
      <c r="V3884" s="69">
        <f t="shared" ref="V3884:V3887" si="4186">+U3884*0</f>
        <v>0</v>
      </c>
      <c r="W3884" s="69">
        <f>+U3884-V3884</f>
        <v>1642.4</v>
      </c>
      <c r="X3884" s="69">
        <v>0</v>
      </c>
      <c r="Y3884" s="14">
        <f t="shared" si="4156"/>
        <v>0</v>
      </c>
      <c r="Z3884" s="11" t="s">
        <v>26</v>
      </c>
      <c r="AA3884" s="12" t="s">
        <v>31</v>
      </c>
    </row>
    <row r="3885" spans="1:27" x14ac:dyDescent="0.25">
      <c r="A3885" s="10">
        <v>45716</v>
      </c>
      <c r="B3885" s="11" t="s">
        <v>6895</v>
      </c>
      <c r="C3885" s="11" t="s">
        <v>6896</v>
      </c>
      <c r="D3885" s="11">
        <v>18444</v>
      </c>
      <c r="E3885" s="11" t="s">
        <v>482</v>
      </c>
      <c r="F3885" s="11" t="s">
        <v>26</v>
      </c>
      <c r="G3885" s="11">
        <v>3060</v>
      </c>
      <c r="H3885" s="12" t="s">
        <v>41</v>
      </c>
      <c r="I3885" s="12" t="s">
        <v>27</v>
      </c>
      <c r="J3885" s="12" t="s">
        <v>42</v>
      </c>
      <c r="K3885" s="12" t="s">
        <v>43</v>
      </c>
      <c r="L3885" s="13">
        <v>42.2</v>
      </c>
      <c r="M3885" s="13">
        <v>25</v>
      </c>
      <c r="N3885" s="13">
        <f t="shared" si="4181"/>
        <v>1.6880000000000002</v>
      </c>
      <c r="O3885" s="13" t="s">
        <v>30</v>
      </c>
      <c r="P3885" s="13">
        <v>64</v>
      </c>
      <c r="Q3885" s="13">
        <v>0</v>
      </c>
      <c r="R3885" s="69">
        <f>M3885*P3885</f>
        <v>1600</v>
      </c>
      <c r="S3885" s="69">
        <v>0</v>
      </c>
      <c r="T3885" s="69">
        <f>M3885*S3885</f>
        <v>0</v>
      </c>
      <c r="U3885" s="69">
        <f>+R3885-T3885</f>
        <v>1600</v>
      </c>
      <c r="V3885" s="69">
        <f t="shared" si="4186"/>
        <v>0</v>
      </c>
      <c r="W3885" s="69">
        <f>+U3885-V3885</f>
        <v>1600</v>
      </c>
      <c r="X3885" s="69">
        <v>0</v>
      </c>
      <c r="Y3885" s="14">
        <f t="shared" si="4156"/>
        <v>0</v>
      </c>
      <c r="Z3885" s="11" t="s">
        <v>26</v>
      </c>
      <c r="AA3885" s="12" t="s">
        <v>31</v>
      </c>
    </row>
    <row r="3886" spans="1:27" x14ac:dyDescent="0.25">
      <c r="A3886" s="10">
        <v>45716</v>
      </c>
      <c r="B3886" s="11" t="s">
        <v>6897</v>
      </c>
      <c r="C3886" s="11" t="s">
        <v>6898</v>
      </c>
      <c r="D3886" s="11">
        <v>18445</v>
      </c>
      <c r="E3886" s="11" t="s">
        <v>2108</v>
      </c>
      <c r="F3886" s="11" t="s">
        <v>26</v>
      </c>
      <c r="G3886" s="11">
        <v>10639</v>
      </c>
      <c r="H3886" s="12" t="s">
        <v>140</v>
      </c>
      <c r="I3886" s="12" t="s">
        <v>27</v>
      </c>
      <c r="J3886" s="12" t="s">
        <v>47</v>
      </c>
      <c r="K3886" s="12" t="s">
        <v>48</v>
      </c>
      <c r="L3886" s="13">
        <v>42.78</v>
      </c>
      <c r="M3886" s="13">
        <v>29</v>
      </c>
      <c r="N3886" s="13">
        <f t="shared" si="4181"/>
        <v>1.4751724137931035</v>
      </c>
      <c r="O3886" s="13">
        <v>40</v>
      </c>
      <c r="P3886" s="13"/>
      <c r="Q3886" s="13">
        <v>0</v>
      </c>
      <c r="R3886" s="69">
        <f>+L3886*O3886</f>
        <v>1711.2</v>
      </c>
      <c r="S3886" s="69">
        <v>0</v>
      </c>
      <c r="T3886" s="69">
        <f>+L3886*S3886</f>
        <v>0</v>
      </c>
      <c r="U3886" s="69">
        <f>+R3886-T3886</f>
        <v>1711.2</v>
      </c>
      <c r="V3886" s="69">
        <f t="shared" si="4186"/>
        <v>0</v>
      </c>
      <c r="W3886" s="69">
        <f>+U3886-V3886</f>
        <v>1711.2</v>
      </c>
      <c r="X3886" s="69">
        <v>0</v>
      </c>
      <c r="Y3886" s="14">
        <f t="shared" si="4156"/>
        <v>0</v>
      </c>
      <c r="Z3886" s="11" t="s">
        <v>26</v>
      </c>
      <c r="AA3886" s="12" t="s">
        <v>31</v>
      </c>
    </row>
    <row r="3887" spans="1:27" x14ac:dyDescent="0.25">
      <c r="A3887" s="10">
        <v>45716</v>
      </c>
      <c r="B3887" s="11" t="s">
        <v>4123</v>
      </c>
      <c r="C3887" s="11" t="s">
        <v>6899</v>
      </c>
      <c r="D3887" s="11">
        <v>18446</v>
      </c>
      <c r="E3887" s="11" t="s">
        <v>57</v>
      </c>
      <c r="F3887" s="11" t="s">
        <v>26</v>
      </c>
      <c r="G3887" s="11">
        <v>3337</v>
      </c>
      <c r="H3887" s="12" t="s">
        <v>41</v>
      </c>
      <c r="I3887" s="12" t="s">
        <v>27</v>
      </c>
      <c r="J3887" s="12" t="s">
        <v>42</v>
      </c>
      <c r="K3887" s="12" t="s">
        <v>43</v>
      </c>
      <c r="L3887" s="13">
        <v>42.54</v>
      </c>
      <c r="M3887" s="13">
        <v>25</v>
      </c>
      <c r="N3887" s="13">
        <f t="shared" si="4181"/>
        <v>1.7016</v>
      </c>
      <c r="O3887" s="13" t="s">
        <v>30</v>
      </c>
      <c r="P3887" s="13">
        <v>64</v>
      </c>
      <c r="Q3887" s="13">
        <v>0</v>
      </c>
      <c r="R3887" s="69">
        <f>M3887*P3887</f>
        <v>1600</v>
      </c>
      <c r="S3887" s="69">
        <v>0</v>
      </c>
      <c r="T3887" s="69">
        <f>M3887*S3887</f>
        <v>0</v>
      </c>
      <c r="U3887" s="69">
        <f>+R3887-T3887</f>
        <v>1600</v>
      </c>
      <c r="V3887" s="69">
        <f t="shared" si="4186"/>
        <v>0</v>
      </c>
      <c r="W3887" s="69">
        <f>+U3887-V3887</f>
        <v>1600</v>
      </c>
      <c r="X3887" s="69">
        <v>0</v>
      </c>
      <c r="Y3887" s="14">
        <f t="shared" si="4156"/>
        <v>0</v>
      </c>
      <c r="Z3887" s="11" t="s">
        <v>26</v>
      </c>
      <c r="AA3887" s="12" t="s">
        <v>31</v>
      </c>
    </row>
    <row r="3888" spans="1:27" x14ac:dyDescent="0.25">
      <c r="A3888" s="10">
        <v>45716</v>
      </c>
      <c r="B3888" s="11" t="s">
        <v>6900</v>
      </c>
      <c r="C3888" s="11" t="s">
        <v>6901</v>
      </c>
      <c r="D3888" s="11">
        <v>18447</v>
      </c>
      <c r="E3888" s="11" t="s">
        <v>1199</v>
      </c>
      <c r="F3888" s="11" t="s">
        <v>26</v>
      </c>
      <c r="G3888" s="11">
        <v>2803</v>
      </c>
      <c r="H3888" s="12" t="s">
        <v>162</v>
      </c>
      <c r="I3888" s="12" t="s">
        <v>27</v>
      </c>
      <c r="J3888" s="12" t="s">
        <v>33</v>
      </c>
      <c r="K3888" s="12" t="s">
        <v>34</v>
      </c>
      <c r="L3888" s="13">
        <v>37.46</v>
      </c>
      <c r="M3888" s="13">
        <v>25</v>
      </c>
      <c r="N3888" s="13">
        <f t="shared" si="4181"/>
        <v>1.4984</v>
      </c>
      <c r="O3888" s="13" t="s">
        <v>30</v>
      </c>
      <c r="P3888" s="13">
        <v>58</v>
      </c>
      <c r="Q3888" s="69">
        <v>1450</v>
      </c>
      <c r="R3888" s="69">
        <f>M3888*P3888</f>
        <v>1450</v>
      </c>
      <c r="S3888" s="69">
        <v>0</v>
      </c>
      <c r="T3888" s="69">
        <f>M3888*S3888</f>
        <v>0</v>
      </c>
      <c r="U3888" s="69">
        <f>R3888-T3888</f>
        <v>1450</v>
      </c>
      <c r="V3888" s="69">
        <f>U3888*0</f>
        <v>0</v>
      </c>
      <c r="W3888" s="69">
        <f>U3888-V3888</f>
        <v>1450</v>
      </c>
      <c r="X3888" s="69">
        <v>0</v>
      </c>
      <c r="Y3888" s="14">
        <f t="shared" si="4156"/>
        <v>0</v>
      </c>
      <c r="Z3888" s="11" t="s">
        <v>26</v>
      </c>
      <c r="AA3888" s="12" t="s">
        <v>31</v>
      </c>
    </row>
    <row r="3889" spans="1:27" x14ac:dyDescent="0.25">
      <c r="A3889" s="10">
        <v>45716</v>
      </c>
      <c r="B3889" s="11" t="s">
        <v>5547</v>
      </c>
      <c r="C3889" s="11" t="s">
        <v>6902</v>
      </c>
      <c r="D3889" s="11">
        <v>18448</v>
      </c>
      <c r="E3889" s="11" t="s">
        <v>53</v>
      </c>
      <c r="F3889" s="11" t="s">
        <v>26</v>
      </c>
      <c r="G3889" s="11">
        <v>3987</v>
      </c>
      <c r="H3889" s="12" t="s">
        <v>41</v>
      </c>
      <c r="I3889" s="12" t="s">
        <v>27</v>
      </c>
      <c r="J3889" s="12" t="s">
        <v>42</v>
      </c>
      <c r="K3889" s="12" t="s">
        <v>43</v>
      </c>
      <c r="L3889" s="13">
        <v>41.88</v>
      </c>
      <c r="M3889" s="13">
        <v>25</v>
      </c>
      <c r="N3889" s="13">
        <f t="shared" si="4181"/>
        <v>1.6752</v>
      </c>
      <c r="O3889" s="13" t="s">
        <v>30</v>
      </c>
      <c r="P3889" s="13">
        <v>64</v>
      </c>
      <c r="Q3889" s="13">
        <v>0</v>
      </c>
      <c r="R3889" s="69">
        <f>M3889*P3889</f>
        <v>1600</v>
      </c>
      <c r="S3889" s="69">
        <v>0</v>
      </c>
      <c r="T3889" s="69">
        <f>M3889*S3889</f>
        <v>0</v>
      </c>
      <c r="U3889" s="69">
        <f>+R3889-T3889</f>
        <v>1600</v>
      </c>
      <c r="V3889" s="69">
        <f t="shared" ref="V3889" si="4187">+U3889*0</f>
        <v>0</v>
      </c>
      <c r="W3889" s="69">
        <f>+U3889-V3889</f>
        <v>1600</v>
      </c>
      <c r="X3889" s="69">
        <v>0</v>
      </c>
      <c r="Y3889" s="14">
        <f t="shared" si="4156"/>
        <v>0</v>
      </c>
      <c r="Z3889" s="11" t="s">
        <v>26</v>
      </c>
      <c r="AA3889" s="12" t="s">
        <v>31</v>
      </c>
    </row>
    <row r="3890" spans="1:27" x14ac:dyDescent="0.25">
      <c r="A3890" s="10">
        <v>45717</v>
      </c>
      <c r="B3890" s="11" t="s">
        <v>6903</v>
      </c>
      <c r="C3890" s="11" t="s">
        <v>6904</v>
      </c>
      <c r="D3890" s="11">
        <v>18449</v>
      </c>
      <c r="E3890" s="11" t="s">
        <v>495</v>
      </c>
      <c r="F3890" s="11" t="s">
        <v>26</v>
      </c>
      <c r="G3890" s="11">
        <v>78962</v>
      </c>
      <c r="H3890" s="12" t="s">
        <v>4447</v>
      </c>
      <c r="I3890" s="12" t="s">
        <v>27</v>
      </c>
      <c r="J3890" s="12" t="s">
        <v>33</v>
      </c>
      <c r="K3890" s="12" t="s">
        <v>34</v>
      </c>
      <c r="L3890" s="13">
        <v>38.6</v>
      </c>
      <c r="M3890" s="13">
        <v>25</v>
      </c>
      <c r="N3890" s="13">
        <f>L3890/M3890</f>
        <v>1.544</v>
      </c>
      <c r="O3890" s="13">
        <v>45.33</v>
      </c>
      <c r="P3890" s="13" t="s">
        <v>30</v>
      </c>
      <c r="Q3890" s="13">
        <v>0</v>
      </c>
      <c r="R3890" s="69">
        <f>+L3890*O3890</f>
        <v>1749.7380000000001</v>
      </c>
      <c r="S3890" s="69">
        <v>0</v>
      </c>
      <c r="T3890" s="69">
        <f>+L3890*S3890</f>
        <v>0</v>
      </c>
      <c r="U3890" s="69">
        <f>+R3890-T3890</f>
        <v>1749.7380000000001</v>
      </c>
      <c r="V3890" s="69">
        <f>+U3890*0.75</f>
        <v>1312.3035</v>
      </c>
      <c r="W3890" s="69">
        <f>+U3890-V3890</f>
        <v>437.43450000000007</v>
      </c>
      <c r="X3890" s="69">
        <v>0</v>
      </c>
      <c r="Y3890" s="14">
        <f t="shared" si="4156"/>
        <v>0</v>
      </c>
      <c r="Z3890" s="11" t="s">
        <v>26</v>
      </c>
      <c r="AA3890" s="12" t="s">
        <v>31</v>
      </c>
    </row>
    <row r="3891" spans="1:27" x14ac:dyDescent="0.25">
      <c r="A3891" s="10">
        <v>45717</v>
      </c>
      <c r="B3891" s="11" t="s">
        <v>6905</v>
      </c>
      <c r="C3891" s="11" t="s">
        <v>6906</v>
      </c>
      <c r="D3891" s="11">
        <v>18450</v>
      </c>
      <c r="E3891" s="11" t="s">
        <v>500</v>
      </c>
      <c r="F3891" s="11" t="s">
        <v>26</v>
      </c>
      <c r="G3891" s="11">
        <v>828</v>
      </c>
      <c r="H3891" s="12" t="s">
        <v>141</v>
      </c>
      <c r="I3891" s="12" t="s">
        <v>37</v>
      </c>
      <c r="J3891" s="12" t="s">
        <v>85</v>
      </c>
      <c r="K3891" s="12" t="s">
        <v>86</v>
      </c>
      <c r="L3891" s="13">
        <v>36.1</v>
      </c>
      <c r="M3891" s="13">
        <v>22</v>
      </c>
      <c r="N3891" s="13">
        <f t="shared" ref="N3891:N3954" si="4188">L3891/M3891</f>
        <v>1.6409090909090909</v>
      </c>
      <c r="O3891" s="13">
        <v>29</v>
      </c>
      <c r="P3891" s="13" t="s">
        <v>30</v>
      </c>
      <c r="Q3891" s="13">
        <v>0</v>
      </c>
      <c r="R3891" s="69">
        <f t="shared" ref="R3891:R3892" si="4189">L3891*O3891</f>
        <v>1046.9000000000001</v>
      </c>
      <c r="S3891" s="69">
        <v>0</v>
      </c>
      <c r="T3891" s="69">
        <f t="shared" ref="T3891:T3892" si="4190">L3891*S3891</f>
        <v>0</v>
      </c>
      <c r="U3891" s="69">
        <f t="shared" ref="U3891:U3892" si="4191">R3891-T3891</f>
        <v>1046.9000000000001</v>
      </c>
      <c r="V3891" s="69">
        <f t="shared" ref="V3891:V3892" si="4192">U3891*0</f>
        <v>0</v>
      </c>
      <c r="W3891" s="69">
        <f t="shared" ref="W3891:W3892" si="4193">U3891-V3891</f>
        <v>1046.9000000000001</v>
      </c>
      <c r="X3891" s="69">
        <v>0</v>
      </c>
      <c r="Y3891" s="14">
        <f t="shared" si="4156"/>
        <v>0</v>
      </c>
      <c r="Z3891" s="11" t="s">
        <v>26</v>
      </c>
      <c r="AA3891" s="12" t="s">
        <v>31</v>
      </c>
    </row>
    <row r="3892" spans="1:27" x14ac:dyDescent="0.25">
      <c r="A3892" s="10">
        <v>45717</v>
      </c>
      <c r="B3892" s="11" t="s">
        <v>3890</v>
      </c>
      <c r="C3892" s="11" t="s">
        <v>6907</v>
      </c>
      <c r="D3892" s="11">
        <v>18451</v>
      </c>
      <c r="E3892" s="11" t="s">
        <v>604</v>
      </c>
      <c r="F3892" s="11" t="s">
        <v>26</v>
      </c>
      <c r="G3892" s="11">
        <v>1079</v>
      </c>
      <c r="H3892" s="12" t="s">
        <v>141</v>
      </c>
      <c r="I3892" s="12" t="s">
        <v>37</v>
      </c>
      <c r="J3892" s="12" t="s">
        <v>85</v>
      </c>
      <c r="K3892" s="12" t="s">
        <v>86</v>
      </c>
      <c r="L3892" s="13">
        <v>34.44</v>
      </c>
      <c r="M3892" s="13">
        <v>22</v>
      </c>
      <c r="N3892" s="13">
        <f t="shared" si="4188"/>
        <v>1.5654545454545454</v>
      </c>
      <c r="O3892" s="13">
        <v>29</v>
      </c>
      <c r="P3892" s="13" t="s">
        <v>30</v>
      </c>
      <c r="Q3892" s="13">
        <v>0</v>
      </c>
      <c r="R3892" s="69">
        <f t="shared" si="4189"/>
        <v>998.76</v>
      </c>
      <c r="S3892" s="69">
        <v>0</v>
      </c>
      <c r="T3892" s="69">
        <f t="shared" si="4190"/>
        <v>0</v>
      </c>
      <c r="U3892" s="69">
        <f t="shared" si="4191"/>
        <v>998.76</v>
      </c>
      <c r="V3892" s="69">
        <f t="shared" si="4192"/>
        <v>0</v>
      </c>
      <c r="W3892" s="69">
        <f t="shared" si="4193"/>
        <v>998.76</v>
      </c>
      <c r="X3892" s="69">
        <v>0</v>
      </c>
      <c r="Y3892" s="14">
        <f t="shared" si="4156"/>
        <v>0</v>
      </c>
      <c r="Z3892" s="11" t="s">
        <v>26</v>
      </c>
      <c r="AA3892" s="12" t="s">
        <v>31</v>
      </c>
    </row>
    <row r="3893" spans="1:27" x14ac:dyDescent="0.25">
      <c r="A3893" s="10">
        <v>45717</v>
      </c>
      <c r="B3893" s="11" t="s">
        <v>6908</v>
      </c>
      <c r="C3893" s="11" t="s">
        <v>6909</v>
      </c>
      <c r="D3893" s="11">
        <v>18452</v>
      </c>
      <c r="E3893" s="11" t="s">
        <v>223</v>
      </c>
      <c r="F3893" s="11" t="s">
        <v>26</v>
      </c>
      <c r="G3893" s="11">
        <v>3241</v>
      </c>
      <c r="H3893" s="12" t="s">
        <v>4422</v>
      </c>
      <c r="I3893" s="12" t="s">
        <v>27</v>
      </c>
      <c r="J3893" s="12" t="s">
        <v>47</v>
      </c>
      <c r="K3893" s="12" t="s">
        <v>48</v>
      </c>
      <c r="L3893" s="13">
        <v>36.64</v>
      </c>
      <c r="M3893" s="13">
        <v>25</v>
      </c>
      <c r="N3893" s="13">
        <f t="shared" si="4188"/>
        <v>1.4656</v>
      </c>
      <c r="O3893" s="13">
        <v>46</v>
      </c>
      <c r="P3893" s="13" t="s">
        <v>30</v>
      </c>
      <c r="Q3893" s="13">
        <v>0</v>
      </c>
      <c r="R3893" s="69">
        <f t="shared" ref="R3893" si="4194">+L3893*O3893</f>
        <v>1685.44</v>
      </c>
      <c r="S3893" s="69">
        <v>0</v>
      </c>
      <c r="T3893" s="69">
        <f t="shared" ref="T3893" si="4195">+L3893*S3893</f>
        <v>0</v>
      </c>
      <c r="U3893" s="69">
        <f t="shared" ref="U3893" si="4196">+R3893-T3893</f>
        <v>1685.44</v>
      </c>
      <c r="V3893" s="69">
        <f>+U3893*1</f>
        <v>1685.44</v>
      </c>
      <c r="W3893" s="69">
        <f t="shared" ref="W3893" si="4197">+U3893-V3893</f>
        <v>0</v>
      </c>
      <c r="X3893" s="69">
        <v>0</v>
      </c>
      <c r="Y3893" s="14">
        <f t="shared" si="4156"/>
        <v>0</v>
      </c>
      <c r="Z3893" s="11" t="s">
        <v>26</v>
      </c>
      <c r="AA3893" s="12" t="s">
        <v>31</v>
      </c>
    </row>
    <row r="3894" spans="1:27" x14ac:dyDescent="0.25">
      <c r="A3894" s="10">
        <v>45717</v>
      </c>
      <c r="B3894" s="11" t="s">
        <v>6910</v>
      </c>
      <c r="C3894" s="11" t="s">
        <v>6911</v>
      </c>
      <c r="D3894" s="11">
        <v>18453</v>
      </c>
      <c r="E3894" s="11" t="s">
        <v>57</v>
      </c>
      <c r="F3894" s="11" t="s">
        <v>26</v>
      </c>
      <c r="G3894" s="11">
        <v>3338</v>
      </c>
      <c r="H3894" s="12" t="s">
        <v>41</v>
      </c>
      <c r="I3894" s="12" t="s">
        <v>55</v>
      </c>
      <c r="J3894" s="12" t="s">
        <v>565</v>
      </c>
      <c r="K3894" s="12" t="s">
        <v>549</v>
      </c>
      <c r="L3894" s="13">
        <v>37.44</v>
      </c>
      <c r="M3894" s="13">
        <v>23</v>
      </c>
      <c r="N3894" s="13">
        <f t="shared" si="4188"/>
        <v>1.6278260869565215</v>
      </c>
      <c r="O3894" s="13">
        <v>25</v>
      </c>
      <c r="P3894" s="13"/>
      <c r="Q3894" s="13">
        <v>0</v>
      </c>
      <c r="R3894" s="69">
        <f>L3894*O3894</f>
        <v>936</v>
      </c>
      <c r="S3894" s="69">
        <v>0</v>
      </c>
      <c r="T3894" s="69">
        <f>L3894*S3894</f>
        <v>0</v>
      </c>
      <c r="U3894" s="69">
        <f>R3894-T3894</f>
        <v>936</v>
      </c>
      <c r="V3894" s="69">
        <f>U3894*0</f>
        <v>0</v>
      </c>
      <c r="W3894" s="69">
        <f>U3894-V3894</f>
        <v>936</v>
      </c>
      <c r="X3894" s="69">
        <v>0</v>
      </c>
      <c r="Y3894" s="14">
        <f t="shared" si="4156"/>
        <v>0</v>
      </c>
      <c r="Z3894" s="11" t="s">
        <v>26</v>
      </c>
      <c r="AA3894" s="12" t="s">
        <v>31</v>
      </c>
    </row>
    <row r="3895" spans="1:27" x14ac:dyDescent="0.25">
      <c r="A3895" s="10">
        <v>45717</v>
      </c>
      <c r="B3895" s="11" t="s">
        <v>6912</v>
      </c>
      <c r="C3895" s="11" t="s">
        <v>6913</v>
      </c>
      <c r="D3895" s="11">
        <v>18454</v>
      </c>
      <c r="E3895" s="11" t="s">
        <v>183</v>
      </c>
      <c r="F3895" s="11" t="s">
        <v>26</v>
      </c>
      <c r="G3895" s="11" t="s">
        <v>26</v>
      </c>
      <c r="H3895" s="12" t="s">
        <v>4421</v>
      </c>
      <c r="I3895" s="12" t="s">
        <v>27</v>
      </c>
      <c r="J3895" s="12" t="s">
        <v>33</v>
      </c>
      <c r="K3895" s="12" t="s">
        <v>34</v>
      </c>
      <c r="L3895" s="13">
        <v>41.7</v>
      </c>
      <c r="M3895" s="13">
        <v>28</v>
      </c>
      <c r="N3895" s="13">
        <f t="shared" si="4188"/>
        <v>1.4892857142857143</v>
      </c>
      <c r="O3895" s="13">
        <v>85</v>
      </c>
      <c r="P3895" s="13" t="s">
        <v>30</v>
      </c>
      <c r="Q3895" s="13">
        <v>0</v>
      </c>
      <c r="R3895" s="69">
        <f>L3895*O3895</f>
        <v>3544.5000000000005</v>
      </c>
      <c r="S3895" s="69">
        <v>38</v>
      </c>
      <c r="T3895" s="69">
        <f>L3895*S3895</f>
        <v>1584.6000000000001</v>
      </c>
      <c r="U3895" s="69">
        <f>R3895-T3895</f>
        <v>1959.9000000000003</v>
      </c>
      <c r="V3895" s="69">
        <f>U3895*1</f>
        <v>1959.9000000000003</v>
      </c>
      <c r="W3895" s="69">
        <f>U3895-V3895</f>
        <v>0</v>
      </c>
      <c r="X3895" s="69">
        <f>L3895*36</f>
        <v>1501.2</v>
      </c>
      <c r="Y3895" s="70">
        <f>+T3895-X3895</f>
        <v>83.400000000000091</v>
      </c>
      <c r="Z3895" s="12" t="s">
        <v>141</v>
      </c>
      <c r="AA3895" s="12" t="s">
        <v>78</v>
      </c>
    </row>
    <row r="3896" spans="1:27" x14ac:dyDescent="0.25">
      <c r="A3896" s="10">
        <v>45717</v>
      </c>
      <c r="B3896" s="11" t="s">
        <v>6914</v>
      </c>
      <c r="C3896" s="11" t="s">
        <v>6915</v>
      </c>
      <c r="D3896" s="11">
        <v>18455</v>
      </c>
      <c r="E3896" s="11" t="s">
        <v>100</v>
      </c>
      <c r="F3896" s="11" t="s">
        <v>26</v>
      </c>
      <c r="G3896" s="11">
        <v>78255</v>
      </c>
      <c r="H3896" s="12" t="s">
        <v>4447</v>
      </c>
      <c r="I3896" s="12" t="s">
        <v>27</v>
      </c>
      <c r="J3896" s="12" t="s">
        <v>42</v>
      </c>
      <c r="K3896" s="12" t="s">
        <v>43</v>
      </c>
      <c r="L3896" s="13">
        <v>43.4</v>
      </c>
      <c r="M3896" s="13">
        <v>25</v>
      </c>
      <c r="N3896" s="13">
        <f t="shared" si="4188"/>
        <v>1.736</v>
      </c>
      <c r="O3896" s="13">
        <v>42.5</v>
      </c>
      <c r="P3896" s="13"/>
      <c r="Q3896" s="13">
        <v>0</v>
      </c>
      <c r="R3896" s="69">
        <f>+L3896*O3896</f>
        <v>1844.5</v>
      </c>
      <c r="S3896" s="69">
        <v>0</v>
      </c>
      <c r="T3896" s="69">
        <f>+L3896*S3896</f>
        <v>0</v>
      </c>
      <c r="U3896" s="69">
        <f>+R3896-T3896</f>
        <v>1844.5</v>
      </c>
      <c r="V3896" s="69">
        <f>+U3896*0.75</f>
        <v>1383.375</v>
      </c>
      <c r="W3896" s="69">
        <f>+U3896-V3896</f>
        <v>461.125</v>
      </c>
      <c r="X3896" s="69">
        <v>0</v>
      </c>
      <c r="Y3896" s="14">
        <f t="shared" ref="Y3896" si="4198">T3896-X3896</f>
        <v>0</v>
      </c>
      <c r="Z3896" s="11" t="s">
        <v>26</v>
      </c>
      <c r="AA3896" s="12" t="s">
        <v>31</v>
      </c>
    </row>
    <row r="3897" spans="1:27" x14ac:dyDescent="0.25">
      <c r="A3897" s="10">
        <v>45717</v>
      </c>
      <c r="B3897" s="11" t="s">
        <v>3556</v>
      </c>
      <c r="C3897" s="11" t="s">
        <v>6916</v>
      </c>
      <c r="D3897" s="11">
        <v>18456</v>
      </c>
      <c r="E3897" s="11" t="s">
        <v>81</v>
      </c>
      <c r="F3897" s="11" t="s">
        <v>26</v>
      </c>
      <c r="G3897" s="11" t="s">
        <v>26</v>
      </c>
      <c r="H3897" s="12" t="s">
        <v>4421</v>
      </c>
      <c r="I3897" s="12" t="s">
        <v>27</v>
      </c>
      <c r="J3897" s="12" t="s">
        <v>47</v>
      </c>
      <c r="K3897" s="12" t="s">
        <v>48</v>
      </c>
      <c r="L3897" s="13">
        <v>41.14</v>
      </c>
      <c r="M3897" s="13">
        <v>28</v>
      </c>
      <c r="N3897" s="13">
        <f t="shared" si="4188"/>
        <v>1.4692857142857143</v>
      </c>
      <c r="O3897" s="13">
        <v>87</v>
      </c>
      <c r="P3897" s="13" t="s">
        <v>30</v>
      </c>
      <c r="Q3897" s="13">
        <v>0</v>
      </c>
      <c r="R3897" s="69">
        <f t="shared" ref="R3897:R3902" si="4199">L3897*O3897</f>
        <v>3579.18</v>
      </c>
      <c r="S3897" s="69">
        <v>38</v>
      </c>
      <c r="T3897" s="69">
        <f t="shared" ref="T3897:T3902" si="4200">L3897*S3897</f>
        <v>1563.32</v>
      </c>
      <c r="U3897" s="69">
        <f t="shared" ref="U3897:U3902" si="4201">R3897-T3897</f>
        <v>2015.86</v>
      </c>
      <c r="V3897" s="69">
        <f>U3897*1</f>
        <v>2015.86</v>
      </c>
      <c r="W3897" s="69">
        <f t="shared" ref="W3897:W3902" si="4202">U3897-V3897</f>
        <v>0</v>
      </c>
      <c r="X3897" s="69">
        <f>L3897*36</f>
        <v>1481.04</v>
      </c>
      <c r="Y3897" s="70">
        <f t="shared" ref="Y3897" si="4203">+T3897-X3897</f>
        <v>82.279999999999973</v>
      </c>
      <c r="Z3897" s="12" t="s">
        <v>141</v>
      </c>
      <c r="AA3897" s="12" t="s">
        <v>78</v>
      </c>
    </row>
    <row r="3898" spans="1:27" x14ac:dyDescent="0.25">
      <c r="A3898" s="10">
        <v>45717</v>
      </c>
      <c r="B3898" s="11" t="s">
        <v>6917</v>
      </c>
      <c r="C3898" s="11" t="s">
        <v>6918</v>
      </c>
      <c r="D3898" s="11">
        <v>18457</v>
      </c>
      <c r="E3898" s="11" t="s">
        <v>245</v>
      </c>
      <c r="F3898" s="11" t="s">
        <v>26</v>
      </c>
      <c r="G3898" s="11">
        <v>3444</v>
      </c>
      <c r="H3898" s="12" t="s">
        <v>41</v>
      </c>
      <c r="I3898" s="12" t="s">
        <v>55</v>
      </c>
      <c r="J3898" s="12" t="s">
        <v>565</v>
      </c>
      <c r="K3898" s="12" t="s">
        <v>549</v>
      </c>
      <c r="L3898" s="13">
        <v>44.76</v>
      </c>
      <c r="M3898" s="13">
        <v>25</v>
      </c>
      <c r="N3898" s="13">
        <f t="shared" si="4188"/>
        <v>1.7904</v>
      </c>
      <c r="O3898" s="13">
        <v>25</v>
      </c>
      <c r="P3898" s="13"/>
      <c r="Q3898" s="13">
        <v>0</v>
      </c>
      <c r="R3898" s="69">
        <f t="shared" si="4199"/>
        <v>1119</v>
      </c>
      <c r="S3898" s="69">
        <v>0</v>
      </c>
      <c r="T3898" s="69">
        <f t="shared" si="4200"/>
        <v>0</v>
      </c>
      <c r="U3898" s="69">
        <f t="shared" si="4201"/>
        <v>1119</v>
      </c>
      <c r="V3898" s="69">
        <f>U3898*0</f>
        <v>0</v>
      </c>
      <c r="W3898" s="69">
        <f t="shared" si="4202"/>
        <v>1119</v>
      </c>
      <c r="X3898" s="69">
        <v>0</v>
      </c>
      <c r="Y3898" s="14">
        <f t="shared" ref="Y3898:Y3899" si="4204">T3898-X3898</f>
        <v>0</v>
      </c>
      <c r="Z3898" s="11" t="s">
        <v>26</v>
      </c>
      <c r="AA3898" s="12" t="s">
        <v>31</v>
      </c>
    </row>
    <row r="3899" spans="1:27" x14ac:dyDescent="0.25">
      <c r="A3899" s="10">
        <v>45717</v>
      </c>
      <c r="B3899" s="11" t="s">
        <v>6919</v>
      </c>
      <c r="C3899" s="11" t="s">
        <v>6920</v>
      </c>
      <c r="D3899" s="11">
        <v>18458</v>
      </c>
      <c r="E3899" s="11" t="s">
        <v>482</v>
      </c>
      <c r="F3899" s="11" t="s">
        <v>26</v>
      </c>
      <c r="G3899" s="11">
        <v>3061</v>
      </c>
      <c r="H3899" s="12" t="s">
        <v>41</v>
      </c>
      <c r="I3899" s="12" t="s">
        <v>55</v>
      </c>
      <c r="J3899" s="12" t="s">
        <v>565</v>
      </c>
      <c r="K3899" s="12" t="s">
        <v>549</v>
      </c>
      <c r="L3899" s="13">
        <v>41.06</v>
      </c>
      <c r="M3899" s="13">
        <v>25</v>
      </c>
      <c r="N3899" s="13">
        <f t="shared" si="4188"/>
        <v>1.6424000000000001</v>
      </c>
      <c r="O3899" s="13">
        <v>25</v>
      </c>
      <c r="P3899" s="13"/>
      <c r="Q3899" s="13">
        <v>0</v>
      </c>
      <c r="R3899" s="69">
        <f t="shared" si="4199"/>
        <v>1026.5</v>
      </c>
      <c r="S3899" s="69">
        <v>0</v>
      </c>
      <c r="T3899" s="69">
        <f t="shared" si="4200"/>
        <v>0</v>
      </c>
      <c r="U3899" s="69">
        <f t="shared" si="4201"/>
        <v>1026.5</v>
      </c>
      <c r="V3899" s="69">
        <f>U3899*0</f>
        <v>0</v>
      </c>
      <c r="W3899" s="69">
        <f t="shared" si="4202"/>
        <v>1026.5</v>
      </c>
      <c r="X3899" s="69">
        <v>0</v>
      </c>
      <c r="Y3899" s="14">
        <f t="shared" si="4204"/>
        <v>0</v>
      </c>
      <c r="Z3899" s="11" t="s">
        <v>26</v>
      </c>
      <c r="AA3899" s="12" t="s">
        <v>31</v>
      </c>
    </row>
    <row r="3900" spans="1:27" x14ac:dyDescent="0.25">
      <c r="A3900" s="10">
        <v>45717</v>
      </c>
      <c r="B3900" s="11" t="s">
        <v>6921</v>
      </c>
      <c r="C3900" s="11" t="s">
        <v>6922</v>
      </c>
      <c r="D3900" s="11">
        <v>18459</v>
      </c>
      <c r="E3900" s="11" t="s">
        <v>1199</v>
      </c>
      <c r="F3900" s="11" t="s">
        <v>26</v>
      </c>
      <c r="G3900" s="11">
        <v>2804</v>
      </c>
      <c r="H3900" s="12" t="s">
        <v>162</v>
      </c>
      <c r="I3900" s="12" t="s">
        <v>55</v>
      </c>
      <c r="J3900" s="12" t="s">
        <v>565</v>
      </c>
      <c r="K3900" s="12" t="s">
        <v>549</v>
      </c>
      <c r="L3900" s="13">
        <v>42.8</v>
      </c>
      <c r="M3900" s="13">
        <v>25</v>
      </c>
      <c r="N3900" s="13">
        <f t="shared" si="4188"/>
        <v>1.712</v>
      </c>
      <c r="O3900" s="13">
        <v>25</v>
      </c>
      <c r="P3900" s="13"/>
      <c r="Q3900" s="13">
        <v>0</v>
      </c>
      <c r="R3900" s="69">
        <f t="shared" si="4199"/>
        <v>1070</v>
      </c>
      <c r="S3900" s="69">
        <v>0</v>
      </c>
      <c r="T3900" s="69">
        <f t="shared" si="4200"/>
        <v>0</v>
      </c>
      <c r="U3900" s="69">
        <f t="shared" si="4201"/>
        <v>1070</v>
      </c>
      <c r="V3900" s="69">
        <f>U3900*0</f>
        <v>0</v>
      </c>
      <c r="W3900" s="69">
        <f t="shared" si="4202"/>
        <v>1070</v>
      </c>
      <c r="X3900" s="69">
        <f>L3900*0</f>
        <v>0</v>
      </c>
      <c r="Y3900" s="14">
        <f>T3900-X3900</f>
        <v>0</v>
      </c>
      <c r="Z3900" s="11" t="s">
        <v>26</v>
      </c>
      <c r="AA3900" s="12" t="s">
        <v>31</v>
      </c>
    </row>
    <row r="3901" spans="1:27" x14ac:dyDescent="0.25">
      <c r="A3901" s="10">
        <v>45717</v>
      </c>
      <c r="B3901" s="11" t="s">
        <v>6923</v>
      </c>
      <c r="C3901" s="11" t="s">
        <v>6924</v>
      </c>
      <c r="D3901" s="11">
        <v>18460</v>
      </c>
      <c r="E3901" s="11" t="s">
        <v>434</v>
      </c>
      <c r="F3901" s="11" t="s">
        <v>26</v>
      </c>
      <c r="G3901" s="11">
        <v>3105</v>
      </c>
      <c r="H3901" s="12" t="s">
        <v>41</v>
      </c>
      <c r="I3901" s="12" t="s">
        <v>55</v>
      </c>
      <c r="J3901" s="12" t="s">
        <v>565</v>
      </c>
      <c r="K3901" s="12" t="s">
        <v>549</v>
      </c>
      <c r="L3901" s="13">
        <v>41.66</v>
      </c>
      <c r="M3901" s="13">
        <v>25</v>
      </c>
      <c r="N3901" s="13">
        <f t="shared" si="4188"/>
        <v>1.6663999999999999</v>
      </c>
      <c r="O3901" s="13">
        <v>25</v>
      </c>
      <c r="P3901" s="13"/>
      <c r="Q3901" s="13">
        <v>0</v>
      </c>
      <c r="R3901" s="69">
        <f t="shared" si="4199"/>
        <v>1041.5</v>
      </c>
      <c r="S3901" s="69">
        <v>0</v>
      </c>
      <c r="T3901" s="69">
        <f t="shared" si="4200"/>
        <v>0</v>
      </c>
      <c r="U3901" s="69">
        <f t="shared" si="4201"/>
        <v>1041.5</v>
      </c>
      <c r="V3901" s="69">
        <f>U3901*0</f>
        <v>0</v>
      </c>
      <c r="W3901" s="69">
        <f t="shared" si="4202"/>
        <v>1041.5</v>
      </c>
      <c r="X3901" s="69">
        <v>0</v>
      </c>
      <c r="Y3901" s="14">
        <f t="shared" ref="Y3901:Y3905" si="4205">T3901-X3901</f>
        <v>0</v>
      </c>
      <c r="Z3901" s="11" t="s">
        <v>26</v>
      </c>
      <c r="AA3901" s="12" t="s">
        <v>31</v>
      </c>
    </row>
    <row r="3902" spans="1:27" x14ac:dyDescent="0.25">
      <c r="A3902" s="10">
        <v>45717</v>
      </c>
      <c r="B3902" s="11" t="s">
        <v>6925</v>
      </c>
      <c r="C3902" s="11" t="s">
        <v>6926</v>
      </c>
      <c r="D3902" s="11">
        <v>18461</v>
      </c>
      <c r="E3902" s="11" t="s">
        <v>538</v>
      </c>
      <c r="F3902" s="11" t="s">
        <v>26</v>
      </c>
      <c r="G3902" s="11">
        <v>3391</v>
      </c>
      <c r="H3902" s="12" t="s">
        <v>41</v>
      </c>
      <c r="I3902" s="12" t="s">
        <v>55</v>
      </c>
      <c r="J3902" s="12" t="s">
        <v>565</v>
      </c>
      <c r="K3902" s="12" t="s">
        <v>549</v>
      </c>
      <c r="L3902" s="13">
        <v>43.2</v>
      </c>
      <c r="M3902" s="13">
        <v>25</v>
      </c>
      <c r="N3902" s="13">
        <f t="shared" si="4188"/>
        <v>1.7280000000000002</v>
      </c>
      <c r="O3902" s="13">
        <v>25</v>
      </c>
      <c r="P3902" s="13"/>
      <c r="Q3902" s="13">
        <v>0</v>
      </c>
      <c r="R3902" s="69">
        <f t="shared" si="4199"/>
        <v>1080</v>
      </c>
      <c r="S3902" s="69">
        <v>0</v>
      </c>
      <c r="T3902" s="69">
        <f t="shared" si="4200"/>
        <v>0</v>
      </c>
      <c r="U3902" s="69">
        <f t="shared" si="4201"/>
        <v>1080</v>
      </c>
      <c r="V3902" s="69">
        <f>U3902*0</f>
        <v>0</v>
      </c>
      <c r="W3902" s="69">
        <f t="shared" si="4202"/>
        <v>1080</v>
      </c>
      <c r="X3902" s="69">
        <v>0</v>
      </c>
      <c r="Y3902" s="14">
        <f t="shared" si="4205"/>
        <v>0</v>
      </c>
      <c r="Z3902" s="11" t="s">
        <v>26</v>
      </c>
      <c r="AA3902" s="12" t="s">
        <v>31</v>
      </c>
    </row>
    <row r="3903" spans="1:27" x14ac:dyDescent="0.25">
      <c r="A3903" s="10">
        <v>45717</v>
      </c>
      <c r="B3903" s="11" t="s">
        <v>6927</v>
      </c>
      <c r="C3903" s="11" t="s">
        <v>6928</v>
      </c>
      <c r="D3903" s="11">
        <v>18462</v>
      </c>
      <c r="E3903" s="11" t="s">
        <v>98</v>
      </c>
      <c r="F3903" s="11" t="s">
        <v>26</v>
      </c>
      <c r="G3903" s="11">
        <v>10737</v>
      </c>
      <c r="H3903" s="12" t="s">
        <v>140</v>
      </c>
      <c r="I3903" s="12" t="s">
        <v>27</v>
      </c>
      <c r="J3903" s="12" t="s">
        <v>42</v>
      </c>
      <c r="K3903" s="12" t="s">
        <v>43</v>
      </c>
      <c r="L3903" s="13">
        <v>41.9</v>
      </c>
      <c r="M3903" s="13">
        <v>25</v>
      </c>
      <c r="N3903" s="13">
        <f t="shared" si="4188"/>
        <v>1.6759999999999999</v>
      </c>
      <c r="O3903" s="13">
        <v>40</v>
      </c>
      <c r="P3903" s="13"/>
      <c r="Q3903" s="13">
        <v>0</v>
      </c>
      <c r="R3903" s="69">
        <f>+L3903*O3903</f>
        <v>1676</v>
      </c>
      <c r="S3903" s="69">
        <v>0</v>
      </c>
      <c r="T3903" s="69">
        <f>+L3903*S3903</f>
        <v>0</v>
      </c>
      <c r="U3903" s="69">
        <f>+R3903-T3903</f>
        <v>1676</v>
      </c>
      <c r="V3903" s="69">
        <f>+U3903*0</f>
        <v>0</v>
      </c>
      <c r="W3903" s="69">
        <f>+U3903-V3903</f>
        <v>1676</v>
      </c>
      <c r="X3903" s="69">
        <v>0</v>
      </c>
      <c r="Y3903" s="14">
        <f t="shared" si="4205"/>
        <v>0</v>
      </c>
      <c r="Z3903" s="11" t="s">
        <v>26</v>
      </c>
      <c r="AA3903" s="12" t="s">
        <v>31</v>
      </c>
    </row>
    <row r="3904" spans="1:27" x14ac:dyDescent="0.25">
      <c r="A3904" s="10">
        <v>45717</v>
      </c>
      <c r="B3904" s="11" t="s">
        <v>6929</v>
      </c>
      <c r="C3904" s="11" t="s">
        <v>6930</v>
      </c>
      <c r="D3904" s="11">
        <v>18463</v>
      </c>
      <c r="E3904" s="11" t="s">
        <v>80</v>
      </c>
      <c r="F3904" s="11" t="s">
        <v>26</v>
      </c>
      <c r="G3904" s="11">
        <v>10911</v>
      </c>
      <c r="H3904" s="12" t="s">
        <v>140</v>
      </c>
      <c r="I3904" s="12" t="s">
        <v>27</v>
      </c>
      <c r="J3904" s="12" t="s">
        <v>33</v>
      </c>
      <c r="K3904" s="12" t="s">
        <v>34</v>
      </c>
      <c r="L3904" s="13">
        <v>40.340000000000003</v>
      </c>
      <c r="M3904" s="13">
        <v>28</v>
      </c>
      <c r="N3904" s="13">
        <f t="shared" si="4188"/>
        <v>1.4407142857142858</v>
      </c>
      <c r="O3904" s="13">
        <v>40</v>
      </c>
      <c r="P3904" s="13"/>
      <c r="Q3904" s="13">
        <v>0</v>
      </c>
      <c r="R3904" s="69">
        <f>+L3904*O3904</f>
        <v>1613.6000000000001</v>
      </c>
      <c r="S3904" s="69">
        <v>0</v>
      </c>
      <c r="T3904" s="69">
        <f>+L3904*S3904</f>
        <v>0</v>
      </c>
      <c r="U3904" s="69">
        <f>+R3904-T3904</f>
        <v>1613.6000000000001</v>
      </c>
      <c r="V3904" s="69">
        <f>+U3904*0</f>
        <v>0</v>
      </c>
      <c r="W3904" s="69">
        <f>+U3904-V3904</f>
        <v>1613.6000000000001</v>
      </c>
      <c r="X3904" s="69">
        <v>0</v>
      </c>
      <c r="Y3904" s="14">
        <f t="shared" si="4205"/>
        <v>0</v>
      </c>
      <c r="Z3904" s="11" t="s">
        <v>26</v>
      </c>
      <c r="AA3904" s="12" t="s">
        <v>31</v>
      </c>
    </row>
    <row r="3905" spans="1:27" x14ac:dyDescent="0.25">
      <c r="A3905" s="10">
        <v>45717</v>
      </c>
      <c r="B3905" s="11" t="s">
        <v>6931</v>
      </c>
      <c r="C3905" s="11" t="s">
        <v>6932</v>
      </c>
      <c r="D3905" s="11">
        <v>18464</v>
      </c>
      <c r="E3905" s="11" t="s">
        <v>53</v>
      </c>
      <c r="F3905" s="11" t="s">
        <v>26</v>
      </c>
      <c r="G3905" s="11">
        <v>3988</v>
      </c>
      <c r="H3905" s="12" t="s">
        <v>41</v>
      </c>
      <c r="I3905" s="12" t="s">
        <v>27</v>
      </c>
      <c r="J3905" s="12" t="s">
        <v>42</v>
      </c>
      <c r="K3905" s="12" t="s">
        <v>43</v>
      </c>
      <c r="L3905" s="13">
        <v>42.14</v>
      </c>
      <c r="M3905" s="13">
        <v>25</v>
      </c>
      <c r="N3905" s="13">
        <f t="shared" si="4188"/>
        <v>1.6856</v>
      </c>
      <c r="O3905" s="13" t="s">
        <v>30</v>
      </c>
      <c r="P3905" s="13">
        <v>64</v>
      </c>
      <c r="Q3905" s="13">
        <v>0</v>
      </c>
      <c r="R3905" s="69">
        <f>M3905*P3905</f>
        <v>1600</v>
      </c>
      <c r="S3905" s="69">
        <v>0</v>
      </c>
      <c r="T3905" s="69">
        <f>M3905*S3905</f>
        <v>0</v>
      </c>
      <c r="U3905" s="69">
        <f>+R3905-T3905</f>
        <v>1600</v>
      </c>
      <c r="V3905" s="69">
        <f>+U3905*0</f>
        <v>0</v>
      </c>
      <c r="W3905" s="69">
        <f>+U3905-V3905</f>
        <v>1600</v>
      </c>
      <c r="X3905" s="69">
        <v>0</v>
      </c>
      <c r="Y3905" s="14">
        <f t="shared" si="4205"/>
        <v>0</v>
      </c>
      <c r="Z3905" s="11" t="s">
        <v>26</v>
      </c>
      <c r="AA3905" s="12" t="s">
        <v>31</v>
      </c>
    </row>
    <row r="3906" spans="1:27" x14ac:dyDescent="0.25">
      <c r="A3906" s="10">
        <v>45717</v>
      </c>
      <c r="B3906" s="11" t="s">
        <v>6933</v>
      </c>
      <c r="C3906" s="11" t="s">
        <v>6934</v>
      </c>
      <c r="D3906" s="11">
        <v>18466</v>
      </c>
      <c r="E3906" s="11" t="s">
        <v>40</v>
      </c>
      <c r="F3906" s="11" t="s">
        <v>26</v>
      </c>
      <c r="G3906" s="11" t="s">
        <v>26</v>
      </c>
      <c r="H3906" s="12" t="s">
        <v>4421</v>
      </c>
      <c r="I3906" s="12" t="s">
        <v>27</v>
      </c>
      <c r="J3906" s="12" t="s">
        <v>42</v>
      </c>
      <c r="K3906" s="12" t="s">
        <v>43</v>
      </c>
      <c r="L3906" s="13">
        <v>42.38</v>
      </c>
      <c r="M3906" s="13">
        <v>25</v>
      </c>
      <c r="N3906" s="13">
        <f t="shared" si="4188"/>
        <v>1.6952</v>
      </c>
      <c r="O3906" s="13">
        <v>83</v>
      </c>
      <c r="P3906" s="13" t="s">
        <v>30</v>
      </c>
      <c r="Q3906" s="13">
        <v>0</v>
      </c>
      <c r="R3906" s="69">
        <f>L3906*O3906</f>
        <v>3517.5400000000004</v>
      </c>
      <c r="S3906" s="69">
        <v>38</v>
      </c>
      <c r="T3906" s="69">
        <f>L3906*S3906</f>
        <v>1610.44</v>
      </c>
      <c r="U3906" s="69">
        <f>R3906-T3906</f>
        <v>1907.1000000000004</v>
      </c>
      <c r="V3906" s="69">
        <f>U3906*1</f>
        <v>1907.1000000000004</v>
      </c>
      <c r="W3906" s="69">
        <f>U3906-V3906</f>
        <v>0</v>
      </c>
      <c r="X3906" s="69">
        <f>L3906*37</f>
        <v>1568.0600000000002</v>
      </c>
      <c r="Y3906" s="70">
        <f>+T3906-X3906</f>
        <v>42.379999999999882</v>
      </c>
      <c r="Z3906" s="12" t="s">
        <v>41</v>
      </c>
      <c r="AA3906" s="12" t="s">
        <v>78</v>
      </c>
    </row>
    <row r="3907" spans="1:27" x14ac:dyDescent="0.25">
      <c r="A3907" s="10">
        <v>45717</v>
      </c>
      <c r="B3907" s="11" t="s">
        <v>6935</v>
      </c>
      <c r="C3907" s="11" t="s">
        <v>6936</v>
      </c>
      <c r="D3907" s="11">
        <v>18467</v>
      </c>
      <c r="E3907" s="11" t="s">
        <v>588</v>
      </c>
      <c r="F3907" s="11" t="s">
        <v>26</v>
      </c>
      <c r="G3907" s="11">
        <v>56946</v>
      </c>
      <c r="H3907" s="12" t="s">
        <v>4422</v>
      </c>
      <c r="I3907" s="12" t="s">
        <v>27</v>
      </c>
      <c r="J3907" s="12" t="s">
        <v>33</v>
      </c>
      <c r="K3907" s="12" t="s">
        <v>34</v>
      </c>
      <c r="L3907" s="13">
        <v>34.119999999999997</v>
      </c>
      <c r="M3907" s="13">
        <v>25</v>
      </c>
      <c r="N3907" s="13">
        <f t="shared" si="4188"/>
        <v>1.3647999999999998</v>
      </c>
      <c r="O3907" s="13">
        <v>45</v>
      </c>
      <c r="P3907" s="13" t="s">
        <v>30</v>
      </c>
      <c r="Q3907" s="13">
        <v>0</v>
      </c>
      <c r="R3907" s="69">
        <f>+L3907*O3907</f>
        <v>1535.3999999999999</v>
      </c>
      <c r="S3907" s="69">
        <v>0</v>
      </c>
      <c r="T3907" s="69">
        <f>+L3907*S3907</f>
        <v>0</v>
      </c>
      <c r="U3907" s="69">
        <f t="shared" ref="U3907" si="4206">+R3907-T3907</f>
        <v>1535.3999999999999</v>
      </c>
      <c r="V3907" s="69">
        <f>+U3907*1</f>
        <v>1535.3999999999999</v>
      </c>
      <c r="W3907" s="69">
        <f t="shared" ref="W3907" si="4207">+U3907-V3907</f>
        <v>0</v>
      </c>
      <c r="X3907" s="69">
        <v>0</v>
      </c>
      <c r="Y3907" s="14">
        <f t="shared" ref="Y3907:Y3927" si="4208">T3907-X3907</f>
        <v>0</v>
      </c>
      <c r="Z3907" s="11" t="s">
        <v>26</v>
      </c>
      <c r="AA3907" s="12" t="s">
        <v>31</v>
      </c>
    </row>
    <row r="3908" spans="1:27" x14ac:dyDescent="0.25">
      <c r="A3908" s="10">
        <v>45717</v>
      </c>
      <c r="B3908" s="11" t="s">
        <v>6937</v>
      </c>
      <c r="C3908" s="11" t="s">
        <v>6938</v>
      </c>
      <c r="D3908" s="11">
        <v>18468</v>
      </c>
      <c r="E3908" s="11" t="s">
        <v>519</v>
      </c>
      <c r="F3908" s="11" t="s">
        <v>26</v>
      </c>
      <c r="G3908" s="11">
        <v>10460</v>
      </c>
      <c r="H3908" s="12" t="s">
        <v>140</v>
      </c>
      <c r="I3908" s="12" t="s">
        <v>27</v>
      </c>
      <c r="J3908" s="12" t="s">
        <v>42</v>
      </c>
      <c r="K3908" s="12" t="s">
        <v>43</v>
      </c>
      <c r="L3908" s="13">
        <v>42.28</v>
      </c>
      <c r="M3908" s="13">
        <v>25</v>
      </c>
      <c r="N3908" s="13">
        <f t="shared" si="4188"/>
        <v>1.6912</v>
      </c>
      <c r="O3908" s="13">
        <v>40</v>
      </c>
      <c r="P3908" s="13"/>
      <c r="Q3908" s="13">
        <v>0</v>
      </c>
      <c r="R3908" s="69">
        <f>+L3908*O3908</f>
        <v>1691.2</v>
      </c>
      <c r="S3908" s="69">
        <v>0</v>
      </c>
      <c r="T3908" s="69">
        <f>+L3908*S3908</f>
        <v>0</v>
      </c>
      <c r="U3908" s="69">
        <f>+R3908-T3908</f>
        <v>1691.2</v>
      </c>
      <c r="V3908" s="69">
        <f>+U3908*0</f>
        <v>0</v>
      </c>
      <c r="W3908" s="69">
        <f>+U3908-V3908</f>
        <v>1691.2</v>
      </c>
      <c r="X3908" s="69">
        <v>0</v>
      </c>
      <c r="Y3908" s="14">
        <f t="shared" si="4208"/>
        <v>0</v>
      </c>
      <c r="Z3908" s="11" t="s">
        <v>26</v>
      </c>
      <c r="AA3908" s="12" t="s">
        <v>31</v>
      </c>
    </row>
    <row r="3909" spans="1:27" x14ac:dyDescent="0.25">
      <c r="A3909" s="10">
        <v>45717</v>
      </c>
      <c r="B3909" s="11" t="s">
        <v>6939</v>
      </c>
      <c r="C3909" s="11" t="s">
        <v>6940</v>
      </c>
      <c r="D3909" s="11">
        <v>18469</v>
      </c>
      <c r="E3909" s="11" t="s">
        <v>4543</v>
      </c>
      <c r="F3909" s="11" t="s">
        <v>26</v>
      </c>
      <c r="G3909" s="11" t="s">
        <v>35</v>
      </c>
      <c r="H3909" s="12" t="s">
        <v>36</v>
      </c>
      <c r="I3909" s="12" t="s">
        <v>55</v>
      </c>
      <c r="J3909" s="12" t="s">
        <v>55</v>
      </c>
      <c r="K3909" s="12" t="s">
        <v>56</v>
      </c>
      <c r="L3909" s="13">
        <v>31.24</v>
      </c>
      <c r="M3909" s="13">
        <v>22</v>
      </c>
      <c r="N3909" s="13">
        <f t="shared" si="4188"/>
        <v>1.42</v>
      </c>
      <c r="O3909" s="13">
        <v>20</v>
      </c>
      <c r="P3909" s="13" t="s">
        <v>30</v>
      </c>
      <c r="Q3909" s="13">
        <v>0</v>
      </c>
      <c r="R3909" s="69">
        <f>(L3909*O3909)-Q3909</f>
        <v>624.79999999999995</v>
      </c>
      <c r="S3909" s="69">
        <v>0</v>
      </c>
      <c r="T3909" s="69">
        <f t="shared" ref="T3909" si="4209">+L3909*S3909</f>
        <v>0</v>
      </c>
      <c r="U3909" s="69">
        <f t="shared" ref="U3909:U3910" si="4210">+R3909-T3909</f>
        <v>624.79999999999995</v>
      </c>
      <c r="V3909" s="69">
        <f>+U3909*0</f>
        <v>0</v>
      </c>
      <c r="W3909" s="69">
        <f t="shared" ref="W3909:W3910" si="4211">+U3909-V3909</f>
        <v>624.79999999999995</v>
      </c>
      <c r="X3909" s="69">
        <v>0</v>
      </c>
      <c r="Y3909" s="14">
        <f t="shared" si="4208"/>
        <v>0</v>
      </c>
      <c r="Z3909" s="11" t="s">
        <v>26</v>
      </c>
      <c r="AA3909" s="12" t="s">
        <v>31</v>
      </c>
    </row>
    <row r="3910" spans="1:27" x14ac:dyDescent="0.25">
      <c r="A3910" s="10">
        <v>45717</v>
      </c>
      <c r="B3910" s="11" t="s">
        <v>3539</v>
      </c>
      <c r="C3910" s="11" t="s">
        <v>6941</v>
      </c>
      <c r="D3910" s="11">
        <v>18470</v>
      </c>
      <c r="E3910" s="11" t="s">
        <v>239</v>
      </c>
      <c r="F3910" s="11" t="s">
        <v>26</v>
      </c>
      <c r="G3910" s="11">
        <v>2880</v>
      </c>
      <c r="H3910" s="12" t="s">
        <v>41</v>
      </c>
      <c r="I3910" s="12" t="s">
        <v>55</v>
      </c>
      <c r="J3910" s="12" t="s">
        <v>55</v>
      </c>
      <c r="K3910" s="12" t="s">
        <v>56</v>
      </c>
      <c r="L3910" s="13">
        <v>39.18</v>
      </c>
      <c r="M3910" s="13">
        <v>25</v>
      </c>
      <c r="N3910" s="13">
        <f t="shared" si="4188"/>
        <v>1.5671999999999999</v>
      </c>
      <c r="O3910" s="13" t="s">
        <v>30</v>
      </c>
      <c r="P3910" s="13">
        <v>24</v>
      </c>
      <c r="Q3910" s="13">
        <v>0</v>
      </c>
      <c r="R3910" s="69">
        <f>+M3910*P3910</f>
        <v>600</v>
      </c>
      <c r="S3910" s="69">
        <v>0</v>
      </c>
      <c r="T3910" s="69">
        <f>+M3910*S3910</f>
        <v>0</v>
      </c>
      <c r="U3910" s="69">
        <f t="shared" si="4210"/>
        <v>600</v>
      </c>
      <c r="V3910" s="69">
        <f>+U3910*0</f>
        <v>0</v>
      </c>
      <c r="W3910" s="69">
        <f t="shared" si="4211"/>
        <v>600</v>
      </c>
      <c r="X3910" s="69">
        <v>0</v>
      </c>
      <c r="Y3910" s="14">
        <f t="shared" si="4208"/>
        <v>0</v>
      </c>
      <c r="Z3910" s="11" t="s">
        <v>26</v>
      </c>
      <c r="AA3910" s="12" t="s">
        <v>31</v>
      </c>
    </row>
    <row r="3911" spans="1:27" x14ac:dyDescent="0.25">
      <c r="A3911" s="10">
        <v>45717</v>
      </c>
      <c r="B3911" s="11" t="s">
        <v>6942</v>
      </c>
      <c r="C3911" s="11" t="s">
        <v>6943</v>
      </c>
      <c r="D3911" s="11">
        <v>18472</v>
      </c>
      <c r="E3911" s="11" t="s">
        <v>63</v>
      </c>
      <c r="F3911" s="11" t="s">
        <v>26</v>
      </c>
      <c r="G3911" s="11">
        <v>10857</v>
      </c>
      <c r="H3911" s="12" t="s">
        <v>140</v>
      </c>
      <c r="I3911" s="12" t="s">
        <v>27</v>
      </c>
      <c r="J3911" s="12" t="s">
        <v>42</v>
      </c>
      <c r="K3911" s="12" t="s">
        <v>43</v>
      </c>
      <c r="L3911" s="13">
        <v>40.94</v>
      </c>
      <c r="M3911" s="13">
        <v>25</v>
      </c>
      <c r="N3911" s="13">
        <f t="shared" si="4188"/>
        <v>1.6375999999999999</v>
      </c>
      <c r="O3911" s="13">
        <v>40</v>
      </c>
      <c r="P3911" s="13"/>
      <c r="Q3911" s="13">
        <v>0</v>
      </c>
      <c r="R3911" s="69">
        <f>+L3911*O3911</f>
        <v>1637.6</v>
      </c>
      <c r="S3911" s="69">
        <v>0</v>
      </c>
      <c r="T3911" s="69">
        <f>+L3911*S3911</f>
        <v>0</v>
      </c>
      <c r="U3911" s="69">
        <f>+R3911-T3911</f>
        <v>1637.6</v>
      </c>
      <c r="V3911" s="69">
        <f>+U3911*0</f>
        <v>0</v>
      </c>
      <c r="W3911" s="69">
        <f>+U3911-V3911</f>
        <v>1637.6</v>
      </c>
      <c r="X3911" s="69">
        <v>0</v>
      </c>
      <c r="Y3911" s="14">
        <f t="shared" si="4208"/>
        <v>0</v>
      </c>
      <c r="Z3911" s="11" t="s">
        <v>26</v>
      </c>
      <c r="AA3911" s="12" t="s">
        <v>31</v>
      </c>
    </row>
    <row r="3912" spans="1:27" x14ac:dyDescent="0.25">
      <c r="A3912" s="10">
        <v>45717</v>
      </c>
      <c r="B3912" s="11" t="s">
        <v>6944</v>
      </c>
      <c r="C3912" s="11" t="s">
        <v>6945</v>
      </c>
      <c r="D3912" s="11">
        <v>18473</v>
      </c>
      <c r="E3912" s="11" t="s">
        <v>569</v>
      </c>
      <c r="F3912" s="11" t="s">
        <v>26</v>
      </c>
      <c r="G3912" s="11">
        <v>10778</v>
      </c>
      <c r="H3912" s="12" t="s">
        <v>140</v>
      </c>
      <c r="I3912" s="12" t="s">
        <v>27</v>
      </c>
      <c r="J3912" s="12" t="s">
        <v>47</v>
      </c>
      <c r="K3912" s="12" t="s">
        <v>48</v>
      </c>
      <c r="L3912" s="13">
        <v>43.2</v>
      </c>
      <c r="M3912" s="13">
        <v>30</v>
      </c>
      <c r="N3912" s="13">
        <f t="shared" si="4188"/>
        <v>1.4400000000000002</v>
      </c>
      <c r="O3912" s="13">
        <v>40</v>
      </c>
      <c r="P3912" s="13"/>
      <c r="Q3912" s="13">
        <v>0</v>
      </c>
      <c r="R3912" s="69">
        <f>+L3912*O3912</f>
        <v>1728</v>
      </c>
      <c r="S3912" s="69">
        <v>0</v>
      </c>
      <c r="T3912" s="69">
        <f>+L3912*S3912</f>
        <v>0</v>
      </c>
      <c r="U3912" s="69">
        <f>+R3912-T3912</f>
        <v>1728</v>
      </c>
      <c r="V3912" s="69">
        <f>+U3912*0</f>
        <v>0</v>
      </c>
      <c r="W3912" s="69">
        <f>+U3912-V3912</f>
        <v>1728</v>
      </c>
      <c r="X3912" s="69">
        <v>0</v>
      </c>
      <c r="Y3912" s="14">
        <f t="shared" si="4208"/>
        <v>0</v>
      </c>
      <c r="Z3912" s="11" t="s">
        <v>26</v>
      </c>
      <c r="AA3912" s="12" t="s">
        <v>31</v>
      </c>
    </row>
    <row r="3913" spans="1:27" x14ac:dyDescent="0.25">
      <c r="A3913" s="10">
        <v>45717</v>
      </c>
      <c r="B3913" s="11" t="s">
        <v>6946</v>
      </c>
      <c r="C3913" s="11" t="s">
        <v>6947</v>
      </c>
      <c r="D3913" s="11">
        <v>18474</v>
      </c>
      <c r="E3913" s="11" t="s">
        <v>54</v>
      </c>
      <c r="F3913" s="11" t="s">
        <v>26</v>
      </c>
      <c r="G3913" s="11">
        <v>112457</v>
      </c>
      <c r="H3913" s="12" t="s">
        <v>4445</v>
      </c>
      <c r="I3913" s="12" t="s">
        <v>27</v>
      </c>
      <c r="J3913" s="12" t="s">
        <v>33</v>
      </c>
      <c r="K3913" s="12" t="s">
        <v>34</v>
      </c>
      <c r="L3913" s="13">
        <v>34.06</v>
      </c>
      <c r="M3913" s="13">
        <v>25</v>
      </c>
      <c r="N3913" s="13">
        <f t="shared" si="4188"/>
        <v>1.3624000000000001</v>
      </c>
      <c r="O3913" s="13">
        <v>44</v>
      </c>
      <c r="P3913" s="13" t="s">
        <v>30</v>
      </c>
      <c r="Q3913" s="13">
        <v>0</v>
      </c>
      <c r="R3913" s="69">
        <f t="shared" ref="R3913" si="4212">+L3913*O3913</f>
        <v>1498.64</v>
      </c>
      <c r="S3913" s="69">
        <v>0</v>
      </c>
      <c r="T3913" s="69">
        <f>+L3913*S3913</f>
        <v>0</v>
      </c>
      <c r="U3913" s="69">
        <f>+R3913-T3913</f>
        <v>1498.64</v>
      </c>
      <c r="V3913" s="69">
        <f>+U3913*1</f>
        <v>1498.64</v>
      </c>
      <c r="W3913" s="69">
        <f>+U3913-V3913</f>
        <v>0</v>
      </c>
      <c r="X3913" s="69">
        <v>0</v>
      </c>
      <c r="Y3913" s="14">
        <f t="shared" si="4208"/>
        <v>0</v>
      </c>
      <c r="Z3913" s="11" t="s">
        <v>26</v>
      </c>
      <c r="AA3913" s="12" t="s">
        <v>31</v>
      </c>
    </row>
    <row r="3914" spans="1:27" x14ac:dyDescent="0.25">
      <c r="A3914" s="10">
        <v>45717</v>
      </c>
      <c r="B3914" s="11" t="s">
        <v>6948</v>
      </c>
      <c r="C3914" s="11" t="s">
        <v>6949</v>
      </c>
      <c r="D3914" s="11">
        <v>18475</v>
      </c>
      <c r="E3914" s="11" t="s">
        <v>183</v>
      </c>
      <c r="F3914" s="11" t="s">
        <v>26</v>
      </c>
      <c r="G3914" s="11">
        <v>1034</v>
      </c>
      <c r="H3914" s="12" t="s">
        <v>141</v>
      </c>
      <c r="I3914" s="12" t="s">
        <v>27</v>
      </c>
      <c r="J3914" s="12" t="s">
        <v>47</v>
      </c>
      <c r="K3914" s="12" t="s">
        <v>48</v>
      </c>
      <c r="L3914" s="13">
        <v>41.8</v>
      </c>
      <c r="M3914" s="13">
        <v>28</v>
      </c>
      <c r="N3914" s="13">
        <f t="shared" si="4188"/>
        <v>1.4928571428571427</v>
      </c>
      <c r="O3914" s="13">
        <v>40</v>
      </c>
      <c r="P3914" s="13" t="s">
        <v>30</v>
      </c>
      <c r="Q3914" s="13">
        <v>0</v>
      </c>
      <c r="R3914" s="69">
        <f>L3914*O3914</f>
        <v>1672</v>
      </c>
      <c r="S3914" s="69">
        <v>0</v>
      </c>
      <c r="T3914" s="69">
        <f>L3914*S3914</f>
        <v>0</v>
      </c>
      <c r="U3914" s="69">
        <f>R3914-T3914</f>
        <v>1672</v>
      </c>
      <c r="V3914" s="69">
        <f>U3914*0</f>
        <v>0</v>
      </c>
      <c r="W3914" s="69">
        <f>U3914-V3914</f>
        <v>1672</v>
      </c>
      <c r="X3914" s="69">
        <v>0</v>
      </c>
      <c r="Y3914" s="14">
        <f t="shared" si="4208"/>
        <v>0</v>
      </c>
      <c r="Z3914" s="11" t="s">
        <v>26</v>
      </c>
      <c r="AA3914" s="12" t="s">
        <v>31</v>
      </c>
    </row>
    <row r="3915" spans="1:27" x14ac:dyDescent="0.25">
      <c r="A3915" s="10">
        <v>45717</v>
      </c>
      <c r="B3915" s="11" t="s">
        <v>6950</v>
      </c>
      <c r="C3915" s="11" t="s">
        <v>6951</v>
      </c>
      <c r="D3915" s="11">
        <v>18476</v>
      </c>
      <c r="E3915" s="11" t="s">
        <v>77</v>
      </c>
      <c r="F3915" s="11" t="s">
        <v>26</v>
      </c>
      <c r="G3915" s="11">
        <v>108971</v>
      </c>
      <c r="H3915" s="12" t="s">
        <v>4445</v>
      </c>
      <c r="I3915" s="12" t="s">
        <v>27</v>
      </c>
      <c r="J3915" s="12" t="s">
        <v>33</v>
      </c>
      <c r="K3915" s="12" t="s">
        <v>34</v>
      </c>
      <c r="L3915" s="13">
        <v>36.32</v>
      </c>
      <c r="M3915" s="13">
        <v>25</v>
      </c>
      <c r="N3915" s="13">
        <f t="shared" si="4188"/>
        <v>1.4528000000000001</v>
      </c>
      <c r="O3915" s="13">
        <v>44</v>
      </c>
      <c r="P3915" s="13" t="s">
        <v>30</v>
      </c>
      <c r="Q3915" s="13">
        <v>0</v>
      </c>
      <c r="R3915" s="69">
        <f t="shared" ref="R3915" si="4213">+L3915*O3915</f>
        <v>1598.08</v>
      </c>
      <c r="S3915" s="69">
        <v>0</v>
      </c>
      <c r="T3915" s="69">
        <f>+L3915*S3915</f>
        <v>0</v>
      </c>
      <c r="U3915" s="69">
        <f>+R3915-T3915</f>
        <v>1598.08</v>
      </c>
      <c r="V3915" s="69">
        <f>+U3915*1</f>
        <v>1598.08</v>
      </c>
      <c r="W3915" s="69">
        <f>+U3915-V3915</f>
        <v>0</v>
      </c>
      <c r="X3915" s="69">
        <v>0</v>
      </c>
      <c r="Y3915" s="14">
        <f t="shared" si="4208"/>
        <v>0</v>
      </c>
      <c r="Z3915" s="11" t="s">
        <v>26</v>
      </c>
      <c r="AA3915" s="12" t="s">
        <v>31</v>
      </c>
    </row>
    <row r="3916" spans="1:27" x14ac:dyDescent="0.25">
      <c r="A3916" s="10">
        <v>45717</v>
      </c>
      <c r="B3916" s="11" t="s">
        <v>2569</v>
      </c>
      <c r="C3916" s="11" t="s">
        <v>6952</v>
      </c>
      <c r="D3916" s="11">
        <v>18478</v>
      </c>
      <c r="E3916" s="11" t="s">
        <v>81</v>
      </c>
      <c r="F3916" s="11" t="s">
        <v>26</v>
      </c>
      <c r="G3916" s="11">
        <v>1227</v>
      </c>
      <c r="H3916" s="12" t="s">
        <v>141</v>
      </c>
      <c r="I3916" s="12" t="s">
        <v>27</v>
      </c>
      <c r="J3916" s="12" t="s">
        <v>33</v>
      </c>
      <c r="K3916" s="12" t="s">
        <v>34</v>
      </c>
      <c r="L3916" s="13">
        <v>41.92</v>
      </c>
      <c r="M3916" s="13">
        <v>28</v>
      </c>
      <c r="N3916" s="13">
        <f t="shared" si="4188"/>
        <v>1.4971428571428571</v>
      </c>
      <c r="O3916" s="13">
        <v>40</v>
      </c>
      <c r="P3916" s="13" t="s">
        <v>30</v>
      </c>
      <c r="Q3916" s="13">
        <v>0</v>
      </c>
      <c r="R3916" s="69">
        <f>L3916*O3916</f>
        <v>1676.8000000000002</v>
      </c>
      <c r="S3916" s="69">
        <v>0</v>
      </c>
      <c r="T3916" s="69">
        <f>L3916*S3916</f>
        <v>0</v>
      </c>
      <c r="U3916" s="69">
        <f>R3916-T3916</f>
        <v>1676.8000000000002</v>
      </c>
      <c r="V3916" s="69">
        <f>U3916*0</f>
        <v>0</v>
      </c>
      <c r="W3916" s="69">
        <f>U3916-V3916</f>
        <v>1676.8000000000002</v>
      </c>
      <c r="X3916" s="69">
        <v>0</v>
      </c>
      <c r="Y3916" s="14">
        <f t="shared" si="4208"/>
        <v>0</v>
      </c>
      <c r="Z3916" s="11" t="s">
        <v>26</v>
      </c>
      <c r="AA3916" s="12" t="s">
        <v>31</v>
      </c>
    </row>
    <row r="3917" spans="1:27" x14ac:dyDescent="0.25">
      <c r="A3917" s="10">
        <v>45717</v>
      </c>
      <c r="B3917" s="11" t="s">
        <v>6953</v>
      </c>
      <c r="C3917" s="11" t="s">
        <v>6954</v>
      </c>
      <c r="D3917" s="11">
        <v>18479</v>
      </c>
      <c r="E3917" s="11" t="s">
        <v>223</v>
      </c>
      <c r="F3917" s="11" t="s">
        <v>26</v>
      </c>
      <c r="G3917" s="11">
        <v>3242</v>
      </c>
      <c r="H3917" s="12" t="s">
        <v>4422</v>
      </c>
      <c r="I3917" s="12" t="s">
        <v>27</v>
      </c>
      <c r="J3917" s="12" t="s">
        <v>33</v>
      </c>
      <c r="K3917" s="12" t="s">
        <v>34</v>
      </c>
      <c r="L3917" s="13">
        <v>35.74</v>
      </c>
      <c r="M3917" s="13">
        <v>25</v>
      </c>
      <c r="N3917" s="13">
        <f t="shared" si="4188"/>
        <v>1.4296</v>
      </c>
      <c r="O3917" s="13">
        <v>45</v>
      </c>
      <c r="P3917" s="13" t="s">
        <v>30</v>
      </c>
      <c r="Q3917" s="13">
        <v>0</v>
      </c>
      <c r="R3917" s="69">
        <f>+L3917*O3917</f>
        <v>1608.3000000000002</v>
      </c>
      <c r="S3917" s="69">
        <v>0</v>
      </c>
      <c r="T3917" s="69">
        <f>+L3917*S3917</f>
        <v>0</v>
      </c>
      <c r="U3917" s="69">
        <f t="shared" ref="U3917" si="4214">+R3917-T3917</f>
        <v>1608.3000000000002</v>
      </c>
      <c r="V3917" s="69">
        <f>+U3917*1</f>
        <v>1608.3000000000002</v>
      </c>
      <c r="W3917" s="69">
        <f t="shared" ref="W3917" si="4215">+U3917-V3917</f>
        <v>0</v>
      </c>
      <c r="X3917" s="69">
        <v>0</v>
      </c>
      <c r="Y3917" s="14">
        <f t="shared" si="4208"/>
        <v>0</v>
      </c>
      <c r="Z3917" s="11" t="s">
        <v>26</v>
      </c>
      <c r="AA3917" s="12" t="s">
        <v>31</v>
      </c>
    </row>
    <row r="3918" spans="1:27" x14ac:dyDescent="0.25">
      <c r="A3918" s="10">
        <v>45717</v>
      </c>
      <c r="B3918" s="11" t="s">
        <v>1058</v>
      </c>
      <c r="C3918" s="11" t="s">
        <v>6955</v>
      </c>
      <c r="D3918" s="11">
        <v>18480</v>
      </c>
      <c r="E3918" s="11" t="s">
        <v>245</v>
      </c>
      <c r="F3918" s="11" t="s">
        <v>26</v>
      </c>
      <c r="G3918" s="11">
        <v>3445</v>
      </c>
      <c r="H3918" s="12" t="s">
        <v>41</v>
      </c>
      <c r="I3918" s="12" t="s">
        <v>55</v>
      </c>
      <c r="J3918" s="12" t="s">
        <v>565</v>
      </c>
      <c r="K3918" s="12" t="s">
        <v>549</v>
      </c>
      <c r="L3918" s="13">
        <v>40.799999999999997</v>
      </c>
      <c r="M3918" s="13">
        <v>25</v>
      </c>
      <c r="N3918" s="13">
        <f t="shared" si="4188"/>
        <v>1.6319999999999999</v>
      </c>
      <c r="O3918" s="13">
        <v>25</v>
      </c>
      <c r="P3918" s="13"/>
      <c r="Q3918" s="13">
        <v>0</v>
      </c>
      <c r="R3918" s="69">
        <f>L3918*O3918</f>
        <v>1019.9999999999999</v>
      </c>
      <c r="S3918" s="69">
        <v>0</v>
      </c>
      <c r="T3918" s="69">
        <f>L3918*S3918</f>
        <v>0</v>
      </c>
      <c r="U3918" s="69">
        <f>R3918-T3918</f>
        <v>1019.9999999999999</v>
      </c>
      <c r="V3918" s="69">
        <f>U3918*0</f>
        <v>0</v>
      </c>
      <c r="W3918" s="69">
        <f>U3918-V3918</f>
        <v>1019.9999999999999</v>
      </c>
      <c r="X3918" s="69">
        <v>0</v>
      </c>
      <c r="Y3918" s="14">
        <f t="shared" si="4208"/>
        <v>0</v>
      </c>
      <c r="Z3918" s="11" t="s">
        <v>26</v>
      </c>
      <c r="AA3918" s="12" t="s">
        <v>31</v>
      </c>
    </row>
    <row r="3919" spans="1:27" x14ac:dyDescent="0.25">
      <c r="A3919" s="10">
        <v>45717</v>
      </c>
      <c r="B3919" s="11" t="s">
        <v>6956</v>
      </c>
      <c r="C3919" s="11" t="s">
        <v>6957</v>
      </c>
      <c r="D3919" s="11">
        <v>18481</v>
      </c>
      <c r="E3919" s="11" t="s">
        <v>538</v>
      </c>
      <c r="F3919" s="11" t="s">
        <v>26</v>
      </c>
      <c r="G3919" s="11">
        <v>3392</v>
      </c>
      <c r="H3919" s="12" t="s">
        <v>41</v>
      </c>
      <c r="I3919" s="12" t="s">
        <v>55</v>
      </c>
      <c r="J3919" s="12" t="s">
        <v>565</v>
      </c>
      <c r="K3919" s="12" t="s">
        <v>549</v>
      </c>
      <c r="L3919" s="13">
        <v>39.94</v>
      </c>
      <c r="M3919" s="13">
        <v>25</v>
      </c>
      <c r="N3919" s="13">
        <f t="shared" si="4188"/>
        <v>1.5975999999999999</v>
      </c>
      <c r="O3919" s="13">
        <v>25</v>
      </c>
      <c r="P3919" s="13"/>
      <c r="Q3919" s="13">
        <v>0</v>
      </c>
      <c r="R3919" s="69">
        <f>L3919*O3919</f>
        <v>998.5</v>
      </c>
      <c r="S3919" s="69">
        <v>0</v>
      </c>
      <c r="T3919" s="69">
        <f>L3919*S3919</f>
        <v>0</v>
      </c>
      <c r="U3919" s="69">
        <f>R3919-T3919</f>
        <v>998.5</v>
      </c>
      <c r="V3919" s="69">
        <f>U3919*0</f>
        <v>0</v>
      </c>
      <c r="W3919" s="69">
        <f>U3919-V3919</f>
        <v>998.5</v>
      </c>
      <c r="X3919" s="69">
        <v>0</v>
      </c>
      <c r="Y3919" s="14">
        <f t="shared" si="4208"/>
        <v>0</v>
      </c>
      <c r="Z3919" s="11" t="s">
        <v>26</v>
      </c>
      <c r="AA3919" s="12" t="s">
        <v>31</v>
      </c>
    </row>
    <row r="3920" spans="1:27" x14ac:dyDescent="0.25">
      <c r="A3920" s="10">
        <v>45717</v>
      </c>
      <c r="B3920" s="11" t="s">
        <v>340</v>
      </c>
      <c r="C3920" s="11" t="s">
        <v>6958</v>
      </c>
      <c r="D3920" s="11">
        <v>18482</v>
      </c>
      <c r="E3920" s="11" t="s">
        <v>482</v>
      </c>
      <c r="F3920" s="11" t="s">
        <v>26</v>
      </c>
      <c r="G3920" s="11">
        <v>3062</v>
      </c>
      <c r="H3920" s="12" t="s">
        <v>41</v>
      </c>
      <c r="I3920" s="12" t="s">
        <v>55</v>
      </c>
      <c r="J3920" s="12" t="s">
        <v>565</v>
      </c>
      <c r="K3920" s="12" t="s">
        <v>549</v>
      </c>
      <c r="L3920" s="13">
        <v>40.28</v>
      </c>
      <c r="M3920" s="13">
        <v>25</v>
      </c>
      <c r="N3920" s="13">
        <f t="shared" si="4188"/>
        <v>1.6112</v>
      </c>
      <c r="O3920" s="13">
        <v>25</v>
      </c>
      <c r="P3920" s="13"/>
      <c r="Q3920" s="13">
        <v>0</v>
      </c>
      <c r="R3920" s="69">
        <f>L3920*O3920</f>
        <v>1007</v>
      </c>
      <c r="S3920" s="69">
        <v>0</v>
      </c>
      <c r="T3920" s="69">
        <f>L3920*S3920</f>
        <v>0</v>
      </c>
      <c r="U3920" s="69">
        <f>R3920-T3920</f>
        <v>1007</v>
      </c>
      <c r="V3920" s="69">
        <f>U3920*0</f>
        <v>0</v>
      </c>
      <c r="W3920" s="69">
        <f>U3920-V3920</f>
        <v>1007</v>
      </c>
      <c r="X3920" s="69">
        <v>0</v>
      </c>
      <c r="Y3920" s="14">
        <f t="shared" si="4208"/>
        <v>0</v>
      </c>
      <c r="Z3920" s="11" t="s">
        <v>26</v>
      </c>
      <c r="AA3920" s="12" t="s">
        <v>31</v>
      </c>
    </row>
    <row r="3921" spans="1:27" x14ac:dyDescent="0.25">
      <c r="A3921" s="10">
        <v>45717</v>
      </c>
      <c r="B3921" s="11" t="s">
        <v>6959</v>
      </c>
      <c r="C3921" s="11" t="s">
        <v>6960</v>
      </c>
      <c r="D3921" s="11">
        <v>18483</v>
      </c>
      <c r="E3921" s="11" t="s">
        <v>40</v>
      </c>
      <c r="F3921" s="11" t="s">
        <v>26</v>
      </c>
      <c r="G3921" s="11">
        <v>3288</v>
      </c>
      <c r="H3921" s="12" t="s">
        <v>41</v>
      </c>
      <c r="I3921" s="12" t="s">
        <v>55</v>
      </c>
      <c r="J3921" s="12" t="s">
        <v>55</v>
      </c>
      <c r="K3921" s="12" t="s">
        <v>56</v>
      </c>
      <c r="L3921" s="13">
        <v>36.840000000000003</v>
      </c>
      <c r="M3921" s="13">
        <v>22</v>
      </c>
      <c r="N3921" s="13">
        <f t="shared" si="4188"/>
        <v>1.6745454545454548</v>
      </c>
      <c r="O3921" s="13" t="s">
        <v>30</v>
      </c>
      <c r="P3921" s="13">
        <v>24</v>
      </c>
      <c r="Q3921" s="13">
        <v>0</v>
      </c>
      <c r="R3921" s="69">
        <f>+M3921*P3921</f>
        <v>528</v>
      </c>
      <c r="S3921" s="69">
        <v>0</v>
      </c>
      <c r="T3921" s="69">
        <f>+M3921*S3921</f>
        <v>0</v>
      </c>
      <c r="U3921" s="69">
        <f t="shared" ref="U3921:U3924" si="4216">+R3921-T3921</f>
        <v>528</v>
      </c>
      <c r="V3921" s="69">
        <f>+U3921*0</f>
        <v>0</v>
      </c>
      <c r="W3921" s="69">
        <f t="shared" ref="W3921:W3924" si="4217">+U3921-V3921</f>
        <v>528</v>
      </c>
      <c r="X3921" s="69">
        <v>0</v>
      </c>
      <c r="Y3921" s="14">
        <f t="shared" si="4208"/>
        <v>0</v>
      </c>
      <c r="Z3921" s="11" t="s">
        <v>26</v>
      </c>
      <c r="AA3921" s="12" t="s">
        <v>31</v>
      </c>
    </row>
    <row r="3922" spans="1:27" x14ac:dyDescent="0.25">
      <c r="A3922" s="10">
        <v>45717</v>
      </c>
      <c r="B3922" s="11" t="s">
        <v>1890</v>
      </c>
      <c r="C3922" s="11" t="s">
        <v>6961</v>
      </c>
      <c r="D3922" s="11">
        <v>18484</v>
      </c>
      <c r="E3922" s="11" t="s">
        <v>69</v>
      </c>
      <c r="F3922" s="11" t="s">
        <v>26</v>
      </c>
      <c r="G3922" s="11">
        <v>2139</v>
      </c>
      <c r="H3922" s="12" t="s">
        <v>70</v>
      </c>
      <c r="I3922" s="12" t="s">
        <v>27</v>
      </c>
      <c r="J3922" s="12" t="s">
        <v>33</v>
      </c>
      <c r="K3922" s="12" t="s">
        <v>34</v>
      </c>
      <c r="L3922" s="13">
        <v>38.36</v>
      </c>
      <c r="M3922" s="13">
        <v>25</v>
      </c>
      <c r="N3922" s="13">
        <f t="shared" si="4188"/>
        <v>1.5344</v>
      </c>
      <c r="O3922" s="13" t="s">
        <v>30</v>
      </c>
      <c r="P3922" s="13">
        <v>60</v>
      </c>
      <c r="Q3922" s="13">
        <v>0</v>
      </c>
      <c r="R3922" s="69">
        <f>+M3922*P3922</f>
        <v>1500</v>
      </c>
      <c r="S3922" s="69">
        <v>0</v>
      </c>
      <c r="T3922" s="69">
        <f>+M3922*S3922</f>
        <v>0</v>
      </c>
      <c r="U3922" s="69">
        <f t="shared" si="4216"/>
        <v>1500</v>
      </c>
      <c r="V3922" s="69">
        <f>+U3922*0</f>
        <v>0</v>
      </c>
      <c r="W3922" s="69">
        <f t="shared" si="4217"/>
        <v>1500</v>
      </c>
      <c r="X3922" s="69">
        <v>0</v>
      </c>
      <c r="Y3922" s="14">
        <f t="shared" si="4208"/>
        <v>0</v>
      </c>
      <c r="Z3922" s="11" t="s">
        <v>26</v>
      </c>
      <c r="AA3922" s="12" t="s">
        <v>31</v>
      </c>
    </row>
    <row r="3923" spans="1:27" x14ac:dyDescent="0.25">
      <c r="A3923" s="10">
        <v>45717</v>
      </c>
      <c r="B3923" s="11" t="s">
        <v>6962</v>
      </c>
      <c r="C3923" s="11" t="s">
        <v>6963</v>
      </c>
      <c r="D3923" s="11">
        <v>18485</v>
      </c>
      <c r="E3923" s="11" t="s">
        <v>588</v>
      </c>
      <c r="F3923" s="11" t="s">
        <v>26</v>
      </c>
      <c r="G3923" s="11">
        <v>56947</v>
      </c>
      <c r="H3923" s="12" t="s">
        <v>4422</v>
      </c>
      <c r="I3923" s="12" t="s">
        <v>27</v>
      </c>
      <c r="J3923" s="12" t="s">
        <v>47</v>
      </c>
      <c r="K3923" s="12" t="s">
        <v>48</v>
      </c>
      <c r="L3923" s="13">
        <v>36.06</v>
      </c>
      <c r="M3923" s="13">
        <v>25</v>
      </c>
      <c r="N3923" s="13">
        <f t="shared" si="4188"/>
        <v>1.4424000000000001</v>
      </c>
      <c r="O3923" s="13">
        <v>46</v>
      </c>
      <c r="P3923" s="13" t="s">
        <v>30</v>
      </c>
      <c r="Q3923" s="13">
        <v>0</v>
      </c>
      <c r="R3923" s="69">
        <f t="shared" ref="R3923:R3924" si="4218">+L3923*O3923</f>
        <v>1658.7600000000002</v>
      </c>
      <c r="S3923" s="69">
        <v>0</v>
      </c>
      <c r="T3923" s="69">
        <f t="shared" ref="T3923:T3924" si="4219">+L3923*S3923</f>
        <v>0</v>
      </c>
      <c r="U3923" s="69">
        <f t="shared" si="4216"/>
        <v>1658.7600000000002</v>
      </c>
      <c r="V3923" s="69">
        <f>+U3923*1</f>
        <v>1658.7600000000002</v>
      </c>
      <c r="W3923" s="69">
        <f t="shared" si="4217"/>
        <v>0</v>
      </c>
      <c r="X3923" s="69">
        <v>0</v>
      </c>
      <c r="Y3923" s="14">
        <f t="shared" si="4208"/>
        <v>0</v>
      </c>
      <c r="Z3923" s="11" t="s">
        <v>26</v>
      </c>
      <c r="AA3923" s="12" t="s">
        <v>31</v>
      </c>
    </row>
    <row r="3924" spans="1:27" x14ac:dyDescent="0.25">
      <c r="A3924" s="10">
        <v>45717</v>
      </c>
      <c r="B3924" s="11" t="s">
        <v>6964</v>
      </c>
      <c r="C3924" s="11" t="s">
        <v>6965</v>
      </c>
      <c r="D3924" s="11">
        <v>18486</v>
      </c>
      <c r="E3924" s="11" t="s">
        <v>592</v>
      </c>
      <c r="F3924" s="11" t="s">
        <v>26</v>
      </c>
      <c r="G3924" s="11">
        <v>56561</v>
      </c>
      <c r="H3924" s="12" t="s">
        <v>4422</v>
      </c>
      <c r="I3924" s="12" t="s">
        <v>27</v>
      </c>
      <c r="J3924" s="12" t="s">
        <v>47</v>
      </c>
      <c r="K3924" s="12" t="s">
        <v>48</v>
      </c>
      <c r="L3924" s="13">
        <v>33.92</v>
      </c>
      <c r="M3924" s="13">
        <v>25</v>
      </c>
      <c r="N3924" s="13">
        <f t="shared" si="4188"/>
        <v>1.3568</v>
      </c>
      <c r="O3924" s="13">
        <v>46</v>
      </c>
      <c r="P3924" s="13" t="s">
        <v>30</v>
      </c>
      <c r="Q3924" s="13">
        <v>0</v>
      </c>
      <c r="R3924" s="69">
        <f t="shared" si="4218"/>
        <v>1560.3200000000002</v>
      </c>
      <c r="S3924" s="69">
        <v>0</v>
      </c>
      <c r="T3924" s="69">
        <f t="shared" si="4219"/>
        <v>0</v>
      </c>
      <c r="U3924" s="69">
        <f t="shared" si="4216"/>
        <v>1560.3200000000002</v>
      </c>
      <c r="V3924" s="69">
        <f>+U3924*1</f>
        <v>1560.3200000000002</v>
      </c>
      <c r="W3924" s="69">
        <f t="shared" si="4217"/>
        <v>0</v>
      </c>
      <c r="X3924" s="69">
        <v>0</v>
      </c>
      <c r="Y3924" s="14">
        <f t="shared" si="4208"/>
        <v>0</v>
      </c>
      <c r="Z3924" s="11" t="s">
        <v>26</v>
      </c>
      <c r="AA3924" s="12" t="s">
        <v>31</v>
      </c>
    </row>
    <row r="3925" spans="1:27" x14ac:dyDescent="0.25">
      <c r="A3925" s="10">
        <v>45717</v>
      </c>
      <c r="B3925" s="11" t="s">
        <v>6966</v>
      </c>
      <c r="C3925" s="11" t="s">
        <v>6967</v>
      </c>
      <c r="D3925" s="11">
        <v>18487</v>
      </c>
      <c r="E3925" s="11" t="s">
        <v>57</v>
      </c>
      <c r="F3925" s="11" t="s">
        <v>26</v>
      </c>
      <c r="G3925" s="11">
        <v>3339</v>
      </c>
      <c r="H3925" s="12" t="s">
        <v>41</v>
      </c>
      <c r="I3925" s="12" t="s">
        <v>55</v>
      </c>
      <c r="J3925" s="12" t="s">
        <v>565</v>
      </c>
      <c r="K3925" s="12" t="s">
        <v>549</v>
      </c>
      <c r="L3925" s="13">
        <v>38.340000000000003</v>
      </c>
      <c r="M3925" s="13">
        <v>24</v>
      </c>
      <c r="N3925" s="13">
        <f t="shared" si="4188"/>
        <v>1.5975000000000001</v>
      </c>
      <c r="O3925" s="13">
        <v>25</v>
      </c>
      <c r="P3925" s="13"/>
      <c r="Q3925" s="13">
        <v>0</v>
      </c>
      <c r="R3925" s="69">
        <f>L3925*O3925</f>
        <v>958.50000000000011</v>
      </c>
      <c r="S3925" s="69">
        <v>0</v>
      </c>
      <c r="T3925" s="69">
        <f>L3925*S3925</f>
        <v>0</v>
      </c>
      <c r="U3925" s="69">
        <f>R3925-T3925</f>
        <v>958.50000000000011</v>
      </c>
      <c r="V3925" s="69">
        <f>U3925*0</f>
        <v>0</v>
      </c>
      <c r="W3925" s="69">
        <f>U3925-V3925</f>
        <v>958.50000000000011</v>
      </c>
      <c r="X3925" s="69">
        <v>0</v>
      </c>
      <c r="Y3925" s="14">
        <f t="shared" si="4208"/>
        <v>0</v>
      </c>
      <c r="Z3925" s="11" t="s">
        <v>26</v>
      </c>
      <c r="AA3925" s="12" t="s">
        <v>31</v>
      </c>
    </row>
    <row r="3926" spans="1:27" x14ac:dyDescent="0.25">
      <c r="A3926" s="10">
        <v>45717</v>
      </c>
      <c r="B3926" s="11" t="s">
        <v>6968</v>
      </c>
      <c r="C3926" s="11" t="s">
        <v>6969</v>
      </c>
      <c r="D3926" s="11">
        <v>18488</v>
      </c>
      <c r="E3926" s="11" t="s">
        <v>53</v>
      </c>
      <c r="F3926" s="11" t="s">
        <v>26</v>
      </c>
      <c r="G3926" s="11">
        <v>3989</v>
      </c>
      <c r="H3926" s="12" t="s">
        <v>41</v>
      </c>
      <c r="I3926" s="12" t="s">
        <v>55</v>
      </c>
      <c r="J3926" s="12" t="s">
        <v>565</v>
      </c>
      <c r="K3926" s="12" t="s">
        <v>549</v>
      </c>
      <c r="L3926" s="13">
        <v>40.22</v>
      </c>
      <c r="M3926" s="13">
        <v>25</v>
      </c>
      <c r="N3926" s="13">
        <f t="shared" si="4188"/>
        <v>1.6088</v>
      </c>
      <c r="O3926" s="13">
        <v>25</v>
      </c>
      <c r="P3926" s="13"/>
      <c r="Q3926" s="13">
        <v>0</v>
      </c>
      <c r="R3926" s="69">
        <f>L3926*O3926</f>
        <v>1005.5</v>
      </c>
      <c r="S3926" s="69">
        <v>0</v>
      </c>
      <c r="T3926" s="69">
        <f>L3926*S3926</f>
        <v>0</v>
      </c>
      <c r="U3926" s="69">
        <f>R3926-T3926</f>
        <v>1005.5</v>
      </c>
      <c r="V3926" s="69">
        <f>U3926*0</f>
        <v>0</v>
      </c>
      <c r="W3926" s="69">
        <f>U3926-V3926</f>
        <v>1005.5</v>
      </c>
      <c r="X3926" s="69">
        <v>0</v>
      </c>
      <c r="Y3926" s="14">
        <f t="shared" si="4208"/>
        <v>0</v>
      </c>
      <c r="Z3926" s="11" t="s">
        <v>26</v>
      </c>
      <c r="AA3926" s="12" t="s">
        <v>31</v>
      </c>
    </row>
    <row r="3927" spans="1:27" x14ac:dyDescent="0.25">
      <c r="A3927" s="10">
        <v>45717</v>
      </c>
      <c r="B3927" s="11" t="s">
        <v>6970</v>
      </c>
      <c r="C3927" s="11" t="s">
        <v>6971</v>
      </c>
      <c r="D3927" s="11">
        <v>18489</v>
      </c>
      <c r="E3927" s="11" t="s">
        <v>87</v>
      </c>
      <c r="F3927" s="11" t="s">
        <v>26</v>
      </c>
      <c r="G3927" s="11">
        <v>56151</v>
      </c>
      <c r="H3927" s="12" t="s">
        <v>4422</v>
      </c>
      <c r="I3927" s="12" t="s">
        <v>27</v>
      </c>
      <c r="J3927" s="12" t="s">
        <v>47</v>
      </c>
      <c r="K3927" s="12" t="s">
        <v>48</v>
      </c>
      <c r="L3927" s="13">
        <v>36.200000000000003</v>
      </c>
      <c r="M3927" s="13">
        <v>25</v>
      </c>
      <c r="N3927" s="13">
        <f t="shared" si="4188"/>
        <v>1.4480000000000002</v>
      </c>
      <c r="O3927" s="13">
        <v>46</v>
      </c>
      <c r="P3927" s="13" t="s">
        <v>30</v>
      </c>
      <c r="Q3927" s="13">
        <v>0</v>
      </c>
      <c r="R3927" s="69">
        <f t="shared" ref="R3927" si="4220">+L3927*O3927</f>
        <v>1665.2</v>
      </c>
      <c r="S3927" s="69">
        <v>0</v>
      </c>
      <c r="T3927" s="69">
        <f t="shared" ref="T3927" si="4221">+L3927*S3927</f>
        <v>0</v>
      </c>
      <c r="U3927" s="69">
        <f t="shared" ref="U3927" si="4222">+R3927-T3927</f>
        <v>1665.2</v>
      </c>
      <c r="V3927" s="69">
        <f>+U3927*1</f>
        <v>1665.2</v>
      </c>
      <c r="W3927" s="69">
        <f t="shared" ref="W3927" si="4223">+U3927-V3927</f>
        <v>0</v>
      </c>
      <c r="X3927" s="69">
        <v>0</v>
      </c>
      <c r="Y3927" s="14">
        <f t="shared" si="4208"/>
        <v>0</v>
      </c>
      <c r="Z3927" s="11" t="s">
        <v>26</v>
      </c>
      <c r="AA3927" s="12" t="s">
        <v>31</v>
      </c>
    </row>
    <row r="3928" spans="1:27" x14ac:dyDescent="0.25">
      <c r="A3928" s="10">
        <v>45717</v>
      </c>
      <c r="B3928" s="11" t="s">
        <v>5974</v>
      </c>
      <c r="C3928" s="11" t="s">
        <v>6972</v>
      </c>
      <c r="D3928" s="11">
        <v>18490</v>
      </c>
      <c r="E3928" s="11" t="s">
        <v>1199</v>
      </c>
      <c r="F3928" s="11" t="s">
        <v>26</v>
      </c>
      <c r="G3928" s="11">
        <v>2805</v>
      </c>
      <c r="H3928" s="12" t="s">
        <v>162</v>
      </c>
      <c r="I3928" s="12" t="s">
        <v>55</v>
      </c>
      <c r="J3928" s="12" t="s">
        <v>565</v>
      </c>
      <c r="K3928" s="12" t="s">
        <v>549</v>
      </c>
      <c r="L3928" s="13">
        <v>40.14</v>
      </c>
      <c r="M3928" s="13">
        <v>25</v>
      </c>
      <c r="N3928" s="13">
        <f t="shared" si="4188"/>
        <v>1.6055999999999999</v>
      </c>
      <c r="O3928" s="13">
        <v>25</v>
      </c>
      <c r="P3928" s="13"/>
      <c r="Q3928" s="13">
        <v>0</v>
      </c>
      <c r="R3928" s="69">
        <f>L3928*O3928</f>
        <v>1003.5</v>
      </c>
      <c r="S3928" s="69">
        <v>0</v>
      </c>
      <c r="T3928" s="69">
        <f>L3928*S3928</f>
        <v>0</v>
      </c>
      <c r="U3928" s="69">
        <f>R3928-T3928</f>
        <v>1003.5</v>
      </c>
      <c r="V3928" s="69">
        <f>U3928*0</f>
        <v>0</v>
      </c>
      <c r="W3928" s="69">
        <f>U3928-V3928</f>
        <v>1003.5</v>
      </c>
      <c r="X3928" s="69">
        <f>L3928*0</f>
        <v>0</v>
      </c>
      <c r="Y3928" s="14">
        <f>T3928-X3928</f>
        <v>0</v>
      </c>
      <c r="Z3928" s="11" t="s">
        <v>26</v>
      </c>
      <c r="AA3928" s="12" t="s">
        <v>31</v>
      </c>
    </row>
    <row r="3929" spans="1:27" x14ac:dyDescent="0.25">
      <c r="A3929" s="10">
        <v>45717</v>
      </c>
      <c r="B3929" s="11" t="s">
        <v>6973</v>
      </c>
      <c r="C3929" s="11" t="s">
        <v>6974</v>
      </c>
      <c r="D3929" s="11">
        <v>18491</v>
      </c>
      <c r="E3929" s="11" t="s">
        <v>434</v>
      </c>
      <c r="F3929" s="11" t="s">
        <v>26</v>
      </c>
      <c r="G3929" s="11">
        <v>3107</v>
      </c>
      <c r="H3929" s="12" t="s">
        <v>41</v>
      </c>
      <c r="I3929" s="12" t="s">
        <v>55</v>
      </c>
      <c r="J3929" s="12" t="s">
        <v>55</v>
      </c>
      <c r="K3929" s="12" t="s">
        <v>56</v>
      </c>
      <c r="L3929" s="13">
        <v>39.24</v>
      </c>
      <c r="M3929" s="13">
        <v>25</v>
      </c>
      <c r="N3929" s="13">
        <f t="shared" si="4188"/>
        <v>1.5696000000000001</v>
      </c>
      <c r="O3929" s="13" t="s">
        <v>30</v>
      </c>
      <c r="P3929" s="13">
        <v>24</v>
      </c>
      <c r="Q3929" s="13">
        <v>0</v>
      </c>
      <c r="R3929" s="69">
        <f>+M3929*P3929</f>
        <v>600</v>
      </c>
      <c r="S3929" s="69">
        <v>0</v>
      </c>
      <c r="T3929" s="69">
        <f>+M3929*S3929</f>
        <v>0</v>
      </c>
      <c r="U3929" s="69">
        <f t="shared" ref="U3929" si="4224">+R3929-T3929</f>
        <v>600</v>
      </c>
      <c r="V3929" s="69">
        <f>+U3929*0</f>
        <v>0</v>
      </c>
      <c r="W3929" s="69">
        <f t="shared" ref="W3929" si="4225">+U3929-V3929</f>
        <v>600</v>
      </c>
      <c r="X3929" s="69">
        <v>0</v>
      </c>
      <c r="Y3929" s="14">
        <f t="shared" ref="Y3929:Y3936" si="4226">T3929-X3929</f>
        <v>0</v>
      </c>
      <c r="Z3929" s="11" t="s">
        <v>26</v>
      </c>
      <c r="AA3929" s="12" t="s">
        <v>31</v>
      </c>
    </row>
    <row r="3930" spans="1:27" x14ac:dyDescent="0.25">
      <c r="A3930" s="10">
        <v>45717</v>
      </c>
      <c r="B3930" s="11" t="s">
        <v>6975</v>
      </c>
      <c r="C3930" s="11" t="s">
        <v>6976</v>
      </c>
      <c r="D3930" s="11">
        <v>18492</v>
      </c>
      <c r="E3930" s="11" t="s">
        <v>80</v>
      </c>
      <c r="F3930" s="11" t="s">
        <v>26</v>
      </c>
      <c r="G3930" s="11">
        <v>10912</v>
      </c>
      <c r="H3930" s="12" t="s">
        <v>140</v>
      </c>
      <c r="I3930" s="12" t="s">
        <v>27</v>
      </c>
      <c r="J3930" s="12" t="s">
        <v>33</v>
      </c>
      <c r="K3930" s="12" t="s">
        <v>34</v>
      </c>
      <c r="L3930" s="13">
        <v>40.9</v>
      </c>
      <c r="M3930" s="13">
        <v>28</v>
      </c>
      <c r="N3930" s="13">
        <f t="shared" si="4188"/>
        <v>1.4607142857142856</v>
      </c>
      <c r="O3930" s="13">
        <v>40</v>
      </c>
      <c r="P3930" s="13"/>
      <c r="Q3930" s="13">
        <v>0</v>
      </c>
      <c r="R3930" s="69">
        <f>+L3930*O3930</f>
        <v>1636</v>
      </c>
      <c r="S3930" s="69">
        <v>0</v>
      </c>
      <c r="T3930" s="69">
        <f>+L3930*S3930</f>
        <v>0</v>
      </c>
      <c r="U3930" s="69">
        <f>+R3930-T3930</f>
        <v>1636</v>
      </c>
      <c r="V3930" s="69">
        <f>+U3930*0</f>
        <v>0</v>
      </c>
      <c r="W3930" s="69">
        <f>+U3930-V3930</f>
        <v>1636</v>
      </c>
      <c r="X3930" s="69">
        <v>0</v>
      </c>
      <c r="Y3930" s="14">
        <f t="shared" si="4226"/>
        <v>0</v>
      </c>
      <c r="Z3930" s="11" t="s">
        <v>26</v>
      </c>
      <c r="AA3930" s="12" t="s">
        <v>31</v>
      </c>
    </row>
    <row r="3931" spans="1:27" x14ac:dyDescent="0.25">
      <c r="A3931" s="10">
        <v>45717</v>
      </c>
      <c r="B3931" s="11" t="s">
        <v>6977</v>
      </c>
      <c r="C3931" s="11" t="s">
        <v>6978</v>
      </c>
      <c r="D3931" s="11">
        <v>18493</v>
      </c>
      <c r="E3931" s="11" t="s">
        <v>239</v>
      </c>
      <c r="F3931" s="11" t="s">
        <v>26</v>
      </c>
      <c r="G3931" s="11">
        <v>2881</v>
      </c>
      <c r="H3931" s="12" t="s">
        <v>41</v>
      </c>
      <c r="I3931" s="12" t="s">
        <v>55</v>
      </c>
      <c r="J3931" s="12" t="s">
        <v>55</v>
      </c>
      <c r="K3931" s="12" t="s">
        <v>56</v>
      </c>
      <c r="L3931" s="13">
        <v>39.4</v>
      </c>
      <c r="M3931" s="13">
        <v>25</v>
      </c>
      <c r="N3931" s="13">
        <f t="shared" si="4188"/>
        <v>1.5759999999999998</v>
      </c>
      <c r="O3931" s="13" t="s">
        <v>30</v>
      </c>
      <c r="P3931" s="13">
        <v>24</v>
      </c>
      <c r="Q3931" s="13">
        <v>0</v>
      </c>
      <c r="R3931" s="69">
        <f>+M3931*P3931</f>
        <v>600</v>
      </c>
      <c r="S3931" s="69">
        <v>0</v>
      </c>
      <c r="T3931" s="69">
        <f>+M3931*S3931</f>
        <v>0</v>
      </c>
      <c r="U3931" s="69">
        <f t="shared" ref="U3931" si="4227">+R3931-T3931</f>
        <v>600</v>
      </c>
      <c r="V3931" s="69">
        <f>+U3931*0</f>
        <v>0</v>
      </c>
      <c r="W3931" s="69">
        <f t="shared" ref="W3931" si="4228">+U3931-V3931</f>
        <v>600</v>
      </c>
      <c r="X3931" s="69">
        <v>0</v>
      </c>
      <c r="Y3931" s="14">
        <f t="shared" si="4226"/>
        <v>0</v>
      </c>
      <c r="Z3931" s="11" t="s">
        <v>26</v>
      </c>
      <c r="AA3931" s="12" t="s">
        <v>31</v>
      </c>
    </row>
    <row r="3932" spans="1:27" x14ac:dyDescent="0.25">
      <c r="A3932" s="10">
        <v>45717</v>
      </c>
      <c r="B3932" s="11" t="s">
        <v>6979</v>
      </c>
      <c r="C3932" s="11" t="s">
        <v>6980</v>
      </c>
      <c r="D3932" s="11">
        <v>18494</v>
      </c>
      <c r="E3932" s="11" t="s">
        <v>243</v>
      </c>
      <c r="F3932" s="11" t="s">
        <v>26</v>
      </c>
      <c r="G3932" s="11">
        <v>964</v>
      </c>
      <c r="H3932" s="12" t="s">
        <v>141</v>
      </c>
      <c r="I3932" s="12" t="s">
        <v>55</v>
      </c>
      <c r="J3932" s="12" t="s">
        <v>55</v>
      </c>
      <c r="K3932" s="12" t="s">
        <v>56</v>
      </c>
      <c r="L3932" s="13">
        <v>38.700000000000003</v>
      </c>
      <c r="M3932" s="13">
        <v>23</v>
      </c>
      <c r="N3932" s="13">
        <f t="shared" si="4188"/>
        <v>1.682608695652174</v>
      </c>
      <c r="O3932" s="13">
        <v>15</v>
      </c>
      <c r="P3932" s="13" t="s">
        <v>30</v>
      </c>
      <c r="Q3932" s="13">
        <v>0</v>
      </c>
      <c r="R3932" s="69">
        <f>L3932*O3932</f>
        <v>580.5</v>
      </c>
      <c r="S3932" s="69">
        <v>0</v>
      </c>
      <c r="T3932" s="69">
        <f>L3932*S3932</f>
        <v>0</v>
      </c>
      <c r="U3932" s="69">
        <f>R3932-T3932</f>
        <v>580.5</v>
      </c>
      <c r="V3932" s="69">
        <f>U3932*0</f>
        <v>0</v>
      </c>
      <c r="W3932" s="69">
        <f>U3932-V3932</f>
        <v>580.5</v>
      </c>
      <c r="X3932" s="69">
        <v>0</v>
      </c>
      <c r="Y3932" s="14">
        <f t="shared" si="4226"/>
        <v>0</v>
      </c>
      <c r="Z3932" s="11" t="s">
        <v>26</v>
      </c>
      <c r="AA3932" s="12" t="s">
        <v>31</v>
      </c>
    </row>
    <row r="3933" spans="1:27" x14ac:dyDescent="0.25">
      <c r="A3933" s="10">
        <v>45717</v>
      </c>
      <c r="B3933" s="11" t="s">
        <v>6981</v>
      </c>
      <c r="C3933" s="11" t="s">
        <v>6982</v>
      </c>
      <c r="D3933" s="11">
        <v>18495</v>
      </c>
      <c r="E3933" s="11" t="s">
        <v>50</v>
      </c>
      <c r="F3933" s="11" t="s">
        <v>26</v>
      </c>
      <c r="G3933" s="11">
        <v>777</v>
      </c>
      <c r="H3933" s="12" t="s">
        <v>162</v>
      </c>
      <c r="I3933" s="12" t="s">
        <v>27</v>
      </c>
      <c r="J3933" s="12" t="s">
        <v>42</v>
      </c>
      <c r="K3933" s="12" t="s">
        <v>43</v>
      </c>
      <c r="L3933" s="13">
        <v>42.26</v>
      </c>
      <c r="M3933" s="13">
        <v>25</v>
      </c>
      <c r="N3933" s="13">
        <f t="shared" si="4188"/>
        <v>1.6903999999999999</v>
      </c>
      <c r="O3933" s="13" t="s">
        <v>30</v>
      </c>
      <c r="P3933" s="13">
        <v>62</v>
      </c>
      <c r="Q3933" s="13">
        <v>0</v>
      </c>
      <c r="R3933" s="69">
        <f>M3933*P3933</f>
        <v>1550</v>
      </c>
      <c r="S3933" s="69">
        <v>0</v>
      </c>
      <c r="T3933" s="69">
        <f>M3933*S3933</f>
        <v>0</v>
      </c>
      <c r="U3933" s="69">
        <f>R3933-T3933</f>
        <v>1550</v>
      </c>
      <c r="V3933" s="69">
        <f>U3933*0</f>
        <v>0</v>
      </c>
      <c r="W3933" s="69">
        <f>U3933-V3933</f>
        <v>1550</v>
      </c>
      <c r="X3933" s="69">
        <v>0</v>
      </c>
      <c r="Y3933" s="14">
        <f t="shared" si="4226"/>
        <v>0</v>
      </c>
      <c r="Z3933" s="11" t="s">
        <v>26</v>
      </c>
      <c r="AA3933" s="12" t="s">
        <v>31</v>
      </c>
    </row>
    <row r="3934" spans="1:27" x14ac:dyDescent="0.25">
      <c r="A3934" s="10">
        <v>45717</v>
      </c>
      <c r="B3934" s="11" t="s">
        <v>6983</v>
      </c>
      <c r="C3934" s="11" t="s">
        <v>6984</v>
      </c>
      <c r="D3934" s="11">
        <v>18496</v>
      </c>
      <c r="E3934" s="11" t="s">
        <v>84</v>
      </c>
      <c r="F3934" s="11" t="s">
        <v>26</v>
      </c>
      <c r="G3934" s="11">
        <v>60208</v>
      </c>
      <c r="H3934" s="12" t="s">
        <v>4422</v>
      </c>
      <c r="I3934" s="12" t="s">
        <v>27</v>
      </c>
      <c r="J3934" s="12" t="s">
        <v>47</v>
      </c>
      <c r="K3934" s="12" t="s">
        <v>48</v>
      </c>
      <c r="L3934" s="13">
        <v>32.78</v>
      </c>
      <c r="M3934" s="13">
        <v>24</v>
      </c>
      <c r="N3934" s="13">
        <f t="shared" si="4188"/>
        <v>1.3658333333333335</v>
      </c>
      <c r="O3934" s="13">
        <v>46</v>
      </c>
      <c r="P3934" s="13" t="s">
        <v>30</v>
      </c>
      <c r="Q3934" s="13">
        <v>0</v>
      </c>
      <c r="R3934" s="69">
        <f t="shared" ref="R3934" si="4229">+L3934*O3934</f>
        <v>1507.88</v>
      </c>
      <c r="S3934" s="69">
        <v>0</v>
      </c>
      <c r="T3934" s="69">
        <f t="shared" ref="T3934:T3935" si="4230">+L3934*S3934</f>
        <v>0</v>
      </c>
      <c r="U3934" s="69">
        <f t="shared" ref="U3934:U3935" si="4231">+R3934-T3934</f>
        <v>1507.88</v>
      </c>
      <c r="V3934" s="69">
        <f>+U3934*1</f>
        <v>1507.88</v>
      </c>
      <c r="W3934" s="69">
        <f t="shared" ref="W3934:W3935" si="4232">+U3934-V3934</f>
        <v>0</v>
      </c>
      <c r="X3934" s="69">
        <v>0</v>
      </c>
      <c r="Y3934" s="14">
        <f t="shared" si="4226"/>
        <v>0</v>
      </c>
      <c r="Z3934" s="11" t="s">
        <v>26</v>
      </c>
      <c r="AA3934" s="12" t="s">
        <v>31</v>
      </c>
    </row>
    <row r="3935" spans="1:27" x14ac:dyDescent="0.25">
      <c r="A3935" s="10">
        <v>45717</v>
      </c>
      <c r="B3935" s="11" t="s">
        <v>1214</v>
      </c>
      <c r="C3935" s="11" t="s">
        <v>6985</v>
      </c>
      <c r="D3935" s="11">
        <v>18497</v>
      </c>
      <c r="E3935" s="11" t="s">
        <v>4876</v>
      </c>
      <c r="F3935" s="11" t="s">
        <v>26</v>
      </c>
      <c r="G3935" s="11" t="s">
        <v>35</v>
      </c>
      <c r="H3935" s="12" t="s">
        <v>36</v>
      </c>
      <c r="I3935" s="12" t="s">
        <v>55</v>
      </c>
      <c r="J3935" s="12" t="s">
        <v>55</v>
      </c>
      <c r="K3935" s="12" t="s">
        <v>56</v>
      </c>
      <c r="L3935" s="13">
        <v>31</v>
      </c>
      <c r="M3935" s="13">
        <v>22</v>
      </c>
      <c r="N3935" s="13">
        <f t="shared" si="4188"/>
        <v>1.4090909090909092</v>
      </c>
      <c r="O3935" s="13">
        <v>20</v>
      </c>
      <c r="P3935" s="13" t="s">
        <v>30</v>
      </c>
      <c r="Q3935" s="13">
        <v>0</v>
      </c>
      <c r="R3935" s="69">
        <f>(L3935*O3935)-Q3935</f>
        <v>620</v>
      </c>
      <c r="S3935" s="69">
        <v>0</v>
      </c>
      <c r="T3935" s="69">
        <f t="shared" si="4230"/>
        <v>0</v>
      </c>
      <c r="U3935" s="69">
        <f t="shared" si="4231"/>
        <v>620</v>
      </c>
      <c r="V3935" s="69">
        <f>+U3935*0</f>
        <v>0</v>
      </c>
      <c r="W3935" s="69">
        <f t="shared" si="4232"/>
        <v>620</v>
      </c>
      <c r="X3935" s="69">
        <v>0</v>
      </c>
      <c r="Y3935" s="14">
        <f t="shared" si="4226"/>
        <v>0</v>
      </c>
      <c r="Z3935" s="11" t="s">
        <v>26</v>
      </c>
      <c r="AA3935" s="12" t="s">
        <v>31</v>
      </c>
    </row>
    <row r="3936" spans="1:27" x14ac:dyDescent="0.25">
      <c r="A3936" s="10">
        <v>45717</v>
      </c>
      <c r="B3936" s="11" t="s">
        <v>411</v>
      </c>
      <c r="C3936" s="11" t="s">
        <v>6986</v>
      </c>
      <c r="D3936" s="11">
        <v>18498</v>
      </c>
      <c r="E3936" s="11" t="s">
        <v>32</v>
      </c>
      <c r="F3936" s="11" t="s">
        <v>26</v>
      </c>
      <c r="G3936" s="11">
        <v>1631</v>
      </c>
      <c r="H3936" s="12" t="s">
        <v>45</v>
      </c>
      <c r="I3936" s="12" t="s">
        <v>27</v>
      </c>
      <c r="J3936" s="12" t="s">
        <v>42</v>
      </c>
      <c r="K3936" s="12" t="s">
        <v>43</v>
      </c>
      <c r="L3936" s="13">
        <v>42.4</v>
      </c>
      <c r="M3936" s="13">
        <v>25</v>
      </c>
      <c r="N3936" s="13">
        <f t="shared" si="4188"/>
        <v>1.696</v>
      </c>
      <c r="O3936" s="13" t="s">
        <v>30</v>
      </c>
      <c r="P3936" s="13">
        <v>62</v>
      </c>
      <c r="Q3936" s="13">
        <v>0</v>
      </c>
      <c r="R3936" s="69">
        <f>M3936*P3936</f>
        <v>1550</v>
      </c>
      <c r="S3936" s="69">
        <v>0</v>
      </c>
      <c r="T3936" s="69">
        <f>M3936*S3936</f>
        <v>0</v>
      </c>
      <c r="U3936" s="69">
        <f>R3936-T3936</f>
        <v>1550</v>
      </c>
      <c r="V3936" s="69">
        <f>U3936*0</f>
        <v>0</v>
      </c>
      <c r="W3936" s="69">
        <f>U3936-V3936</f>
        <v>1550</v>
      </c>
      <c r="X3936" s="69">
        <v>0</v>
      </c>
      <c r="Y3936" s="14">
        <f t="shared" si="4226"/>
        <v>0</v>
      </c>
      <c r="Z3936" s="11" t="s">
        <v>26</v>
      </c>
      <c r="AA3936" s="12" t="s">
        <v>31</v>
      </c>
    </row>
    <row r="3937" spans="1:27" x14ac:dyDescent="0.25">
      <c r="A3937" s="10">
        <v>45717</v>
      </c>
      <c r="B3937" s="11" t="s">
        <v>1469</v>
      </c>
      <c r="C3937" s="11" t="s">
        <v>6987</v>
      </c>
      <c r="D3937" s="11">
        <v>18499</v>
      </c>
      <c r="E3937" s="11" t="s">
        <v>60</v>
      </c>
      <c r="F3937" s="11" t="s">
        <v>26</v>
      </c>
      <c r="G3937" s="11" t="s">
        <v>35</v>
      </c>
      <c r="H3937" s="12" t="s">
        <v>36</v>
      </c>
      <c r="I3937" s="12" t="s">
        <v>27</v>
      </c>
      <c r="J3937" s="12" t="s">
        <v>42</v>
      </c>
      <c r="K3937" s="12" t="s">
        <v>43</v>
      </c>
      <c r="L3937" s="13">
        <v>4.1399999999999997</v>
      </c>
      <c r="M3937" s="13">
        <v>3</v>
      </c>
      <c r="N3937" s="13">
        <f t="shared" si="4188"/>
        <v>1.38</v>
      </c>
      <c r="O3937" s="13">
        <v>45</v>
      </c>
      <c r="P3937" s="13" t="s">
        <v>30</v>
      </c>
      <c r="Q3937" s="13">
        <v>0</v>
      </c>
      <c r="R3937" s="69">
        <f>(L3937*O3937)-Q3937</f>
        <v>186.29999999999998</v>
      </c>
      <c r="S3937" s="69">
        <v>0</v>
      </c>
      <c r="T3937" s="69">
        <f t="shared" ref="T3937" si="4233">+L3937*S3937</f>
        <v>0</v>
      </c>
      <c r="U3937" s="69">
        <f t="shared" ref="U3937" si="4234">+R3937-T3937</f>
        <v>186.29999999999998</v>
      </c>
      <c r="V3937" s="69">
        <f>+U3937*0</f>
        <v>0</v>
      </c>
      <c r="W3937" s="69">
        <f t="shared" ref="W3937" si="4235">+U3937-V3937</f>
        <v>186.29999999999998</v>
      </c>
      <c r="X3937" s="69">
        <v>0</v>
      </c>
      <c r="Y3937" s="14">
        <f>T3937-X3937</f>
        <v>0</v>
      </c>
      <c r="Z3937" s="11" t="s">
        <v>26</v>
      </c>
      <c r="AA3937" s="12" t="s">
        <v>31</v>
      </c>
    </row>
    <row r="3938" spans="1:27" x14ac:dyDescent="0.25">
      <c r="A3938" s="10">
        <v>45717</v>
      </c>
      <c r="B3938" s="11" t="s">
        <v>6988</v>
      </c>
      <c r="C3938" s="11" t="s">
        <v>6989</v>
      </c>
      <c r="D3938" s="11">
        <v>18501</v>
      </c>
      <c r="E3938" s="11" t="s">
        <v>569</v>
      </c>
      <c r="F3938" s="11" t="s">
        <v>26</v>
      </c>
      <c r="G3938" s="11">
        <v>10779</v>
      </c>
      <c r="H3938" s="12" t="s">
        <v>140</v>
      </c>
      <c r="I3938" s="12" t="s">
        <v>27</v>
      </c>
      <c r="J3938" s="12" t="s">
        <v>42</v>
      </c>
      <c r="K3938" s="12" t="s">
        <v>43</v>
      </c>
      <c r="L3938" s="13">
        <v>43.72</v>
      </c>
      <c r="M3938" s="13">
        <v>25</v>
      </c>
      <c r="N3938" s="13">
        <f t="shared" si="4188"/>
        <v>1.7487999999999999</v>
      </c>
      <c r="O3938" s="13">
        <v>40</v>
      </c>
      <c r="P3938" s="13"/>
      <c r="Q3938" s="13">
        <v>0</v>
      </c>
      <c r="R3938" s="69">
        <f>+L3938*O3938</f>
        <v>1748.8</v>
      </c>
      <c r="S3938" s="69">
        <v>0</v>
      </c>
      <c r="T3938" s="69">
        <f>+L3938*S3938</f>
        <v>0</v>
      </c>
      <c r="U3938" s="69">
        <f>+R3938-T3938</f>
        <v>1748.8</v>
      </c>
      <c r="V3938" s="69">
        <f>+U3938*0</f>
        <v>0</v>
      </c>
      <c r="W3938" s="69">
        <f>+U3938-V3938</f>
        <v>1748.8</v>
      </c>
      <c r="X3938" s="69">
        <v>0</v>
      </c>
      <c r="Y3938" s="14">
        <f t="shared" ref="Y3938:Y3955" si="4236">T3938-X3938</f>
        <v>0</v>
      </c>
      <c r="Z3938" s="11" t="s">
        <v>26</v>
      </c>
      <c r="AA3938" s="12" t="s">
        <v>31</v>
      </c>
    </row>
    <row r="3939" spans="1:27" x14ac:dyDescent="0.25">
      <c r="A3939" s="10">
        <v>45717</v>
      </c>
      <c r="B3939" s="11" t="s">
        <v>3896</v>
      </c>
      <c r="C3939" s="11" t="s">
        <v>6990</v>
      </c>
      <c r="D3939" s="11">
        <v>18502</v>
      </c>
      <c r="E3939" s="11" t="s">
        <v>482</v>
      </c>
      <c r="F3939" s="11" t="s">
        <v>26</v>
      </c>
      <c r="G3939" s="11">
        <v>3064</v>
      </c>
      <c r="H3939" s="12" t="s">
        <v>41</v>
      </c>
      <c r="I3939" s="12" t="s">
        <v>55</v>
      </c>
      <c r="J3939" s="12" t="s">
        <v>55</v>
      </c>
      <c r="K3939" s="12" t="s">
        <v>56</v>
      </c>
      <c r="L3939" s="13">
        <v>39.04</v>
      </c>
      <c r="M3939" s="13">
        <v>25</v>
      </c>
      <c r="N3939" s="13">
        <f t="shared" si="4188"/>
        <v>1.5615999999999999</v>
      </c>
      <c r="O3939" s="13" t="s">
        <v>30</v>
      </c>
      <c r="P3939" s="13">
        <v>24</v>
      </c>
      <c r="Q3939" s="13">
        <v>0</v>
      </c>
      <c r="R3939" s="69">
        <f t="shared" ref="R3939:R3941" si="4237">+M3939*P3939</f>
        <v>600</v>
      </c>
      <c r="S3939" s="69">
        <v>0</v>
      </c>
      <c r="T3939" s="69">
        <f t="shared" ref="T3939:T3941" si="4238">+M3939*S3939</f>
        <v>0</v>
      </c>
      <c r="U3939" s="69">
        <f t="shared" ref="U3939:U3941" si="4239">+R3939-T3939</f>
        <v>600</v>
      </c>
      <c r="V3939" s="69">
        <f t="shared" ref="V3939:V3941" si="4240">+U3939*0</f>
        <v>0</v>
      </c>
      <c r="W3939" s="69">
        <f t="shared" ref="W3939:W3941" si="4241">+U3939-V3939</f>
        <v>600</v>
      </c>
      <c r="X3939" s="69">
        <v>0</v>
      </c>
      <c r="Y3939" s="14">
        <f t="shared" si="4236"/>
        <v>0</v>
      </c>
      <c r="Z3939" s="11" t="s">
        <v>26</v>
      </c>
      <c r="AA3939" s="12" t="s">
        <v>31</v>
      </c>
    </row>
    <row r="3940" spans="1:27" x14ac:dyDescent="0.25">
      <c r="A3940" s="10">
        <v>45717</v>
      </c>
      <c r="B3940" s="11" t="s">
        <v>6991</v>
      </c>
      <c r="C3940" s="11" t="s">
        <v>6992</v>
      </c>
      <c r="D3940" s="11">
        <v>18503</v>
      </c>
      <c r="E3940" s="11" t="s">
        <v>245</v>
      </c>
      <c r="F3940" s="11" t="s">
        <v>26</v>
      </c>
      <c r="G3940" s="11">
        <v>3447</v>
      </c>
      <c r="H3940" s="12" t="s">
        <v>41</v>
      </c>
      <c r="I3940" s="12" t="s">
        <v>55</v>
      </c>
      <c r="J3940" s="12" t="s">
        <v>55</v>
      </c>
      <c r="K3940" s="12" t="s">
        <v>56</v>
      </c>
      <c r="L3940" s="13">
        <v>38.72</v>
      </c>
      <c r="M3940" s="13">
        <v>24</v>
      </c>
      <c r="N3940" s="13">
        <f t="shared" si="4188"/>
        <v>1.6133333333333333</v>
      </c>
      <c r="O3940" s="13" t="s">
        <v>30</v>
      </c>
      <c r="P3940" s="13">
        <v>24</v>
      </c>
      <c r="Q3940" s="13">
        <v>0</v>
      </c>
      <c r="R3940" s="69">
        <f t="shared" si="4237"/>
        <v>576</v>
      </c>
      <c r="S3940" s="69">
        <v>0</v>
      </c>
      <c r="T3940" s="69">
        <f t="shared" si="4238"/>
        <v>0</v>
      </c>
      <c r="U3940" s="69">
        <f t="shared" si="4239"/>
        <v>576</v>
      </c>
      <c r="V3940" s="69">
        <f t="shared" si="4240"/>
        <v>0</v>
      </c>
      <c r="W3940" s="69">
        <f t="shared" si="4241"/>
        <v>576</v>
      </c>
      <c r="X3940" s="69">
        <v>0</v>
      </c>
      <c r="Y3940" s="14">
        <f t="shared" si="4236"/>
        <v>0</v>
      </c>
      <c r="Z3940" s="11" t="s">
        <v>26</v>
      </c>
      <c r="AA3940" s="12" t="s">
        <v>31</v>
      </c>
    </row>
    <row r="3941" spans="1:27" x14ac:dyDescent="0.25">
      <c r="A3941" s="10">
        <v>45717</v>
      </c>
      <c r="B3941" s="11" t="s">
        <v>6993</v>
      </c>
      <c r="C3941" s="11" t="s">
        <v>6994</v>
      </c>
      <c r="D3941" s="11">
        <v>18504</v>
      </c>
      <c r="E3941" s="11" t="s">
        <v>538</v>
      </c>
      <c r="F3941" s="11" t="s">
        <v>26</v>
      </c>
      <c r="G3941" s="11">
        <v>3394</v>
      </c>
      <c r="H3941" s="12" t="s">
        <v>41</v>
      </c>
      <c r="I3941" s="12" t="s">
        <v>55</v>
      </c>
      <c r="J3941" s="12" t="s">
        <v>55</v>
      </c>
      <c r="K3941" s="12" t="s">
        <v>56</v>
      </c>
      <c r="L3941" s="13">
        <v>37.72</v>
      </c>
      <c r="M3941" s="13">
        <v>23</v>
      </c>
      <c r="N3941" s="13">
        <f t="shared" si="4188"/>
        <v>1.64</v>
      </c>
      <c r="O3941" s="13" t="s">
        <v>30</v>
      </c>
      <c r="P3941" s="13">
        <v>24</v>
      </c>
      <c r="Q3941" s="13">
        <v>0</v>
      </c>
      <c r="R3941" s="69">
        <f t="shared" si="4237"/>
        <v>552</v>
      </c>
      <c r="S3941" s="69">
        <v>0</v>
      </c>
      <c r="T3941" s="69">
        <f t="shared" si="4238"/>
        <v>0</v>
      </c>
      <c r="U3941" s="69">
        <f t="shared" si="4239"/>
        <v>552</v>
      </c>
      <c r="V3941" s="69">
        <f t="shared" si="4240"/>
        <v>0</v>
      </c>
      <c r="W3941" s="69">
        <f t="shared" si="4241"/>
        <v>552</v>
      </c>
      <c r="X3941" s="69">
        <v>0</v>
      </c>
      <c r="Y3941" s="14">
        <f t="shared" si="4236"/>
        <v>0</v>
      </c>
      <c r="Z3941" s="11" t="s">
        <v>26</v>
      </c>
      <c r="AA3941" s="12" t="s">
        <v>31</v>
      </c>
    </row>
    <row r="3942" spans="1:27" x14ac:dyDescent="0.25">
      <c r="A3942" s="10">
        <v>45717</v>
      </c>
      <c r="B3942" s="11" t="s">
        <v>6995</v>
      </c>
      <c r="C3942" s="11" t="s">
        <v>6996</v>
      </c>
      <c r="D3942" s="11">
        <v>18505</v>
      </c>
      <c r="E3942" s="11" t="s">
        <v>229</v>
      </c>
      <c r="F3942" s="11" t="s">
        <v>26</v>
      </c>
      <c r="G3942" s="11">
        <v>26224</v>
      </c>
      <c r="H3942" s="12" t="s">
        <v>564</v>
      </c>
      <c r="I3942" s="12" t="s">
        <v>27</v>
      </c>
      <c r="J3942" s="12" t="s">
        <v>33</v>
      </c>
      <c r="K3942" s="12" t="s">
        <v>34</v>
      </c>
      <c r="L3942" s="13">
        <v>39</v>
      </c>
      <c r="M3942" s="13">
        <v>27</v>
      </c>
      <c r="N3942" s="13">
        <f t="shared" si="4188"/>
        <v>1.4444444444444444</v>
      </c>
      <c r="O3942" s="13"/>
      <c r="P3942" s="13">
        <v>60</v>
      </c>
      <c r="Q3942" s="13">
        <v>0</v>
      </c>
      <c r="R3942" s="69">
        <f>M3942*P3942</f>
        <v>1620</v>
      </c>
      <c r="S3942" s="69">
        <v>0</v>
      </c>
      <c r="T3942" s="69">
        <f>M3942*S3942</f>
        <v>0</v>
      </c>
      <c r="U3942" s="69">
        <f>R3942-T3942</f>
        <v>1620</v>
      </c>
      <c r="V3942" s="69">
        <f>U3942*0</f>
        <v>0</v>
      </c>
      <c r="W3942" s="69">
        <f>+U3942-V3942</f>
        <v>1620</v>
      </c>
      <c r="X3942" s="69">
        <v>0</v>
      </c>
      <c r="Y3942" s="14">
        <f t="shared" si="4236"/>
        <v>0</v>
      </c>
      <c r="Z3942" s="11" t="s">
        <v>26</v>
      </c>
      <c r="AA3942" s="12" t="s">
        <v>31</v>
      </c>
    </row>
    <row r="3943" spans="1:27" x14ac:dyDescent="0.25">
      <c r="A3943" s="10">
        <v>45717</v>
      </c>
      <c r="B3943" s="11" t="s">
        <v>6997</v>
      </c>
      <c r="C3943" s="11" t="s">
        <v>6998</v>
      </c>
      <c r="D3943" s="11">
        <v>18506</v>
      </c>
      <c r="E3943" s="11" t="s">
        <v>2108</v>
      </c>
      <c r="F3943" s="11" t="s">
        <v>26</v>
      </c>
      <c r="G3943" s="11">
        <v>10640</v>
      </c>
      <c r="H3943" s="12" t="s">
        <v>140</v>
      </c>
      <c r="I3943" s="12" t="s">
        <v>27</v>
      </c>
      <c r="J3943" s="12" t="s">
        <v>42</v>
      </c>
      <c r="K3943" s="12" t="s">
        <v>43</v>
      </c>
      <c r="L3943" s="13">
        <v>43.12</v>
      </c>
      <c r="M3943" s="13">
        <v>25</v>
      </c>
      <c r="N3943" s="13">
        <f t="shared" si="4188"/>
        <v>1.7247999999999999</v>
      </c>
      <c r="O3943" s="13">
        <v>40</v>
      </c>
      <c r="P3943" s="13"/>
      <c r="Q3943" s="13">
        <v>0</v>
      </c>
      <c r="R3943" s="69">
        <f>+L3943*O3943</f>
        <v>1724.8</v>
      </c>
      <c r="S3943" s="69">
        <v>0</v>
      </c>
      <c r="T3943" s="69">
        <f>+L3943*S3943</f>
        <v>0</v>
      </c>
      <c r="U3943" s="69">
        <f>+R3943-T3943</f>
        <v>1724.8</v>
      </c>
      <c r="V3943" s="69">
        <f>+U3943*0</f>
        <v>0</v>
      </c>
      <c r="W3943" s="69">
        <f>+U3943-V3943</f>
        <v>1724.8</v>
      </c>
      <c r="X3943" s="69">
        <v>0</v>
      </c>
      <c r="Y3943" s="14">
        <f t="shared" si="4236"/>
        <v>0</v>
      </c>
      <c r="Z3943" s="11" t="s">
        <v>26</v>
      </c>
      <c r="AA3943" s="12" t="s">
        <v>31</v>
      </c>
    </row>
    <row r="3944" spans="1:27" x14ac:dyDescent="0.25">
      <c r="A3944" s="10">
        <v>45717</v>
      </c>
      <c r="B3944" s="11" t="s">
        <v>6999</v>
      </c>
      <c r="C3944" s="11" t="s">
        <v>7000</v>
      </c>
      <c r="D3944" s="11">
        <v>18507</v>
      </c>
      <c r="E3944" s="11" t="s">
        <v>321</v>
      </c>
      <c r="F3944" s="11" t="s">
        <v>26</v>
      </c>
      <c r="G3944" s="11">
        <v>112612</v>
      </c>
      <c r="H3944" s="12" t="s">
        <v>4445</v>
      </c>
      <c r="I3944" s="12" t="s">
        <v>27</v>
      </c>
      <c r="J3944" s="12" t="s">
        <v>33</v>
      </c>
      <c r="K3944" s="12" t="s">
        <v>34</v>
      </c>
      <c r="L3944" s="13">
        <v>35</v>
      </c>
      <c r="M3944" s="13">
        <v>24</v>
      </c>
      <c r="N3944" s="13">
        <f t="shared" si="4188"/>
        <v>1.4583333333333333</v>
      </c>
      <c r="O3944" s="13">
        <v>44</v>
      </c>
      <c r="P3944" s="13" t="s">
        <v>30</v>
      </c>
      <c r="Q3944" s="13">
        <v>0</v>
      </c>
      <c r="R3944" s="69">
        <f t="shared" ref="R3944" si="4242">+L3944*O3944</f>
        <v>1540</v>
      </c>
      <c r="S3944" s="69">
        <v>0</v>
      </c>
      <c r="T3944" s="69">
        <f>+L3944*S3944</f>
        <v>0</v>
      </c>
      <c r="U3944" s="69">
        <f>+R3944-T3944</f>
        <v>1540</v>
      </c>
      <c r="V3944" s="69">
        <f>+U3944*1</f>
        <v>1540</v>
      </c>
      <c r="W3944" s="69">
        <f>+U3944-V3944</f>
        <v>0</v>
      </c>
      <c r="X3944" s="69">
        <v>0</v>
      </c>
      <c r="Y3944" s="14">
        <f t="shared" si="4236"/>
        <v>0</v>
      </c>
      <c r="Z3944" s="11" t="s">
        <v>26</v>
      </c>
      <c r="AA3944" s="12" t="s">
        <v>31</v>
      </c>
    </row>
    <row r="3945" spans="1:27" x14ac:dyDescent="0.25">
      <c r="A3945" s="10">
        <v>45717</v>
      </c>
      <c r="B3945" s="11" t="s">
        <v>7001</v>
      </c>
      <c r="C3945" s="11" t="s">
        <v>7002</v>
      </c>
      <c r="D3945" s="11">
        <v>18508</v>
      </c>
      <c r="E3945" s="11" t="s">
        <v>40</v>
      </c>
      <c r="F3945" s="11" t="s">
        <v>26</v>
      </c>
      <c r="G3945" s="11">
        <v>3290</v>
      </c>
      <c r="H3945" s="12" t="s">
        <v>41</v>
      </c>
      <c r="I3945" s="12" t="s">
        <v>55</v>
      </c>
      <c r="J3945" s="12" t="s">
        <v>55</v>
      </c>
      <c r="K3945" s="12" t="s">
        <v>56</v>
      </c>
      <c r="L3945" s="13">
        <v>38.28</v>
      </c>
      <c r="M3945" s="13">
        <v>23</v>
      </c>
      <c r="N3945" s="13">
        <f t="shared" si="4188"/>
        <v>1.6643478260869566</v>
      </c>
      <c r="O3945" s="13" t="s">
        <v>30</v>
      </c>
      <c r="P3945" s="13">
        <v>24</v>
      </c>
      <c r="Q3945" s="13">
        <v>0</v>
      </c>
      <c r="R3945" s="69">
        <f>+M3945*P3945</f>
        <v>552</v>
      </c>
      <c r="S3945" s="69">
        <v>0</v>
      </c>
      <c r="T3945" s="69">
        <f>+M3945*S3945</f>
        <v>0</v>
      </c>
      <c r="U3945" s="69">
        <f t="shared" ref="U3945:U3946" si="4243">+R3945-T3945</f>
        <v>552</v>
      </c>
      <c r="V3945" s="69">
        <f>+U3945*0</f>
        <v>0</v>
      </c>
      <c r="W3945" s="69">
        <f t="shared" ref="W3945:W3946" si="4244">+U3945-V3945</f>
        <v>552</v>
      </c>
      <c r="X3945" s="69">
        <v>0</v>
      </c>
      <c r="Y3945" s="14">
        <f t="shared" si="4236"/>
        <v>0</v>
      </c>
      <c r="Z3945" s="11" t="s">
        <v>26</v>
      </c>
      <c r="AA3945" s="12" t="s">
        <v>31</v>
      </c>
    </row>
    <row r="3946" spans="1:27" x14ac:dyDescent="0.25">
      <c r="A3946" s="10">
        <v>45717</v>
      </c>
      <c r="B3946" s="11" t="s">
        <v>742</v>
      </c>
      <c r="C3946" s="11" t="s">
        <v>7003</v>
      </c>
      <c r="D3946" s="11">
        <v>18509</v>
      </c>
      <c r="E3946" s="11" t="s">
        <v>69</v>
      </c>
      <c r="F3946" s="11" t="s">
        <v>26</v>
      </c>
      <c r="G3946" s="11">
        <v>2140</v>
      </c>
      <c r="H3946" s="12" t="s">
        <v>70</v>
      </c>
      <c r="I3946" s="12" t="s">
        <v>27</v>
      </c>
      <c r="J3946" s="12" t="s">
        <v>42</v>
      </c>
      <c r="K3946" s="12" t="s">
        <v>43</v>
      </c>
      <c r="L3946" s="13">
        <v>44.02</v>
      </c>
      <c r="M3946" s="13">
        <v>25</v>
      </c>
      <c r="N3946" s="13">
        <f t="shared" si="4188"/>
        <v>1.7608000000000001</v>
      </c>
      <c r="O3946" s="13" t="s">
        <v>30</v>
      </c>
      <c r="P3946" s="13">
        <v>64</v>
      </c>
      <c r="Q3946" s="13">
        <v>0</v>
      </c>
      <c r="R3946" s="69">
        <f>+M3946*P3946</f>
        <v>1600</v>
      </c>
      <c r="S3946" s="69">
        <v>0</v>
      </c>
      <c r="T3946" s="69">
        <f>+M3946*S3946</f>
        <v>0</v>
      </c>
      <c r="U3946" s="69">
        <f t="shared" si="4243"/>
        <v>1600</v>
      </c>
      <c r="V3946" s="69">
        <f t="shared" ref="V3946" si="4245">+U3946*0</f>
        <v>0</v>
      </c>
      <c r="W3946" s="69">
        <f t="shared" si="4244"/>
        <v>1600</v>
      </c>
      <c r="X3946" s="69">
        <v>0</v>
      </c>
      <c r="Y3946" s="14">
        <f t="shared" si="4236"/>
        <v>0</v>
      </c>
      <c r="Z3946" s="11" t="s">
        <v>26</v>
      </c>
      <c r="AA3946" s="12" t="s">
        <v>31</v>
      </c>
    </row>
    <row r="3947" spans="1:27" x14ac:dyDescent="0.25">
      <c r="A3947" s="10">
        <v>45717</v>
      </c>
      <c r="B3947" s="11" t="s">
        <v>7004</v>
      </c>
      <c r="C3947" s="11" t="s">
        <v>7005</v>
      </c>
      <c r="D3947" s="11">
        <v>18510</v>
      </c>
      <c r="E3947" s="11" t="s">
        <v>61</v>
      </c>
      <c r="F3947" s="11" t="s">
        <v>26</v>
      </c>
      <c r="G3947" s="11">
        <v>139</v>
      </c>
      <c r="H3947" s="12" t="s">
        <v>4443</v>
      </c>
      <c r="I3947" s="12" t="s">
        <v>55</v>
      </c>
      <c r="J3947" s="12" t="s">
        <v>55</v>
      </c>
      <c r="K3947" s="12" t="s">
        <v>56</v>
      </c>
      <c r="L3947" s="13">
        <v>10.44</v>
      </c>
      <c r="M3947" s="13">
        <v>7</v>
      </c>
      <c r="N3947" s="13">
        <f t="shared" si="4188"/>
        <v>1.4914285714285713</v>
      </c>
      <c r="O3947" s="13">
        <v>15</v>
      </c>
      <c r="P3947" s="13" t="s">
        <v>30</v>
      </c>
      <c r="Q3947" s="13">
        <v>0</v>
      </c>
      <c r="R3947" s="69">
        <f>L3947*O3947</f>
        <v>156.6</v>
      </c>
      <c r="S3947" s="69">
        <v>0</v>
      </c>
      <c r="T3947" s="69">
        <f>L3947*S3947</f>
        <v>0</v>
      </c>
      <c r="U3947" s="69">
        <f>R3947-T3947</f>
        <v>156.6</v>
      </c>
      <c r="V3947" s="69">
        <f>U3947*0</f>
        <v>0</v>
      </c>
      <c r="W3947" s="69">
        <f>U3947-V3947</f>
        <v>156.6</v>
      </c>
      <c r="X3947" s="69">
        <v>0</v>
      </c>
      <c r="Y3947" s="14">
        <f t="shared" si="4236"/>
        <v>0</v>
      </c>
      <c r="Z3947" s="11" t="s">
        <v>26</v>
      </c>
      <c r="AA3947" s="12" t="s">
        <v>31</v>
      </c>
    </row>
    <row r="3948" spans="1:27" x14ac:dyDescent="0.25">
      <c r="A3948" s="10">
        <v>45717</v>
      </c>
      <c r="B3948" s="11" t="s">
        <v>5487</v>
      </c>
      <c r="C3948" s="11" t="s">
        <v>7006</v>
      </c>
      <c r="D3948" s="11">
        <v>18511</v>
      </c>
      <c r="E3948" s="11" t="s">
        <v>98</v>
      </c>
      <c r="F3948" s="11" t="s">
        <v>26</v>
      </c>
      <c r="G3948" s="11">
        <v>10738</v>
      </c>
      <c r="H3948" s="12" t="s">
        <v>140</v>
      </c>
      <c r="I3948" s="12" t="s">
        <v>27</v>
      </c>
      <c r="J3948" s="12" t="s">
        <v>47</v>
      </c>
      <c r="K3948" s="12" t="s">
        <v>48</v>
      </c>
      <c r="L3948" s="13">
        <v>42.32</v>
      </c>
      <c r="M3948" s="13">
        <v>29</v>
      </c>
      <c r="N3948" s="13">
        <f t="shared" si="4188"/>
        <v>1.4593103448275861</v>
      </c>
      <c r="O3948" s="13">
        <v>40</v>
      </c>
      <c r="P3948" s="13"/>
      <c r="Q3948" s="13">
        <v>0</v>
      </c>
      <c r="R3948" s="69">
        <f>+L3948*O3948</f>
        <v>1692.8</v>
      </c>
      <c r="S3948" s="69">
        <v>0</v>
      </c>
      <c r="T3948" s="69">
        <f>+L3948*S3948</f>
        <v>0</v>
      </c>
      <c r="U3948" s="69">
        <f>+R3948-T3948</f>
        <v>1692.8</v>
      </c>
      <c r="V3948" s="69">
        <f>+U3948*0</f>
        <v>0</v>
      </c>
      <c r="W3948" s="69">
        <f>+U3948-V3948</f>
        <v>1692.8</v>
      </c>
      <c r="X3948" s="69">
        <v>0</v>
      </c>
      <c r="Y3948" s="14">
        <f t="shared" si="4236"/>
        <v>0</v>
      </c>
      <c r="Z3948" s="11" t="s">
        <v>26</v>
      </c>
      <c r="AA3948" s="12" t="s">
        <v>31</v>
      </c>
    </row>
    <row r="3949" spans="1:27" x14ac:dyDescent="0.25">
      <c r="A3949" s="10">
        <v>45717</v>
      </c>
      <c r="B3949" s="11" t="s">
        <v>7007</v>
      </c>
      <c r="C3949" s="11" t="s">
        <v>7008</v>
      </c>
      <c r="D3949" s="11">
        <v>18512</v>
      </c>
      <c r="E3949" s="11" t="s">
        <v>519</v>
      </c>
      <c r="F3949" s="11" t="s">
        <v>26</v>
      </c>
      <c r="G3949" s="11">
        <v>10461</v>
      </c>
      <c r="H3949" s="12" t="s">
        <v>140</v>
      </c>
      <c r="I3949" s="12" t="s">
        <v>27</v>
      </c>
      <c r="J3949" s="12" t="s">
        <v>33</v>
      </c>
      <c r="K3949" s="12" t="s">
        <v>34</v>
      </c>
      <c r="L3949" s="13">
        <v>41.9</v>
      </c>
      <c r="M3949" s="13">
        <v>28</v>
      </c>
      <c r="N3949" s="13">
        <f t="shared" si="4188"/>
        <v>1.4964285714285714</v>
      </c>
      <c r="O3949" s="13">
        <v>40</v>
      </c>
      <c r="P3949" s="13"/>
      <c r="Q3949" s="13">
        <v>0</v>
      </c>
      <c r="R3949" s="69">
        <f>+L3949*O3949</f>
        <v>1676</v>
      </c>
      <c r="S3949" s="69">
        <v>0</v>
      </c>
      <c r="T3949" s="69">
        <f>+L3949*S3949</f>
        <v>0</v>
      </c>
      <c r="U3949" s="69">
        <f>+R3949-T3949</f>
        <v>1676</v>
      </c>
      <c r="V3949" s="69">
        <f>+U3949*0</f>
        <v>0</v>
      </c>
      <c r="W3949" s="69">
        <f>+U3949-V3949</f>
        <v>1676</v>
      </c>
      <c r="X3949" s="69">
        <v>0</v>
      </c>
      <c r="Y3949" s="14">
        <f t="shared" si="4236"/>
        <v>0</v>
      </c>
      <c r="Z3949" s="11" t="s">
        <v>26</v>
      </c>
      <c r="AA3949" s="12" t="s">
        <v>31</v>
      </c>
    </row>
    <row r="3950" spans="1:27" x14ac:dyDescent="0.25">
      <c r="A3950" s="10">
        <v>45717</v>
      </c>
      <c r="B3950" s="11" t="s">
        <v>7009</v>
      </c>
      <c r="C3950" s="11" t="s">
        <v>7010</v>
      </c>
      <c r="D3950" s="11">
        <v>18513</v>
      </c>
      <c r="E3950" s="11" t="s">
        <v>53</v>
      </c>
      <c r="F3950" s="11" t="s">
        <v>26</v>
      </c>
      <c r="G3950" s="11">
        <v>3996</v>
      </c>
      <c r="H3950" s="12" t="s">
        <v>41</v>
      </c>
      <c r="I3950" s="12" t="s">
        <v>55</v>
      </c>
      <c r="J3950" s="12" t="s">
        <v>565</v>
      </c>
      <c r="K3950" s="12" t="s">
        <v>549</v>
      </c>
      <c r="L3950" s="13">
        <v>41.78</v>
      </c>
      <c r="M3950" s="13">
        <v>25</v>
      </c>
      <c r="N3950" s="13">
        <f t="shared" si="4188"/>
        <v>1.6712</v>
      </c>
      <c r="O3950" s="13">
        <v>25</v>
      </c>
      <c r="P3950" s="13"/>
      <c r="Q3950" s="13">
        <v>0</v>
      </c>
      <c r="R3950" s="69">
        <f>L3950*O3950</f>
        <v>1044.5</v>
      </c>
      <c r="S3950" s="69">
        <v>0</v>
      </c>
      <c r="T3950" s="69">
        <f>L3950*S3950</f>
        <v>0</v>
      </c>
      <c r="U3950" s="69">
        <f>R3950-T3950</f>
        <v>1044.5</v>
      </c>
      <c r="V3950" s="69">
        <f>U3950*0</f>
        <v>0</v>
      </c>
      <c r="W3950" s="69">
        <f>U3950-V3950</f>
        <v>1044.5</v>
      </c>
      <c r="X3950" s="69">
        <v>0</v>
      </c>
      <c r="Y3950" s="14">
        <f t="shared" si="4236"/>
        <v>0</v>
      </c>
      <c r="Z3950" s="11" t="s">
        <v>26</v>
      </c>
      <c r="AA3950" s="12" t="s">
        <v>31</v>
      </c>
    </row>
    <row r="3951" spans="1:27" x14ac:dyDescent="0.25">
      <c r="A3951" s="10">
        <v>45717</v>
      </c>
      <c r="B3951" s="11" t="s">
        <v>7011</v>
      </c>
      <c r="C3951" s="11" t="s">
        <v>7012</v>
      </c>
      <c r="D3951" s="11">
        <v>18514</v>
      </c>
      <c r="E3951" s="11" t="s">
        <v>57</v>
      </c>
      <c r="F3951" s="11" t="s">
        <v>26</v>
      </c>
      <c r="G3951" s="11">
        <v>3341</v>
      </c>
      <c r="H3951" s="12" t="s">
        <v>41</v>
      </c>
      <c r="I3951" s="12" t="s">
        <v>55</v>
      </c>
      <c r="J3951" s="12" t="s">
        <v>565</v>
      </c>
      <c r="K3951" s="12" t="s">
        <v>549</v>
      </c>
      <c r="L3951" s="13">
        <v>39.68</v>
      </c>
      <c r="M3951" s="13">
        <v>25</v>
      </c>
      <c r="N3951" s="13">
        <f t="shared" si="4188"/>
        <v>1.5871999999999999</v>
      </c>
      <c r="O3951" s="13">
        <v>25</v>
      </c>
      <c r="P3951" s="13"/>
      <c r="Q3951" s="13">
        <v>0</v>
      </c>
      <c r="R3951" s="69">
        <f>L3951*O3951</f>
        <v>992</v>
      </c>
      <c r="S3951" s="69">
        <v>0</v>
      </c>
      <c r="T3951" s="69">
        <f>L3951*S3951</f>
        <v>0</v>
      </c>
      <c r="U3951" s="69">
        <f>R3951-T3951</f>
        <v>992</v>
      </c>
      <c r="V3951" s="69">
        <f>U3951*0</f>
        <v>0</v>
      </c>
      <c r="W3951" s="69">
        <f>U3951-V3951</f>
        <v>992</v>
      </c>
      <c r="X3951" s="69">
        <v>0</v>
      </c>
      <c r="Y3951" s="14">
        <f t="shared" si="4236"/>
        <v>0</v>
      </c>
      <c r="Z3951" s="11" t="s">
        <v>26</v>
      </c>
      <c r="AA3951" s="12" t="s">
        <v>31</v>
      </c>
    </row>
    <row r="3952" spans="1:27" x14ac:dyDescent="0.25">
      <c r="A3952" s="10">
        <v>45717</v>
      </c>
      <c r="B3952" s="11" t="s">
        <v>247</v>
      </c>
      <c r="C3952" s="11" t="s">
        <v>7013</v>
      </c>
      <c r="D3952" s="11">
        <v>18515</v>
      </c>
      <c r="E3952" s="11" t="s">
        <v>434</v>
      </c>
      <c r="F3952" s="11" t="s">
        <v>26</v>
      </c>
      <c r="G3952" s="11">
        <v>3109</v>
      </c>
      <c r="H3952" s="12" t="s">
        <v>41</v>
      </c>
      <c r="I3952" s="12" t="s">
        <v>55</v>
      </c>
      <c r="J3952" s="12" t="s">
        <v>55</v>
      </c>
      <c r="K3952" s="12" t="s">
        <v>56</v>
      </c>
      <c r="L3952" s="13">
        <v>39.159999999999997</v>
      </c>
      <c r="M3952" s="13">
        <v>24</v>
      </c>
      <c r="N3952" s="13">
        <f t="shared" si="4188"/>
        <v>1.6316666666666666</v>
      </c>
      <c r="O3952" s="13" t="s">
        <v>30</v>
      </c>
      <c r="P3952" s="13">
        <v>24</v>
      </c>
      <c r="Q3952" s="13">
        <v>0</v>
      </c>
      <c r="R3952" s="69">
        <f>+M3952*P3952</f>
        <v>576</v>
      </c>
      <c r="S3952" s="69">
        <v>0</v>
      </c>
      <c r="T3952" s="69">
        <f>+M3952*S3952</f>
        <v>0</v>
      </c>
      <c r="U3952" s="69">
        <f t="shared" ref="U3952" si="4246">+R3952-T3952</f>
        <v>576</v>
      </c>
      <c r="V3952" s="69">
        <f>+U3952*0</f>
        <v>0</v>
      </c>
      <c r="W3952" s="69">
        <f t="shared" ref="W3952" si="4247">+U3952-V3952</f>
        <v>576</v>
      </c>
      <c r="X3952" s="69">
        <v>0</v>
      </c>
      <c r="Y3952" s="14">
        <f t="shared" si="4236"/>
        <v>0</v>
      </c>
      <c r="Z3952" s="11" t="s">
        <v>26</v>
      </c>
      <c r="AA3952" s="12" t="s">
        <v>31</v>
      </c>
    </row>
    <row r="3953" spans="1:27" x14ac:dyDescent="0.25">
      <c r="A3953" s="10">
        <v>45717</v>
      </c>
      <c r="B3953" s="11" t="s">
        <v>7014</v>
      </c>
      <c r="C3953" s="11" t="s">
        <v>7015</v>
      </c>
      <c r="D3953" s="11">
        <v>18516</v>
      </c>
      <c r="E3953" s="11" t="s">
        <v>61</v>
      </c>
      <c r="F3953" s="11" t="s">
        <v>26</v>
      </c>
      <c r="G3953" s="11">
        <v>140</v>
      </c>
      <c r="H3953" s="12" t="s">
        <v>4443</v>
      </c>
      <c r="I3953" s="12" t="s">
        <v>27</v>
      </c>
      <c r="J3953" s="12" t="s">
        <v>42</v>
      </c>
      <c r="K3953" s="12" t="s">
        <v>43</v>
      </c>
      <c r="L3953" s="13">
        <v>10.7</v>
      </c>
      <c r="M3953" s="13">
        <v>7</v>
      </c>
      <c r="N3953" s="13">
        <f t="shared" si="4188"/>
        <v>1.5285714285714285</v>
      </c>
      <c r="O3953" s="13">
        <v>41</v>
      </c>
      <c r="P3953" s="13" t="s">
        <v>30</v>
      </c>
      <c r="Q3953" s="13">
        <v>0</v>
      </c>
      <c r="R3953" s="69">
        <f>L3953*O3953</f>
        <v>438.7</v>
      </c>
      <c r="S3953" s="69">
        <v>0</v>
      </c>
      <c r="T3953" s="69">
        <f>L3953*S3953</f>
        <v>0</v>
      </c>
      <c r="U3953" s="69">
        <f>R3953-T3953</f>
        <v>438.7</v>
      </c>
      <c r="V3953" s="69">
        <f>U3953*0</f>
        <v>0</v>
      </c>
      <c r="W3953" s="69">
        <f>U3953-V3953</f>
        <v>438.7</v>
      </c>
      <c r="X3953" s="69">
        <v>0</v>
      </c>
      <c r="Y3953" s="14">
        <f t="shared" si="4236"/>
        <v>0</v>
      </c>
      <c r="Z3953" s="11" t="s">
        <v>26</v>
      </c>
      <c r="AA3953" s="12" t="s">
        <v>31</v>
      </c>
    </row>
    <row r="3954" spans="1:27" x14ac:dyDescent="0.25">
      <c r="A3954" s="10">
        <v>45717</v>
      </c>
      <c r="B3954" s="11" t="s">
        <v>7016</v>
      </c>
      <c r="C3954" s="11" t="s">
        <v>7017</v>
      </c>
      <c r="D3954" s="11">
        <v>18517</v>
      </c>
      <c r="E3954" s="11" t="s">
        <v>239</v>
      </c>
      <c r="F3954" s="11" t="s">
        <v>26</v>
      </c>
      <c r="G3954" s="11">
        <v>2883</v>
      </c>
      <c r="H3954" s="12" t="s">
        <v>41</v>
      </c>
      <c r="I3954" s="12" t="s">
        <v>55</v>
      </c>
      <c r="J3954" s="12" t="s">
        <v>565</v>
      </c>
      <c r="K3954" s="12" t="s">
        <v>549</v>
      </c>
      <c r="L3954" s="13">
        <v>37.659999999999997</v>
      </c>
      <c r="M3954" s="13">
        <v>22</v>
      </c>
      <c r="N3954" s="13">
        <f t="shared" si="4188"/>
        <v>1.7118181818181817</v>
      </c>
      <c r="O3954" s="13">
        <v>25</v>
      </c>
      <c r="P3954" s="13"/>
      <c r="Q3954" s="13">
        <v>0</v>
      </c>
      <c r="R3954" s="69">
        <f>L3954*O3954</f>
        <v>941.49999999999989</v>
      </c>
      <c r="S3954" s="69">
        <v>0</v>
      </c>
      <c r="T3954" s="69">
        <f>L3954*S3954</f>
        <v>0</v>
      </c>
      <c r="U3954" s="69">
        <f>R3954-T3954</f>
        <v>941.49999999999989</v>
      </c>
      <c r="V3954" s="69">
        <f>U3954*0</f>
        <v>0</v>
      </c>
      <c r="W3954" s="69">
        <f>U3954-V3954</f>
        <v>941.49999999999989</v>
      </c>
      <c r="X3954" s="69">
        <v>0</v>
      </c>
      <c r="Y3954" s="14">
        <f t="shared" si="4236"/>
        <v>0</v>
      </c>
      <c r="Z3954" s="11" t="s">
        <v>26</v>
      </c>
      <c r="AA3954" s="12" t="s">
        <v>31</v>
      </c>
    </row>
    <row r="3955" spans="1:27" x14ac:dyDescent="0.25">
      <c r="A3955" s="10">
        <v>45719</v>
      </c>
      <c r="B3955" s="11" t="s">
        <v>375</v>
      </c>
      <c r="C3955" s="11" t="s">
        <v>7018</v>
      </c>
      <c r="D3955" s="11">
        <v>18518</v>
      </c>
      <c r="E3955" s="11" t="s">
        <v>32</v>
      </c>
      <c r="F3955" s="11" t="s">
        <v>26</v>
      </c>
      <c r="G3955" s="11">
        <v>75043</v>
      </c>
      <c r="H3955" s="12" t="s">
        <v>4447</v>
      </c>
      <c r="I3955" s="12" t="s">
        <v>27</v>
      </c>
      <c r="J3955" s="12" t="s">
        <v>47</v>
      </c>
      <c r="K3955" s="12" t="s">
        <v>48</v>
      </c>
      <c r="L3955" s="13">
        <v>39.020000000000003</v>
      </c>
      <c r="M3955" s="13">
        <v>25</v>
      </c>
      <c r="N3955" s="13">
        <f t="shared" ref="N3955:N4018" si="4248">L3955/M3955</f>
        <v>1.5608000000000002</v>
      </c>
      <c r="O3955" s="13">
        <v>46.66</v>
      </c>
      <c r="P3955" s="13" t="s">
        <v>30</v>
      </c>
      <c r="Q3955" s="13">
        <v>0</v>
      </c>
      <c r="R3955" s="69">
        <f>+L3955*O3955</f>
        <v>1820.6732</v>
      </c>
      <c r="S3955" s="69">
        <v>0</v>
      </c>
      <c r="T3955" s="69">
        <f>+L3955*S3955</f>
        <v>0</v>
      </c>
      <c r="U3955" s="69">
        <f>+R3955-T3955</f>
        <v>1820.6732</v>
      </c>
      <c r="V3955" s="69">
        <f>+U3955*0.75</f>
        <v>1365.5048999999999</v>
      </c>
      <c r="W3955" s="69">
        <f>+U3955-V3955</f>
        <v>455.16830000000004</v>
      </c>
      <c r="X3955" s="69">
        <v>0</v>
      </c>
      <c r="Y3955" s="14">
        <f t="shared" si="4236"/>
        <v>0</v>
      </c>
      <c r="Z3955" s="11" t="s">
        <v>26</v>
      </c>
      <c r="AA3955" s="12" t="s">
        <v>31</v>
      </c>
    </row>
    <row r="3956" spans="1:27" x14ac:dyDescent="0.25">
      <c r="A3956" s="10">
        <v>45719</v>
      </c>
      <c r="B3956" s="11" t="s">
        <v>5840</v>
      </c>
      <c r="C3956" s="11" t="s">
        <v>7019</v>
      </c>
      <c r="D3956" s="11">
        <v>18519</v>
      </c>
      <c r="E3956" s="11" t="s">
        <v>500</v>
      </c>
      <c r="F3956" s="11" t="s">
        <v>26</v>
      </c>
      <c r="G3956" s="11" t="s">
        <v>26</v>
      </c>
      <c r="H3956" s="12" t="s">
        <v>4421</v>
      </c>
      <c r="I3956" s="12" t="s">
        <v>27</v>
      </c>
      <c r="J3956" s="12" t="s">
        <v>33</v>
      </c>
      <c r="K3956" s="12" t="s">
        <v>34</v>
      </c>
      <c r="L3956" s="13">
        <v>43.16</v>
      </c>
      <c r="M3956" s="13">
        <v>29</v>
      </c>
      <c r="N3956" s="13">
        <f t="shared" si="4248"/>
        <v>1.4882758620689653</v>
      </c>
      <c r="O3956" s="13">
        <v>85</v>
      </c>
      <c r="P3956" s="13" t="s">
        <v>30</v>
      </c>
      <c r="Q3956" s="13">
        <v>0</v>
      </c>
      <c r="R3956" s="69">
        <f>L3956*O3956</f>
        <v>3668.6</v>
      </c>
      <c r="S3956" s="69">
        <v>38</v>
      </c>
      <c r="T3956" s="69">
        <f>L3956*S3956</f>
        <v>1640.08</v>
      </c>
      <c r="U3956" s="69">
        <f>R3956-T3956</f>
        <v>2028.52</v>
      </c>
      <c r="V3956" s="69">
        <f>U3956*1</f>
        <v>2028.52</v>
      </c>
      <c r="W3956" s="69">
        <f>U3956-V3956</f>
        <v>0</v>
      </c>
      <c r="X3956" s="69">
        <f>L3956*36</f>
        <v>1553.7599999999998</v>
      </c>
      <c r="Y3956" s="70">
        <f>+T3956-X3956</f>
        <v>86.320000000000164</v>
      </c>
      <c r="Z3956" s="12" t="s">
        <v>141</v>
      </c>
      <c r="AA3956" s="12" t="s">
        <v>78</v>
      </c>
    </row>
    <row r="3957" spans="1:27" x14ac:dyDescent="0.25">
      <c r="A3957" s="10">
        <v>45719</v>
      </c>
      <c r="B3957" s="11" t="s">
        <v>7020</v>
      </c>
      <c r="C3957" s="11" t="s">
        <v>7021</v>
      </c>
      <c r="D3957" s="11">
        <v>18520</v>
      </c>
      <c r="E3957" s="11" t="s">
        <v>223</v>
      </c>
      <c r="F3957" s="11" t="s">
        <v>26</v>
      </c>
      <c r="G3957" s="11">
        <v>3243</v>
      </c>
      <c r="H3957" s="12" t="s">
        <v>4422</v>
      </c>
      <c r="I3957" s="12" t="s">
        <v>27</v>
      </c>
      <c r="J3957" s="12" t="s">
        <v>33</v>
      </c>
      <c r="K3957" s="12" t="s">
        <v>34</v>
      </c>
      <c r="L3957" s="13">
        <v>35.520000000000003</v>
      </c>
      <c r="M3957" s="13">
        <v>25</v>
      </c>
      <c r="N3957" s="13">
        <f t="shared" si="4248"/>
        <v>1.4208000000000001</v>
      </c>
      <c r="O3957" s="13">
        <v>45</v>
      </c>
      <c r="P3957" s="13" t="s">
        <v>30</v>
      </c>
      <c r="Q3957" s="13">
        <v>0</v>
      </c>
      <c r="R3957" s="69">
        <f>+L3957*O3957</f>
        <v>1598.4</v>
      </c>
      <c r="S3957" s="69">
        <v>0</v>
      </c>
      <c r="T3957" s="69">
        <f>+L3957*S3957</f>
        <v>0</v>
      </c>
      <c r="U3957" s="69">
        <f t="shared" ref="U3957" si="4249">+R3957-T3957</f>
        <v>1598.4</v>
      </c>
      <c r="V3957" s="69">
        <f>+U3957*1</f>
        <v>1598.4</v>
      </c>
      <c r="W3957" s="69">
        <f t="shared" ref="W3957" si="4250">+U3957-V3957</f>
        <v>0</v>
      </c>
      <c r="X3957" s="69">
        <v>0</v>
      </c>
      <c r="Y3957" s="14">
        <f t="shared" ref="Y3957" si="4251">T3957-X3957</f>
        <v>0</v>
      </c>
      <c r="Z3957" s="11" t="s">
        <v>26</v>
      </c>
      <c r="AA3957" s="12" t="s">
        <v>31</v>
      </c>
    </row>
    <row r="3958" spans="1:27" x14ac:dyDescent="0.25">
      <c r="A3958" s="10">
        <v>45719</v>
      </c>
      <c r="B3958" s="11" t="s">
        <v>1793</v>
      </c>
      <c r="C3958" s="11" t="s">
        <v>7022</v>
      </c>
      <c r="D3958" s="11">
        <v>18521</v>
      </c>
      <c r="E3958" s="11" t="s">
        <v>245</v>
      </c>
      <c r="F3958" s="11" t="s">
        <v>26</v>
      </c>
      <c r="G3958" s="11" t="s">
        <v>26</v>
      </c>
      <c r="H3958" s="12" t="s">
        <v>4421</v>
      </c>
      <c r="I3958" s="12" t="s">
        <v>27</v>
      </c>
      <c r="J3958" s="12" t="s">
        <v>47</v>
      </c>
      <c r="K3958" s="12" t="s">
        <v>48</v>
      </c>
      <c r="L3958" s="13">
        <v>43</v>
      </c>
      <c r="M3958" s="13">
        <v>29</v>
      </c>
      <c r="N3958" s="13">
        <f t="shared" si="4248"/>
        <v>1.4827586206896552</v>
      </c>
      <c r="O3958" s="13">
        <v>87</v>
      </c>
      <c r="P3958" s="13" t="s">
        <v>30</v>
      </c>
      <c r="Q3958" s="13">
        <v>0</v>
      </c>
      <c r="R3958" s="69">
        <f>L3958*O3958</f>
        <v>3741</v>
      </c>
      <c r="S3958" s="69">
        <v>38</v>
      </c>
      <c r="T3958" s="69">
        <f>L3958*S3958</f>
        <v>1634</v>
      </c>
      <c r="U3958" s="69">
        <f>R3958-T3958</f>
        <v>2107</v>
      </c>
      <c r="V3958" s="69">
        <f>U3958*1</f>
        <v>2107</v>
      </c>
      <c r="W3958" s="69">
        <f>U3958-V3958</f>
        <v>0</v>
      </c>
      <c r="X3958" s="69">
        <f>L3958*37</f>
        <v>1591</v>
      </c>
      <c r="Y3958" s="70">
        <f t="shared" ref="Y3958" si="4252">+T3958-X3958</f>
        <v>43</v>
      </c>
      <c r="Z3958" s="12" t="s">
        <v>41</v>
      </c>
      <c r="AA3958" s="12" t="s">
        <v>78</v>
      </c>
    </row>
    <row r="3959" spans="1:27" x14ac:dyDescent="0.25">
      <c r="A3959" s="10">
        <v>45719</v>
      </c>
      <c r="B3959" s="11" t="s">
        <v>5749</v>
      </c>
      <c r="C3959" s="11" t="s">
        <v>7023</v>
      </c>
      <c r="D3959" s="11">
        <v>18522</v>
      </c>
      <c r="E3959" s="11" t="s">
        <v>551</v>
      </c>
      <c r="F3959" s="11" t="s">
        <v>26</v>
      </c>
      <c r="G3959" s="11">
        <v>44193</v>
      </c>
      <c r="H3959" s="12" t="s">
        <v>4422</v>
      </c>
      <c r="I3959" s="12" t="s">
        <v>27</v>
      </c>
      <c r="J3959" s="12" t="s">
        <v>33</v>
      </c>
      <c r="K3959" s="12" t="s">
        <v>34</v>
      </c>
      <c r="L3959" s="13">
        <v>32.46</v>
      </c>
      <c r="M3959" s="13">
        <v>25</v>
      </c>
      <c r="N3959" s="13">
        <f t="shared" si="4248"/>
        <v>1.2984</v>
      </c>
      <c r="O3959" s="13">
        <v>45</v>
      </c>
      <c r="P3959" s="13" t="s">
        <v>30</v>
      </c>
      <c r="Q3959" s="13">
        <v>0</v>
      </c>
      <c r="R3959" s="69">
        <f>+L3959*O3959</f>
        <v>1460.7</v>
      </c>
      <c r="S3959" s="69">
        <v>0</v>
      </c>
      <c r="T3959" s="69">
        <f>+L3959*S3959</f>
        <v>0</v>
      </c>
      <c r="U3959" s="69">
        <f t="shared" ref="U3959:U3961" si="4253">+R3959-T3959</f>
        <v>1460.7</v>
      </c>
      <c r="V3959" s="69">
        <f>+U3959*1</f>
        <v>1460.7</v>
      </c>
      <c r="W3959" s="69">
        <f t="shared" ref="W3959:W3961" si="4254">+U3959-V3959</f>
        <v>0</v>
      </c>
      <c r="X3959" s="69">
        <v>0</v>
      </c>
      <c r="Y3959" s="14">
        <f t="shared" ref="Y3959:Y3961" si="4255">T3959-X3959</f>
        <v>0</v>
      </c>
      <c r="Z3959" s="11" t="s">
        <v>26</v>
      </c>
      <c r="AA3959" s="12" t="s">
        <v>31</v>
      </c>
    </row>
    <row r="3960" spans="1:27" x14ac:dyDescent="0.25">
      <c r="A3960" s="10">
        <v>45719</v>
      </c>
      <c r="B3960" s="11" t="s">
        <v>5928</v>
      </c>
      <c r="C3960" s="11" t="s">
        <v>7024</v>
      </c>
      <c r="D3960" s="11">
        <v>18523</v>
      </c>
      <c r="E3960" s="11" t="s">
        <v>592</v>
      </c>
      <c r="F3960" s="11" t="s">
        <v>26</v>
      </c>
      <c r="G3960" s="11">
        <v>56562</v>
      </c>
      <c r="H3960" s="12" t="s">
        <v>4422</v>
      </c>
      <c r="I3960" s="12" t="s">
        <v>27</v>
      </c>
      <c r="J3960" s="12" t="s">
        <v>47</v>
      </c>
      <c r="K3960" s="12" t="s">
        <v>48</v>
      </c>
      <c r="L3960" s="13">
        <v>34.520000000000003</v>
      </c>
      <c r="M3960" s="13">
        <v>25</v>
      </c>
      <c r="N3960" s="13">
        <f t="shared" si="4248"/>
        <v>1.3808</v>
      </c>
      <c r="O3960" s="13">
        <v>46</v>
      </c>
      <c r="P3960" s="13" t="s">
        <v>30</v>
      </c>
      <c r="Q3960" s="13">
        <v>0</v>
      </c>
      <c r="R3960" s="69">
        <f t="shared" ref="R3960" si="4256">+L3960*O3960</f>
        <v>1587.92</v>
      </c>
      <c r="S3960" s="69">
        <v>0</v>
      </c>
      <c r="T3960" s="69">
        <f t="shared" ref="T3960" si="4257">+L3960*S3960</f>
        <v>0</v>
      </c>
      <c r="U3960" s="69">
        <f t="shared" si="4253"/>
        <v>1587.92</v>
      </c>
      <c r="V3960" s="69">
        <f>+U3960*1</f>
        <v>1587.92</v>
      </c>
      <c r="W3960" s="69">
        <f t="shared" si="4254"/>
        <v>0</v>
      </c>
      <c r="X3960" s="69">
        <v>0</v>
      </c>
      <c r="Y3960" s="14">
        <f t="shared" si="4255"/>
        <v>0</v>
      </c>
      <c r="Z3960" s="11" t="s">
        <v>26</v>
      </c>
      <c r="AA3960" s="12" t="s">
        <v>31</v>
      </c>
    </row>
    <row r="3961" spans="1:27" x14ac:dyDescent="0.25">
      <c r="A3961" s="10">
        <v>45719</v>
      </c>
      <c r="B3961" s="11" t="s">
        <v>7025</v>
      </c>
      <c r="C3961" s="11" t="s">
        <v>7026</v>
      </c>
      <c r="D3961" s="11">
        <v>18524</v>
      </c>
      <c r="E3961" s="11" t="s">
        <v>538</v>
      </c>
      <c r="F3961" s="11" t="s">
        <v>26</v>
      </c>
      <c r="G3961" s="11">
        <v>3396</v>
      </c>
      <c r="H3961" s="12" t="s">
        <v>41</v>
      </c>
      <c r="I3961" s="12" t="s">
        <v>55</v>
      </c>
      <c r="J3961" s="12" t="s">
        <v>55</v>
      </c>
      <c r="K3961" s="12" t="s">
        <v>56</v>
      </c>
      <c r="L3961" s="13">
        <v>38.020000000000003</v>
      </c>
      <c r="M3961" s="13">
        <v>22</v>
      </c>
      <c r="N3961" s="13">
        <f t="shared" si="4248"/>
        <v>1.7281818181818183</v>
      </c>
      <c r="O3961" s="13" t="s">
        <v>30</v>
      </c>
      <c r="P3961" s="13">
        <v>24</v>
      </c>
      <c r="Q3961" s="13">
        <v>0</v>
      </c>
      <c r="R3961" s="69">
        <f>+M3961*P3961</f>
        <v>528</v>
      </c>
      <c r="S3961" s="69">
        <v>0</v>
      </c>
      <c r="T3961" s="69">
        <f>+M3961*S3961</f>
        <v>0</v>
      </c>
      <c r="U3961" s="69">
        <f t="shared" si="4253"/>
        <v>528</v>
      </c>
      <c r="V3961" s="69">
        <f>+U3961*0</f>
        <v>0</v>
      </c>
      <c r="W3961" s="69">
        <f t="shared" si="4254"/>
        <v>528</v>
      </c>
      <c r="X3961" s="69">
        <v>0</v>
      </c>
      <c r="Y3961" s="14">
        <f t="shared" si="4255"/>
        <v>0</v>
      </c>
      <c r="Z3961" s="11" t="s">
        <v>26</v>
      </c>
      <c r="AA3961" s="12" t="s">
        <v>31</v>
      </c>
    </row>
    <row r="3962" spans="1:27" x14ac:dyDescent="0.25">
      <c r="A3962" s="10">
        <v>45719</v>
      </c>
      <c r="B3962" s="11" t="s">
        <v>1760</v>
      </c>
      <c r="C3962" s="11" t="s">
        <v>7027</v>
      </c>
      <c r="D3962" s="11">
        <v>18525</v>
      </c>
      <c r="E3962" s="11" t="s">
        <v>81</v>
      </c>
      <c r="F3962" s="11" t="s">
        <v>26</v>
      </c>
      <c r="G3962" s="11" t="s">
        <v>26</v>
      </c>
      <c r="H3962" s="12" t="s">
        <v>4421</v>
      </c>
      <c r="I3962" s="12" t="s">
        <v>27</v>
      </c>
      <c r="J3962" s="12" t="s">
        <v>33</v>
      </c>
      <c r="K3962" s="12" t="s">
        <v>34</v>
      </c>
      <c r="L3962" s="13">
        <v>43.7</v>
      </c>
      <c r="M3962" s="13">
        <v>30</v>
      </c>
      <c r="N3962" s="13">
        <f t="shared" si="4248"/>
        <v>1.4566666666666668</v>
      </c>
      <c r="O3962" s="13">
        <v>85</v>
      </c>
      <c r="P3962" s="13" t="s">
        <v>30</v>
      </c>
      <c r="Q3962" s="13">
        <v>0</v>
      </c>
      <c r="R3962" s="69">
        <f>L3962*O3962</f>
        <v>3714.5000000000005</v>
      </c>
      <c r="S3962" s="69">
        <v>38</v>
      </c>
      <c r="T3962" s="69">
        <f>L3962*S3962</f>
        <v>1660.6000000000001</v>
      </c>
      <c r="U3962" s="69">
        <f>R3962-T3962</f>
        <v>2053.9000000000005</v>
      </c>
      <c r="V3962" s="69">
        <f>U3962*1</f>
        <v>2053.9000000000005</v>
      </c>
      <c r="W3962" s="69">
        <f>U3962-V3962</f>
        <v>0</v>
      </c>
      <c r="X3962" s="69">
        <f>L3962*36</f>
        <v>1573.2</v>
      </c>
      <c r="Y3962" s="70">
        <f>+T3962-X3962</f>
        <v>87.400000000000091</v>
      </c>
      <c r="Z3962" s="12" t="s">
        <v>141</v>
      </c>
      <c r="AA3962" s="12" t="s">
        <v>78</v>
      </c>
    </row>
    <row r="3963" spans="1:27" x14ac:dyDescent="0.25">
      <c r="A3963" s="10">
        <v>45719</v>
      </c>
      <c r="B3963" s="11" t="s">
        <v>7028</v>
      </c>
      <c r="C3963" s="11" t="s">
        <v>7029</v>
      </c>
      <c r="D3963" s="11">
        <v>18526</v>
      </c>
      <c r="E3963" s="11" t="s">
        <v>460</v>
      </c>
      <c r="F3963" s="11" t="s">
        <v>26</v>
      </c>
      <c r="G3963" s="11">
        <v>138</v>
      </c>
      <c r="H3963" s="12" t="s">
        <v>4443</v>
      </c>
      <c r="I3963" s="12" t="s">
        <v>37</v>
      </c>
      <c r="J3963" s="12" t="s">
        <v>85</v>
      </c>
      <c r="K3963" s="12" t="s">
        <v>86</v>
      </c>
      <c r="L3963" s="13">
        <v>30.3</v>
      </c>
      <c r="M3963" s="13">
        <v>20</v>
      </c>
      <c r="N3963" s="13">
        <f t="shared" si="4248"/>
        <v>1.5150000000000001</v>
      </c>
      <c r="O3963" s="13">
        <v>30</v>
      </c>
      <c r="P3963" s="13" t="s">
        <v>30</v>
      </c>
      <c r="Q3963" s="13">
        <v>0</v>
      </c>
      <c r="R3963" s="69">
        <f>L3963*O3963</f>
        <v>909</v>
      </c>
      <c r="S3963" s="69">
        <v>0</v>
      </c>
      <c r="T3963" s="69">
        <f>L3963*S3963</f>
        <v>0</v>
      </c>
      <c r="U3963" s="69">
        <f>R3963-T3963</f>
        <v>909</v>
      </c>
      <c r="V3963" s="69">
        <f>U3963*0</f>
        <v>0</v>
      </c>
      <c r="W3963" s="69">
        <f>U3963-V3963</f>
        <v>909</v>
      </c>
      <c r="X3963" s="69">
        <v>0</v>
      </c>
      <c r="Y3963" s="14">
        <f t="shared" ref="Y3963:Y3968" si="4258">T3963-X3963</f>
        <v>0</v>
      </c>
      <c r="Z3963" s="11" t="s">
        <v>26</v>
      </c>
      <c r="AA3963" s="12" t="s">
        <v>31</v>
      </c>
    </row>
    <row r="3964" spans="1:27" x14ac:dyDescent="0.25">
      <c r="A3964" s="10">
        <v>45719</v>
      </c>
      <c r="B3964" s="11" t="s">
        <v>4123</v>
      </c>
      <c r="C3964" s="11" t="s">
        <v>7030</v>
      </c>
      <c r="D3964" s="11">
        <v>18527</v>
      </c>
      <c r="E3964" s="11" t="s">
        <v>482</v>
      </c>
      <c r="F3964" s="11" t="s">
        <v>26</v>
      </c>
      <c r="G3964" s="11">
        <v>3066</v>
      </c>
      <c r="H3964" s="12" t="s">
        <v>41</v>
      </c>
      <c r="I3964" s="12" t="s">
        <v>55</v>
      </c>
      <c r="J3964" s="12" t="s">
        <v>55</v>
      </c>
      <c r="K3964" s="12" t="s">
        <v>56</v>
      </c>
      <c r="L3964" s="13">
        <v>37.24</v>
      </c>
      <c r="M3964" s="13">
        <v>22</v>
      </c>
      <c r="N3964" s="13">
        <f t="shared" si="4248"/>
        <v>1.6927272727272729</v>
      </c>
      <c r="O3964" s="13" t="s">
        <v>30</v>
      </c>
      <c r="P3964" s="13">
        <v>24</v>
      </c>
      <c r="Q3964" s="13">
        <v>0</v>
      </c>
      <c r="R3964" s="69">
        <f>+M3964*P3964</f>
        <v>528</v>
      </c>
      <c r="S3964" s="69">
        <v>0</v>
      </c>
      <c r="T3964" s="69">
        <f>+M3964*S3964</f>
        <v>0</v>
      </c>
      <c r="U3964" s="69">
        <f t="shared" ref="U3964" si="4259">+R3964-T3964</f>
        <v>528</v>
      </c>
      <c r="V3964" s="69">
        <f>+U3964*0</f>
        <v>0</v>
      </c>
      <c r="W3964" s="69">
        <f t="shared" ref="W3964" si="4260">+U3964-V3964</f>
        <v>528</v>
      </c>
      <c r="X3964" s="69">
        <v>0</v>
      </c>
      <c r="Y3964" s="14">
        <f t="shared" si="4258"/>
        <v>0</v>
      </c>
      <c r="Z3964" s="11" t="s">
        <v>26</v>
      </c>
      <c r="AA3964" s="12" t="s">
        <v>31</v>
      </c>
    </row>
    <row r="3965" spans="1:27" x14ac:dyDescent="0.25">
      <c r="A3965" s="10">
        <v>45719</v>
      </c>
      <c r="B3965" s="11" t="s">
        <v>7031</v>
      </c>
      <c r="C3965" s="11" t="s">
        <v>7032</v>
      </c>
      <c r="D3965" s="11">
        <v>18528</v>
      </c>
      <c r="E3965" s="11" t="s">
        <v>434</v>
      </c>
      <c r="F3965" s="11" t="s">
        <v>26</v>
      </c>
      <c r="G3965" s="11">
        <v>3113</v>
      </c>
      <c r="H3965" s="12" t="s">
        <v>41</v>
      </c>
      <c r="I3965" s="12" t="s">
        <v>55</v>
      </c>
      <c r="J3965" s="12" t="s">
        <v>565</v>
      </c>
      <c r="K3965" s="12" t="s">
        <v>549</v>
      </c>
      <c r="L3965" s="13">
        <v>40.619999999999997</v>
      </c>
      <c r="M3965" s="13">
        <v>25</v>
      </c>
      <c r="N3965" s="13">
        <f t="shared" si="4248"/>
        <v>1.6247999999999998</v>
      </c>
      <c r="O3965" s="13">
        <v>25</v>
      </c>
      <c r="P3965" s="13"/>
      <c r="Q3965" s="13">
        <v>0</v>
      </c>
      <c r="R3965" s="69">
        <f>L3965*O3965</f>
        <v>1015.4999999999999</v>
      </c>
      <c r="S3965" s="69">
        <v>0</v>
      </c>
      <c r="T3965" s="69">
        <f>L3965*S3965</f>
        <v>0</v>
      </c>
      <c r="U3965" s="69">
        <f>R3965-T3965</f>
        <v>1015.4999999999999</v>
      </c>
      <c r="V3965" s="69">
        <f>U3965*0</f>
        <v>0</v>
      </c>
      <c r="W3965" s="69">
        <f>U3965-V3965</f>
        <v>1015.4999999999999</v>
      </c>
      <c r="X3965" s="69">
        <v>0</v>
      </c>
      <c r="Y3965" s="14">
        <f t="shared" si="4258"/>
        <v>0</v>
      </c>
      <c r="Z3965" s="11" t="s">
        <v>26</v>
      </c>
      <c r="AA3965" s="12" t="s">
        <v>31</v>
      </c>
    </row>
    <row r="3966" spans="1:27" x14ac:dyDescent="0.25">
      <c r="A3966" s="10">
        <v>45719</v>
      </c>
      <c r="B3966" s="11" t="s">
        <v>7033</v>
      </c>
      <c r="C3966" s="11" t="s">
        <v>7034</v>
      </c>
      <c r="D3966" s="11">
        <v>18529</v>
      </c>
      <c r="E3966" s="11" t="s">
        <v>49</v>
      </c>
      <c r="F3966" s="11" t="s">
        <v>26</v>
      </c>
      <c r="G3966" s="11">
        <v>1680</v>
      </c>
      <c r="H3966" s="12" t="s">
        <v>45</v>
      </c>
      <c r="I3966" s="12" t="s">
        <v>27</v>
      </c>
      <c r="J3966" s="12" t="s">
        <v>42</v>
      </c>
      <c r="K3966" s="12" t="s">
        <v>43</v>
      </c>
      <c r="L3966" s="13">
        <v>42.28</v>
      </c>
      <c r="M3966" s="13">
        <v>25</v>
      </c>
      <c r="N3966" s="13">
        <f t="shared" si="4248"/>
        <v>1.6912</v>
      </c>
      <c r="O3966" s="13" t="s">
        <v>30</v>
      </c>
      <c r="P3966" s="13">
        <v>62</v>
      </c>
      <c r="Q3966" s="13">
        <v>0</v>
      </c>
      <c r="R3966" s="69">
        <f>M3966*P3966</f>
        <v>1550</v>
      </c>
      <c r="S3966" s="69">
        <v>0</v>
      </c>
      <c r="T3966" s="69">
        <f>M3966*S3966</f>
        <v>0</v>
      </c>
      <c r="U3966" s="69">
        <f>R3966-T3966</f>
        <v>1550</v>
      </c>
      <c r="V3966" s="69">
        <f>U3966*0</f>
        <v>0</v>
      </c>
      <c r="W3966" s="69">
        <f>U3966-V3966</f>
        <v>1550</v>
      </c>
      <c r="X3966" s="69">
        <v>0</v>
      </c>
      <c r="Y3966" s="14">
        <f t="shared" si="4258"/>
        <v>0</v>
      </c>
      <c r="Z3966" s="11" t="s">
        <v>26</v>
      </c>
      <c r="AA3966" s="12" t="s">
        <v>31</v>
      </c>
    </row>
    <row r="3967" spans="1:27" x14ac:dyDescent="0.25">
      <c r="A3967" s="10">
        <v>45719</v>
      </c>
      <c r="B3967" s="11" t="s">
        <v>7035</v>
      </c>
      <c r="C3967" s="11" t="s">
        <v>7036</v>
      </c>
      <c r="D3967" s="11">
        <v>18530</v>
      </c>
      <c r="E3967" s="11" t="s">
        <v>239</v>
      </c>
      <c r="F3967" s="11" t="s">
        <v>26</v>
      </c>
      <c r="G3967" s="11">
        <v>2884</v>
      </c>
      <c r="H3967" s="12" t="s">
        <v>41</v>
      </c>
      <c r="I3967" s="12" t="s">
        <v>55</v>
      </c>
      <c r="J3967" s="12" t="s">
        <v>55</v>
      </c>
      <c r="K3967" s="12" t="s">
        <v>56</v>
      </c>
      <c r="L3967" s="13">
        <v>36.74</v>
      </c>
      <c r="M3967" s="13">
        <v>22</v>
      </c>
      <c r="N3967" s="13">
        <f t="shared" si="4248"/>
        <v>1.6700000000000002</v>
      </c>
      <c r="O3967" s="13" t="s">
        <v>30</v>
      </c>
      <c r="P3967" s="13">
        <v>24</v>
      </c>
      <c r="Q3967" s="13">
        <v>0</v>
      </c>
      <c r="R3967" s="69">
        <f t="shared" ref="R3967:R3968" si="4261">+M3967*P3967</f>
        <v>528</v>
      </c>
      <c r="S3967" s="69">
        <v>0</v>
      </c>
      <c r="T3967" s="69">
        <f t="shared" ref="T3967:T3968" si="4262">+M3967*S3967</f>
        <v>0</v>
      </c>
      <c r="U3967" s="69">
        <f t="shared" ref="U3967:U3968" si="4263">+R3967-T3967</f>
        <v>528</v>
      </c>
      <c r="V3967" s="69">
        <f t="shared" ref="V3967:V3968" si="4264">+U3967*0</f>
        <v>0</v>
      </c>
      <c r="W3967" s="69">
        <f t="shared" ref="W3967:W3968" si="4265">+U3967-V3967</f>
        <v>528</v>
      </c>
      <c r="X3967" s="69">
        <v>0</v>
      </c>
      <c r="Y3967" s="14">
        <f t="shared" si="4258"/>
        <v>0</v>
      </c>
      <c r="Z3967" s="11" t="s">
        <v>26</v>
      </c>
      <c r="AA3967" s="12" t="s">
        <v>31</v>
      </c>
    </row>
    <row r="3968" spans="1:27" x14ac:dyDescent="0.25">
      <c r="A3968" s="10">
        <v>45719</v>
      </c>
      <c r="B3968" s="11" t="s">
        <v>7037</v>
      </c>
      <c r="C3968" s="11" t="s">
        <v>7038</v>
      </c>
      <c r="D3968" s="11">
        <v>18531</v>
      </c>
      <c r="E3968" s="11" t="s">
        <v>53</v>
      </c>
      <c r="F3968" s="11" t="s">
        <v>26</v>
      </c>
      <c r="G3968" s="11">
        <v>3998</v>
      </c>
      <c r="H3968" s="12" t="s">
        <v>41</v>
      </c>
      <c r="I3968" s="12" t="s">
        <v>55</v>
      </c>
      <c r="J3968" s="12" t="s">
        <v>55</v>
      </c>
      <c r="K3968" s="12" t="s">
        <v>56</v>
      </c>
      <c r="L3968" s="13">
        <v>38.520000000000003</v>
      </c>
      <c r="M3968" s="13">
        <v>25</v>
      </c>
      <c r="N3968" s="13">
        <f t="shared" si="4248"/>
        <v>1.5408000000000002</v>
      </c>
      <c r="O3968" s="13" t="s">
        <v>30</v>
      </c>
      <c r="P3968" s="13">
        <v>24</v>
      </c>
      <c r="Q3968" s="13">
        <v>0</v>
      </c>
      <c r="R3968" s="69">
        <f t="shared" si="4261"/>
        <v>600</v>
      </c>
      <c r="S3968" s="69">
        <v>0</v>
      </c>
      <c r="T3968" s="69">
        <f t="shared" si="4262"/>
        <v>0</v>
      </c>
      <c r="U3968" s="69">
        <f t="shared" si="4263"/>
        <v>600</v>
      </c>
      <c r="V3968" s="69">
        <f t="shared" si="4264"/>
        <v>0</v>
      </c>
      <c r="W3968" s="69">
        <f t="shared" si="4265"/>
        <v>600</v>
      </c>
      <c r="X3968" s="69">
        <v>0</v>
      </c>
      <c r="Y3968" s="14">
        <f t="shared" si="4258"/>
        <v>0</v>
      </c>
      <c r="Z3968" s="11" t="s">
        <v>26</v>
      </c>
      <c r="AA3968" s="12" t="s">
        <v>31</v>
      </c>
    </row>
    <row r="3969" spans="1:27" x14ac:dyDescent="0.25">
      <c r="A3969" s="10">
        <v>45719</v>
      </c>
      <c r="B3969" s="11" t="s">
        <v>7039</v>
      </c>
      <c r="C3969" s="11" t="s">
        <v>7040</v>
      </c>
      <c r="D3969" s="11">
        <v>18532</v>
      </c>
      <c r="E3969" s="11" t="s">
        <v>57</v>
      </c>
      <c r="F3969" s="11" t="s">
        <v>26</v>
      </c>
      <c r="G3969" s="11" t="s">
        <v>26</v>
      </c>
      <c r="H3969" s="12" t="s">
        <v>4421</v>
      </c>
      <c r="I3969" s="12" t="s">
        <v>27</v>
      </c>
      <c r="J3969" s="12" t="s">
        <v>42</v>
      </c>
      <c r="K3969" s="12" t="s">
        <v>43</v>
      </c>
      <c r="L3969" s="13">
        <v>42.7</v>
      </c>
      <c r="M3969" s="13">
        <v>25</v>
      </c>
      <c r="N3969" s="13">
        <f t="shared" si="4248"/>
        <v>1.7080000000000002</v>
      </c>
      <c r="O3969" s="13">
        <v>83</v>
      </c>
      <c r="P3969" s="13" t="s">
        <v>30</v>
      </c>
      <c r="Q3969" s="13">
        <v>0</v>
      </c>
      <c r="R3969" s="69">
        <f>L3969*O3969</f>
        <v>3544.1000000000004</v>
      </c>
      <c r="S3969" s="69">
        <v>38</v>
      </c>
      <c r="T3969" s="69">
        <f>L3969*S3969</f>
        <v>1622.6000000000001</v>
      </c>
      <c r="U3969" s="69">
        <f>R3969-T3969</f>
        <v>1921.5000000000002</v>
      </c>
      <c r="V3969" s="69">
        <f>U3969*1</f>
        <v>1921.5000000000002</v>
      </c>
      <c r="W3969" s="69">
        <f>U3969-V3969</f>
        <v>0</v>
      </c>
      <c r="X3969" s="69">
        <f>L3969*37</f>
        <v>1579.9</v>
      </c>
      <c r="Y3969" s="70">
        <f>+T3969-X3969</f>
        <v>42.700000000000045</v>
      </c>
      <c r="Z3969" s="12" t="s">
        <v>41</v>
      </c>
      <c r="AA3969" s="12" t="s">
        <v>78</v>
      </c>
    </row>
    <row r="3970" spans="1:27" x14ac:dyDescent="0.25">
      <c r="A3970" s="10">
        <v>45719</v>
      </c>
      <c r="B3970" s="11" t="s">
        <v>3601</v>
      </c>
      <c r="C3970" s="11" t="s">
        <v>7041</v>
      </c>
      <c r="D3970" s="11">
        <v>18533</v>
      </c>
      <c r="E3970" s="11" t="s">
        <v>98</v>
      </c>
      <c r="F3970" s="11" t="s">
        <v>26</v>
      </c>
      <c r="G3970" s="11">
        <v>10739</v>
      </c>
      <c r="H3970" s="12" t="s">
        <v>140</v>
      </c>
      <c r="I3970" s="12" t="s">
        <v>27</v>
      </c>
      <c r="J3970" s="12" t="s">
        <v>42</v>
      </c>
      <c r="K3970" s="12" t="s">
        <v>43</v>
      </c>
      <c r="L3970" s="13">
        <v>41.4</v>
      </c>
      <c r="M3970" s="13">
        <v>25</v>
      </c>
      <c r="N3970" s="13">
        <f t="shared" si="4248"/>
        <v>1.6559999999999999</v>
      </c>
      <c r="O3970" s="13">
        <v>40</v>
      </c>
      <c r="P3970" s="13"/>
      <c r="Q3970" s="13">
        <v>0</v>
      </c>
      <c r="R3970" s="69">
        <f>+L3970*O3970</f>
        <v>1656</v>
      </c>
      <c r="S3970" s="69">
        <v>0</v>
      </c>
      <c r="T3970" s="69">
        <f>+L3970*S3970</f>
        <v>0</v>
      </c>
      <c r="U3970" s="69">
        <f>+R3970-T3970</f>
        <v>1656</v>
      </c>
      <c r="V3970" s="69">
        <f>+U3970*0</f>
        <v>0</v>
      </c>
      <c r="W3970" s="69">
        <f>+U3970-V3970</f>
        <v>1656</v>
      </c>
      <c r="X3970" s="69">
        <v>0</v>
      </c>
      <c r="Y3970" s="14">
        <f t="shared" ref="Y3970:Y3976" si="4266">T3970-X3970</f>
        <v>0</v>
      </c>
      <c r="Z3970" s="11" t="s">
        <v>26</v>
      </c>
      <c r="AA3970" s="12" t="s">
        <v>31</v>
      </c>
    </row>
    <row r="3971" spans="1:27" x14ac:dyDescent="0.25">
      <c r="A3971" s="10">
        <v>45719</v>
      </c>
      <c r="B3971" s="11" t="s">
        <v>4199</v>
      </c>
      <c r="C3971" s="11" t="s">
        <v>7042</v>
      </c>
      <c r="D3971" s="11">
        <v>18534</v>
      </c>
      <c r="E3971" s="11" t="s">
        <v>52</v>
      </c>
      <c r="F3971" s="11" t="s">
        <v>26</v>
      </c>
      <c r="G3971" s="11">
        <v>1163</v>
      </c>
      <c r="H3971" s="12" t="s">
        <v>141</v>
      </c>
      <c r="I3971" s="12" t="s">
        <v>55</v>
      </c>
      <c r="J3971" s="12" t="s">
        <v>55</v>
      </c>
      <c r="K3971" s="12" t="s">
        <v>56</v>
      </c>
      <c r="L3971" s="13">
        <v>38.86</v>
      </c>
      <c r="M3971" s="13">
        <v>25</v>
      </c>
      <c r="N3971" s="13">
        <f t="shared" si="4248"/>
        <v>1.5544</v>
      </c>
      <c r="O3971" s="13">
        <v>15</v>
      </c>
      <c r="P3971" s="13" t="s">
        <v>30</v>
      </c>
      <c r="Q3971" s="13">
        <v>0</v>
      </c>
      <c r="R3971" s="69">
        <f>L3971*O3971</f>
        <v>582.9</v>
      </c>
      <c r="S3971" s="69">
        <v>0</v>
      </c>
      <c r="T3971" s="69">
        <f>L3971*S3971</f>
        <v>0</v>
      </c>
      <c r="U3971" s="69">
        <f>R3971-T3971</f>
        <v>582.9</v>
      </c>
      <c r="V3971" s="69">
        <f>U3971*0</f>
        <v>0</v>
      </c>
      <c r="W3971" s="69">
        <f>U3971-V3971</f>
        <v>582.9</v>
      </c>
      <c r="X3971" s="69">
        <v>0</v>
      </c>
      <c r="Y3971" s="14">
        <f t="shared" si="4266"/>
        <v>0</v>
      </c>
      <c r="Z3971" s="11" t="s">
        <v>26</v>
      </c>
      <c r="AA3971" s="12" t="s">
        <v>31</v>
      </c>
    </row>
    <row r="3972" spans="1:27" x14ac:dyDescent="0.25">
      <c r="A3972" s="10">
        <v>45719</v>
      </c>
      <c r="B3972" s="11" t="s">
        <v>7043</v>
      </c>
      <c r="C3972" s="11" t="s">
        <v>7044</v>
      </c>
      <c r="D3972" s="11">
        <v>18535</v>
      </c>
      <c r="E3972" s="11" t="s">
        <v>494</v>
      </c>
      <c r="F3972" s="11" t="s">
        <v>26</v>
      </c>
      <c r="G3972" s="11">
        <v>78301</v>
      </c>
      <c r="H3972" s="12" t="s">
        <v>4447</v>
      </c>
      <c r="I3972" s="12" t="s">
        <v>27</v>
      </c>
      <c r="J3972" s="12" t="s">
        <v>42</v>
      </c>
      <c r="K3972" s="12" t="s">
        <v>43</v>
      </c>
      <c r="L3972" s="13">
        <v>41.44</v>
      </c>
      <c r="M3972" s="13">
        <v>25</v>
      </c>
      <c r="N3972" s="13">
        <f t="shared" si="4248"/>
        <v>1.6576</v>
      </c>
      <c r="O3972" s="13">
        <v>42.5</v>
      </c>
      <c r="P3972" s="13"/>
      <c r="Q3972" s="13">
        <v>0</v>
      </c>
      <c r="R3972" s="69">
        <f>+L3972*O3972</f>
        <v>1761.1999999999998</v>
      </c>
      <c r="S3972" s="69">
        <v>0</v>
      </c>
      <c r="T3972" s="69">
        <f>+L3972*S3972</f>
        <v>0</v>
      </c>
      <c r="U3972" s="69">
        <f>+R3972-T3972</f>
        <v>1761.1999999999998</v>
      </c>
      <c r="V3972" s="69">
        <f>+U3972*0.75</f>
        <v>1320.8999999999999</v>
      </c>
      <c r="W3972" s="69">
        <f>+U3972-V3972</f>
        <v>440.29999999999995</v>
      </c>
      <c r="X3972" s="69">
        <v>0</v>
      </c>
      <c r="Y3972" s="14">
        <f t="shared" si="4266"/>
        <v>0</v>
      </c>
      <c r="Z3972" s="11" t="s">
        <v>26</v>
      </c>
      <c r="AA3972" s="12" t="s">
        <v>31</v>
      </c>
    </row>
    <row r="3973" spans="1:27" x14ac:dyDescent="0.25">
      <c r="A3973" s="10">
        <v>45719</v>
      </c>
      <c r="B3973" s="11" t="s">
        <v>5451</v>
      </c>
      <c r="C3973" s="11" t="s">
        <v>7045</v>
      </c>
      <c r="D3973" s="11">
        <v>18536</v>
      </c>
      <c r="E3973" s="11" t="s">
        <v>64</v>
      </c>
      <c r="F3973" s="11" t="s">
        <v>26</v>
      </c>
      <c r="G3973" s="11">
        <v>1164</v>
      </c>
      <c r="H3973" s="12" t="s">
        <v>141</v>
      </c>
      <c r="I3973" s="12" t="s">
        <v>55</v>
      </c>
      <c r="J3973" s="12" t="s">
        <v>55</v>
      </c>
      <c r="K3973" s="12" t="s">
        <v>56</v>
      </c>
      <c r="L3973" s="13">
        <v>37.96</v>
      </c>
      <c r="M3973" s="13">
        <v>25</v>
      </c>
      <c r="N3973" s="13">
        <f t="shared" si="4248"/>
        <v>1.5184</v>
      </c>
      <c r="O3973" s="13">
        <v>15</v>
      </c>
      <c r="P3973" s="13" t="s">
        <v>30</v>
      </c>
      <c r="Q3973" s="13">
        <v>0</v>
      </c>
      <c r="R3973" s="69">
        <f>L3973*O3973</f>
        <v>569.4</v>
      </c>
      <c r="S3973" s="69">
        <v>0</v>
      </c>
      <c r="T3973" s="69">
        <f>L3973*S3973</f>
        <v>0</v>
      </c>
      <c r="U3973" s="69">
        <f>R3973-T3973</f>
        <v>569.4</v>
      </c>
      <c r="V3973" s="69">
        <f>U3973*0</f>
        <v>0</v>
      </c>
      <c r="W3973" s="69">
        <f>U3973-V3973</f>
        <v>569.4</v>
      </c>
      <c r="X3973" s="69">
        <v>0</v>
      </c>
      <c r="Y3973" s="14">
        <f t="shared" si="4266"/>
        <v>0</v>
      </c>
      <c r="Z3973" s="11" t="s">
        <v>26</v>
      </c>
      <c r="AA3973" s="12" t="s">
        <v>31</v>
      </c>
    </row>
    <row r="3974" spans="1:27" x14ac:dyDescent="0.25">
      <c r="A3974" s="10">
        <v>45719</v>
      </c>
      <c r="B3974" s="11" t="s">
        <v>2249</v>
      </c>
      <c r="C3974" s="11" t="s">
        <v>7046</v>
      </c>
      <c r="D3974" s="11">
        <v>18537</v>
      </c>
      <c r="E3974" s="11" t="s">
        <v>40</v>
      </c>
      <c r="F3974" s="11" t="s">
        <v>26</v>
      </c>
      <c r="G3974" s="11">
        <v>3291</v>
      </c>
      <c r="H3974" s="12" t="s">
        <v>41</v>
      </c>
      <c r="I3974" s="12" t="s">
        <v>55</v>
      </c>
      <c r="J3974" s="12" t="s">
        <v>565</v>
      </c>
      <c r="K3974" s="12" t="s">
        <v>549</v>
      </c>
      <c r="L3974" s="13">
        <v>40.119999999999997</v>
      </c>
      <c r="M3974" s="13">
        <v>25</v>
      </c>
      <c r="N3974" s="13">
        <f t="shared" si="4248"/>
        <v>1.6048</v>
      </c>
      <c r="O3974" s="13">
        <v>25</v>
      </c>
      <c r="P3974" s="13"/>
      <c r="Q3974" s="13">
        <v>0</v>
      </c>
      <c r="R3974" s="69">
        <f>L3974*O3974</f>
        <v>1002.9999999999999</v>
      </c>
      <c r="S3974" s="69">
        <v>0</v>
      </c>
      <c r="T3974" s="69">
        <f>L3974*S3974</f>
        <v>0</v>
      </c>
      <c r="U3974" s="69">
        <f>R3974-T3974</f>
        <v>1002.9999999999999</v>
      </c>
      <c r="V3974" s="69">
        <f>U3974*0</f>
        <v>0</v>
      </c>
      <c r="W3974" s="69">
        <f>U3974-V3974</f>
        <v>1002.9999999999999</v>
      </c>
      <c r="X3974" s="69">
        <v>0</v>
      </c>
      <c r="Y3974" s="14">
        <f t="shared" si="4266"/>
        <v>0</v>
      </c>
      <c r="Z3974" s="11" t="s">
        <v>26</v>
      </c>
      <c r="AA3974" s="12" t="s">
        <v>31</v>
      </c>
    </row>
    <row r="3975" spans="1:27" x14ac:dyDescent="0.25">
      <c r="A3975" s="10">
        <v>45719</v>
      </c>
      <c r="B3975" s="11" t="s">
        <v>7047</v>
      </c>
      <c r="C3975" s="11" t="s">
        <v>7048</v>
      </c>
      <c r="D3975" s="11">
        <v>18538</v>
      </c>
      <c r="E3975" s="11" t="s">
        <v>183</v>
      </c>
      <c r="F3975" s="11" t="s">
        <v>26</v>
      </c>
      <c r="G3975" s="11">
        <v>1035</v>
      </c>
      <c r="H3975" s="12" t="s">
        <v>141</v>
      </c>
      <c r="I3975" s="12" t="s">
        <v>27</v>
      </c>
      <c r="J3975" s="12" t="s">
        <v>33</v>
      </c>
      <c r="K3975" s="12" t="s">
        <v>34</v>
      </c>
      <c r="L3975" s="13">
        <v>38.22</v>
      </c>
      <c r="M3975" s="13">
        <v>25</v>
      </c>
      <c r="N3975" s="13">
        <f t="shared" si="4248"/>
        <v>1.5287999999999999</v>
      </c>
      <c r="O3975" s="13">
        <v>40</v>
      </c>
      <c r="P3975" s="13" t="s">
        <v>30</v>
      </c>
      <c r="Q3975" s="13">
        <v>0</v>
      </c>
      <c r="R3975" s="69">
        <f>L3975*O3975</f>
        <v>1528.8</v>
      </c>
      <c r="S3975" s="69">
        <v>0</v>
      </c>
      <c r="T3975" s="69">
        <f>L3975*S3975</f>
        <v>0</v>
      </c>
      <c r="U3975" s="69">
        <f>R3975-T3975</f>
        <v>1528.8</v>
      </c>
      <c r="V3975" s="69">
        <f>U3975*0</f>
        <v>0</v>
      </c>
      <c r="W3975" s="69">
        <f>U3975-V3975</f>
        <v>1528.8</v>
      </c>
      <c r="X3975" s="69">
        <v>0</v>
      </c>
      <c r="Y3975" s="14">
        <f t="shared" si="4266"/>
        <v>0</v>
      </c>
      <c r="Z3975" s="11" t="s">
        <v>26</v>
      </c>
      <c r="AA3975" s="12" t="s">
        <v>31</v>
      </c>
    </row>
    <row r="3976" spans="1:27" x14ac:dyDescent="0.25">
      <c r="A3976" s="10">
        <v>45719</v>
      </c>
      <c r="B3976" s="11" t="s">
        <v>3617</v>
      </c>
      <c r="C3976" s="11" t="s">
        <v>7049</v>
      </c>
      <c r="D3976" s="11">
        <v>18539</v>
      </c>
      <c r="E3976" s="11" t="s">
        <v>519</v>
      </c>
      <c r="F3976" s="11" t="s">
        <v>26</v>
      </c>
      <c r="G3976" s="11">
        <v>10462</v>
      </c>
      <c r="H3976" s="12" t="s">
        <v>140</v>
      </c>
      <c r="I3976" s="12" t="s">
        <v>27</v>
      </c>
      <c r="J3976" s="12" t="s">
        <v>42</v>
      </c>
      <c r="K3976" s="12" t="s">
        <v>43</v>
      </c>
      <c r="L3976" s="13">
        <v>42.52</v>
      </c>
      <c r="M3976" s="13">
        <v>25</v>
      </c>
      <c r="N3976" s="13">
        <f t="shared" si="4248"/>
        <v>1.7008000000000001</v>
      </c>
      <c r="O3976" s="13">
        <v>40</v>
      </c>
      <c r="P3976" s="13"/>
      <c r="Q3976" s="13">
        <v>0</v>
      </c>
      <c r="R3976" s="69">
        <f>+L3976*O3976</f>
        <v>1700.8000000000002</v>
      </c>
      <c r="S3976" s="69">
        <v>0</v>
      </c>
      <c r="T3976" s="69">
        <f>+L3976*S3976</f>
        <v>0</v>
      </c>
      <c r="U3976" s="69">
        <f>+R3976-T3976</f>
        <v>1700.8000000000002</v>
      </c>
      <c r="V3976" s="69">
        <f>+U3976*0</f>
        <v>0</v>
      </c>
      <c r="W3976" s="69">
        <f>+U3976-V3976</f>
        <v>1700.8000000000002</v>
      </c>
      <c r="X3976" s="69">
        <v>0</v>
      </c>
      <c r="Y3976" s="14">
        <f t="shared" si="4266"/>
        <v>0</v>
      </c>
      <c r="Z3976" s="11" t="s">
        <v>26</v>
      </c>
      <c r="AA3976" s="12" t="s">
        <v>31</v>
      </c>
    </row>
    <row r="3977" spans="1:27" x14ac:dyDescent="0.25">
      <c r="A3977" s="10">
        <v>45719</v>
      </c>
      <c r="B3977" s="11" t="s">
        <v>7050</v>
      </c>
      <c r="C3977" s="11" t="s">
        <v>7051</v>
      </c>
      <c r="D3977" s="11">
        <v>18540</v>
      </c>
      <c r="E3977" s="11" t="s">
        <v>604</v>
      </c>
      <c r="F3977" s="11" t="s">
        <v>26</v>
      </c>
      <c r="G3977" s="11" t="s">
        <v>26</v>
      </c>
      <c r="H3977" s="12" t="s">
        <v>4421</v>
      </c>
      <c r="I3977" s="12" t="s">
        <v>27</v>
      </c>
      <c r="J3977" s="12" t="s">
        <v>33</v>
      </c>
      <c r="K3977" s="12" t="s">
        <v>34</v>
      </c>
      <c r="L3977" s="13">
        <v>40.840000000000003</v>
      </c>
      <c r="M3977" s="13">
        <v>28</v>
      </c>
      <c r="N3977" s="13">
        <f t="shared" si="4248"/>
        <v>1.4585714285714286</v>
      </c>
      <c r="O3977" s="13">
        <v>85</v>
      </c>
      <c r="P3977" s="13" t="s">
        <v>30</v>
      </c>
      <c r="Q3977" s="13">
        <v>0</v>
      </c>
      <c r="R3977" s="69">
        <f>L3977*O3977</f>
        <v>3471.4</v>
      </c>
      <c r="S3977" s="69">
        <v>38</v>
      </c>
      <c r="T3977" s="69">
        <f>L3977*S3977</f>
        <v>1551.92</v>
      </c>
      <c r="U3977" s="69">
        <f>R3977-T3977</f>
        <v>1919.48</v>
      </c>
      <c r="V3977" s="69">
        <f>U3977*1</f>
        <v>1919.48</v>
      </c>
      <c r="W3977" s="69">
        <f>U3977-V3977</f>
        <v>0</v>
      </c>
      <c r="X3977" s="69">
        <f>L3977*36</f>
        <v>1470.2400000000002</v>
      </c>
      <c r="Y3977" s="70">
        <f>+T3977-X3977</f>
        <v>81.679999999999836</v>
      </c>
      <c r="Z3977" s="12" t="s">
        <v>141</v>
      </c>
      <c r="AA3977" s="12" t="s">
        <v>78</v>
      </c>
    </row>
    <row r="3978" spans="1:27" x14ac:dyDescent="0.25">
      <c r="A3978" s="10">
        <v>45719</v>
      </c>
      <c r="B3978" s="11" t="s">
        <v>7052</v>
      </c>
      <c r="C3978" s="11" t="s">
        <v>7053</v>
      </c>
      <c r="D3978" s="11">
        <v>18541</v>
      </c>
      <c r="E3978" s="11" t="s">
        <v>44</v>
      </c>
      <c r="F3978" s="11" t="s">
        <v>26</v>
      </c>
      <c r="G3978" s="11">
        <v>1681</v>
      </c>
      <c r="H3978" s="12" t="s">
        <v>45</v>
      </c>
      <c r="I3978" s="12" t="s">
        <v>27</v>
      </c>
      <c r="J3978" s="12" t="s">
        <v>33</v>
      </c>
      <c r="K3978" s="12" t="s">
        <v>34</v>
      </c>
      <c r="L3978" s="13">
        <v>38.72</v>
      </c>
      <c r="M3978" s="13">
        <v>25</v>
      </c>
      <c r="N3978" s="13">
        <f t="shared" si="4248"/>
        <v>1.5488</v>
      </c>
      <c r="O3978" s="13" t="s">
        <v>30</v>
      </c>
      <c r="P3978" s="13">
        <v>58</v>
      </c>
      <c r="Q3978" s="13">
        <v>0</v>
      </c>
      <c r="R3978" s="69">
        <f>M3978*P3978</f>
        <v>1450</v>
      </c>
      <c r="S3978" s="69">
        <v>0</v>
      </c>
      <c r="T3978" s="69">
        <f>M3978*S3978</f>
        <v>0</v>
      </c>
      <c r="U3978" s="69">
        <f>R3978-T3978</f>
        <v>1450</v>
      </c>
      <c r="V3978" s="69">
        <f>U3978*0</f>
        <v>0</v>
      </c>
      <c r="W3978" s="69">
        <f>U3978-V3978</f>
        <v>1450</v>
      </c>
      <c r="X3978" s="69">
        <v>0</v>
      </c>
      <c r="Y3978" s="14">
        <f t="shared" ref="Y3978:Y3985" si="4267">T3978-X3978</f>
        <v>0</v>
      </c>
      <c r="Z3978" s="11" t="s">
        <v>26</v>
      </c>
      <c r="AA3978" s="12" t="s">
        <v>31</v>
      </c>
    </row>
    <row r="3979" spans="1:27" x14ac:dyDescent="0.25">
      <c r="A3979" s="10">
        <v>45719</v>
      </c>
      <c r="B3979" s="11" t="s">
        <v>7054</v>
      </c>
      <c r="C3979" s="11" t="s">
        <v>7055</v>
      </c>
      <c r="D3979" s="11">
        <v>18542</v>
      </c>
      <c r="E3979" s="11" t="s">
        <v>588</v>
      </c>
      <c r="F3979" s="11" t="s">
        <v>26</v>
      </c>
      <c r="G3979" s="11">
        <v>56948</v>
      </c>
      <c r="H3979" s="12" t="s">
        <v>4422</v>
      </c>
      <c r="I3979" s="12" t="s">
        <v>27</v>
      </c>
      <c r="J3979" s="12" t="s">
        <v>47</v>
      </c>
      <c r="K3979" s="12" t="s">
        <v>48</v>
      </c>
      <c r="L3979" s="13">
        <v>33.22</v>
      </c>
      <c r="M3979" s="13">
        <v>25</v>
      </c>
      <c r="N3979" s="13">
        <f t="shared" si="4248"/>
        <v>1.3288</v>
      </c>
      <c r="O3979" s="13">
        <v>46</v>
      </c>
      <c r="P3979" s="13" t="s">
        <v>30</v>
      </c>
      <c r="Q3979" s="13">
        <v>0</v>
      </c>
      <c r="R3979" s="69">
        <f t="shared" ref="R3979" si="4268">+L3979*O3979</f>
        <v>1528.12</v>
      </c>
      <c r="S3979" s="69">
        <v>0</v>
      </c>
      <c r="T3979" s="69">
        <f t="shared" ref="T3979" si="4269">+L3979*S3979</f>
        <v>0</v>
      </c>
      <c r="U3979" s="69">
        <f t="shared" ref="U3979" si="4270">+R3979-T3979</f>
        <v>1528.12</v>
      </c>
      <c r="V3979" s="69">
        <f>+U3979*1</f>
        <v>1528.12</v>
      </c>
      <c r="W3979" s="69">
        <f t="shared" ref="W3979" si="4271">+U3979-V3979</f>
        <v>0</v>
      </c>
      <c r="X3979" s="69">
        <v>0</v>
      </c>
      <c r="Y3979" s="14">
        <f t="shared" si="4267"/>
        <v>0</v>
      </c>
      <c r="Z3979" s="11" t="s">
        <v>26</v>
      </c>
      <c r="AA3979" s="12" t="s">
        <v>31</v>
      </c>
    </row>
    <row r="3980" spans="1:27" x14ac:dyDescent="0.25">
      <c r="A3980" s="10">
        <v>45719</v>
      </c>
      <c r="B3980" s="11" t="s">
        <v>6981</v>
      </c>
      <c r="C3980" s="11" t="s">
        <v>7056</v>
      </c>
      <c r="D3980" s="11">
        <v>18543</v>
      </c>
      <c r="E3980" s="11" t="s">
        <v>63</v>
      </c>
      <c r="F3980" s="11" t="s">
        <v>26</v>
      </c>
      <c r="G3980" s="11">
        <v>10858</v>
      </c>
      <c r="H3980" s="12" t="s">
        <v>140</v>
      </c>
      <c r="I3980" s="12" t="s">
        <v>27</v>
      </c>
      <c r="J3980" s="12" t="s">
        <v>42</v>
      </c>
      <c r="K3980" s="12" t="s">
        <v>43</v>
      </c>
      <c r="L3980" s="13">
        <v>41.98</v>
      </c>
      <c r="M3980" s="13">
        <v>25</v>
      </c>
      <c r="N3980" s="13">
        <f t="shared" si="4248"/>
        <v>1.6791999999999998</v>
      </c>
      <c r="O3980" s="13">
        <v>40</v>
      </c>
      <c r="P3980" s="13"/>
      <c r="Q3980" s="13">
        <v>0</v>
      </c>
      <c r="R3980" s="69">
        <f>+L3980*O3980</f>
        <v>1679.1999999999998</v>
      </c>
      <c r="S3980" s="69">
        <v>0</v>
      </c>
      <c r="T3980" s="69">
        <f>+L3980*S3980</f>
        <v>0</v>
      </c>
      <c r="U3980" s="69">
        <f>+R3980-T3980</f>
        <v>1679.1999999999998</v>
      </c>
      <c r="V3980" s="69">
        <f>+U3980*0</f>
        <v>0</v>
      </c>
      <c r="W3980" s="69">
        <f>+U3980-V3980</f>
        <v>1679.1999999999998</v>
      </c>
      <c r="X3980" s="69">
        <v>0</v>
      </c>
      <c r="Y3980" s="14">
        <f t="shared" si="4267"/>
        <v>0</v>
      </c>
      <c r="Z3980" s="11" t="s">
        <v>26</v>
      </c>
      <c r="AA3980" s="12" t="s">
        <v>31</v>
      </c>
    </row>
    <row r="3981" spans="1:27" x14ac:dyDescent="0.25">
      <c r="A3981" s="10">
        <v>45719</v>
      </c>
      <c r="B3981" s="11" t="s">
        <v>3340</v>
      </c>
      <c r="C3981" s="11" t="s">
        <v>7057</v>
      </c>
      <c r="D3981" s="11">
        <v>18544</v>
      </c>
      <c r="E3981" s="11" t="s">
        <v>480</v>
      </c>
      <c r="F3981" s="11" t="s">
        <v>26</v>
      </c>
      <c r="G3981" s="11">
        <v>78825</v>
      </c>
      <c r="H3981" s="12" t="s">
        <v>4447</v>
      </c>
      <c r="I3981" s="12" t="s">
        <v>27</v>
      </c>
      <c r="J3981" s="12" t="s">
        <v>42</v>
      </c>
      <c r="K3981" s="12" t="s">
        <v>43</v>
      </c>
      <c r="L3981" s="13">
        <v>42.86</v>
      </c>
      <c r="M3981" s="13">
        <v>25</v>
      </c>
      <c r="N3981" s="13">
        <f t="shared" si="4248"/>
        <v>1.7143999999999999</v>
      </c>
      <c r="O3981" s="13">
        <v>42.5</v>
      </c>
      <c r="P3981" s="13"/>
      <c r="Q3981" s="13">
        <v>0</v>
      </c>
      <c r="R3981" s="69">
        <f>+L3981*O3981</f>
        <v>1821.55</v>
      </c>
      <c r="S3981" s="69">
        <v>0</v>
      </c>
      <c r="T3981" s="69">
        <f>+L3981*S3981</f>
        <v>0</v>
      </c>
      <c r="U3981" s="69">
        <f>+R3981-T3981</f>
        <v>1821.55</v>
      </c>
      <c r="V3981" s="69">
        <f>+U3981*0.75</f>
        <v>1366.1624999999999</v>
      </c>
      <c r="W3981" s="69">
        <f>+U3981-V3981</f>
        <v>455.38750000000005</v>
      </c>
      <c r="X3981" s="69">
        <v>0</v>
      </c>
      <c r="Y3981" s="14">
        <f t="shared" si="4267"/>
        <v>0</v>
      </c>
      <c r="Z3981" s="11" t="s">
        <v>26</v>
      </c>
      <c r="AA3981" s="12" t="s">
        <v>31</v>
      </c>
    </row>
    <row r="3982" spans="1:27" x14ac:dyDescent="0.25">
      <c r="A3982" s="10">
        <v>45719</v>
      </c>
      <c r="B3982" s="11" t="s">
        <v>6937</v>
      </c>
      <c r="C3982" s="11" t="s">
        <v>7058</v>
      </c>
      <c r="D3982" s="11">
        <v>18545</v>
      </c>
      <c r="E3982" s="11" t="s">
        <v>2108</v>
      </c>
      <c r="F3982" s="11" t="s">
        <v>26</v>
      </c>
      <c r="G3982" s="11">
        <v>10641</v>
      </c>
      <c r="H3982" s="12" t="s">
        <v>140</v>
      </c>
      <c r="I3982" s="12" t="s">
        <v>27</v>
      </c>
      <c r="J3982" s="12" t="s">
        <v>42</v>
      </c>
      <c r="K3982" s="12" t="s">
        <v>43</v>
      </c>
      <c r="L3982" s="13">
        <v>42.3</v>
      </c>
      <c r="M3982" s="13">
        <v>25</v>
      </c>
      <c r="N3982" s="13">
        <f t="shared" si="4248"/>
        <v>1.6919999999999999</v>
      </c>
      <c r="O3982" s="13">
        <v>40</v>
      </c>
      <c r="P3982" s="13"/>
      <c r="Q3982" s="13">
        <v>0</v>
      </c>
      <c r="R3982" s="69">
        <f>+L3982*O3982</f>
        <v>1692</v>
      </c>
      <c r="S3982" s="69">
        <v>0</v>
      </c>
      <c r="T3982" s="69">
        <f>+L3982*S3982</f>
        <v>0</v>
      </c>
      <c r="U3982" s="69">
        <f>+R3982-T3982</f>
        <v>1692</v>
      </c>
      <c r="V3982" s="69">
        <f>+U3982*0</f>
        <v>0</v>
      </c>
      <c r="W3982" s="69">
        <f>+U3982-V3982</f>
        <v>1692</v>
      </c>
      <c r="X3982" s="69">
        <v>0</v>
      </c>
      <c r="Y3982" s="14">
        <f t="shared" si="4267"/>
        <v>0</v>
      </c>
      <c r="Z3982" s="11" t="s">
        <v>26</v>
      </c>
      <c r="AA3982" s="12" t="s">
        <v>31</v>
      </c>
    </row>
    <row r="3983" spans="1:27" x14ac:dyDescent="0.25">
      <c r="A3983" s="10">
        <v>45719</v>
      </c>
      <c r="B3983" s="11" t="s">
        <v>7059</v>
      </c>
      <c r="C3983" s="11" t="s">
        <v>7060</v>
      </c>
      <c r="D3983" s="11">
        <v>18546</v>
      </c>
      <c r="E3983" s="11" t="s">
        <v>54</v>
      </c>
      <c r="F3983" s="11" t="s">
        <v>26</v>
      </c>
      <c r="G3983" s="11">
        <v>112625</v>
      </c>
      <c r="H3983" s="12" t="s">
        <v>4445</v>
      </c>
      <c r="I3983" s="12" t="s">
        <v>27</v>
      </c>
      <c r="J3983" s="12" t="s">
        <v>33</v>
      </c>
      <c r="K3983" s="12" t="s">
        <v>34</v>
      </c>
      <c r="L3983" s="13">
        <v>35.840000000000003</v>
      </c>
      <c r="M3983" s="13">
        <v>25</v>
      </c>
      <c r="N3983" s="13">
        <f t="shared" si="4248"/>
        <v>1.4336000000000002</v>
      </c>
      <c r="O3983" s="13">
        <v>44</v>
      </c>
      <c r="P3983" s="13" t="s">
        <v>30</v>
      </c>
      <c r="Q3983" s="13">
        <v>0</v>
      </c>
      <c r="R3983" s="69">
        <f t="shared" ref="R3983" si="4272">+L3983*O3983</f>
        <v>1576.96</v>
      </c>
      <c r="S3983" s="69">
        <v>0</v>
      </c>
      <c r="T3983" s="69">
        <f>+L3983*S3983</f>
        <v>0</v>
      </c>
      <c r="U3983" s="69">
        <f>+R3983-T3983</f>
        <v>1576.96</v>
      </c>
      <c r="V3983" s="69">
        <f>+U3983*1</f>
        <v>1576.96</v>
      </c>
      <c r="W3983" s="69">
        <f>+U3983-V3983</f>
        <v>0</v>
      </c>
      <c r="X3983" s="69">
        <v>0</v>
      </c>
      <c r="Y3983" s="14">
        <f t="shared" si="4267"/>
        <v>0</v>
      </c>
      <c r="Z3983" s="11" t="s">
        <v>26</v>
      </c>
      <c r="AA3983" s="12" t="s">
        <v>31</v>
      </c>
    </row>
    <row r="3984" spans="1:27" x14ac:dyDescent="0.25">
      <c r="A3984" s="10">
        <v>45719</v>
      </c>
      <c r="B3984" s="11" t="s">
        <v>7061</v>
      </c>
      <c r="C3984" s="11" t="s">
        <v>7062</v>
      </c>
      <c r="D3984" s="11">
        <v>18547</v>
      </c>
      <c r="E3984" s="11" t="s">
        <v>39</v>
      </c>
      <c r="F3984" s="11" t="s">
        <v>26</v>
      </c>
      <c r="G3984" s="11">
        <v>1165</v>
      </c>
      <c r="H3984" s="12" t="s">
        <v>141</v>
      </c>
      <c r="I3984" s="12" t="s">
        <v>55</v>
      </c>
      <c r="J3984" s="12" t="s">
        <v>55</v>
      </c>
      <c r="K3984" s="12" t="s">
        <v>56</v>
      </c>
      <c r="L3984" s="13">
        <v>36.5</v>
      </c>
      <c r="M3984" s="13">
        <v>25</v>
      </c>
      <c r="N3984" s="13">
        <f t="shared" si="4248"/>
        <v>1.46</v>
      </c>
      <c r="O3984" s="13">
        <v>15</v>
      </c>
      <c r="P3984" s="13" t="s">
        <v>30</v>
      </c>
      <c r="Q3984" s="13">
        <v>0</v>
      </c>
      <c r="R3984" s="69">
        <f>L3984*O3984</f>
        <v>547.5</v>
      </c>
      <c r="S3984" s="69">
        <v>0</v>
      </c>
      <c r="T3984" s="69">
        <f>L3984*S3984</f>
        <v>0</v>
      </c>
      <c r="U3984" s="69">
        <f>R3984-T3984</f>
        <v>547.5</v>
      </c>
      <c r="V3984" s="69">
        <f>U3984*0</f>
        <v>0</v>
      </c>
      <c r="W3984" s="69">
        <f>U3984-V3984</f>
        <v>547.5</v>
      </c>
      <c r="X3984" s="69">
        <v>0</v>
      </c>
      <c r="Y3984" s="14">
        <f t="shared" si="4267"/>
        <v>0</v>
      </c>
      <c r="Z3984" s="11" t="s">
        <v>26</v>
      </c>
      <c r="AA3984" s="12" t="s">
        <v>31</v>
      </c>
    </row>
    <row r="3985" spans="1:27" x14ac:dyDescent="0.25">
      <c r="A3985" s="10">
        <v>45719</v>
      </c>
      <c r="B3985" s="11" t="s">
        <v>730</v>
      </c>
      <c r="C3985" s="11" t="s">
        <v>7063</v>
      </c>
      <c r="D3985" s="11">
        <v>18548</v>
      </c>
      <c r="E3985" s="11" t="s">
        <v>57</v>
      </c>
      <c r="F3985" s="11" t="s">
        <v>26</v>
      </c>
      <c r="G3985" s="11">
        <v>3342</v>
      </c>
      <c r="H3985" s="12" t="s">
        <v>41</v>
      </c>
      <c r="I3985" s="12" t="s">
        <v>55</v>
      </c>
      <c r="J3985" s="12" t="s">
        <v>565</v>
      </c>
      <c r="K3985" s="12" t="s">
        <v>549</v>
      </c>
      <c r="L3985" s="13">
        <v>39.32</v>
      </c>
      <c r="M3985" s="13">
        <v>24</v>
      </c>
      <c r="N3985" s="13">
        <f t="shared" si="4248"/>
        <v>1.6383333333333334</v>
      </c>
      <c r="O3985" s="13">
        <v>25</v>
      </c>
      <c r="P3985" s="13"/>
      <c r="Q3985" s="13">
        <v>0</v>
      </c>
      <c r="R3985" s="69">
        <f>L3985*O3985</f>
        <v>983</v>
      </c>
      <c r="S3985" s="69">
        <v>0</v>
      </c>
      <c r="T3985" s="69">
        <f>L3985*S3985</f>
        <v>0</v>
      </c>
      <c r="U3985" s="69">
        <f>R3985-T3985</f>
        <v>983</v>
      </c>
      <c r="V3985" s="69">
        <f>U3985*0</f>
        <v>0</v>
      </c>
      <c r="W3985" s="69">
        <f>U3985-V3985</f>
        <v>983</v>
      </c>
      <c r="X3985" s="69">
        <v>0</v>
      </c>
      <c r="Y3985" s="14">
        <f t="shared" si="4267"/>
        <v>0</v>
      </c>
      <c r="Z3985" s="11" t="s">
        <v>26</v>
      </c>
      <c r="AA3985" s="12" t="s">
        <v>31</v>
      </c>
    </row>
    <row r="3986" spans="1:27" x14ac:dyDescent="0.25">
      <c r="A3986" s="10">
        <v>45719</v>
      </c>
      <c r="B3986" s="11" t="s">
        <v>3027</v>
      </c>
      <c r="C3986" s="11" t="s">
        <v>7064</v>
      </c>
      <c r="D3986" s="11">
        <v>18549</v>
      </c>
      <c r="E3986" s="11" t="s">
        <v>482</v>
      </c>
      <c r="F3986" s="11" t="s">
        <v>26</v>
      </c>
      <c r="G3986" s="11" t="s">
        <v>26</v>
      </c>
      <c r="H3986" s="12" t="s">
        <v>4421</v>
      </c>
      <c r="I3986" s="12" t="s">
        <v>27</v>
      </c>
      <c r="J3986" s="12" t="s">
        <v>42</v>
      </c>
      <c r="K3986" s="12" t="s">
        <v>43</v>
      </c>
      <c r="L3986" s="13">
        <v>40.92</v>
      </c>
      <c r="M3986" s="13">
        <v>25</v>
      </c>
      <c r="N3986" s="13">
        <f t="shared" si="4248"/>
        <v>1.6368</v>
      </c>
      <c r="O3986" s="13">
        <v>83</v>
      </c>
      <c r="P3986" s="13" t="s">
        <v>30</v>
      </c>
      <c r="Q3986" s="13">
        <v>0</v>
      </c>
      <c r="R3986" s="69">
        <f>L3986*O3986</f>
        <v>3396.36</v>
      </c>
      <c r="S3986" s="69">
        <v>38</v>
      </c>
      <c r="T3986" s="69">
        <f>L3986*S3986</f>
        <v>1554.96</v>
      </c>
      <c r="U3986" s="69">
        <f>R3986-T3986</f>
        <v>1841.4</v>
      </c>
      <c r="V3986" s="69">
        <f>U3986*1</f>
        <v>1841.4</v>
      </c>
      <c r="W3986" s="69">
        <f>U3986-V3986</f>
        <v>0</v>
      </c>
      <c r="X3986" s="69">
        <f>L3986*37</f>
        <v>1514.04</v>
      </c>
      <c r="Y3986" s="70">
        <f>+T3986-X3986</f>
        <v>40.920000000000073</v>
      </c>
      <c r="Z3986" s="12" t="s">
        <v>41</v>
      </c>
      <c r="AA3986" s="12" t="s">
        <v>78</v>
      </c>
    </row>
    <row r="3987" spans="1:27" x14ac:dyDescent="0.25">
      <c r="A3987" s="10">
        <v>45719</v>
      </c>
      <c r="B3987" s="11" t="s">
        <v>7065</v>
      </c>
      <c r="C3987" s="11" t="s">
        <v>7066</v>
      </c>
      <c r="D3987" s="11">
        <v>18550</v>
      </c>
      <c r="E3987" s="11" t="s">
        <v>69</v>
      </c>
      <c r="F3987" s="11" t="s">
        <v>26</v>
      </c>
      <c r="G3987" s="11">
        <v>2141</v>
      </c>
      <c r="H3987" s="12" t="s">
        <v>70</v>
      </c>
      <c r="I3987" s="12" t="s">
        <v>27</v>
      </c>
      <c r="J3987" s="12" t="s">
        <v>42</v>
      </c>
      <c r="K3987" s="12" t="s">
        <v>43</v>
      </c>
      <c r="L3987" s="13">
        <v>44</v>
      </c>
      <c r="M3987" s="13">
        <v>25</v>
      </c>
      <c r="N3987" s="13">
        <f t="shared" si="4248"/>
        <v>1.76</v>
      </c>
      <c r="O3987" s="13" t="s">
        <v>30</v>
      </c>
      <c r="P3987" s="13">
        <v>64</v>
      </c>
      <c r="Q3987" s="13">
        <v>0</v>
      </c>
      <c r="R3987" s="69">
        <f>+M3987*P3987</f>
        <v>1600</v>
      </c>
      <c r="S3987" s="69">
        <v>0</v>
      </c>
      <c r="T3987" s="69">
        <f>+M3987*S3987</f>
        <v>0</v>
      </c>
      <c r="U3987" s="69">
        <f t="shared" ref="U3987" si="4273">+R3987-T3987</f>
        <v>1600</v>
      </c>
      <c r="V3987" s="69">
        <f t="shared" ref="V3987" si="4274">+U3987*0</f>
        <v>0</v>
      </c>
      <c r="W3987" s="69">
        <f t="shared" ref="W3987" si="4275">+U3987-V3987</f>
        <v>1600</v>
      </c>
      <c r="X3987" s="69">
        <v>0</v>
      </c>
      <c r="Y3987" s="14">
        <f t="shared" ref="Y3987:Y3991" si="4276">T3987-X3987</f>
        <v>0</v>
      </c>
      <c r="Z3987" s="11" t="s">
        <v>26</v>
      </c>
      <c r="AA3987" s="12" t="s">
        <v>31</v>
      </c>
    </row>
    <row r="3988" spans="1:27" x14ac:dyDescent="0.25">
      <c r="A3988" s="10">
        <v>45719</v>
      </c>
      <c r="B3988" s="11" t="s">
        <v>7067</v>
      </c>
      <c r="C3988" s="11" t="s">
        <v>7068</v>
      </c>
      <c r="D3988" s="11">
        <v>18551</v>
      </c>
      <c r="E3988" s="11" t="s">
        <v>80</v>
      </c>
      <c r="F3988" s="11" t="s">
        <v>26</v>
      </c>
      <c r="G3988" s="11">
        <v>10913</v>
      </c>
      <c r="H3988" s="12" t="s">
        <v>140</v>
      </c>
      <c r="I3988" s="12" t="s">
        <v>27</v>
      </c>
      <c r="J3988" s="12" t="s">
        <v>33</v>
      </c>
      <c r="K3988" s="12" t="s">
        <v>34</v>
      </c>
      <c r="L3988" s="13">
        <v>42.26</v>
      </c>
      <c r="M3988" s="13">
        <v>29</v>
      </c>
      <c r="N3988" s="13">
        <f t="shared" si="4248"/>
        <v>1.4572413793103447</v>
      </c>
      <c r="O3988" s="13">
        <v>40</v>
      </c>
      <c r="P3988" s="13"/>
      <c r="Q3988" s="13">
        <v>0</v>
      </c>
      <c r="R3988" s="69">
        <f>+L3988*O3988</f>
        <v>1690.3999999999999</v>
      </c>
      <c r="S3988" s="69">
        <v>0</v>
      </c>
      <c r="T3988" s="69">
        <f>+L3988*S3988</f>
        <v>0</v>
      </c>
      <c r="U3988" s="69">
        <f>+R3988-T3988</f>
        <v>1690.3999999999999</v>
      </c>
      <c r="V3988" s="69">
        <f>+U3988*0</f>
        <v>0</v>
      </c>
      <c r="W3988" s="69">
        <f>+U3988-V3988</f>
        <v>1690.3999999999999</v>
      </c>
      <c r="X3988" s="69">
        <v>0</v>
      </c>
      <c r="Y3988" s="14">
        <f t="shared" si="4276"/>
        <v>0</v>
      </c>
      <c r="Z3988" s="11" t="s">
        <v>26</v>
      </c>
      <c r="AA3988" s="12" t="s">
        <v>31</v>
      </c>
    </row>
    <row r="3989" spans="1:27" x14ac:dyDescent="0.25">
      <c r="A3989" s="10">
        <v>45719</v>
      </c>
      <c r="B3989" s="11" t="s">
        <v>7069</v>
      </c>
      <c r="C3989" s="11" t="s">
        <v>7070</v>
      </c>
      <c r="D3989" s="11">
        <v>18552</v>
      </c>
      <c r="E3989" s="11" t="s">
        <v>229</v>
      </c>
      <c r="F3989" s="11" t="s">
        <v>26</v>
      </c>
      <c r="G3989" s="11">
        <v>26225</v>
      </c>
      <c r="H3989" s="12" t="s">
        <v>564</v>
      </c>
      <c r="I3989" s="12" t="s">
        <v>27</v>
      </c>
      <c r="J3989" s="12" t="s">
        <v>42</v>
      </c>
      <c r="K3989" s="12" t="s">
        <v>43</v>
      </c>
      <c r="L3989" s="13">
        <v>42.2</v>
      </c>
      <c r="M3989" s="13">
        <v>25</v>
      </c>
      <c r="N3989" s="13">
        <f t="shared" si="4248"/>
        <v>1.6880000000000002</v>
      </c>
      <c r="O3989" s="13"/>
      <c r="P3989" s="13">
        <v>64</v>
      </c>
      <c r="Q3989" s="13">
        <v>0</v>
      </c>
      <c r="R3989" s="69">
        <f>M3989*P3989</f>
        <v>1600</v>
      </c>
      <c r="S3989" s="69">
        <v>0</v>
      </c>
      <c r="T3989" s="69">
        <f>M3989*S3989</f>
        <v>0</v>
      </c>
      <c r="U3989" s="69">
        <f>R3989-T3989</f>
        <v>1600</v>
      </c>
      <c r="V3989" s="69">
        <f>U3989*0</f>
        <v>0</v>
      </c>
      <c r="W3989" s="69">
        <f>+U3989-V3989</f>
        <v>1600</v>
      </c>
      <c r="X3989" s="69">
        <v>0</v>
      </c>
      <c r="Y3989" s="14">
        <f t="shared" si="4276"/>
        <v>0</v>
      </c>
      <c r="Z3989" s="11" t="s">
        <v>26</v>
      </c>
      <c r="AA3989" s="12" t="s">
        <v>31</v>
      </c>
    </row>
    <row r="3990" spans="1:27" x14ac:dyDescent="0.25">
      <c r="A3990" s="10">
        <v>45719</v>
      </c>
      <c r="B3990" s="11" t="s">
        <v>7071</v>
      </c>
      <c r="C3990" s="11" t="s">
        <v>7072</v>
      </c>
      <c r="D3990" s="11">
        <v>18553</v>
      </c>
      <c r="E3990" s="11" t="s">
        <v>569</v>
      </c>
      <c r="F3990" s="11" t="s">
        <v>26</v>
      </c>
      <c r="G3990" s="11">
        <v>10780</v>
      </c>
      <c r="H3990" s="12" t="s">
        <v>140</v>
      </c>
      <c r="I3990" s="12" t="s">
        <v>27</v>
      </c>
      <c r="J3990" s="12" t="s">
        <v>47</v>
      </c>
      <c r="K3990" s="12" t="s">
        <v>48</v>
      </c>
      <c r="L3990" s="13">
        <v>41.54</v>
      </c>
      <c r="M3990" s="13">
        <v>28</v>
      </c>
      <c r="N3990" s="13">
        <f t="shared" si="4248"/>
        <v>1.4835714285714285</v>
      </c>
      <c r="O3990" s="13">
        <v>40</v>
      </c>
      <c r="P3990" s="13"/>
      <c r="Q3990" s="13">
        <v>0</v>
      </c>
      <c r="R3990" s="69">
        <f>+L3990*O3990</f>
        <v>1661.6</v>
      </c>
      <c r="S3990" s="69">
        <v>0</v>
      </c>
      <c r="T3990" s="69">
        <f>+L3990*S3990</f>
        <v>0</v>
      </c>
      <c r="U3990" s="69">
        <f>+R3990-T3990</f>
        <v>1661.6</v>
      </c>
      <c r="V3990" s="69">
        <f>+U3990*0</f>
        <v>0</v>
      </c>
      <c r="W3990" s="69">
        <f>+U3990-V3990</f>
        <v>1661.6</v>
      </c>
      <c r="X3990" s="69">
        <v>0</v>
      </c>
      <c r="Y3990" s="14">
        <f t="shared" si="4276"/>
        <v>0</v>
      </c>
      <c r="Z3990" s="11" t="s">
        <v>26</v>
      </c>
      <c r="AA3990" s="12" t="s">
        <v>31</v>
      </c>
    </row>
    <row r="3991" spans="1:27" x14ac:dyDescent="0.25">
      <c r="A3991" s="10">
        <v>45719</v>
      </c>
      <c r="B3991" s="11" t="s">
        <v>615</v>
      </c>
      <c r="C3991" s="11" t="s">
        <v>7073</v>
      </c>
      <c r="D3991" s="11">
        <v>18554</v>
      </c>
      <c r="E3991" s="11" t="s">
        <v>52</v>
      </c>
      <c r="F3991" s="11" t="s">
        <v>26</v>
      </c>
      <c r="G3991" s="11">
        <v>1166</v>
      </c>
      <c r="H3991" s="12" t="s">
        <v>141</v>
      </c>
      <c r="I3991" s="12" t="s">
        <v>55</v>
      </c>
      <c r="J3991" s="12" t="s">
        <v>55</v>
      </c>
      <c r="K3991" s="12" t="s">
        <v>56</v>
      </c>
      <c r="L3991" s="13">
        <v>42.18</v>
      </c>
      <c r="M3991" s="13">
        <v>25</v>
      </c>
      <c r="N3991" s="13">
        <f t="shared" si="4248"/>
        <v>1.6872</v>
      </c>
      <c r="O3991" s="13">
        <v>15</v>
      </c>
      <c r="P3991" s="13" t="s">
        <v>30</v>
      </c>
      <c r="Q3991" s="13">
        <v>0</v>
      </c>
      <c r="R3991" s="69">
        <f>L3991*O3991</f>
        <v>632.70000000000005</v>
      </c>
      <c r="S3991" s="69">
        <v>0</v>
      </c>
      <c r="T3991" s="69">
        <f>L3991*S3991</f>
        <v>0</v>
      </c>
      <c r="U3991" s="69">
        <f>R3991-T3991</f>
        <v>632.70000000000005</v>
      </c>
      <c r="V3991" s="69">
        <f>U3991*0</f>
        <v>0</v>
      </c>
      <c r="W3991" s="69">
        <f>U3991-V3991</f>
        <v>632.70000000000005</v>
      </c>
      <c r="X3991" s="69">
        <v>0</v>
      </c>
      <c r="Y3991" s="14">
        <f t="shared" si="4276"/>
        <v>0</v>
      </c>
      <c r="Z3991" s="11" t="s">
        <v>26</v>
      </c>
      <c r="AA3991" s="12" t="s">
        <v>31</v>
      </c>
    </row>
    <row r="3992" spans="1:27" x14ac:dyDescent="0.25">
      <c r="A3992" s="10">
        <v>45719</v>
      </c>
      <c r="B3992" s="11" t="s">
        <v>7074</v>
      </c>
      <c r="C3992" s="11" t="s">
        <v>7075</v>
      </c>
      <c r="D3992" s="11">
        <v>18555</v>
      </c>
      <c r="E3992" s="11" t="s">
        <v>40</v>
      </c>
      <c r="F3992" s="11" t="s">
        <v>26</v>
      </c>
      <c r="G3992" s="11" t="s">
        <v>26</v>
      </c>
      <c r="H3992" s="12" t="s">
        <v>4421</v>
      </c>
      <c r="I3992" s="12" t="s">
        <v>27</v>
      </c>
      <c r="J3992" s="12" t="s">
        <v>42</v>
      </c>
      <c r="K3992" s="12" t="s">
        <v>43</v>
      </c>
      <c r="L3992" s="13">
        <v>41.42</v>
      </c>
      <c r="M3992" s="13">
        <v>25</v>
      </c>
      <c r="N3992" s="13">
        <f t="shared" si="4248"/>
        <v>1.6568000000000001</v>
      </c>
      <c r="O3992" s="13">
        <v>83</v>
      </c>
      <c r="P3992" s="13" t="s">
        <v>30</v>
      </c>
      <c r="Q3992" s="13">
        <v>0</v>
      </c>
      <c r="R3992" s="69">
        <f>L3992*O3992</f>
        <v>3437.86</v>
      </c>
      <c r="S3992" s="69">
        <v>38</v>
      </c>
      <c r="T3992" s="69">
        <f>L3992*S3992</f>
        <v>1573.96</v>
      </c>
      <c r="U3992" s="69">
        <f>R3992-T3992</f>
        <v>1863.9</v>
      </c>
      <c r="V3992" s="69">
        <f>U3992*1</f>
        <v>1863.9</v>
      </c>
      <c r="W3992" s="69">
        <f>U3992-V3992</f>
        <v>0</v>
      </c>
      <c r="X3992" s="69">
        <f>L3992*37</f>
        <v>1532.54</v>
      </c>
      <c r="Y3992" s="70">
        <f>+T3992-X3992</f>
        <v>41.420000000000073</v>
      </c>
      <c r="Z3992" s="12" t="s">
        <v>41</v>
      </c>
      <c r="AA3992" s="12" t="s">
        <v>78</v>
      </c>
    </row>
    <row r="3993" spans="1:27" x14ac:dyDescent="0.25">
      <c r="A3993" s="10">
        <v>45719</v>
      </c>
      <c r="B3993" s="11" t="s">
        <v>7076</v>
      </c>
      <c r="C3993" s="11" t="s">
        <v>7077</v>
      </c>
      <c r="D3993" s="11">
        <v>18556</v>
      </c>
      <c r="E3993" s="11" t="s">
        <v>245</v>
      </c>
      <c r="F3993" s="11" t="s">
        <v>26</v>
      </c>
      <c r="G3993" s="11" t="s">
        <v>26</v>
      </c>
      <c r="H3993" s="12" t="s">
        <v>145</v>
      </c>
      <c r="I3993" s="12" t="s">
        <v>27</v>
      </c>
      <c r="J3993" s="12" t="s">
        <v>33</v>
      </c>
      <c r="K3993" s="12" t="s">
        <v>34</v>
      </c>
      <c r="L3993" s="13">
        <v>43.08</v>
      </c>
      <c r="M3993" s="13">
        <v>29</v>
      </c>
      <c r="N3993" s="13">
        <f t="shared" si="4248"/>
        <v>1.4855172413793103</v>
      </c>
      <c r="O3993" s="13">
        <v>91</v>
      </c>
      <c r="P3993" s="13" t="s">
        <v>30</v>
      </c>
      <c r="Q3993" s="13">
        <v>0</v>
      </c>
      <c r="R3993" s="69">
        <f>+L3993*O3993</f>
        <v>3920.2799999999997</v>
      </c>
      <c r="S3993" s="69">
        <v>40</v>
      </c>
      <c r="T3993" s="69">
        <f>L3993*S3993</f>
        <v>1723.1999999999998</v>
      </c>
      <c r="U3993" s="69">
        <f t="shared" ref="U3993" si="4277">R3993-T3993</f>
        <v>2197.08</v>
      </c>
      <c r="V3993" s="69">
        <f>U3993*1</f>
        <v>2197.08</v>
      </c>
      <c r="W3993" s="69">
        <f t="shared" ref="W3993" si="4278">U3993-V3993</f>
        <v>0</v>
      </c>
      <c r="X3993" s="69">
        <f>L3993*37</f>
        <v>1593.96</v>
      </c>
      <c r="Y3993" s="70">
        <f>+T3993-X3993</f>
        <v>129.23999999999978</v>
      </c>
      <c r="Z3993" s="12" t="s">
        <v>41</v>
      </c>
      <c r="AA3993" s="12" t="s">
        <v>79</v>
      </c>
    </row>
    <row r="3994" spans="1:27" x14ac:dyDescent="0.25">
      <c r="A3994" s="10">
        <v>45719</v>
      </c>
      <c r="B3994" s="11" t="s">
        <v>7078</v>
      </c>
      <c r="C3994" s="11" t="s">
        <v>7079</v>
      </c>
      <c r="D3994" s="11">
        <v>18557</v>
      </c>
      <c r="E3994" s="11" t="s">
        <v>69</v>
      </c>
      <c r="F3994" s="11" t="s">
        <v>26</v>
      </c>
      <c r="G3994" s="11">
        <v>2142</v>
      </c>
      <c r="H3994" s="12" t="s">
        <v>70</v>
      </c>
      <c r="I3994" s="12" t="s">
        <v>27</v>
      </c>
      <c r="J3994" s="12" t="s">
        <v>28</v>
      </c>
      <c r="K3994" s="12" t="s">
        <v>29</v>
      </c>
      <c r="L3994" s="13">
        <v>37.119999999999997</v>
      </c>
      <c r="M3994" s="13">
        <v>25</v>
      </c>
      <c r="N3994" s="13">
        <f t="shared" si="4248"/>
        <v>1.4847999999999999</v>
      </c>
      <c r="O3994" s="13" t="s">
        <v>30</v>
      </c>
      <c r="P3994" s="13">
        <v>40.5</v>
      </c>
      <c r="Q3994" s="13">
        <v>0</v>
      </c>
      <c r="R3994" s="69">
        <f>+M3994*P3994</f>
        <v>1012.5</v>
      </c>
      <c r="S3994" s="69">
        <v>0</v>
      </c>
      <c r="T3994" s="69">
        <f>+M3994*S3994</f>
        <v>0</v>
      </c>
      <c r="U3994" s="69">
        <f t="shared" ref="U3994:U3995" si="4279">+R3994-T3994</f>
        <v>1012.5</v>
      </c>
      <c r="V3994" s="69">
        <f t="shared" ref="V3994" si="4280">+U3994*0</f>
        <v>0</v>
      </c>
      <c r="W3994" s="69">
        <f t="shared" ref="W3994:W3995" si="4281">+U3994-V3994</f>
        <v>1012.5</v>
      </c>
      <c r="X3994" s="69">
        <v>0</v>
      </c>
      <c r="Y3994" s="14">
        <f t="shared" ref="Y3994:Y3995" si="4282">T3994-X3994</f>
        <v>0</v>
      </c>
      <c r="Z3994" s="11" t="s">
        <v>26</v>
      </c>
      <c r="AA3994" s="12" t="s">
        <v>31</v>
      </c>
    </row>
    <row r="3995" spans="1:27" x14ac:dyDescent="0.25">
      <c r="A3995" s="10">
        <v>45719</v>
      </c>
      <c r="B3995" s="11" t="s">
        <v>420</v>
      </c>
      <c r="C3995" s="11" t="s">
        <v>7080</v>
      </c>
      <c r="D3995" s="11">
        <v>18558</v>
      </c>
      <c r="E3995" s="11" t="s">
        <v>445</v>
      </c>
      <c r="F3995" s="11" t="s">
        <v>26</v>
      </c>
      <c r="G3995" s="11" t="s">
        <v>35</v>
      </c>
      <c r="H3995" s="12" t="s">
        <v>36</v>
      </c>
      <c r="I3995" s="12" t="s">
        <v>55</v>
      </c>
      <c r="J3995" s="12" t="s">
        <v>55</v>
      </c>
      <c r="K3995" s="12" t="s">
        <v>56</v>
      </c>
      <c r="L3995" s="13">
        <v>30.26</v>
      </c>
      <c r="M3995" s="13">
        <v>25</v>
      </c>
      <c r="N3995" s="13">
        <f t="shared" si="4248"/>
        <v>1.2104000000000001</v>
      </c>
      <c r="O3995" s="13">
        <v>20</v>
      </c>
      <c r="P3995" s="13" t="s">
        <v>30</v>
      </c>
      <c r="Q3995" s="13">
        <v>0</v>
      </c>
      <c r="R3995" s="69">
        <f>(L3995*O3995)-Q3995</f>
        <v>605.20000000000005</v>
      </c>
      <c r="S3995" s="69">
        <v>0</v>
      </c>
      <c r="T3995" s="69">
        <f t="shared" ref="T3995" si="4283">+L3995*S3995</f>
        <v>0</v>
      </c>
      <c r="U3995" s="69">
        <f t="shared" si="4279"/>
        <v>605.20000000000005</v>
      </c>
      <c r="V3995" s="69">
        <f>+U3995*0</f>
        <v>0</v>
      </c>
      <c r="W3995" s="69">
        <f t="shared" si="4281"/>
        <v>605.20000000000005</v>
      </c>
      <c r="X3995" s="69">
        <v>0</v>
      </c>
      <c r="Y3995" s="14">
        <f t="shared" si="4282"/>
        <v>0</v>
      </c>
      <c r="Z3995" s="11" t="s">
        <v>26</v>
      </c>
      <c r="AA3995" s="12" t="s">
        <v>31</v>
      </c>
    </row>
    <row r="3996" spans="1:27" x14ac:dyDescent="0.25">
      <c r="A3996" s="10">
        <v>45719</v>
      </c>
      <c r="B3996" s="11" t="s">
        <v>1955</v>
      </c>
      <c r="C3996" s="11" t="s">
        <v>7081</v>
      </c>
      <c r="D3996" s="11">
        <v>18559</v>
      </c>
      <c r="E3996" s="11" t="s">
        <v>604</v>
      </c>
      <c r="F3996" s="11" t="s">
        <v>26</v>
      </c>
      <c r="G3996" s="11" t="s">
        <v>26</v>
      </c>
      <c r="H3996" s="12" t="s">
        <v>4421</v>
      </c>
      <c r="I3996" s="12" t="s">
        <v>27</v>
      </c>
      <c r="J3996" s="12" t="s">
        <v>42</v>
      </c>
      <c r="K3996" s="12" t="s">
        <v>43</v>
      </c>
      <c r="L3996" s="13">
        <v>42.46</v>
      </c>
      <c r="M3996" s="13">
        <v>25</v>
      </c>
      <c r="N3996" s="13">
        <f t="shared" si="4248"/>
        <v>1.6984000000000001</v>
      </c>
      <c r="O3996" s="13">
        <v>83</v>
      </c>
      <c r="P3996" s="13" t="s">
        <v>30</v>
      </c>
      <c r="Q3996" s="13">
        <v>0</v>
      </c>
      <c r="R3996" s="69">
        <f>L3996*O3996</f>
        <v>3524.1800000000003</v>
      </c>
      <c r="S3996" s="69">
        <v>38</v>
      </c>
      <c r="T3996" s="69">
        <f>L3996*S3996</f>
        <v>1613.48</v>
      </c>
      <c r="U3996" s="69">
        <f>R3996-T3996</f>
        <v>1910.7000000000003</v>
      </c>
      <c r="V3996" s="69">
        <f>U3996*1</f>
        <v>1910.7000000000003</v>
      </c>
      <c r="W3996" s="69">
        <f>U3996-V3996</f>
        <v>0</v>
      </c>
      <c r="X3996" s="69">
        <f>L3996*36</f>
        <v>1528.56</v>
      </c>
      <c r="Y3996" s="70">
        <f>+T3996-X3996</f>
        <v>84.920000000000073</v>
      </c>
      <c r="Z3996" s="12" t="s">
        <v>141</v>
      </c>
      <c r="AA3996" s="12" t="s">
        <v>78</v>
      </c>
    </row>
    <row r="3997" spans="1:27" x14ac:dyDescent="0.25">
      <c r="A3997" s="10">
        <v>45719</v>
      </c>
      <c r="B3997" s="11" t="s">
        <v>316</v>
      </c>
      <c r="C3997" s="11" t="s">
        <v>7082</v>
      </c>
      <c r="D3997" s="11">
        <v>18560</v>
      </c>
      <c r="E3997" s="11" t="s">
        <v>3636</v>
      </c>
      <c r="F3997" s="11" t="s">
        <v>26</v>
      </c>
      <c r="G3997" s="11" t="s">
        <v>35</v>
      </c>
      <c r="H3997" s="12" t="s">
        <v>36</v>
      </c>
      <c r="I3997" s="12" t="s">
        <v>27</v>
      </c>
      <c r="J3997" s="12" t="s">
        <v>42</v>
      </c>
      <c r="K3997" s="12" t="s">
        <v>43</v>
      </c>
      <c r="L3997" s="13">
        <v>9.74</v>
      </c>
      <c r="M3997" s="13">
        <v>6</v>
      </c>
      <c r="N3997" s="13">
        <f t="shared" si="4248"/>
        <v>1.6233333333333333</v>
      </c>
      <c r="O3997" s="13">
        <v>45</v>
      </c>
      <c r="P3997" s="13" t="s">
        <v>30</v>
      </c>
      <c r="Q3997" s="13">
        <v>0</v>
      </c>
      <c r="R3997" s="69">
        <f>(L3997*O3997)-Q3997</f>
        <v>438.3</v>
      </c>
      <c r="S3997" s="69">
        <v>0</v>
      </c>
      <c r="T3997" s="69">
        <f t="shared" ref="T3997" si="4284">+L3997*S3997</f>
        <v>0</v>
      </c>
      <c r="U3997" s="69">
        <f t="shared" ref="U3997:U3998" si="4285">+R3997-T3997</f>
        <v>438.3</v>
      </c>
      <c r="V3997" s="69">
        <f>+U3997*0</f>
        <v>0</v>
      </c>
      <c r="W3997" s="69">
        <f t="shared" ref="W3997:W3998" si="4286">+U3997-V3997</f>
        <v>438.3</v>
      </c>
      <c r="X3997" s="69">
        <v>0</v>
      </c>
      <c r="Y3997" s="14">
        <f>T3997-X3997</f>
        <v>0</v>
      </c>
      <c r="Z3997" s="11" t="s">
        <v>26</v>
      </c>
      <c r="AA3997" s="12" t="s">
        <v>31</v>
      </c>
    </row>
    <row r="3998" spans="1:27" x14ac:dyDescent="0.25">
      <c r="A3998" s="10">
        <v>45719</v>
      </c>
      <c r="B3998" s="11" t="s">
        <v>3654</v>
      </c>
      <c r="C3998" s="11" t="s">
        <v>7083</v>
      </c>
      <c r="D3998" s="11">
        <v>18561</v>
      </c>
      <c r="E3998" s="11" t="s">
        <v>74</v>
      </c>
      <c r="F3998" s="11" t="s">
        <v>26</v>
      </c>
      <c r="G3998" s="11">
        <v>1348</v>
      </c>
      <c r="H3998" s="12" t="s">
        <v>70</v>
      </c>
      <c r="I3998" s="12" t="s">
        <v>27</v>
      </c>
      <c r="J3998" s="12" t="s">
        <v>42</v>
      </c>
      <c r="K3998" s="12" t="s">
        <v>43</v>
      </c>
      <c r="L3998" s="13">
        <v>42.9</v>
      </c>
      <c r="M3998" s="13">
        <v>25</v>
      </c>
      <c r="N3998" s="13">
        <f t="shared" si="4248"/>
        <v>1.716</v>
      </c>
      <c r="O3998" s="13" t="s">
        <v>30</v>
      </c>
      <c r="P3998" s="13">
        <v>64</v>
      </c>
      <c r="Q3998" s="13">
        <v>0</v>
      </c>
      <c r="R3998" s="69">
        <f>+M3998*P3998</f>
        <v>1600</v>
      </c>
      <c r="S3998" s="69">
        <v>0</v>
      </c>
      <c r="T3998" s="69">
        <f>+M3998*S3998</f>
        <v>0</v>
      </c>
      <c r="U3998" s="69">
        <f t="shared" si="4285"/>
        <v>1600</v>
      </c>
      <c r="V3998" s="69">
        <f t="shared" ref="V3998" si="4287">+U3998*0</f>
        <v>0</v>
      </c>
      <c r="W3998" s="69">
        <f t="shared" si="4286"/>
        <v>1600</v>
      </c>
      <c r="X3998" s="69">
        <v>0</v>
      </c>
      <c r="Y3998" s="14">
        <f t="shared" ref="Y3998" si="4288">T3998-X3998</f>
        <v>0</v>
      </c>
      <c r="Z3998" s="11" t="s">
        <v>26</v>
      </c>
      <c r="AA3998" s="12" t="s">
        <v>31</v>
      </c>
    </row>
    <row r="3999" spans="1:27" x14ac:dyDescent="0.25">
      <c r="A3999" s="10">
        <v>45719</v>
      </c>
      <c r="B3999" s="11" t="s">
        <v>475</v>
      </c>
      <c r="C3999" s="11" t="s">
        <v>7084</v>
      </c>
      <c r="D3999" s="11">
        <v>18562</v>
      </c>
      <c r="E3999" s="11" t="s">
        <v>482</v>
      </c>
      <c r="F3999" s="11" t="s">
        <v>26</v>
      </c>
      <c r="G3999" s="11" t="s">
        <v>26</v>
      </c>
      <c r="H3999" s="12" t="s">
        <v>145</v>
      </c>
      <c r="I3999" s="12" t="s">
        <v>27</v>
      </c>
      <c r="J3999" s="12" t="s">
        <v>47</v>
      </c>
      <c r="K3999" s="12" t="s">
        <v>48</v>
      </c>
      <c r="L3999" s="13">
        <v>43.74</v>
      </c>
      <c r="M3999" s="13">
        <v>30</v>
      </c>
      <c r="N3999" s="13">
        <f t="shared" si="4248"/>
        <v>1.458</v>
      </c>
      <c r="O3999" s="13">
        <v>91</v>
      </c>
      <c r="P3999" s="13" t="s">
        <v>30</v>
      </c>
      <c r="Q3999" s="13">
        <v>0</v>
      </c>
      <c r="R3999" s="69">
        <f>+L3999*O3999</f>
        <v>3980.34</v>
      </c>
      <c r="S3999" s="69">
        <v>40</v>
      </c>
      <c r="T3999" s="69">
        <f>L3999*S3999</f>
        <v>1749.6000000000001</v>
      </c>
      <c r="U3999" s="69">
        <f t="shared" ref="U3999" si="4289">R3999-T3999</f>
        <v>2230.7399999999998</v>
      </c>
      <c r="V3999" s="69">
        <f>U3999*1</f>
        <v>2230.7399999999998</v>
      </c>
      <c r="W3999" s="69">
        <f t="shared" ref="W3999" si="4290">U3999-V3999</f>
        <v>0</v>
      </c>
      <c r="X3999" s="69">
        <f>L3999*37</f>
        <v>1618.38</v>
      </c>
      <c r="Y3999" s="70">
        <f>+T3999-X3999</f>
        <v>131.22000000000003</v>
      </c>
      <c r="Z3999" s="12" t="s">
        <v>41</v>
      </c>
      <c r="AA3999" s="12" t="s">
        <v>79</v>
      </c>
    </row>
    <row r="4000" spans="1:27" x14ac:dyDescent="0.25">
      <c r="A4000" s="10">
        <v>45719</v>
      </c>
      <c r="B4000" s="11" t="s">
        <v>7085</v>
      </c>
      <c r="C4000" s="11" t="s">
        <v>7086</v>
      </c>
      <c r="D4000" s="11">
        <v>18563</v>
      </c>
      <c r="E4000" s="11" t="s">
        <v>7087</v>
      </c>
      <c r="F4000" s="11" t="s">
        <v>26</v>
      </c>
      <c r="G4000" s="11">
        <v>1609</v>
      </c>
      <c r="H4000" s="12" t="s">
        <v>45</v>
      </c>
      <c r="I4000" s="12" t="s">
        <v>27</v>
      </c>
      <c r="J4000" s="12" t="s">
        <v>33</v>
      </c>
      <c r="K4000" s="12" t="s">
        <v>34</v>
      </c>
      <c r="L4000" s="13">
        <v>38.840000000000003</v>
      </c>
      <c r="M4000" s="13">
        <v>25</v>
      </c>
      <c r="N4000" s="13">
        <f t="shared" si="4248"/>
        <v>1.5536000000000001</v>
      </c>
      <c r="O4000" s="13" t="s">
        <v>30</v>
      </c>
      <c r="P4000" s="13">
        <v>58</v>
      </c>
      <c r="Q4000" s="13">
        <v>0</v>
      </c>
      <c r="R4000" s="69">
        <f>M4000*P4000</f>
        <v>1450</v>
      </c>
      <c r="S4000" s="69">
        <v>0</v>
      </c>
      <c r="T4000" s="69">
        <f>M4000*S4000</f>
        <v>0</v>
      </c>
      <c r="U4000" s="69">
        <f>R4000-T4000</f>
        <v>1450</v>
      </c>
      <c r="V4000" s="69">
        <f>U4000*0</f>
        <v>0</v>
      </c>
      <c r="W4000" s="69">
        <f>U4000-V4000</f>
        <v>1450</v>
      </c>
      <c r="X4000" s="69">
        <v>0</v>
      </c>
      <c r="Y4000" s="14">
        <f t="shared" ref="Y4000:Y4001" si="4291">T4000-X4000</f>
        <v>0</v>
      </c>
      <c r="Z4000" s="11" t="s">
        <v>26</v>
      </c>
      <c r="AA4000" s="12" t="s">
        <v>31</v>
      </c>
    </row>
    <row r="4001" spans="1:27" x14ac:dyDescent="0.25">
      <c r="A4001" s="10">
        <v>45719</v>
      </c>
      <c r="B4001" s="11" t="s">
        <v>6512</v>
      </c>
      <c r="C4001" s="11" t="s">
        <v>7088</v>
      </c>
      <c r="D4001" s="11">
        <v>18564</v>
      </c>
      <c r="E4001" s="11" t="s">
        <v>538</v>
      </c>
      <c r="F4001" s="11" t="s">
        <v>26</v>
      </c>
      <c r="G4001" s="11">
        <v>3398</v>
      </c>
      <c r="H4001" s="12" t="s">
        <v>41</v>
      </c>
      <c r="I4001" s="12" t="s">
        <v>55</v>
      </c>
      <c r="J4001" s="12" t="s">
        <v>55</v>
      </c>
      <c r="K4001" s="12" t="s">
        <v>56</v>
      </c>
      <c r="L4001" s="13">
        <v>38.36</v>
      </c>
      <c r="M4001" s="13">
        <v>23</v>
      </c>
      <c r="N4001" s="13">
        <f t="shared" si="4248"/>
        <v>1.6678260869565218</v>
      </c>
      <c r="O4001" s="13" t="s">
        <v>30</v>
      </c>
      <c r="P4001" s="13">
        <v>24</v>
      </c>
      <c r="Q4001" s="13">
        <v>0</v>
      </c>
      <c r="R4001" s="69">
        <f>+M4001*P4001</f>
        <v>552</v>
      </c>
      <c r="S4001" s="69">
        <v>0</v>
      </c>
      <c r="T4001" s="69">
        <f>+M4001*S4001</f>
        <v>0</v>
      </c>
      <c r="U4001" s="69">
        <f t="shared" ref="U4001" si="4292">+R4001-T4001</f>
        <v>552</v>
      </c>
      <c r="V4001" s="69">
        <f>+U4001*0</f>
        <v>0</v>
      </c>
      <c r="W4001" s="69">
        <f t="shared" ref="W4001" si="4293">+U4001-V4001</f>
        <v>552</v>
      </c>
      <c r="X4001" s="69">
        <v>0</v>
      </c>
      <c r="Y4001" s="14">
        <f t="shared" si="4291"/>
        <v>0</v>
      </c>
      <c r="Z4001" s="11" t="s">
        <v>26</v>
      </c>
      <c r="AA4001" s="12" t="s">
        <v>31</v>
      </c>
    </row>
    <row r="4002" spans="1:27" x14ac:dyDescent="0.25">
      <c r="A4002" s="10">
        <v>45719</v>
      </c>
      <c r="B4002" s="11" t="s">
        <v>7089</v>
      </c>
      <c r="C4002" s="11" t="s">
        <v>7090</v>
      </c>
      <c r="D4002" s="11">
        <v>18565</v>
      </c>
      <c r="E4002" s="11" t="s">
        <v>239</v>
      </c>
      <c r="F4002" s="11" t="s">
        <v>26</v>
      </c>
      <c r="G4002" s="11" t="s">
        <v>26</v>
      </c>
      <c r="H4002" s="12" t="s">
        <v>4421</v>
      </c>
      <c r="I4002" s="12" t="s">
        <v>27</v>
      </c>
      <c r="J4002" s="12" t="s">
        <v>42</v>
      </c>
      <c r="K4002" s="12" t="s">
        <v>43</v>
      </c>
      <c r="L4002" s="13">
        <v>42.62</v>
      </c>
      <c r="M4002" s="13">
        <v>25</v>
      </c>
      <c r="N4002" s="13">
        <f t="shared" si="4248"/>
        <v>1.7047999999999999</v>
      </c>
      <c r="O4002" s="13">
        <v>83</v>
      </c>
      <c r="P4002" s="13" t="s">
        <v>30</v>
      </c>
      <c r="Q4002" s="13">
        <v>0</v>
      </c>
      <c r="R4002" s="69">
        <f>L4002*O4002</f>
        <v>3537.4599999999996</v>
      </c>
      <c r="S4002" s="69">
        <v>38</v>
      </c>
      <c r="T4002" s="69">
        <f>L4002*S4002</f>
        <v>1619.56</v>
      </c>
      <c r="U4002" s="69">
        <f>R4002-T4002</f>
        <v>1917.8999999999996</v>
      </c>
      <c r="V4002" s="69">
        <f>U4002*1</f>
        <v>1917.8999999999996</v>
      </c>
      <c r="W4002" s="69">
        <f>U4002-V4002</f>
        <v>0</v>
      </c>
      <c r="X4002" s="69">
        <f>L4002*37</f>
        <v>1576.9399999999998</v>
      </c>
      <c r="Y4002" s="70">
        <f>+T4002-X4002</f>
        <v>42.620000000000118</v>
      </c>
      <c r="Z4002" s="12" t="s">
        <v>41</v>
      </c>
      <c r="AA4002" s="12" t="s">
        <v>78</v>
      </c>
    </row>
    <row r="4003" spans="1:27" x14ac:dyDescent="0.25">
      <c r="A4003" s="10">
        <v>45719</v>
      </c>
      <c r="B4003" s="11" t="s">
        <v>7091</v>
      </c>
      <c r="C4003" s="11" t="s">
        <v>7092</v>
      </c>
      <c r="D4003" s="11">
        <v>18566</v>
      </c>
      <c r="E4003" s="11" t="s">
        <v>57</v>
      </c>
      <c r="F4003" s="11" t="s">
        <v>26</v>
      </c>
      <c r="G4003" s="11">
        <v>3343</v>
      </c>
      <c r="H4003" s="12" t="s">
        <v>41</v>
      </c>
      <c r="I4003" s="12" t="s">
        <v>55</v>
      </c>
      <c r="J4003" s="12" t="s">
        <v>565</v>
      </c>
      <c r="K4003" s="12" t="s">
        <v>549</v>
      </c>
      <c r="L4003" s="13">
        <v>39.94</v>
      </c>
      <c r="M4003" s="13">
        <v>25</v>
      </c>
      <c r="N4003" s="13">
        <f t="shared" si="4248"/>
        <v>1.5975999999999999</v>
      </c>
      <c r="O4003" s="13">
        <v>25</v>
      </c>
      <c r="P4003" s="13"/>
      <c r="Q4003" s="13">
        <v>0</v>
      </c>
      <c r="R4003" s="69">
        <f>L4003*O4003</f>
        <v>998.5</v>
      </c>
      <c r="S4003" s="69">
        <v>0</v>
      </c>
      <c r="T4003" s="69">
        <f>L4003*S4003</f>
        <v>0</v>
      </c>
      <c r="U4003" s="69">
        <f>R4003-T4003</f>
        <v>998.5</v>
      </c>
      <c r="V4003" s="69">
        <f>U4003*0</f>
        <v>0</v>
      </c>
      <c r="W4003" s="69">
        <f>U4003-V4003</f>
        <v>998.5</v>
      </c>
      <c r="X4003" s="69">
        <v>0</v>
      </c>
      <c r="Y4003" s="14">
        <f t="shared" ref="Y4003:Y4010" si="4294">T4003-X4003</f>
        <v>0</v>
      </c>
      <c r="Z4003" s="11" t="s">
        <v>26</v>
      </c>
      <c r="AA4003" s="12" t="s">
        <v>31</v>
      </c>
    </row>
    <row r="4004" spans="1:27" x14ac:dyDescent="0.25">
      <c r="A4004" s="10">
        <v>45719</v>
      </c>
      <c r="B4004" s="11" t="s">
        <v>7093</v>
      </c>
      <c r="C4004" s="11" t="s">
        <v>7094</v>
      </c>
      <c r="D4004" s="11">
        <v>18567</v>
      </c>
      <c r="E4004" s="11" t="s">
        <v>183</v>
      </c>
      <c r="F4004" s="11" t="s">
        <v>26</v>
      </c>
      <c r="G4004" s="11">
        <v>1036</v>
      </c>
      <c r="H4004" s="12" t="s">
        <v>141</v>
      </c>
      <c r="I4004" s="12" t="s">
        <v>27</v>
      </c>
      <c r="J4004" s="12" t="s">
        <v>33</v>
      </c>
      <c r="K4004" s="12" t="s">
        <v>34</v>
      </c>
      <c r="L4004" s="13">
        <v>39.520000000000003</v>
      </c>
      <c r="M4004" s="13">
        <v>25</v>
      </c>
      <c r="N4004" s="13">
        <f t="shared" si="4248"/>
        <v>1.5808000000000002</v>
      </c>
      <c r="O4004" s="13">
        <v>40</v>
      </c>
      <c r="P4004" s="13" t="s">
        <v>30</v>
      </c>
      <c r="Q4004" s="13">
        <v>0</v>
      </c>
      <c r="R4004" s="69">
        <f>L4004*O4004</f>
        <v>1580.8000000000002</v>
      </c>
      <c r="S4004" s="69">
        <v>0</v>
      </c>
      <c r="T4004" s="69">
        <f>L4004*S4004</f>
        <v>0</v>
      </c>
      <c r="U4004" s="69">
        <f>R4004-T4004</f>
        <v>1580.8000000000002</v>
      </c>
      <c r="V4004" s="69">
        <f>U4004*0</f>
        <v>0</v>
      </c>
      <c r="W4004" s="69">
        <f>U4004-V4004</f>
        <v>1580.8000000000002</v>
      </c>
      <c r="X4004" s="69">
        <v>0</v>
      </c>
      <c r="Y4004" s="14">
        <f t="shared" si="4294"/>
        <v>0</v>
      </c>
      <c r="Z4004" s="11" t="s">
        <v>26</v>
      </c>
      <c r="AA4004" s="12" t="s">
        <v>31</v>
      </c>
    </row>
    <row r="4005" spans="1:27" x14ac:dyDescent="0.25">
      <c r="A4005" s="10">
        <v>45719</v>
      </c>
      <c r="B4005" s="11" t="s">
        <v>629</v>
      </c>
      <c r="C4005" s="11" t="s">
        <v>7095</v>
      </c>
      <c r="D4005" s="11">
        <v>18568</v>
      </c>
      <c r="E4005" s="11" t="s">
        <v>6142</v>
      </c>
      <c r="F4005" s="11" t="s">
        <v>26</v>
      </c>
      <c r="G4005" s="11">
        <v>4673</v>
      </c>
      <c r="H4005" s="12" t="s">
        <v>140</v>
      </c>
      <c r="I4005" s="12" t="s">
        <v>55</v>
      </c>
      <c r="J4005" s="12" t="s">
        <v>55</v>
      </c>
      <c r="K4005" s="12" t="s">
        <v>56</v>
      </c>
      <c r="L4005" s="13">
        <v>38.36</v>
      </c>
      <c r="M4005" s="13">
        <v>25</v>
      </c>
      <c r="N4005" s="13">
        <f t="shared" si="4248"/>
        <v>1.5344</v>
      </c>
      <c r="O4005" s="13">
        <v>15</v>
      </c>
      <c r="P4005" s="13"/>
      <c r="Q4005" s="13">
        <v>0</v>
      </c>
      <c r="R4005" s="69">
        <f>+L4005*O4005</f>
        <v>575.4</v>
      </c>
      <c r="S4005" s="69">
        <v>0</v>
      </c>
      <c r="T4005" s="69">
        <f>+L4005*S4005</f>
        <v>0</v>
      </c>
      <c r="U4005" s="69">
        <f>+R4005-T4005</f>
        <v>575.4</v>
      </c>
      <c r="V4005" s="69">
        <f>+U4005*0</f>
        <v>0</v>
      </c>
      <c r="W4005" s="69">
        <f>+U4005-V4005</f>
        <v>575.4</v>
      </c>
      <c r="X4005" s="69">
        <v>0</v>
      </c>
      <c r="Y4005" s="14">
        <f t="shared" si="4294"/>
        <v>0</v>
      </c>
      <c r="Z4005" s="11" t="s">
        <v>26</v>
      </c>
      <c r="AA4005" s="12" t="s">
        <v>31</v>
      </c>
    </row>
    <row r="4006" spans="1:27" x14ac:dyDescent="0.25">
      <c r="A4006" s="10">
        <v>45719</v>
      </c>
      <c r="B4006" s="11" t="s">
        <v>7096</v>
      </c>
      <c r="C4006" s="11" t="s">
        <v>7097</v>
      </c>
      <c r="D4006" s="11">
        <v>18569</v>
      </c>
      <c r="E4006" s="11" t="s">
        <v>479</v>
      </c>
      <c r="F4006" s="11" t="s">
        <v>26</v>
      </c>
      <c r="G4006" s="11">
        <v>70438</v>
      </c>
      <c r="H4006" s="12" t="s">
        <v>4447</v>
      </c>
      <c r="I4006" s="12" t="s">
        <v>27</v>
      </c>
      <c r="J4006" s="12" t="s">
        <v>42</v>
      </c>
      <c r="K4006" s="12" t="s">
        <v>43</v>
      </c>
      <c r="L4006" s="13">
        <v>41.14</v>
      </c>
      <c r="M4006" s="13">
        <v>25</v>
      </c>
      <c r="N4006" s="13">
        <f t="shared" si="4248"/>
        <v>1.6456</v>
      </c>
      <c r="O4006" s="13">
        <v>42.5</v>
      </c>
      <c r="P4006" s="13"/>
      <c r="Q4006" s="13">
        <v>0</v>
      </c>
      <c r="R4006" s="69">
        <f>+L4006*O4006</f>
        <v>1748.45</v>
      </c>
      <c r="S4006" s="69">
        <v>0</v>
      </c>
      <c r="T4006" s="69">
        <f>+L4006*S4006</f>
        <v>0</v>
      </c>
      <c r="U4006" s="69">
        <f>+R4006-T4006</f>
        <v>1748.45</v>
      </c>
      <c r="V4006" s="69">
        <f>+U4006*0.75</f>
        <v>1311.3375000000001</v>
      </c>
      <c r="W4006" s="69">
        <f>+U4006-V4006</f>
        <v>437.11249999999995</v>
      </c>
      <c r="X4006" s="69">
        <v>0</v>
      </c>
      <c r="Y4006" s="14">
        <f t="shared" si="4294"/>
        <v>0</v>
      </c>
      <c r="Z4006" s="11" t="s">
        <v>26</v>
      </c>
      <c r="AA4006" s="12" t="s">
        <v>31</v>
      </c>
    </row>
    <row r="4007" spans="1:27" x14ac:dyDescent="0.25">
      <c r="A4007" s="10">
        <v>45719</v>
      </c>
      <c r="B4007" s="11" t="s">
        <v>7098</v>
      </c>
      <c r="C4007" s="11" t="s">
        <v>7099</v>
      </c>
      <c r="D4007" s="11">
        <v>18570</v>
      </c>
      <c r="E4007" s="11" t="s">
        <v>229</v>
      </c>
      <c r="F4007" s="11" t="s">
        <v>26</v>
      </c>
      <c r="G4007" s="11">
        <v>26226</v>
      </c>
      <c r="H4007" s="12" t="s">
        <v>564</v>
      </c>
      <c r="I4007" s="12" t="s">
        <v>55</v>
      </c>
      <c r="J4007" s="12" t="s">
        <v>565</v>
      </c>
      <c r="K4007" s="12" t="s">
        <v>549</v>
      </c>
      <c r="L4007" s="13">
        <v>43.92</v>
      </c>
      <c r="M4007" s="13">
        <v>25</v>
      </c>
      <c r="N4007" s="13">
        <f t="shared" si="4248"/>
        <v>1.7568000000000001</v>
      </c>
      <c r="O4007" s="13">
        <v>25</v>
      </c>
      <c r="P4007" s="13" t="s">
        <v>30</v>
      </c>
      <c r="Q4007" s="13">
        <v>0</v>
      </c>
      <c r="R4007" s="69">
        <f t="shared" ref="R4007" si="4295">L4007*O4007</f>
        <v>1098</v>
      </c>
      <c r="S4007" s="69">
        <v>0</v>
      </c>
      <c r="T4007" s="69">
        <f t="shared" ref="T4007" si="4296">L4007*S4007</f>
        <v>0</v>
      </c>
      <c r="U4007" s="69">
        <f t="shared" ref="U4007" si="4297">R4007-T4007</f>
        <v>1098</v>
      </c>
      <c r="V4007" s="69">
        <f>U4007*0</f>
        <v>0</v>
      </c>
      <c r="W4007" s="69">
        <f t="shared" ref="W4007" si="4298">U4007-V4007</f>
        <v>1098</v>
      </c>
      <c r="X4007" s="69">
        <v>0</v>
      </c>
      <c r="Y4007" s="14">
        <f t="shared" si="4294"/>
        <v>0</v>
      </c>
      <c r="Z4007" s="11" t="s">
        <v>26</v>
      </c>
      <c r="AA4007" s="12" t="s">
        <v>31</v>
      </c>
    </row>
    <row r="4008" spans="1:27" x14ac:dyDescent="0.25">
      <c r="A4008" s="10">
        <v>45719</v>
      </c>
      <c r="B4008" s="11" t="s">
        <v>7100</v>
      </c>
      <c r="C4008" s="11" t="s">
        <v>7101</v>
      </c>
      <c r="D4008" s="11">
        <v>18571</v>
      </c>
      <c r="E4008" s="11" t="s">
        <v>504</v>
      </c>
      <c r="F4008" s="11" t="s">
        <v>26</v>
      </c>
      <c r="G4008" s="11">
        <v>1268</v>
      </c>
      <c r="H4008" s="12" t="s">
        <v>141</v>
      </c>
      <c r="I4008" s="12" t="s">
        <v>55</v>
      </c>
      <c r="J4008" s="12" t="s">
        <v>565</v>
      </c>
      <c r="K4008" s="12" t="s">
        <v>549</v>
      </c>
      <c r="L4008" s="13">
        <v>38.74</v>
      </c>
      <c r="M4008" s="13">
        <v>24</v>
      </c>
      <c r="N4008" s="13">
        <f t="shared" si="4248"/>
        <v>1.6141666666666667</v>
      </c>
      <c r="O4008" s="13">
        <v>25</v>
      </c>
      <c r="P4008" s="13" t="s">
        <v>30</v>
      </c>
      <c r="Q4008" s="13">
        <v>0</v>
      </c>
      <c r="R4008" s="69">
        <f>L4008*O4008</f>
        <v>968.5</v>
      </c>
      <c r="S4008" s="69">
        <v>0</v>
      </c>
      <c r="T4008" s="69">
        <f>L4008*S4008</f>
        <v>0</v>
      </c>
      <c r="U4008" s="69">
        <f>R4008-T4008</f>
        <v>968.5</v>
      </c>
      <c r="V4008" s="69">
        <f>U4008*0</f>
        <v>0</v>
      </c>
      <c r="W4008" s="69">
        <f>U4008-V4008</f>
        <v>968.5</v>
      </c>
      <c r="X4008" s="69">
        <v>0</v>
      </c>
      <c r="Y4008" s="14">
        <f t="shared" si="4294"/>
        <v>0</v>
      </c>
      <c r="Z4008" s="11" t="s">
        <v>26</v>
      </c>
      <c r="AA4008" s="12" t="s">
        <v>31</v>
      </c>
    </row>
    <row r="4009" spans="1:27" x14ac:dyDescent="0.25">
      <c r="A4009" s="10">
        <v>45719</v>
      </c>
      <c r="B4009" s="11" t="s">
        <v>3244</v>
      </c>
      <c r="C4009" s="11" t="s">
        <v>7102</v>
      </c>
      <c r="D4009" s="11">
        <v>18572</v>
      </c>
      <c r="E4009" s="11" t="s">
        <v>245</v>
      </c>
      <c r="F4009" s="11" t="s">
        <v>26</v>
      </c>
      <c r="G4009" s="11">
        <v>3449</v>
      </c>
      <c r="H4009" s="12" t="s">
        <v>41</v>
      </c>
      <c r="I4009" s="12" t="s">
        <v>55</v>
      </c>
      <c r="J4009" s="12" t="s">
        <v>55</v>
      </c>
      <c r="K4009" s="12" t="s">
        <v>56</v>
      </c>
      <c r="L4009" s="13">
        <v>37.08</v>
      </c>
      <c r="M4009" s="13">
        <v>22</v>
      </c>
      <c r="N4009" s="13">
        <f t="shared" si="4248"/>
        <v>1.6854545454545453</v>
      </c>
      <c r="O4009" s="13" t="s">
        <v>30</v>
      </c>
      <c r="P4009" s="13">
        <v>24</v>
      </c>
      <c r="Q4009" s="13">
        <v>0</v>
      </c>
      <c r="R4009" s="69">
        <f t="shared" ref="R4009:R4010" si="4299">+M4009*P4009</f>
        <v>528</v>
      </c>
      <c r="S4009" s="69">
        <v>0</v>
      </c>
      <c r="T4009" s="69">
        <f t="shared" ref="T4009:T4010" si="4300">+M4009*S4009</f>
        <v>0</v>
      </c>
      <c r="U4009" s="69">
        <f t="shared" ref="U4009:U4010" si="4301">+R4009-T4009</f>
        <v>528</v>
      </c>
      <c r="V4009" s="69">
        <f t="shared" ref="V4009:V4010" si="4302">+U4009*0</f>
        <v>0</v>
      </c>
      <c r="W4009" s="69">
        <f t="shared" ref="W4009:W4010" si="4303">+U4009-V4009</f>
        <v>528</v>
      </c>
      <c r="X4009" s="69">
        <v>0</v>
      </c>
      <c r="Y4009" s="14">
        <f t="shared" si="4294"/>
        <v>0</v>
      </c>
      <c r="Z4009" s="11" t="s">
        <v>26</v>
      </c>
      <c r="AA4009" s="12" t="s">
        <v>31</v>
      </c>
    </row>
    <row r="4010" spans="1:27" x14ac:dyDescent="0.25">
      <c r="A4010" s="10">
        <v>45719</v>
      </c>
      <c r="B4010" s="11" t="s">
        <v>6509</v>
      </c>
      <c r="C4010" s="11" t="s">
        <v>7103</v>
      </c>
      <c r="D4010" s="11">
        <v>18573</v>
      </c>
      <c r="E4010" s="11" t="s">
        <v>40</v>
      </c>
      <c r="F4010" s="11" t="s">
        <v>26</v>
      </c>
      <c r="G4010" s="11">
        <v>3293</v>
      </c>
      <c r="H4010" s="12" t="s">
        <v>41</v>
      </c>
      <c r="I4010" s="12" t="s">
        <v>55</v>
      </c>
      <c r="J4010" s="12" t="s">
        <v>55</v>
      </c>
      <c r="K4010" s="12" t="s">
        <v>56</v>
      </c>
      <c r="L4010" s="13">
        <v>38.880000000000003</v>
      </c>
      <c r="M4010" s="13">
        <v>23</v>
      </c>
      <c r="N4010" s="13">
        <f t="shared" si="4248"/>
        <v>1.6904347826086958</v>
      </c>
      <c r="O4010" s="13" t="s">
        <v>30</v>
      </c>
      <c r="P4010" s="13">
        <v>24</v>
      </c>
      <c r="Q4010" s="13">
        <v>0</v>
      </c>
      <c r="R4010" s="69">
        <f t="shared" si="4299"/>
        <v>552</v>
      </c>
      <c r="S4010" s="69">
        <v>0</v>
      </c>
      <c r="T4010" s="69">
        <f t="shared" si="4300"/>
        <v>0</v>
      </c>
      <c r="U4010" s="69">
        <f t="shared" si="4301"/>
        <v>552</v>
      </c>
      <c r="V4010" s="69">
        <f t="shared" si="4302"/>
        <v>0</v>
      </c>
      <c r="W4010" s="69">
        <f t="shared" si="4303"/>
        <v>552</v>
      </c>
      <c r="X4010" s="69">
        <v>0</v>
      </c>
      <c r="Y4010" s="14">
        <f t="shared" si="4294"/>
        <v>0</v>
      </c>
      <c r="Z4010" s="11" t="s">
        <v>26</v>
      </c>
      <c r="AA4010" s="12" t="s">
        <v>31</v>
      </c>
    </row>
    <row r="4011" spans="1:27" x14ac:dyDescent="0.25">
      <c r="A4011" s="10">
        <v>45719</v>
      </c>
      <c r="B4011" s="11" t="s">
        <v>7104</v>
      </c>
      <c r="C4011" s="11" t="s">
        <v>7105</v>
      </c>
      <c r="D4011" s="11">
        <v>18574</v>
      </c>
      <c r="E4011" s="11" t="s">
        <v>526</v>
      </c>
      <c r="F4011" s="11" t="s">
        <v>26</v>
      </c>
      <c r="G4011" s="11">
        <v>4507</v>
      </c>
      <c r="H4011" s="12" t="s">
        <v>162</v>
      </c>
      <c r="I4011" s="12" t="s">
        <v>55</v>
      </c>
      <c r="J4011" s="12" t="s">
        <v>565</v>
      </c>
      <c r="K4011" s="12" t="s">
        <v>549</v>
      </c>
      <c r="L4011" s="13">
        <v>36.28</v>
      </c>
      <c r="M4011" s="13">
        <v>25</v>
      </c>
      <c r="N4011" s="13">
        <f t="shared" si="4248"/>
        <v>1.4512</v>
      </c>
      <c r="O4011" s="13">
        <v>25</v>
      </c>
      <c r="P4011" s="13"/>
      <c r="Q4011" s="13">
        <v>0</v>
      </c>
      <c r="R4011" s="69">
        <f>L4011*O4011</f>
        <v>907</v>
      </c>
      <c r="S4011" s="69">
        <v>0</v>
      </c>
      <c r="T4011" s="69">
        <f>L4011*S4011</f>
        <v>0</v>
      </c>
      <c r="U4011" s="69">
        <f>R4011-T4011</f>
        <v>907</v>
      </c>
      <c r="V4011" s="69">
        <f>U4011*0</f>
        <v>0</v>
      </c>
      <c r="W4011" s="69">
        <f>U4011-V4011</f>
        <v>907</v>
      </c>
      <c r="X4011" s="69">
        <f>L4011*0</f>
        <v>0</v>
      </c>
      <c r="Y4011" s="14">
        <f>T4011-X4011</f>
        <v>0</v>
      </c>
      <c r="Z4011" s="11" t="s">
        <v>26</v>
      </c>
      <c r="AA4011" s="12" t="s">
        <v>31</v>
      </c>
    </row>
    <row r="4012" spans="1:27" x14ac:dyDescent="0.25">
      <c r="A4012" s="10">
        <v>45719</v>
      </c>
      <c r="B4012" s="11" t="s">
        <v>7106</v>
      </c>
      <c r="C4012" s="11" t="s">
        <v>7107</v>
      </c>
      <c r="D4012" s="11">
        <v>18575</v>
      </c>
      <c r="E4012" s="11" t="s">
        <v>226</v>
      </c>
      <c r="F4012" s="11" t="s">
        <v>26</v>
      </c>
      <c r="G4012" s="11">
        <v>4509</v>
      </c>
      <c r="H4012" s="12" t="s">
        <v>162</v>
      </c>
      <c r="I4012" s="12" t="s">
        <v>27</v>
      </c>
      <c r="J4012" s="12" t="s">
        <v>47</v>
      </c>
      <c r="K4012" s="12" t="s">
        <v>48</v>
      </c>
      <c r="L4012" s="13">
        <v>36.020000000000003</v>
      </c>
      <c r="M4012" s="13">
        <v>25</v>
      </c>
      <c r="N4012" s="13">
        <f t="shared" si="4248"/>
        <v>1.4408000000000001</v>
      </c>
      <c r="O4012" s="13" t="s">
        <v>30</v>
      </c>
      <c r="P4012" s="13">
        <v>58</v>
      </c>
      <c r="Q4012" s="13">
        <v>0</v>
      </c>
      <c r="R4012" s="69">
        <f>M4012*P4012</f>
        <v>1450</v>
      </c>
      <c r="S4012" s="69">
        <v>0</v>
      </c>
      <c r="T4012" s="69">
        <f>M4012*S4012</f>
        <v>0</v>
      </c>
      <c r="U4012" s="69">
        <f>R4012-T4012</f>
        <v>1450</v>
      </c>
      <c r="V4012" s="69">
        <f>U4012*0</f>
        <v>0</v>
      </c>
      <c r="W4012" s="69">
        <f>U4012-V4012</f>
        <v>1450</v>
      </c>
      <c r="X4012" s="69">
        <v>0</v>
      </c>
      <c r="Y4012" s="14">
        <f t="shared" ref="Y4012:Y4021" si="4304">T4012-X4012</f>
        <v>0</v>
      </c>
      <c r="Z4012" s="11" t="s">
        <v>26</v>
      </c>
      <c r="AA4012" s="12" t="s">
        <v>31</v>
      </c>
    </row>
    <row r="4013" spans="1:27" x14ac:dyDescent="0.25">
      <c r="A4013" s="10">
        <v>45719</v>
      </c>
      <c r="B4013" s="11" t="s">
        <v>7096</v>
      </c>
      <c r="C4013" s="11" t="s">
        <v>7108</v>
      </c>
      <c r="D4013" s="11">
        <v>18576</v>
      </c>
      <c r="E4013" s="11" t="s">
        <v>69</v>
      </c>
      <c r="F4013" s="11" t="s">
        <v>26</v>
      </c>
      <c r="G4013" s="11">
        <v>2143</v>
      </c>
      <c r="H4013" s="12" t="s">
        <v>70</v>
      </c>
      <c r="I4013" s="12" t="s">
        <v>27</v>
      </c>
      <c r="J4013" s="12" t="s">
        <v>33</v>
      </c>
      <c r="K4013" s="12" t="s">
        <v>34</v>
      </c>
      <c r="L4013" s="13">
        <v>38.96</v>
      </c>
      <c r="M4013" s="13">
        <v>25</v>
      </c>
      <c r="N4013" s="13">
        <f t="shared" si="4248"/>
        <v>1.5584</v>
      </c>
      <c r="O4013" s="13" t="s">
        <v>30</v>
      </c>
      <c r="P4013" s="13">
        <v>60</v>
      </c>
      <c r="Q4013" s="13">
        <v>0</v>
      </c>
      <c r="R4013" s="69">
        <f>+M4013*P4013</f>
        <v>1500</v>
      </c>
      <c r="S4013" s="69">
        <v>0</v>
      </c>
      <c r="T4013" s="69">
        <f>+M4013*S4013</f>
        <v>0</v>
      </c>
      <c r="U4013" s="69">
        <f t="shared" ref="U4013:U4014" si="4305">+R4013-T4013</f>
        <v>1500</v>
      </c>
      <c r="V4013" s="69">
        <f>+U4013*0</f>
        <v>0</v>
      </c>
      <c r="W4013" s="69">
        <f t="shared" ref="W4013:W4014" si="4306">+U4013-V4013</f>
        <v>1500</v>
      </c>
      <c r="X4013" s="69">
        <v>0</v>
      </c>
      <c r="Y4013" s="14">
        <f t="shared" si="4304"/>
        <v>0</v>
      </c>
      <c r="Z4013" s="11" t="s">
        <v>26</v>
      </c>
      <c r="AA4013" s="12" t="s">
        <v>31</v>
      </c>
    </row>
    <row r="4014" spans="1:27" x14ac:dyDescent="0.25">
      <c r="A4014" s="10">
        <v>45719</v>
      </c>
      <c r="B4014" s="11" t="s">
        <v>7109</v>
      </c>
      <c r="C4014" s="11" t="s">
        <v>7110</v>
      </c>
      <c r="D4014" s="11">
        <v>18577</v>
      </c>
      <c r="E4014" s="11" t="s">
        <v>3636</v>
      </c>
      <c r="F4014" s="11" t="s">
        <v>26</v>
      </c>
      <c r="G4014" s="11" t="s">
        <v>35</v>
      </c>
      <c r="H4014" s="12" t="s">
        <v>36</v>
      </c>
      <c r="I4014" s="12" t="s">
        <v>27</v>
      </c>
      <c r="J4014" s="12" t="s">
        <v>33</v>
      </c>
      <c r="K4014" s="12" t="s">
        <v>34</v>
      </c>
      <c r="L4014" s="13">
        <v>8.32</v>
      </c>
      <c r="M4014" s="13">
        <v>6</v>
      </c>
      <c r="N4014" s="13">
        <f t="shared" si="4248"/>
        <v>1.3866666666666667</v>
      </c>
      <c r="O4014" s="13">
        <v>50</v>
      </c>
      <c r="P4014" s="13" t="s">
        <v>30</v>
      </c>
      <c r="Q4014" s="13">
        <v>0</v>
      </c>
      <c r="R4014" s="69">
        <f>(L4014*O4014)-Q4014</f>
        <v>416</v>
      </c>
      <c r="S4014" s="69">
        <v>0</v>
      </c>
      <c r="T4014" s="69">
        <f t="shared" ref="T4014" si="4307">+L4014*S4014</f>
        <v>0</v>
      </c>
      <c r="U4014" s="69">
        <f t="shared" si="4305"/>
        <v>416</v>
      </c>
      <c r="V4014" s="69">
        <f t="shared" ref="V4014" si="4308">+U4014*0</f>
        <v>0</v>
      </c>
      <c r="W4014" s="69">
        <f t="shared" si="4306"/>
        <v>416</v>
      </c>
      <c r="X4014" s="69">
        <v>0</v>
      </c>
      <c r="Y4014" s="14">
        <f t="shared" si="4304"/>
        <v>0</v>
      </c>
      <c r="Z4014" s="11" t="s">
        <v>26</v>
      </c>
      <c r="AA4014" s="12" t="s">
        <v>31</v>
      </c>
    </row>
    <row r="4015" spans="1:27" x14ac:dyDescent="0.25">
      <c r="A4015" s="10">
        <v>45719</v>
      </c>
      <c r="B4015" s="11" t="s">
        <v>3364</v>
      </c>
      <c r="C4015" s="11" t="s">
        <v>7111</v>
      </c>
      <c r="D4015" s="11">
        <v>18578</v>
      </c>
      <c r="E4015" s="11" t="s">
        <v>569</v>
      </c>
      <c r="F4015" s="11" t="s">
        <v>26</v>
      </c>
      <c r="G4015" s="11">
        <v>10781</v>
      </c>
      <c r="H4015" s="12" t="s">
        <v>140</v>
      </c>
      <c r="I4015" s="12" t="s">
        <v>27</v>
      </c>
      <c r="J4015" s="12" t="s">
        <v>42</v>
      </c>
      <c r="K4015" s="12" t="s">
        <v>43</v>
      </c>
      <c r="L4015" s="13">
        <v>42.12</v>
      </c>
      <c r="M4015" s="13">
        <v>25</v>
      </c>
      <c r="N4015" s="13">
        <f t="shared" si="4248"/>
        <v>1.6847999999999999</v>
      </c>
      <c r="O4015" s="13">
        <v>40</v>
      </c>
      <c r="P4015" s="13"/>
      <c r="Q4015" s="13">
        <v>0</v>
      </c>
      <c r="R4015" s="69">
        <f>+L4015*O4015</f>
        <v>1684.8</v>
      </c>
      <c r="S4015" s="69">
        <v>0</v>
      </c>
      <c r="T4015" s="69">
        <f>+L4015*S4015</f>
        <v>0</v>
      </c>
      <c r="U4015" s="69">
        <f>+R4015-T4015</f>
        <v>1684.8</v>
      </c>
      <c r="V4015" s="69">
        <f>+U4015*0</f>
        <v>0</v>
      </c>
      <c r="W4015" s="69">
        <f>+U4015-V4015</f>
        <v>1684.8</v>
      </c>
      <c r="X4015" s="69">
        <v>0</v>
      </c>
      <c r="Y4015" s="14">
        <f t="shared" si="4304"/>
        <v>0</v>
      </c>
      <c r="Z4015" s="11" t="s">
        <v>26</v>
      </c>
      <c r="AA4015" s="12" t="s">
        <v>31</v>
      </c>
    </row>
    <row r="4016" spans="1:27" x14ac:dyDescent="0.25">
      <c r="A4016" s="10">
        <v>45720</v>
      </c>
      <c r="B4016" s="11" t="s">
        <v>1701</v>
      </c>
      <c r="C4016" s="11" t="s">
        <v>7112</v>
      </c>
      <c r="D4016" s="11">
        <v>18579</v>
      </c>
      <c r="E4016" s="11" t="s">
        <v>32</v>
      </c>
      <c r="F4016" s="11" t="s">
        <v>26</v>
      </c>
      <c r="G4016" s="11">
        <v>1633</v>
      </c>
      <c r="H4016" s="12" t="s">
        <v>45</v>
      </c>
      <c r="I4016" s="12" t="s">
        <v>27</v>
      </c>
      <c r="J4016" s="12" t="s">
        <v>33</v>
      </c>
      <c r="K4016" s="12" t="s">
        <v>34</v>
      </c>
      <c r="L4016" s="13">
        <v>38.380000000000003</v>
      </c>
      <c r="M4016" s="13">
        <v>25</v>
      </c>
      <c r="N4016" s="13">
        <f t="shared" si="4248"/>
        <v>1.5352000000000001</v>
      </c>
      <c r="O4016" s="13" t="s">
        <v>30</v>
      </c>
      <c r="P4016" s="13">
        <v>58</v>
      </c>
      <c r="Q4016" s="13">
        <v>0</v>
      </c>
      <c r="R4016" s="69">
        <f>M4016*P4016</f>
        <v>1450</v>
      </c>
      <c r="S4016" s="69">
        <v>0</v>
      </c>
      <c r="T4016" s="69">
        <f>M4016*S4016</f>
        <v>0</v>
      </c>
      <c r="U4016" s="69">
        <f>R4016-T4016</f>
        <v>1450</v>
      </c>
      <c r="V4016" s="69">
        <f>U4016*0</f>
        <v>0</v>
      </c>
      <c r="W4016" s="69">
        <f>U4016-V4016</f>
        <v>1450</v>
      </c>
      <c r="X4016" s="69">
        <v>0</v>
      </c>
      <c r="Y4016" s="14">
        <f t="shared" si="4304"/>
        <v>0</v>
      </c>
      <c r="Z4016" s="11" t="s">
        <v>26</v>
      </c>
      <c r="AA4016" s="12" t="s">
        <v>31</v>
      </c>
    </row>
    <row r="4017" spans="1:27" x14ac:dyDescent="0.25">
      <c r="A4017" s="10">
        <v>45720</v>
      </c>
      <c r="B4017" s="11" t="s">
        <v>1371</v>
      </c>
      <c r="C4017" s="11" t="s">
        <v>7113</v>
      </c>
      <c r="D4017" s="11">
        <v>18580</v>
      </c>
      <c r="E4017" s="11" t="s">
        <v>100</v>
      </c>
      <c r="F4017" s="11" t="s">
        <v>26</v>
      </c>
      <c r="G4017" s="11">
        <v>78257</v>
      </c>
      <c r="H4017" s="12" t="s">
        <v>4447</v>
      </c>
      <c r="I4017" s="12" t="s">
        <v>27</v>
      </c>
      <c r="J4017" s="12" t="s">
        <v>42</v>
      </c>
      <c r="K4017" s="12" t="s">
        <v>43</v>
      </c>
      <c r="L4017" s="13">
        <v>42.86</v>
      </c>
      <c r="M4017" s="13">
        <v>25</v>
      </c>
      <c r="N4017" s="13">
        <f t="shared" si="4248"/>
        <v>1.7143999999999999</v>
      </c>
      <c r="O4017" s="13">
        <v>42.5</v>
      </c>
      <c r="P4017" s="13"/>
      <c r="Q4017" s="13">
        <v>0</v>
      </c>
      <c r="R4017" s="69">
        <f t="shared" ref="R4017:R4022" si="4309">+L4017*O4017</f>
        <v>1821.55</v>
      </c>
      <c r="S4017" s="69">
        <v>0</v>
      </c>
      <c r="T4017" s="69">
        <f>+L4017*S4017</f>
        <v>0</v>
      </c>
      <c r="U4017" s="69">
        <f>+R4017-T4017</f>
        <v>1821.55</v>
      </c>
      <c r="V4017" s="69">
        <f>+U4017*0.75</f>
        <v>1366.1624999999999</v>
      </c>
      <c r="W4017" s="69">
        <f>+U4017-V4017</f>
        <v>455.38750000000005</v>
      </c>
      <c r="X4017" s="69">
        <v>0</v>
      </c>
      <c r="Y4017" s="14">
        <f t="shared" si="4304"/>
        <v>0</v>
      </c>
      <c r="Z4017" s="11" t="s">
        <v>26</v>
      </c>
      <c r="AA4017" s="12" t="s">
        <v>31</v>
      </c>
    </row>
    <row r="4018" spans="1:27" x14ac:dyDescent="0.25">
      <c r="A4018" s="10">
        <v>45720</v>
      </c>
      <c r="B4018" s="11" t="s">
        <v>615</v>
      </c>
      <c r="C4018" s="11" t="s">
        <v>7114</v>
      </c>
      <c r="D4018" s="11">
        <v>18581</v>
      </c>
      <c r="E4018" s="11" t="s">
        <v>495</v>
      </c>
      <c r="F4018" s="11" t="s">
        <v>26</v>
      </c>
      <c r="G4018" s="11">
        <v>78963</v>
      </c>
      <c r="H4018" s="12" t="s">
        <v>4447</v>
      </c>
      <c r="I4018" s="12" t="s">
        <v>27</v>
      </c>
      <c r="J4018" s="12" t="s">
        <v>33</v>
      </c>
      <c r="K4018" s="12" t="s">
        <v>34</v>
      </c>
      <c r="L4018" s="13">
        <v>38.26</v>
      </c>
      <c r="M4018" s="13">
        <v>25</v>
      </c>
      <c r="N4018" s="13">
        <f t="shared" si="4248"/>
        <v>1.5304</v>
      </c>
      <c r="O4018" s="13">
        <v>45.33</v>
      </c>
      <c r="P4018" s="13" t="s">
        <v>30</v>
      </c>
      <c r="Q4018" s="13">
        <v>0</v>
      </c>
      <c r="R4018" s="69">
        <f t="shared" si="4309"/>
        <v>1734.3257999999998</v>
      </c>
      <c r="S4018" s="69">
        <v>0</v>
      </c>
      <c r="T4018" s="69">
        <f>+L4018*S4018</f>
        <v>0</v>
      </c>
      <c r="U4018" s="69">
        <f>+R4018-T4018</f>
        <v>1734.3257999999998</v>
      </c>
      <c r="V4018" s="69">
        <f>+U4018*0.75</f>
        <v>1300.7443499999999</v>
      </c>
      <c r="W4018" s="69">
        <f>+U4018-V4018</f>
        <v>433.5814499999999</v>
      </c>
      <c r="X4018" s="69">
        <v>0</v>
      </c>
      <c r="Y4018" s="14">
        <f t="shared" si="4304"/>
        <v>0</v>
      </c>
      <c r="Z4018" s="11" t="s">
        <v>26</v>
      </c>
      <c r="AA4018" s="12" t="s">
        <v>31</v>
      </c>
    </row>
    <row r="4019" spans="1:27" x14ac:dyDescent="0.25">
      <c r="A4019" s="10">
        <v>45720</v>
      </c>
      <c r="B4019" s="11" t="s">
        <v>7115</v>
      </c>
      <c r="C4019" s="11" t="s">
        <v>7116</v>
      </c>
      <c r="D4019" s="11">
        <v>18582</v>
      </c>
      <c r="E4019" s="11" t="s">
        <v>543</v>
      </c>
      <c r="F4019" s="11" t="s">
        <v>26</v>
      </c>
      <c r="G4019" s="11">
        <v>78511</v>
      </c>
      <c r="H4019" s="12" t="s">
        <v>4447</v>
      </c>
      <c r="I4019" s="12" t="s">
        <v>27</v>
      </c>
      <c r="J4019" s="12" t="s">
        <v>42</v>
      </c>
      <c r="K4019" s="12" t="s">
        <v>43</v>
      </c>
      <c r="L4019" s="13">
        <v>42</v>
      </c>
      <c r="M4019" s="13">
        <v>25</v>
      </c>
      <c r="N4019" s="13">
        <f t="shared" ref="N4019:N4081" si="4310">L4019/M4019</f>
        <v>1.68</v>
      </c>
      <c r="O4019" s="13">
        <v>42.5</v>
      </c>
      <c r="P4019" s="13"/>
      <c r="Q4019" s="13">
        <v>0</v>
      </c>
      <c r="R4019" s="69">
        <f t="shared" si="4309"/>
        <v>1785</v>
      </c>
      <c r="S4019" s="69">
        <v>0</v>
      </c>
      <c r="T4019" s="69">
        <f>+L4019*S4019</f>
        <v>0</v>
      </c>
      <c r="U4019" s="69">
        <f>+R4019-T4019</f>
        <v>1785</v>
      </c>
      <c r="V4019" s="69">
        <f>+U4019*0.75</f>
        <v>1338.75</v>
      </c>
      <c r="W4019" s="69">
        <f>+U4019-V4019</f>
        <v>446.25</v>
      </c>
      <c r="X4019" s="69">
        <v>0</v>
      </c>
      <c r="Y4019" s="14">
        <f t="shared" si="4304"/>
        <v>0</v>
      </c>
      <c r="Z4019" s="11" t="s">
        <v>26</v>
      </c>
      <c r="AA4019" s="12" t="s">
        <v>31</v>
      </c>
    </row>
    <row r="4020" spans="1:27" x14ac:dyDescent="0.25">
      <c r="A4020" s="10">
        <v>45720</v>
      </c>
      <c r="B4020" s="11" t="s">
        <v>7117</v>
      </c>
      <c r="C4020" s="11" t="s">
        <v>7118</v>
      </c>
      <c r="D4020" s="11">
        <v>18583</v>
      </c>
      <c r="E4020" s="11" t="s">
        <v>223</v>
      </c>
      <c r="F4020" s="11" t="s">
        <v>26</v>
      </c>
      <c r="G4020" s="11">
        <v>3245</v>
      </c>
      <c r="H4020" s="12" t="s">
        <v>4422</v>
      </c>
      <c r="I4020" s="12" t="s">
        <v>27</v>
      </c>
      <c r="J4020" s="12" t="s">
        <v>33</v>
      </c>
      <c r="K4020" s="12" t="s">
        <v>34</v>
      </c>
      <c r="L4020" s="13">
        <v>34.619999999999997</v>
      </c>
      <c r="M4020" s="13">
        <v>25</v>
      </c>
      <c r="N4020" s="13">
        <f t="shared" si="4310"/>
        <v>1.3847999999999998</v>
      </c>
      <c r="O4020" s="13">
        <v>45</v>
      </c>
      <c r="P4020" s="13" t="s">
        <v>30</v>
      </c>
      <c r="Q4020" s="13">
        <v>0</v>
      </c>
      <c r="R4020" s="69">
        <f t="shared" si="4309"/>
        <v>1557.8999999999999</v>
      </c>
      <c r="S4020" s="69">
        <v>0</v>
      </c>
      <c r="T4020" s="69">
        <f>+L4020*S4020</f>
        <v>0</v>
      </c>
      <c r="U4020" s="69">
        <f t="shared" ref="U4020:U4021" si="4311">+R4020-T4020</f>
        <v>1557.8999999999999</v>
      </c>
      <c r="V4020" s="69">
        <f>+U4020*1</f>
        <v>1557.8999999999999</v>
      </c>
      <c r="W4020" s="69">
        <f t="shared" ref="W4020:W4021" si="4312">+U4020-V4020</f>
        <v>0</v>
      </c>
      <c r="X4020" s="69">
        <v>0</v>
      </c>
      <c r="Y4020" s="14">
        <f t="shared" si="4304"/>
        <v>0</v>
      </c>
      <c r="Z4020" s="11" t="s">
        <v>26</v>
      </c>
      <c r="AA4020" s="12" t="s">
        <v>31</v>
      </c>
    </row>
    <row r="4021" spans="1:27" x14ac:dyDescent="0.25">
      <c r="A4021" s="10">
        <v>45720</v>
      </c>
      <c r="B4021" s="11" t="s">
        <v>692</v>
      </c>
      <c r="C4021" s="11" t="s">
        <v>7119</v>
      </c>
      <c r="D4021" s="11">
        <v>18584</v>
      </c>
      <c r="E4021" s="11" t="s">
        <v>551</v>
      </c>
      <c r="F4021" s="11" t="s">
        <v>26</v>
      </c>
      <c r="G4021" s="11">
        <v>44195</v>
      </c>
      <c r="H4021" s="12" t="s">
        <v>4422</v>
      </c>
      <c r="I4021" s="12" t="s">
        <v>27</v>
      </c>
      <c r="J4021" s="12" t="s">
        <v>33</v>
      </c>
      <c r="K4021" s="12" t="s">
        <v>34</v>
      </c>
      <c r="L4021" s="13">
        <v>33.56</v>
      </c>
      <c r="M4021" s="13">
        <v>25</v>
      </c>
      <c r="N4021" s="13">
        <f t="shared" si="4310"/>
        <v>1.3424</v>
      </c>
      <c r="O4021" s="13">
        <v>45</v>
      </c>
      <c r="P4021" s="13" t="s">
        <v>30</v>
      </c>
      <c r="Q4021" s="13">
        <v>0</v>
      </c>
      <c r="R4021" s="69">
        <f t="shared" si="4309"/>
        <v>1510.2</v>
      </c>
      <c r="S4021" s="69">
        <v>0</v>
      </c>
      <c r="T4021" s="69">
        <f>+L4021*S4021</f>
        <v>0</v>
      </c>
      <c r="U4021" s="69">
        <f t="shared" si="4311"/>
        <v>1510.2</v>
      </c>
      <c r="V4021" s="69">
        <f>+U4021*1</f>
        <v>1510.2</v>
      </c>
      <c r="W4021" s="69">
        <f t="shared" si="4312"/>
        <v>0</v>
      </c>
      <c r="X4021" s="69">
        <v>0</v>
      </c>
      <c r="Y4021" s="14">
        <f t="shared" si="4304"/>
        <v>0</v>
      </c>
      <c r="Z4021" s="11" t="s">
        <v>26</v>
      </c>
      <c r="AA4021" s="12" t="s">
        <v>31</v>
      </c>
    </row>
    <row r="4022" spans="1:27" x14ac:dyDescent="0.25">
      <c r="A4022" s="10">
        <v>45720</v>
      </c>
      <c r="B4022" s="11" t="s">
        <v>5928</v>
      </c>
      <c r="C4022" s="11" t="s">
        <v>7120</v>
      </c>
      <c r="D4022" s="11">
        <v>18585</v>
      </c>
      <c r="E4022" s="11" t="s">
        <v>538</v>
      </c>
      <c r="F4022" s="11" t="s">
        <v>26</v>
      </c>
      <c r="G4022" s="11" t="s">
        <v>26</v>
      </c>
      <c r="H4022" s="12" t="s">
        <v>145</v>
      </c>
      <c r="I4022" s="12" t="s">
        <v>27</v>
      </c>
      <c r="J4022" s="12" t="s">
        <v>47</v>
      </c>
      <c r="K4022" s="12" t="s">
        <v>48</v>
      </c>
      <c r="L4022" s="13">
        <v>43.38</v>
      </c>
      <c r="M4022" s="13">
        <v>30</v>
      </c>
      <c r="N4022" s="13">
        <f t="shared" si="4310"/>
        <v>1.4460000000000002</v>
      </c>
      <c r="O4022" s="13">
        <v>91</v>
      </c>
      <c r="P4022" s="13" t="s">
        <v>30</v>
      </c>
      <c r="Q4022" s="13">
        <v>0</v>
      </c>
      <c r="R4022" s="69">
        <f t="shared" si="4309"/>
        <v>3947.5800000000004</v>
      </c>
      <c r="S4022" s="69">
        <v>40</v>
      </c>
      <c r="T4022" s="69">
        <f>L4022*S4022</f>
        <v>1735.2</v>
      </c>
      <c r="U4022" s="69">
        <f t="shared" ref="U4022" si="4313">R4022-T4022</f>
        <v>2212.38</v>
      </c>
      <c r="V4022" s="69">
        <f>U4022*1</f>
        <v>2212.38</v>
      </c>
      <c r="W4022" s="69">
        <f t="shared" ref="W4022" si="4314">U4022-V4022</f>
        <v>0</v>
      </c>
      <c r="X4022" s="69">
        <f>L4022*37</f>
        <v>1605.0600000000002</v>
      </c>
      <c r="Y4022" s="70">
        <f>+T4022-X4022</f>
        <v>130.13999999999987</v>
      </c>
      <c r="Z4022" s="12" t="s">
        <v>41</v>
      </c>
      <c r="AA4022" s="12" t="s">
        <v>79</v>
      </c>
    </row>
    <row r="4023" spans="1:27" x14ac:dyDescent="0.25">
      <c r="A4023" s="10">
        <v>45720</v>
      </c>
      <c r="B4023" s="11" t="s">
        <v>472</v>
      </c>
      <c r="C4023" s="11" t="s">
        <v>7121</v>
      </c>
      <c r="D4023" s="11">
        <v>18586</v>
      </c>
      <c r="E4023" s="11" t="s">
        <v>500</v>
      </c>
      <c r="F4023" s="11" t="s">
        <v>26</v>
      </c>
      <c r="G4023" s="11" t="s">
        <v>26</v>
      </c>
      <c r="H4023" s="12" t="s">
        <v>4421</v>
      </c>
      <c r="I4023" s="12" t="s">
        <v>27</v>
      </c>
      <c r="J4023" s="12" t="s">
        <v>33</v>
      </c>
      <c r="K4023" s="12" t="s">
        <v>34</v>
      </c>
      <c r="L4023" s="13">
        <v>41.06</v>
      </c>
      <c r="M4023" s="13">
        <v>28</v>
      </c>
      <c r="N4023" s="13">
        <f t="shared" si="4310"/>
        <v>1.4664285714285714</v>
      </c>
      <c r="O4023" s="13">
        <v>85</v>
      </c>
      <c r="P4023" s="13" t="s">
        <v>30</v>
      </c>
      <c r="Q4023" s="13">
        <v>0</v>
      </c>
      <c r="R4023" s="69">
        <f>L4023*O4023</f>
        <v>3490.1000000000004</v>
      </c>
      <c r="S4023" s="69">
        <v>38</v>
      </c>
      <c r="T4023" s="69">
        <f>L4023*S4023</f>
        <v>1560.2800000000002</v>
      </c>
      <c r="U4023" s="69">
        <f>R4023-T4023</f>
        <v>1929.8200000000002</v>
      </c>
      <c r="V4023" s="69">
        <f>U4023*1</f>
        <v>1929.8200000000002</v>
      </c>
      <c r="W4023" s="69">
        <f>U4023-V4023</f>
        <v>0</v>
      </c>
      <c r="X4023" s="69">
        <f>L4023*36</f>
        <v>1478.16</v>
      </c>
      <c r="Y4023" s="70">
        <f>+T4023-X4023</f>
        <v>82.120000000000118</v>
      </c>
      <c r="Z4023" s="12" t="s">
        <v>141</v>
      </c>
      <c r="AA4023" s="12" t="s">
        <v>78</v>
      </c>
    </row>
    <row r="4024" spans="1:27" x14ac:dyDescent="0.25">
      <c r="A4024" s="10">
        <v>45720</v>
      </c>
      <c r="B4024" s="11" t="s">
        <v>648</v>
      </c>
      <c r="C4024" s="11" t="s">
        <v>7122</v>
      </c>
      <c r="D4024" s="11">
        <v>18587</v>
      </c>
      <c r="E4024" s="11" t="s">
        <v>592</v>
      </c>
      <c r="F4024" s="11" t="s">
        <v>26</v>
      </c>
      <c r="G4024" s="11">
        <v>56563</v>
      </c>
      <c r="H4024" s="12" t="s">
        <v>4422</v>
      </c>
      <c r="I4024" s="12" t="s">
        <v>27</v>
      </c>
      <c r="J4024" s="12" t="s">
        <v>47</v>
      </c>
      <c r="K4024" s="12" t="s">
        <v>48</v>
      </c>
      <c r="L4024" s="13">
        <v>34.840000000000003</v>
      </c>
      <c r="M4024" s="13">
        <v>25</v>
      </c>
      <c r="N4024" s="13">
        <f t="shared" si="4310"/>
        <v>1.3936000000000002</v>
      </c>
      <c r="O4024" s="13">
        <v>46</v>
      </c>
      <c r="P4024" s="13" t="s">
        <v>30</v>
      </c>
      <c r="Q4024" s="13">
        <v>0</v>
      </c>
      <c r="R4024" s="69">
        <f t="shared" ref="R4024" si="4315">+L4024*O4024</f>
        <v>1602.64</v>
      </c>
      <c r="S4024" s="69">
        <v>0</v>
      </c>
      <c r="T4024" s="69">
        <f t="shared" ref="T4024" si="4316">+L4024*S4024</f>
        <v>0</v>
      </c>
      <c r="U4024" s="69">
        <f t="shared" ref="U4024:U4026" si="4317">+R4024-T4024</f>
        <v>1602.64</v>
      </c>
      <c r="V4024" s="69">
        <f>+U4024*1</f>
        <v>1602.64</v>
      </c>
      <c r="W4024" s="69">
        <f t="shared" ref="W4024:W4026" si="4318">+U4024-V4024</f>
        <v>0</v>
      </c>
      <c r="X4024" s="69">
        <v>0</v>
      </c>
      <c r="Y4024" s="14">
        <f t="shared" ref="Y4024:Y4026" si="4319">T4024-X4024</f>
        <v>0</v>
      </c>
      <c r="Z4024" s="11" t="s">
        <v>26</v>
      </c>
      <c r="AA4024" s="12" t="s">
        <v>31</v>
      </c>
    </row>
    <row r="4025" spans="1:27" x14ac:dyDescent="0.25">
      <c r="A4025" s="10">
        <v>45720</v>
      </c>
      <c r="B4025" s="11" t="s">
        <v>6569</v>
      </c>
      <c r="C4025" s="11" t="s">
        <v>7123</v>
      </c>
      <c r="D4025" s="11">
        <v>18588</v>
      </c>
      <c r="E4025" s="11" t="s">
        <v>434</v>
      </c>
      <c r="F4025" s="11" t="s">
        <v>26</v>
      </c>
      <c r="G4025" s="11">
        <v>3115</v>
      </c>
      <c r="H4025" s="12" t="s">
        <v>41</v>
      </c>
      <c r="I4025" s="12" t="s">
        <v>55</v>
      </c>
      <c r="J4025" s="12" t="s">
        <v>55</v>
      </c>
      <c r="K4025" s="12" t="s">
        <v>56</v>
      </c>
      <c r="L4025" s="13">
        <v>39.76</v>
      </c>
      <c r="M4025" s="13">
        <v>24</v>
      </c>
      <c r="N4025" s="13">
        <f t="shared" si="4310"/>
        <v>1.6566666666666665</v>
      </c>
      <c r="O4025" s="13" t="s">
        <v>30</v>
      </c>
      <c r="P4025" s="13">
        <v>24</v>
      </c>
      <c r="Q4025" s="13">
        <v>0</v>
      </c>
      <c r="R4025" s="69">
        <f t="shared" ref="R4025:R4026" si="4320">+M4025*P4025</f>
        <v>576</v>
      </c>
      <c r="S4025" s="69">
        <v>0</v>
      </c>
      <c r="T4025" s="69">
        <f t="shared" ref="T4025:T4026" si="4321">+M4025*S4025</f>
        <v>0</v>
      </c>
      <c r="U4025" s="69">
        <f t="shared" si="4317"/>
        <v>576</v>
      </c>
      <c r="V4025" s="69">
        <f t="shared" ref="V4025:V4026" si="4322">+U4025*0</f>
        <v>0</v>
      </c>
      <c r="W4025" s="69">
        <f t="shared" si="4318"/>
        <v>576</v>
      </c>
      <c r="X4025" s="69">
        <v>0</v>
      </c>
      <c r="Y4025" s="14">
        <f t="shared" si="4319"/>
        <v>0</v>
      </c>
      <c r="Z4025" s="11" t="s">
        <v>26</v>
      </c>
      <c r="AA4025" s="12" t="s">
        <v>31</v>
      </c>
    </row>
    <row r="4026" spans="1:27" x14ac:dyDescent="0.25">
      <c r="A4026" s="10">
        <v>45720</v>
      </c>
      <c r="B4026" s="11" t="s">
        <v>7124</v>
      </c>
      <c r="C4026" s="11" t="s">
        <v>7125</v>
      </c>
      <c r="D4026" s="11">
        <v>18589</v>
      </c>
      <c r="E4026" s="11" t="s">
        <v>53</v>
      </c>
      <c r="F4026" s="11" t="s">
        <v>26</v>
      </c>
      <c r="G4026" s="11">
        <v>3999</v>
      </c>
      <c r="H4026" s="12" t="s">
        <v>41</v>
      </c>
      <c r="I4026" s="12" t="s">
        <v>55</v>
      </c>
      <c r="J4026" s="12" t="s">
        <v>55</v>
      </c>
      <c r="K4026" s="12" t="s">
        <v>56</v>
      </c>
      <c r="L4026" s="13">
        <v>38.96</v>
      </c>
      <c r="M4026" s="13">
        <v>24</v>
      </c>
      <c r="N4026" s="13">
        <f t="shared" si="4310"/>
        <v>1.6233333333333333</v>
      </c>
      <c r="O4026" s="13" t="s">
        <v>30</v>
      </c>
      <c r="P4026" s="13">
        <v>24</v>
      </c>
      <c r="Q4026" s="13">
        <v>0</v>
      </c>
      <c r="R4026" s="69">
        <f t="shared" si="4320"/>
        <v>576</v>
      </c>
      <c r="S4026" s="69">
        <v>0</v>
      </c>
      <c r="T4026" s="69">
        <f t="shared" si="4321"/>
        <v>0</v>
      </c>
      <c r="U4026" s="69">
        <f t="shared" si="4317"/>
        <v>576</v>
      </c>
      <c r="V4026" s="69">
        <f t="shared" si="4322"/>
        <v>0</v>
      </c>
      <c r="W4026" s="69">
        <f t="shared" si="4318"/>
        <v>576</v>
      </c>
      <c r="X4026" s="69">
        <v>0</v>
      </c>
      <c r="Y4026" s="14">
        <f t="shared" si="4319"/>
        <v>0</v>
      </c>
      <c r="Z4026" s="11" t="s">
        <v>26</v>
      </c>
      <c r="AA4026" s="12" t="s">
        <v>31</v>
      </c>
    </row>
    <row r="4027" spans="1:27" x14ac:dyDescent="0.25">
      <c r="A4027" s="10">
        <v>45720</v>
      </c>
      <c r="B4027" s="11" t="s">
        <v>7126</v>
      </c>
      <c r="C4027" s="11" t="s">
        <v>7127</v>
      </c>
      <c r="D4027" s="11">
        <v>18590</v>
      </c>
      <c r="E4027" s="11" t="s">
        <v>81</v>
      </c>
      <c r="F4027" s="11" t="s">
        <v>26</v>
      </c>
      <c r="G4027" s="11" t="s">
        <v>26</v>
      </c>
      <c r="H4027" s="12" t="s">
        <v>4421</v>
      </c>
      <c r="I4027" s="12" t="s">
        <v>27</v>
      </c>
      <c r="J4027" s="12" t="s">
        <v>33</v>
      </c>
      <c r="K4027" s="12" t="s">
        <v>34</v>
      </c>
      <c r="L4027" s="13">
        <v>42.54</v>
      </c>
      <c r="M4027" s="13">
        <v>29</v>
      </c>
      <c r="N4027" s="13">
        <f t="shared" si="4310"/>
        <v>1.4668965517241379</v>
      </c>
      <c r="O4027" s="13">
        <v>85</v>
      </c>
      <c r="P4027" s="13" t="s">
        <v>30</v>
      </c>
      <c r="Q4027" s="13">
        <v>0</v>
      </c>
      <c r="R4027" s="69">
        <f>L4027*O4027</f>
        <v>3615.9</v>
      </c>
      <c r="S4027" s="69">
        <v>38</v>
      </c>
      <c r="T4027" s="69">
        <f>L4027*S4027</f>
        <v>1616.52</v>
      </c>
      <c r="U4027" s="69">
        <f>R4027-T4027</f>
        <v>1999.38</v>
      </c>
      <c r="V4027" s="69">
        <f>U4027*1</f>
        <v>1999.38</v>
      </c>
      <c r="W4027" s="69">
        <f>U4027-V4027</f>
        <v>0</v>
      </c>
      <c r="X4027" s="69">
        <f>L4027*36</f>
        <v>1531.44</v>
      </c>
      <c r="Y4027" s="70">
        <f>+T4027-X4027</f>
        <v>85.079999999999927</v>
      </c>
      <c r="Z4027" s="12" t="s">
        <v>141</v>
      </c>
      <c r="AA4027" s="12" t="s">
        <v>78</v>
      </c>
    </row>
    <row r="4028" spans="1:27" x14ac:dyDescent="0.25">
      <c r="A4028" s="10">
        <v>45720</v>
      </c>
      <c r="B4028" s="11" t="s">
        <v>7128</v>
      </c>
      <c r="C4028" s="11" t="s">
        <v>7129</v>
      </c>
      <c r="D4028" s="11">
        <v>18591</v>
      </c>
      <c r="E4028" s="11" t="s">
        <v>46</v>
      </c>
      <c r="F4028" s="11" t="s">
        <v>26</v>
      </c>
      <c r="G4028" s="11">
        <v>112628</v>
      </c>
      <c r="H4028" s="12" t="s">
        <v>4445</v>
      </c>
      <c r="I4028" s="12" t="s">
        <v>27</v>
      </c>
      <c r="J4028" s="12" t="s">
        <v>42</v>
      </c>
      <c r="K4028" s="12" t="s">
        <v>43</v>
      </c>
      <c r="L4028" s="13">
        <v>39.299999999999997</v>
      </c>
      <c r="M4028" s="13">
        <v>25</v>
      </c>
      <c r="N4028" s="13">
        <f t="shared" si="4310"/>
        <v>1.5719999999999998</v>
      </c>
      <c r="O4028" s="13">
        <v>42</v>
      </c>
      <c r="P4028" s="13" t="s">
        <v>30</v>
      </c>
      <c r="Q4028" s="13">
        <v>0</v>
      </c>
      <c r="R4028" s="69">
        <f t="shared" ref="R4028" si="4323">+L4028*O4028</f>
        <v>1650.6</v>
      </c>
      <c r="S4028" s="69">
        <v>0</v>
      </c>
      <c r="T4028" s="69">
        <f>+L4028*S4028</f>
        <v>0</v>
      </c>
      <c r="U4028" s="69">
        <f t="shared" ref="U4028:U4029" si="4324">+R4028-T4028</f>
        <v>1650.6</v>
      </c>
      <c r="V4028" s="69">
        <f>+U4028*1</f>
        <v>1650.6</v>
      </c>
      <c r="W4028" s="69">
        <f t="shared" ref="W4028:W4029" si="4325">+U4028-V4028</f>
        <v>0</v>
      </c>
      <c r="X4028" s="69">
        <v>0</v>
      </c>
      <c r="Y4028" s="14">
        <f t="shared" ref="Y4028:Y4034" si="4326">T4028-X4028</f>
        <v>0</v>
      </c>
      <c r="Z4028" s="11" t="s">
        <v>26</v>
      </c>
      <c r="AA4028" s="12" t="s">
        <v>31</v>
      </c>
    </row>
    <row r="4029" spans="1:27" x14ac:dyDescent="0.25">
      <c r="A4029" s="10">
        <v>45720</v>
      </c>
      <c r="B4029" s="11" t="s">
        <v>7130</v>
      </c>
      <c r="C4029" s="11" t="s">
        <v>7131</v>
      </c>
      <c r="D4029" s="11">
        <v>18592</v>
      </c>
      <c r="E4029" s="11" t="s">
        <v>57</v>
      </c>
      <c r="F4029" s="11" t="s">
        <v>26</v>
      </c>
      <c r="G4029" s="11">
        <v>3345</v>
      </c>
      <c r="H4029" s="12" t="s">
        <v>41</v>
      </c>
      <c r="I4029" s="12" t="s">
        <v>55</v>
      </c>
      <c r="J4029" s="12" t="s">
        <v>55</v>
      </c>
      <c r="K4029" s="12" t="s">
        <v>56</v>
      </c>
      <c r="L4029" s="13">
        <v>37.1</v>
      </c>
      <c r="M4029" s="13">
        <v>23</v>
      </c>
      <c r="N4029" s="13">
        <f t="shared" si="4310"/>
        <v>1.6130434782608696</v>
      </c>
      <c r="O4029" s="13" t="s">
        <v>30</v>
      </c>
      <c r="P4029" s="13">
        <v>24</v>
      </c>
      <c r="Q4029" s="13">
        <v>0</v>
      </c>
      <c r="R4029" s="69">
        <f>+M4029*P4029</f>
        <v>552</v>
      </c>
      <c r="S4029" s="69">
        <v>0</v>
      </c>
      <c r="T4029" s="69">
        <f>+M4029*S4029</f>
        <v>0</v>
      </c>
      <c r="U4029" s="69">
        <f t="shared" si="4324"/>
        <v>552</v>
      </c>
      <c r="V4029" s="69">
        <f>+U4029*0</f>
        <v>0</v>
      </c>
      <c r="W4029" s="69">
        <f t="shared" si="4325"/>
        <v>552</v>
      </c>
      <c r="X4029" s="69">
        <v>0</v>
      </c>
      <c r="Y4029" s="14">
        <f t="shared" si="4326"/>
        <v>0</v>
      </c>
      <c r="Z4029" s="11" t="s">
        <v>26</v>
      </c>
      <c r="AA4029" s="12" t="s">
        <v>31</v>
      </c>
    </row>
    <row r="4030" spans="1:27" x14ac:dyDescent="0.25">
      <c r="A4030" s="10">
        <v>45720</v>
      </c>
      <c r="B4030" s="11" t="s">
        <v>7132</v>
      </c>
      <c r="C4030" s="11" t="s">
        <v>7133</v>
      </c>
      <c r="D4030" s="11">
        <v>18593</v>
      </c>
      <c r="E4030" s="11" t="s">
        <v>2108</v>
      </c>
      <c r="F4030" s="11" t="s">
        <v>26</v>
      </c>
      <c r="G4030" s="11">
        <v>10643</v>
      </c>
      <c r="H4030" s="12" t="s">
        <v>140</v>
      </c>
      <c r="I4030" s="12" t="s">
        <v>27</v>
      </c>
      <c r="J4030" s="12" t="s">
        <v>42</v>
      </c>
      <c r="K4030" s="12" t="s">
        <v>43</v>
      </c>
      <c r="L4030" s="13">
        <v>38.78</v>
      </c>
      <c r="M4030" s="13">
        <v>25</v>
      </c>
      <c r="N4030" s="13">
        <f t="shared" si="4310"/>
        <v>1.5512000000000001</v>
      </c>
      <c r="O4030" s="13">
        <v>40</v>
      </c>
      <c r="P4030" s="13"/>
      <c r="Q4030" s="13">
        <v>0</v>
      </c>
      <c r="R4030" s="69">
        <f>+L4030*O4030</f>
        <v>1551.2</v>
      </c>
      <c r="S4030" s="69">
        <v>0</v>
      </c>
      <c r="T4030" s="69">
        <f>+L4030*S4030</f>
        <v>0</v>
      </c>
      <c r="U4030" s="69">
        <f>+R4030-T4030</f>
        <v>1551.2</v>
      </c>
      <c r="V4030" s="69">
        <f>+U4030*0</f>
        <v>0</v>
      </c>
      <c r="W4030" s="69">
        <f>+U4030-V4030</f>
        <v>1551.2</v>
      </c>
      <c r="X4030" s="69">
        <v>0</v>
      </c>
      <c r="Y4030" s="14">
        <f t="shared" si="4326"/>
        <v>0</v>
      </c>
      <c r="Z4030" s="11" t="s">
        <v>26</v>
      </c>
      <c r="AA4030" s="12" t="s">
        <v>31</v>
      </c>
    </row>
    <row r="4031" spans="1:27" x14ac:dyDescent="0.25">
      <c r="A4031" s="10">
        <v>45720</v>
      </c>
      <c r="B4031" s="11" t="s">
        <v>7134</v>
      </c>
      <c r="C4031" s="11" t="s">
        <v>7135</v>
      </c>
      <c r="D4031" s="11">
        <v>18594</v>
      </c>
      <c r="E4031" s="11" t="s">
        <v>91</v>
      </c>
      <c r="F4031" s="11" t="s">
        <v>26</v>
      </c>
      <c r="G4031" s="11">
        <v>2478</v>
      </c>
      <c r="H4031" s="12" t="s">
        <v>41</v>
      </c>
      <c r="I4031" s="12" t="s">
        <v>55</v>
      </c>
      <c r="J4031" s="12" t="s">
        <v>55</v>
      </c>
      <c r="K4031" s="12" t="s">
        <v>56</v>
      </c>
      <c r="L4031" s="13">
        <v>32.94</v>
      </c>
      <c r="M4031" s="13">
        <v>20</v>
      </c>
      <c r="N4031" s="13">
        <f t="shared" si="4310"/>
        <v>1.6469999999999998</v>
      </c>
      <c r="O4031" s="13" t="s">
        <v>30</v>
      </c>
      <c r="P4031" s="13">
        <v>24</v>
      </c>
      <c r="Q4031" s="13">
        <v>0</v>
      </c>
      <c r="R4031" s="69">
        <f t="shared" ref="R4031:R4032" si="4327">+M4031*P4031</f>
        <v>480</v>
      </c>
      <c r="S4031" s="69">
        <v>0</v>
      </c>
      <c r="T4031" s="69">
        <f t="shared" ref="T4031:T4032" si="4328">+M4031*S4031</f>
        <v>0</v>
      </c>
      <c r="U4031" s="69">
        <f t="shared" ref="U4031:U4032" si="4329">+R4031-T4031</f>
        <v>480</v>
      </c>
      <c r="V4031" s="69">
        <f t="shared" ref="V4031:V4032" si="4330">+U4031*0</f>
        <v>0</v>
      </c>
      <c r="W4031" s="69">
        <f t="shared" ref="W4031:W4032" si="4331">+U4031-V4031</f>
        <v>480</v>
      </c>
      <c r="X4031" s="69">
        <v>0</v>
      </c>
      <c r="Y4031" s="14">
        <f t="shared" si="4326"/>
        <v>0</v>
      </c>
      <c r="Z4031" s="11" t="s">
        <v>26</v>
      </c>
      <c r="AA4031" s="12" t="s">
        <v>31</v>
      </c>
    </row>
    <row r="4032" spans="1:27" x14ac:dyDescent="0.25">
      <c r="A4032" s="10">
        <v>45720</v>
      </c>
      <c r="B4032" s="11" t="s">
        <v>233</v>
      </c>
      <c r="C4032" s="11" t="s">
        <v>7136</v>
      </c>
      <c r="D4032" s="11">
        <v>18596</v>
      </c>
      <c r="E4032" s="11" t="s">
        <v>7137</v>
      </c>
      <c r="F4032" s="11" t="s">
        <v>26</v>
      </c>
      <c r="G4032" s="11">
        <v>2479</v>
      </c>
      <c r="H4032" s="12" t="s">
        <v>41</v>
      </c>
      <c r="I4032" s="12" t="s">
        <v>55</v>
      </c>
      <c r="J4032" s="12" t="s">
        <v>55</v>
      </c>
      <c r="K4032" s="12" t="s">
        <v>56</v>
      </c>
      <c r="L4032" s="13">
        <v>32</v>
      </c>
      <c r="M4032" s="13">
        <v>20</v>
      </c>
      <c r="N4032" s="13">
        <f t="shared" si="4310"/>
        <v>1.6</v>
      </c>
      <c r="O4032" s="13" t="s">
        <v>30</v>
      </c>
      <c r="P4032" s="13">
        <v>24</v>
      </c>
      <c r="Q4032" s="13">
        <v>0</v>
      </c>
      <c r="R4032" s="69">
        <f t="shared" si="4327"/>
        <v>480</v>
      </c>
      <c r="S4032" s="69">
        <v>0</v>
      </c>
      <c r="T4032" s="69">
        <f t="shared" si="4328"/>
        <v>0</v>
      </c>
      <c r="U4032" s="69">
        <f t="shared" si="4329"/>
        <v>480</v>
      </c>
      <c r="V4032" s="69">
        <f t="shared" si="4330"/>
        <v>0</v>
      </c>
      <c r="W4032" s="69">
        <f t="shared" si="4331"/>
        <v>480</v>
      </c>
      <c r="X4032" s="69">
        <v>0</v>
      </c>
      <c r="Y4032" s="14">
        <f t="shared" si="4326"/>
        <v>0</v>
      </c>
      <c r="Z4032" s="11" t="s">
        <v>26</v>
      </c>
      <c r="AA4032" s="12" t="s">
        <v>31</v>
      </c>
    </row>
    <row r="4033" spans="1:27" x14ac:dyDescent="0.25">
      <c r="A4033" s="10">
        <v>45720</v>
      </c>
      <c r="B4033" s="11" t="s">
        <v>233</v>
      </c>
      <c r="C4033" s="11" t="s">
        <v>7138</v>
      </c>
      <c r="D4033" s="11">
        <v>18597</v>
      </c>
      <c r="E4033" s="11" t="s">
        <v>494</v>
      </c>
      <c r="F4033" s="11" t="s">
        <v>26</v>
      </c>
      <c r="G4033" s="11">
        <v>78302</v>
      </c>
      <c r="H4033" s="12" t="s">
        <v>4447</v>
      </c>
      <c r="I4033" s="12" t="s">
        <v>27</v>
      </c>
      <c r="J4033" s="12" t="s">
        <v>42</v>
      </c>
      <c r="K4033" s="12" t="s">
        <v>43</v>
      </c>
      <c r="L4033" s="13">
        <v>44.6</v>
      </c>
      <c r="M4033" s="13">
        <v>25</v>
      </c>
      <c r="N4033" s="13">
        <f t="shared" si="4310"/>
        <v>1.784</v>
      </c>
      <c r="O4033" s="13">
        <v>42.5</v>
      </c>
      <c r="P4033" s="13"/>
      <c r="Q4033" s="13">
        <v>0</v>
      </c>
      <c r="R4033" s="69">
        <f>+L4033*O4033</f>
        <v>1895.5</v>
      </c>
      <c r="S4033" s="69">
        <v>0</v>
      </c>
      <c r="T4033" s="69">
        <f>+L4033*S4033</f>
        <v>0</v>
      </c>
      <c r="U4033" s="69">
        <f>+R4033-T4033</f>
        <v>1895.5</v>
      </c>
      <c r="V4033" s="69">
        <f>+U4033*0.75</f>
        <v>1421.625</v>
      </c>
      <c r="W4033" s="69">
        <f>+U4033-V4033</f>
        <v>473.875</v>
      </c>
      <c r="X4033" s="69">
        <v>0</v>
      </c>
      <c r="Y4033" s="14">
        <f t="shared" si="4326"/>
        <v>0</v>
      </c>
      <c r="Z4033" s="11" t="s">
        <v>26</v>
      </c>
      <c r="AA4033" s="12" t="s">
        <v>31</v>
      </c>
    </row>
    <row r="4034" spans="1:27" x14ac:dyDescent="0.25">
      <c r="A4034" s="10">
        <v>45720</v>
      </c>
      <c r="B4034" s="11" t="s">
        <v>7139</v>
      </c>
      <c r="C4034" s="11" t="s">
        <v>7140</v>
      </c>
      <c r="D4034" s="11">
        <v>18598</v>
      </c>
      <c r="E4034" s="11" t="s">
        <v>460</v>
      </c>
      <c r="F4034" s="11" t="s">
        <v>26</v>
      </c>
      <c r="G4034" s="11" t="s">
        <v>35</v>
      </c>
      <c r="H4034" s="12" t="s">
        <v>36</v>
      </c>
      <c r="I4034" s="12" t="s">
        <v>55</v>
      </c>
      <c r="J4034" s="12" t="s">
        <v>55</v>
      </c>
      <c r="K4034" s="12" t="s">
        <v>56</v>
      </c>
      <c r="L4034" s="13">
        <v>30.2</v>
      </c>
      <c r="M4034" s="13">
        <v>18</v>
      </c>
      <c r="N4034" s="13">
        <f t="shared" si="4310"/>
        <v>1.6777777777777778</v>
      </c>
      <c r="O4034" s="13">
        <v>20</v>
      </c>
      <c r="P4034" s="13" t="s">
        <v>30</v>
      </c>
      <c r="Q4034" s="13">
        <v>0</v>
      </c>
      <c r="R4034" s="69">
        <f>(L4034*O4034)-Q4034</f>
        <v>604</v>
      </c>
      <c r="S4034" s="69">
        <v>0</v>
      </c>
      <c r="T4034" s="69">
        <f t="shared" ref="T4034" si="4332">+L4034*S4034</f>
        <v>0</v>
      </c>
      <c r="U4034" s="69">
        <f t="shared" ref="U4034" si="4333">+R4034-T4034</f>
        <v>604</v>
      </c>
      <c r="V4034" s="69">
        <f>+U4034*0</f>
        <v>0</v>
      </c>
      <c r="W4034" s="69">
        <f t="shared" ref="W4034" si="4334">+U4034-V4034</f>
        <v>604</v>
      </c>
      <c r="X4034" s="69">
        <v>0</v>
      </c>
      <c r="Y4034" s="14">
        <f t="shared" si="4326"/>
        <v>0</v>
      </c>
      <c r="Z4034" s="11" t="s">
        <v>26</v>
      </c>
      <c r="AA4034" s="12" t="s">
        <v>31</v>
      </c>
    </row>
    <row r="4035" spans="1:27" x14ac:dyDescent="0.25">
      <c r="A4035" s="10">
        <v>45720</v>
      </c>
      <c r="B4035" s="11" t="s">
        <v>7141</v>
      </c>
      <c r="C4035" s="11" t="s">
        <v>7142</v>
      </c>
      <c r="D4035" s="11">
        <v>18599</v>
      </c>
      <c r="E4035" s="11" t="s">
        <v>604</v>
      </c>
      <c r="F4035" s="11" t="s">
        <v>26</v>
      </c>
      <c r="G4035" s="11" t="s">
        <v>26</v>
      </c>
      <c r="H4035" s="12" t="s">
        <v>145</v>
      </c>
      <c r="I4035" s="12" t="s">
        <v>27</v>
      </c>
      <c r="J4035" s="12" t="s">
        <v>42</v>
      </c>
      <c r="K4035" s="12" t="s">
        <v>43</v>
      </c>
      <c r="L4035" s="13">
        <v>43.24</v>
      </c>
      <c r="M4035" s="13">
        <v>25</v>
      </c>
      <c r="N4035" s="13">
        <f t="shared" si="4310"/>
        <v>1.7296</v>
      </c>
      <c r="O4035" s="13">
        <v>91</v>
      </c>
      <c r="P4035" s="13" t="s">
        <v>30</v>
      </c>
      <c r="Q4035" s="13">
        <v>0</v>
      </c>
      <c r="R4035" s="69">
        <f>+L4035*O4035</f>
        <v>3934.84</v>
      </c>
      <c r="S4035" s="69">
        <v>40</v>
      </c>
      <c r="T4035" s="69">
        <f>L4035*S4035</f>
        <v>1729.6000000000001</v>
      </c>
      <c r="U4035" s="69">
        <f t="shared" ref="U4035" si="4335">R4035-T4035</f>
        <v>2205.2399999999998</v>
      </c>
      <c r="V4035" s="69">
        <f>U4035*1</f>
        <v>2205.2399999999998</v>
      </c>
      <c r="W4035" s="69">
        <f t="shared" ref="W4035" si="4336">U4035-V4035</f>
        <v>0</v>
      </c>
      <c r="X4035" s="69">
        <f>L4035*36</f>
        <v>1556.64</v>
      </c>
      <c r="Y4035" s="70">
        <f>+T4035-X4035</f>
        <v>172.96000000000004</v>
      </c>
      <c r="Z4035" s="12" t="s">
        <v>141</v>
      </c>
      <c r="AA4035" s="12" t="s">
        <v>79</v>
      </c>
    </row>
    <row r="4036" spans="1:27" x14ac:dyDescent="0.25">
      <c r="A4036" s="10">
        <v>45720</v>
      </c>
      <c r="B4036" s="11" t="s">
        <v>7143</v>
      </c>
      <c r="C4036" s="11" t="s">
        <v>7144</v>
      </c>
      <c r="D4036" s="11">
        <v>18600</v>
      </c>
      <c r="E4036" s="11" t="s">
        <v>445</v>
      </c>
      <c r="F4036" s="11" t="s">
        <v>26</v>
      </c>
      <c r="G4036" s="11" t="s">
        <v>35</v>
      </c>
      <c r="H4036" s="12" t="s">
        <v>36</v>
      </c>
      <c r="I4036" s="12" t="s">
        <v>55</v>
      </c>
      <c r="J4036" s="12" t="s">
        <v>55</v>
      </c>
      <c r="K4036" s="12" t="s">
        <v>56</v>
      </c>
      <c r="L4036" s="13">
        <v>33.24</v>
      </c>
      <c r="M4036" s="13">
        <v>22</v>
      </c>
      <c r="N4036" s="13">
        <f t="shared" si="4310"/>
        <v>1.510909090909091</v>
      </c>
      <c r="O4036" s="13">
        <v>20</v>
      </c>
      <c r="P4036" s="13" t="s">
        <v>30</v>
      </c>
      <c r="Q4036" s="13">
        <v>0</v>
      </c>
      <c r="R4036" s="69">
        <f>(L4036*O4036)-Q4036</f>
        <v>664.80000000000007</v>
      </c>
      <c r="S4036" s="69">
        <v>0</v>
      </c>
      <c r="T4036" s="69">
        <f t="shared" ref="T4036" si="4337">+L4036*S4036</f>
        <v>0</v>
      </c>
      <c r="U4036" s="69">
        <f t="shared" ref="U4036" si="4338">+R4036-T4036</f>
        <v>664.80000000000007</v>
      </c>
      <c r="V4036" s="69">
        <f>+U4036*0</f>
        <v>0</v>
      </c>
      <c r="W4036" s="69">
        <f t="shared" ref="W4036" si="4339">+U4036-V4036</f>
        <v>664.80000000000007</v>
      </c>
      <c r="X4036" s="69">
        <v>0</v>
      </c>
      <c r="Y4036" s="14">
        <f t="shared" ref="Y4036:Y4040" si="4340">T4036-X4036</f>
        <v>0</v>
      </c>
      <c r="Z4036" s="11" t="s">
        <v>26</v>
      </c>
      <c r="AA4036" s="12" t="s">
        <v>31</v>
      </c>
    </row>
    <row r="4037" spans="1:27" x14ac:dyDescent="0.25">
      <c r="A4037" s="10">
        <v>45720</v>
      </c>
      <c r="B4037" s="11" t="s">
        <v>7145</v>
      </c>
      <c r="C4037" s="11" t="s">
        <v>7146</v>
      </c>
      <c r="D4037" s="11">
        <v>18601</v>
      </c>
      <c r="E4037" s="11" t="s">
        <v>183</v>
      </c>
      <c r="F4037" s="11" t="s">
        <v>26</v>
      </c>
      <c r="G4037" s="11">
        <v>1037</v>
      </c>
      <c r="H4037" s="12" t="s">
        <v>141</v>
      </c>
      <c r="I4037" s="12" t="s">
        <v>27</v>
      </c>
      <c r="J4037" s="12" t="s">
        <v>33</v>
      </c>
      <c r="K4037" s="12" t="s">
        <v>34</v>
      </c>
      <c r="L4037" s="13">
        <v>38.86</v>
      </c>
      <c r="M4037" s="13">
        <v>25</v>
      </c>
      <c r="N4037" s="13">
        <f t="shared" si="4310"/>
        <v>1.5544</v>
      </c>
      <c r="O4037" s="13">
        <v>40</v>
      </c>
      <c r="P4037" s="13" t="s">
        <v>30</v>
      </c>
      <c r="Q4037" s="13">
        <v>0</v>
      </c>
      <c r="R4037" s="69">
        <f>L4037*O4037</f>
        <v>1554.4</v>
      </c>
      <c r="S4037" s="69">
        <v>0</v>
      </c>
      <c r="T4037" s="69">
        <f>L4037*S4037</f>
        <v>0</v>
      </c>
      <c r="U4037" s="69">
        <f>R4037-T4037</f>
        <v>1554.4</v>
      </c>
      <c r="V4037" s="69">
        <f>U4037*0</f>
        <v>0</v>
      </c>
      <c r="W4037" s="69">
        <f>U4037-V4037</f>
        <v>1554.4</v>
      </c>
      <c r="X4037" s="69">
        <v>0</v>
      </c>
      <c r="Y4037" s="14">
        <f t="shared" si="4340"/>
        <v>0</v>
      </c>
      <c r="Z4037" s="11" t="s">
        <v>26</v>
      </c>
      <c r="AA4037" s="12" t="s">
        <v>31</v>
      </c>
    </row>
    <row r="4038" spans="1:27" x14ac:dyDescent="0.25">
      <c r="A4038" s="10">
        <v>45720</v>
      </c>
      <c r="B4038" s="11" t="s">
        <v>7147</v>
      </c>
      <c r="C4038" s="11" t="s">
        <v>7148</v>
      </c>
      <c r="D4038" s="11">
        <v>18602</v>
      </c>
      <c r="E4038" s="11" t="s">
        <v>441</v>
      </c>
      <c r="F4038" s="11" t="s">
        <v>26</v>
      </c>
      <c r="G4038" s="11">
        <v>4742</v>
      </c>
      <c r="H4038" s="12" t="s">
        <v>41</v>
      </c>
      <c r="I4038" s="12" t="s">
        <v>55</v>
      </c>
      <c r="J4038" s="12" t="s">
        <v>55</v>
      </c>
      <c r="K4038" s="12" t="s">
        <v>56</v>
      </c>
      <c r="L4038" s="13">
        <v>35.22</v>
      </c>
      <c r="M4038" s="13">
        <v>20</v>
      </c>
      <c r="N4038" s="13">
        <f t="shared" si="4310"/>
        <v>1.7609999999999999</v>
      </c>
      <c r="O4038" s="13" t="s">
        <v>30</v>
      </c>
      <c r="P4038" s="13">
        <v>24</v>
      </c>
      <c r="Q4038" s="13">
        <v>0</v>
      </c>
      <c r="R4038" s="69">
        <f>+M4038*P4038</f>
        <v>480</v>
      </c>
      <c r="S4038" s="69">
        <v>0</v>
      </c>
      <c r="T4038" s="69">
        <f>+M4038*S4038</f>
        <v>0</v>
      </c>
      <c r="U4038" s="69">
        <f t="shared" ref="U4038:U4040" si="4341">+R4038-T4038</f>
        <v>480</v>
      </c>
      <c r="V4038" s="69">
        <f>+U4038*0</f>
        <v>0</v>
      </c>
      <c r="W4038" s="69">
        <f t="shared" ref="W4038:W4040" si="4342">+U4038-V4038</f>
        <v>480</v>
      </c>
      <c r="X4038" s="69">
        <v>0</v>
      </c>
      <c r="Y4038" s="14">
        <f t="shared" si="4340"/>
        <v>0</v>
      </c>
      <c r="Z4038" s="11" t="s">
        <v>26</v>
      </c>
      <c r="AA4038" s="12" t="s">
        <v>31</v>
      </c>
    </row>
    <row r="4039" spans="1:27" x14ac:dyDescent="0.25">
      <c r="A4039" s="10">
        <v>45720</v>
      </c>
      <c r="B4039" s="11" t="s">
        <v>4188</v>
      </c>
      <c r="C4039" s="11" t="s">
        <v>7149</v>
      </c>
      <c r="D4039" s="11">
        <v>18603</v>
      </c>
      <c r="E4039" s="11" t="s">
        <v>570</v>
      </c>
      <c r="F4039" s="11" t="s">
        <v>26</v>
      </c>
      <c r="G4039" s="11">
        <v>112520</v>
      </c>
      <c r="H4039" s="12" t="s">
        <v>4445</v>
      </c>
      <c r="I4039" s="12" t="s">
        <v>27</v>
      </c>
      <c r="J4039" s="12" t="s">
        <v>42</v>
      </c>
      <c r="K4039" s="12" t="s">
        <v>43</v>
      </c>
      <c r="L4039" s="13">
        <v>40.5</v>
      </c>
      <c r="M4039" s="13">
        <v>25</v>
      </c>
      <c r="N4039" s="13">
        <f t="shared" si="4310"/>
        <v>1.62</v>
      </c>
      <c r="O4039" s="13">
        <v>42</v>
      </c>
      <c r="P4039" s="13" t="s">
        <v>30</v>
      </c>
      <c r="Q4039" s="13">
        <v>0</v>
      </c>
      <c r="R4039" s="69">
        <f t="shared" ref="R4039" si="4343">+L4039*O4039</f>
        <v>1701</v>
      </c>
      <c r="S4039" s="69">
        <v>0</v>
      </c>
      <c r="T4039" s="69">
        <f>+L4039*S4039</f>
        <v>0</v>
      </c>
      <c r="U4039" s="69">
        <f t="shared" si="4341"/>
        <v>1701</v>
      </c>
      <c r="V4039" s="69">
        <f>+U4039*1</f>
        <v>1701</v>
      </c>
      <c r="W4039" s="69">
        <f t="shared" si="4342"/>
        <v>0</v>
      </c>
      <c r="X4039" s="69">
        <v>0</v>
      </c>
      <c r="Y4039" s="14">
        <f t="shared" si="4340"/>
        <v>0</v>
      </c>
      <c r="Z4039" s="11" t="s">
        <v>26</v>
      </c>
      <c r="AA4039" s="12" t="s">
        <v>31</v>
      </c>
    </row>
    <row r="4040" spans="1:27" x14ac:dyDescent="0.25">
      <c r="A4040" s="10">
        <v>45720</v>
      </c>
      <c r="B4040" s="11" t="s">
        <v>7150</v>
      </c>
      <c r="C4040" s="11" t="s">
        <v>7151</v>
      </c>
      <c r="D4040" s="11">
        <v>18604</v>
      </c>
      <c r="E4040" s="11" t="s">
        <v>40</v>
      </c>
      <c r="F4040" s="11" t="s">
        <v>26</v>
      </c>
      <c r="G4040" s="11">
        <v>3295</v>
      </c>
      <c r="H4040" s="12" t="s">
        <v>41</v>
      </c>
      <c r="I4040" s="12" t="s">
        <v>55</v>
      </c>
      <c r="J4040" s="12" t="s">
        <v>55</v>
      </c>
      <c r="K4040" s="12" t="s">
        <v>56</v>
      </c>
      <c r="L4040" s="13">
        <v>38.520000000000003</v>
      </c>
      <c r="M4040" s="13">
        <v>23</v>
      </c>
      <c r="N4040" s="13">
        <f t="shared" si="4310"/>
        <v>1.6747826086956523</v>
      </c>
      <c r="O4040" s="13" t="s">
        <v>30</v>
      </c>
      <c r="P4040" s="13">
        <v>24</v>
      </c>
      <c r="Q4040" s="13">
        <v>0</v>
      </c>
      <c r="R4040" s="69">
        <f>+M4040*P4040</f>
        <v>552</v>
      </c>
      <c r="S4040" s="69">
        <v>0</v>
      </c>
      <c r="T4040" s="69">
        <f>+M4040*S4040</f>
        <v>0</v>
      </c>
      <c r="U4040" s="69">
        <f t="shared" si="4341"/>
        <v>552</v>
      </c>
      <c r="V4040" s="69">
        <f>+U4040*0</f>
        <v>0</v>
      </c>
      <c r="W4040" s="69">
        <f t="shared" si="4342"/>
        <v>552</v>
      </c>
      <c r="X4040" s="69">
        <v>0</v>
      </c>
      <c r="Y4040" s="14">
        <f t="shared" si="4340"/>
        <v>0</v>
      </c>
      <c r="Z4040" s="11" t="s">
        <v>26</v>
      </c>
      <c r="AA4040" s="12" t="s">
        <v>31</v>
      </c>
    </row>
    <row r="4041" spans="1:27" x14ac:dyDescent="0.25">
      <c r="A4041" s="10">
        <v>45720</v>
      </c>
      <c r="B4041" s="11" t="s">
        <v>7152</v>
      </c>
      <c r="C4041" s="11" t="s">
        <v>7153</v>
      </c>
      <c r="D4041" s="11">
        <v>18605</v>
      </c>
      <c r="E4041" s="11" t="s">
        <v>482</v>
      </c>
      <c r="F4041" s="11" t="s">
        <v>26</v>
      </c>
      <c r="G4041" s="11" t="s">
        <v>26</v>
      </c>
      <c r="H4041" s="12" t="s">
        <v>4421</v>
      </c>
      <c r="I4041" s="12" t="s">
        <v>27</v>
      </c>
      <c r="J4041" s="12" t="s">
        <v>47</v>
      </c>
      <c r="K4041" s="12" t="s">
        <v>48</v>
      </c>
      <c r="L4041" s="13">
        <v>42.34</v>
      </c>
      <c r="M4041" s="13">
        <v>29</v>
      </c>
      <c r="N4041" s="13">
        <f t="shared" si="4310"/>
        <v>1.4600000000000002</v>
      </c>
      <c r="O4041" s="13">
        <v>87</v>
      </c>
      <c r="P4041" s="13" t="s">
        <v>30</v>
      </c>
      <c r="Q4041" s="13">
        <v>0</v>
      </c>
      <c r="R4041" s="69">
        <f>L4041*O4041</f>
        <v>3683.5800000000004</v>
      </c>
      <c r="S4041" s="69">
        <v>38</v>
      </c>
      <c r="T4041" s="69">
        <f>L4041*S4041</f>
        <v>1608.92</v>
      </c>
      <c r="U4041" s="69">
        <f>R4041-T4041</f>
        <v>2074.6600000000003</v>
      </c>
      <c r="V4041" s="69">
        <f>U4041*1</f>
        <v>2074.6600000000003</v>
      </c>
      <c r="W4041" s="69">
        <f>U4041-V4041</f>
        <v>0</v>
      </c>
      <c r="X4041" s="69">
        <f>L4041*37</f>
        <v>1566.5800000000002</v>
      </c>
      <c r="Y4041" s="70">
        <f t="shared" ref="Y4041" si="4344">+T4041-X4041</f>
        <v>42.339999999999918</v>
      </c>
      <c r="Z4041" s="12" t="s">
        <v>41</v>
      </c>
      <c r="AA4041" s="12" t="s">
        <v>78</v>
      </c>
    </row>
    <row r="4042" spans="1:27" x14ac:dyDescent="0.25">
      <c r="A4042" s="10">
        <v>45720</v>
      </c>
      <c r="B4042" s="11" t="s">
        <v>3537</v>
      </c>
      <c r="C4042" s="11" t="s">
        <v>7154</v>
      </c>
      <c r="D4042" s="11">
        <v>18606</v>
      </c>
      <c r="E4042" s="11" t="s">
        <v>239</v>
      </c>
      <c r="F4042" s="11" t="s">
        <v>26</v>
      </c>
      <c r="G4042" s="11">
        <v>2888</v>
      </c>
      <c r="H4042" s="12" t="s">
        <v>41</v>
      </c>
      <c r="I4042" s="12" t="s">
        <v>55</v>
      </c>
      <c r="J4042" s="12" t="s">
        <v>55</v>
      </c>
      <c r="K4042" s="12" t="s">
        <v>56</v>
      </c>
      <c r="L4042" s="13">
        <v>38.96</v>
      </c>
      <c r="M4042" s="13">
        <v>23</v>
      </c>
      <c r="N4042" s="13">
        <f t="shared" si="4310"/>
        <v>1.693913043478261</v>
      </c>
      <c r="O4042" s="13" t="s">
        <v>30</v>
      </c>
      <c r="P4042" s="13">
        <v>24</v>
      </c>
      <c r="Q4042" s="13">
        <v>0</v>
      </c>
      <c r="R4042" s="69">
        <f>+M4042*P4042</f>
        <v>552</v>
      </c>
      <c r="S4042" s="69">
        <v>0</v>
      </c>
      <c r="T4042" s="69">
        <f>+M4042*S4042</f>
        <v>0</v>
      </c>
      <c r="U4042" s="69">
        <f t="shared" ref="U4042" si="4345">+R4042-T4042</f>
        <v>552</v>
      </c>
      <c r="V4042" s="69">
        <f>+U4042*0</f>
        <v>0</v>
      </c>
      <c r="W4042" s="69">
        <f t="shared" ref="W4042" si="4346">+U4042-V4042</f>
        <v>552</v>
      </c>
      <c r="X4042" s="69">
        <v>0</v>
      </c>
      <c r="Y4042" s="14">
        <f t="shared" ref="Y4042:Y4050" si="4347">T4042-X4042</f>
        <v>0</v>
      </c>
      <c r="Z4042" s="11" t="s">
        <v>26</v>
      </c>
      <c r="AA4042" s="12" t="s">
        <v>31</v>
      </c>
    </row>
    <row r="4043" spans="1:27" x14ac:dyDescent="0.25">
      <c r="A4043" s="10">
        <v>45720</v>
      </c>
      <c r="B4043" s="11" t="s">
        <v>7155</v>
      </c>
      <c r="C4043" s="11" t="s">
        <v>7156</v>
      </c>
      <c r="D4043" s="11">
        <v>18607</v>
      </c>
      <c r="E4043" s="11" t="s">
        <v>63</v>
      </c>
      <c r="F4043" s="11" t="s">
        <v>26</v>
      </c>
      <c r="G4043" s="11">
        <v>10859</v>
      </c>
      <c r="H4043" s="12" t="s">
        <v>140</v>
      </c>
      <c r="I4043" s="12" t="s">
        <v>27</v>
      </c>
      <c r="J4043" s="12" t="s">
        <v>42</v>
      </c>
      <c r="K4043" s="12" t="s">
        <v>43</v>
      </c>
      <c r="L4043" s="13">
        <v>37.92</v>
      </c>
      <c r="M4043" s="13">
        <v>25</v>
      </c>
      <c r="N4043" s="13">
        <f t="shared" si="4310"/>
        <v>1.5168000000000001</v>
      </c>
      <c r="O4043" s="13">
        <v>40</v>
      </c>
      <c r="P4043" s="13"/>
      <c r="Q4043" s="13">
        <v>0</v>
      </c>
      <c r="R4043" s="69">
        <f>+L4043*O4043</f>
        <v>1516.8000000000002</v>
      </c>
      <c r="S4043" s="69">
        <v>0</v>
      </c>
      <c r="T4043" s="69">
        <f>+L4043*S4043</f>
        <v>0</v>
      </c>
      <c r="U4043" s="69">
        <f>+R4043-T4043</f>
        <v>1516.8000000000002</v>
      </c>
      <c r="V4043" s="69">
        <f>+U4043*0</f>
        <v>0</v>
      </c>
      <c r="W4043" s="69">
        <f>+U4043-V4043</f>
        <v>1516.8000000000002</v>
      </c>
      <c r="X4043" s="69">
        <v>0</v>
      </c>
      <c r="Y4043" s="14">
        <f t="shared" si="4347"/>
        <v>0</v>
      </c>
      <c r="Z4043" s="11" t="s">
        <v>26</v>
      </c>
      <c r="AA4043" s="12" t="s">
        <v>31</v>
      </c>
    </row>
    <row r="4044" spans="1:27" x14ac:dyDescent="0.25">
      <c r="A4044" s="10">
        <v>45720</v>
      </c>
      <c r="B4044" s="11" t="s">
        <v>7157</v>
      </c>
      <c r="C4044" s="11" t="s">
        <v>7158</v>
      </c>
      <c r="D4044" s="11">
        <v>18608</v>
      </c>
      <c r="E4044" s="11" t="s">
        <v>229</v>
      </c>
      <c r="F4044" s="11" t="s">
        <v>26</v>
      </c>
      <c r="G4044" s="11">
        <v>3298</v>
      </c>
      <c r="H4044" s="12" t="s">
        <v>41</v>
      </c>
      <c r="I4044" s="12" t="s">
        <v>55</v>
      </c>
      <c r="J4044" s="12" t="s">
        <v>55</v>
      </c>
      <c r="K4044" s="12" t="s">
        <v>56</v>
      </c>
      <c r="L4044" s="13">
        <v>39.06</v>
      </c>
      <c r="M4044" s="13">
        <v>25</v>
      </c>
      <c r="N4044" s="13">
        <f t="shared" si="4310"/>
        <v>1.5624</v>
      </c>
      <c r="O4044" s="13" t="s">
        <v>30</v>
      </c>
      <c r="P4044" s="13">
        <v>24</v>
      </c>
      <c r="Q4044" s="13">
        <v>0</v>
      </c>
      <c r="R4044" s="69">
        <f>+M4044*P4044</f>
        <v>600</v>
      </c>
      <c r="S4044" s="69">
        <v>0</v>
      </c>
      <c r="T4044" s="69">
        <f>+M4044*S4044</f>
        <v>0</v>
      </c>
      <c r="U4044" s="69">
        <f t="shared" ref="U4044:U4046" si="4348">+R4044-T4044</f>
        <v>600</v>
      </c>
      <c r="V4044" s="69">
        <f>+U4044*0</f>
        <v>0</v>
      </c>
      <c r="W4044" s="69">
        <f t="shared" ref="W4044:W4046" si="4349">+U4044-V4044</f>
        <v>600</v>
      </c>
      <c r="X4044" s="69">
        <v>0</v>
      </c>
      <c r="Y4044" s="14">
        <f t="shared" si="4347"/>
        <v>0</v>
      </c>
      <c r="Z4044" s="11" t="s">
        <v>26</v>
      </c>
      <c r="AA4044" s="12" t="s">
        <v>31</v>
      </c>
    </row>
    <row r="4045" spans="1:27" x14ac:dyDescent="0.25">
      <c r="A4045" s="10">
        <v>45720</v>
      </c>
      <c r="B4045" s="11" t="s">
        <v>3704</v>
      </c>
      <c r="C4045" s="11" t="s">
        <v>7159</v>
      </c>
      <c r="D4045" s="11">
        <v>18609</v>
      </c>
      <c r="E4045" s="11" t="s">
        <v>568</v>
      </c>
      <c r="F4045" s="11" t="s">
        <v>26</v>
      </c>
      <c r="G4045" s="11">
        <v>112564</v>
      </c>
      <c r="H4045" s="12" t="s">
        <v>4445</v>
      </c>
      <c r="I4045" s="12" t="s">
        <v>27</v>
      </c>
      <c r="J4045" s="12" t="s">
        <v>42</v>
      </c>
      <c r="K4045" s="12" t="s">
        <v>43</v>
      </c>
      <c r="L4045" s="13">
        <v>37.96</v>
      </c>
      <c r="M4045" s="13">
        <v>25</v>
      </c>
      <c r="N4045" s="13">
        <f t="shared" si="4310"/>
        <v>1.5184</v>
      </c>
      <c r="O4045" s="13">
        <v>42</v>
      </c>
      <c r="P4045" s="13" t="s">
        <v>30</v>
      </c>
      <c r="Q4045" s="13">
        <v>0</v>
      </c>
      <c r="R4045" s="69">
        <f t="shared" ref="R4045" si="4350">+L4045*O4045</f>
        <v>1594.32</v>
      </c>
      <c r="S4045" s="69">
        <v>0</v>
      </c>
      <c r="T4045" s="69">
        <f>+L4045*S4045</f>
        <v>0</v>
      </c>
      <c r="U4045" s="69">
        <f t="shared" si="4348"/>
        <v>1594.32</v>
      </c>
      <c r="V4045" s="69">
        <f>+U4045*1</f>
        <v>1594.32</v>
      </c>
      <c r="W4045" s="69">
        <f t="shared" si="4349"/>
        <v>0</v>
      </c>
      <c r="X4045" s="69">
        <v>0</v>
      </c>
      <c r="Y4045" s="14">
        <f t="shared" si="4347"/>
        <v>0</v>
      </c>
      <c r="Z4045" s="11" t="s">
        <v>26</v>
      </c>
      <c r="AA4045" s="12" t="s">
        <v>31</v>
      </c>
    </row>
    <row r="4046" spans="1:27" x14ac:dyDescent="0.25">
      <c r="A4046" s="10">
        <v>45720</v>
      </c>
      <c r="B4046" s="11" t="s">
        <v>2968</v>
      </c>
      <c r="C4046" s="11" t="s">
        <v>7160</v>
      </c>
      <c r="D4046" s="11">
        <v>18610</v>
      </c>
      <c r="E4046" s="11" t="s">
        <v>245</v>
      </c>
      <c r="F4046" s="11" t="s">
        <v>26</v>
      </c>
      <c r="G4046" s="11">
        <v>3297</v>
      </c>
      <c r="H4046" s="12" t="s">
        <v>41</v>
      </c>
      <c r="I4046" s="12" t="s">
        <v>55</v>
      </c>
      <c r="J4046" s="12" t="s">
        <v>55</v>
      </c>
      <c r="K4046" s="12" t="s">
        <v>56</v>
      </c>
      <c r="L4046" s="13">
        <v>38.74</v>
      </c>
      <c r="M4046" s="13">
        <v>23</v>
      </c>
      <c r="N4046" s="13">
        <f t="shared" si="4310"/>
        <v>1.6843478260869567</v>
      </c>
      <c r="O4046" s="13" t="s">
        <v>30</v>
      </c>
      <c r="P4046" s="13">
        <v>24</v>
      </c>
      <c r="Q4046" s="13">
        <v>0</v>
      </c>
      <c r="R4046" s="69">
        <f>+M4046*P4046</f>
        <v>552</v>
      </c>
      <c r="S4046" s="69">
        <v>0</v>
      </c>
      <c r="T4046" s="69">
        <f>+M4046*S4046</f>
        <v>0</v>
      </c>
      <c r="U4046" s="69">
        <f t="shared" si="4348"/>
        <v>552</v>
      </c>
      <c r="V4046" s="69">
        <f>+U4046*0</f>
        <v>0</v>
      </c>
      <c r="W4046" s="69">
        <f t="shared" si="4349"/>
        <v>552</v>
      </c>
      <c r="X4046" s="69">
        <v>0</v>
      </c>
      <c r="Y4046" s="14">
        <f t="shared" si="4347"/>
        <v>0</v>
      </c>
      <c r="Z4046" s="11" t="s">
        <v>26</v>
      </c>
      <c r="AA4046" s="12" t="s">
        <v>31</v>
      </c>
    </row>
    <row r="4047" spans="1:27" x14ac:dyDescent="0.25">
      <c r="A4047" s="10">
        <v>45720</v>
      </c>
      <c r="B4047" s="11" t="s">
        <v>7161</v>
      </c>
      <c r="C4047" s="11" t="s">
        <v>7162</v>
      </c>
      <c r="D4047" s="11">
        <v>18611</v>
      </c>
      <c r="E4047" s="11" t="s">
        <v>32</v>
      </c>
      <c r="F4047" s="11" t="s">
        <v>26</v>
      </c>
      <c r="G4047" s="11">
        <v>1632</v>
      </c>
      <c r="H4047" s="12" t="s">
        <v>45</v>
      </c>
      <c r="I4047" s="12" t="s">
        <v>27</v>
      </c>
      <c r="J4047" s="12" t="s">
        <v>42</v>
      </c>
      <c r="K4047" s="12" t="s">
        <v>43</v>
      </c>
      <c r="L4047" s="13">
        <v>42.04</v>
      </c>
      <c r="M4047" s="13">
        <v>25</v>
      </c>
      <c r="N4047" s="13">
        <f t="shared" si="4310"/>
        <v>1.6816</v>
      </c>
      <c r="O4047" s="13" t="s">
        <v>30</v>
      </c>
      <c r="P4047" s="13">
        <v>62</v>
      </c>
      <c r="Q4047" s="13">
        <v>0</v>
      </c>
      <c r="R4047" s="69">
        <f>M4047*P4047</f>
        <v>1550</v>
      </c>
      <c r="S4047" s="69">
        <v>0</v>
      </c>
      <c r="T4047" s="69">
        <f>M4047*S4047</f>
        <v>0</v>
      </c>
      <c r="U4047" s="69">
        <f>R4047-T4047</f>
        <v>1550</v>
      </c>
      <c r="V4047" s="69">
        <f>U4047*0</f>
        <v>0</v>
      </c>
      <c r="W4047" s="69">
        <f>U4047-V4047</f>
        <v>1550</v>
      </c>
      <c r="X4047" s="69">
        <v>0</v>
      </c>
      <c r="Y4047" s="14">
        <f t="shared" si="4347"/>
        <v>0</v>
      </c>
      <c r="Z4047" s="11" t="s">
        <v>26</v>
      </c>
      <c r="AA4047" s="12" t="s">
        <v>31</v>
      </c>
    </row>
    <row r="4048" spans="1:27" x14ac:dyDescent="0.25">
      <c r="A4048" s="10">
        <v>45720</v>
      </c>
      <c r="B4048" s="11" t="s">
        <v>426</v>
      </c>
      <c r="C4048" s="11" t="s">
        <v>7163</v>
      </c>
      <c r="D4048" s="11">
        <v>18612</v>
      </c>
      <c r="E4048" s="11" t="s">
        <v>439</v>
      </c>
      <c r="F4048" s="11" t="s">
        <v>26</v>
      </c>
      <c r="G4048" s="11" t="s">
        <v>35</v>
      </c>
      <c r="H4048" s="12" t="s">
        <v>36</v>
      </c>
      <c r="I4048" s="12" t="s">
        <v>55</v>
      </c>
      <c r="J4048" s="12" t="s">
        <v>55</v>
      </c>
      <c r="K4048" s="12" t="s">
        <v>56</v>
      </c>
      <c r="L4048" s="13">
        <v>31.24</v>
      </c>
      <c r="M4048" s="13">
        <v>22</v>
      </c>
      <c r="N4048" s="13">
        <f t="shared" si="4310"/>
        <v>1.42</v>
      </c>
      <c r="O4048" s="13">
        <v>20</v>
      </c>
      <c r="P4048" s="13" t="s">
        <v>30</v>
      </c>
      <c r="Q4048" s="13">
        <v>0</v>
      </c>
      <c r="R4048" s="69">
        <f>(L4048*O4048)-Q4048</f>
        <v>624.79999999999995</v>
      </c>
      <c r="S4048" s="69">
        <v>0</v>
      </c>
      <c r="T4048" s="69">
        <f t="shared" ref="T4048:T4049" si="4351">+L4048*S4048</f>
        <v>0</v>
      </c>
      <c r="U4048" s="69">
        <f t="shared" ref="U4048:U4049" si="4352">+R4048-T4048</f>
        <v>624.79999999999995</v>
      </c>
      <c r="V4048" s="69">
        <f>+U4048*0</f>
        <v>0</v>
      </c>
      <c r="W4048" s="69">
        <f t="shared" ref="W4048:W4049" si="4353">+U4048-V4048</f>
        <v>624.79999999999995</v>
      </c>
      <c r="X4048" s="69">
        <v>0</v>
      </c>
      <c r="Y4048" s="14">
        <f t="shared" si="4347"/>
        <v>0</v>
      </c>
      <c r="Z4048" s="11" t="s">
        <v>26</v>
      </c>
      <c r="AA4048" s="12" t="s">
        <v>31</v>
      </c>
    </row>
    <row r="4049" spans="1:27" x14ac:dyDescent="0.25">
      <c r="A4049" s="10">
        <v>45720</v>
      </c>
      <c r="B4049" s="11" t="s">
        <v>303</v>
      </c>
      <c r="C4049" s="11" t="s">
        <v>7164</v>
      </c>
      <c r="D4049" s="11">
        <v>18613</v>
      </c>
      <c r="E4049" s="11" t="s">
        <v>6580</v>
      </c>
      <c r="F4049" s="11" t="s">
        <v>26</v>
      </c>
      <c r="G4049" s="11" t="s">
        <v>35</v>
      </c>
      <c r="H4049" s="12" t="s">
        <v>36</v>
      </c>
      <c r="I4049" s="12" t="s">
        <v>55</v>
      </c>
      <c r="J4049" s="12" t="s">
        <v>55</v>
      </c>
      <c r="K4049" s="12" t="s">
        <v>56</v>
      </c>
      <c r="L4049" s="13">
        <v>37.5</v>
      </c>
      <c r="M4049" s="13">
        <v>22</v>
      </c>
      <c r="N4049" s="13">
        <f t="shared" si="4310"/>
        <v>1.7045454545454546</v>
      </c>
      <c r="O4049" s="13">
        <v>20</v>
      </c>
      <c r="P4049" s="13" t="s">
        <v>30</v>
      </c>
      <c r="Q4049" s="13">
        <v>0</v>
      </c>
      <c r="R4049" s="69">
        <f>(L4049*O4049)-Q4049</f>
        <v>750</v>
      </c>
      <c r="S4049" s="69">
        <v>0</v>
      </c>
      <c r="T4049" s="69">
        <f t="shared" si="4351"/>
        <v>0</v>
      </c>
      <c r="U4049" s="69">
        <f t="shared" si="4352"/>
        <v>750</v>
      </c>
      <c r="V4049" s="69">
        <f>+U4049*0</f>
        <v>0</v>
      </c>
      <c r="W4049" s="69">
        <f t="shared" si="4353"/>
        <v>750</v>
      </c>
      <c r="X4049" s="69">
        <v>0</v>
      </c>
      <c r="Y4049" s="14">
        <f t="shared" si="4347"/>
        <v>0</v>
      </c>
      <c r="Z4049" s="11" t="s">
        <v>26</v>
      </c>
      <c r="AA4049" s="12" t="s">
        <v>31</v>
      </c>
    </row>
    <row r="4050" spans="1:27" x14ac:dyDescent="0.25">
      <c r="A4050" s="10">
        <v>45720</v>
      </c>
      <c r="B4050" s="11" t="s">
        <v>2658</v>
      </c>
      <c r="C4050" s="11" t="s">
        <v>7165</v>
      </c>
      <c r="D4050" s="11">
        <v>18614</v>
      </c>
      <c r="E4050" s="11" t="s">
        <v>538</v>
      </c>
      <c r="F4050" s="11" t="s">
        <v>26</v>
      </c>
      <c r="G4050" s="11">
        <v>3601</v>
      </c>
      <c r="H4050" s="12" t="s">
        <v>41</v>
      </c>
      <c r="I4050" s="12" t="s">
        <v>55</v>
      </c>
      <c r="J4050" s="12" t="s">
        <v>565</v>
      </c>
      <c r="K4050" s="12" t="s">
        <v>549</v>
      </c>
      <c r="L4050" s="13">
        <v>39.380000000000003</v>
      </c>
      <c r="M4050" s="13">
        <v>24</v>
      </c>
      <c r="N4050" s="13">
        <f t="shared" si="4310"/>
        <v>1.6408333333333334</v>
      </c>
      <c r="O4050" s="13">
        <v>25</v>
      </c>
      <c r="P4050" s="13"/>
      <c r="Q4050" s="13">
        <v>0</v>
      </c>
      <c r="R4050" s="69">
        <f>L4050*O4050</f>
        <v>984.50000000000011</v>
      </c>
      <c r="S4050" s="69">
        <v>0</v>
      </c>
      <c r="T4050" s="69">
        <f>L4050*S4050</f>
        <v>0</v>
      </c>
      <c r="U4050" s="69">
        <f>R4050-T4050</f>
        <v>984.50000000000011</v>
      </c>
      <c r="V4050" s="69">
        <f>U4050*0</f>
        <v>0</v>
      </c>
      <c r="W4050" s="69">
        <f>U4050-V4050</f>
        <v>984.50000000000011</v>
      </c>
      <c r="X4050" s="69">
        <v>0</v>
      </c>
      <c r="Y4050" s="14">
        <f t="shared" si="4347"/>
        <v>0</v>
      </c>
      <c r="Z4050" s="11" t="s">
        <v>26</v>
      </c>
      <c r="AA4050" s="12" t="s">
        <v>31</v>
      </c>
    </row>
    <row r="4051" spans="1:27" x14ac:dyDescent="0.25">
      <c r="A4051" s="10">
        <v>45720</v>
      </c>
      <c r="B4051" s="11" t="s">
        <v>344</v>
      </c>
      <c r="C4051" s="11" t="s">
        <v>7166</v>
      </c>
      <c r="D4051" s="11">
        <v>18615</v>
      </c>
      <c r="E4051" s="11" t="s">
        <v>53</v>
      </c>
      <c r="F4051" s="11" t="s">
        <v>26</v>
      </c>
      <c r="G4051" s="11" t="s">
        <v>26</v>
      </c>
      <c r="H4051" s="12" t="s">
        <v>4421</v>
      </c>
      <c r="I4051" s="12" t="s">
        <v>27</v>
      </c>
      <c r="J4051" s="12" t="s">
        <v>42</v>
      </c>
      <c r="K4051" s="12" t="s">
        <v>43</v>
      </c>
      <c r="L4051" s="13">
        <v>43.86</v>
      </c>
      <c r="M4051" s="13">
        <v>25</v>
      </c>
      <c r="N4051" s="13">
        <f t="shared" si="4310"/>
        <v>1.7544</v>
      </c>
      <c r="O4051" s="13">
        <v>83</v>
      </c>
      <c r="P4051" s="13" t="s">
        <v>30</v>
      </c>
      <c r="Q4051" s="13">
        <v>0</v>
      </c>
      <c r="R4051" s="69">
        <f>L4051*O4051</f>
        <v>3640.38</v>
      </c>
      <c r="S4051" s="69">
        <v>38</v>
      </c>
      <c r="T4051" s="69">
        <f>L4051*S4051</f>
        <v>1666.68</v>
      </c>
      <c r="U4051" s="69">
        <f>R4051-T4051</f>
        <v>1973.7</v>
      </c>
      <c r="V4051" s="69">
        <f>U4051*1</f>
        <v>1973.7</v>
      </c>
      <c r="W4051" s="69">
        <f>U4051-V4051</f>
        <v>0</v>
      </c>
      <c r="X4051" s="69">
        <f>L4051*37</f>
        <v>1622.82</v>
      </c>
      <c r="Y4051" s="70">
        <f>+T4051-X4051</f>
        <v>43.860000000000127</v>
      </c>
      <c r="Z4051" s="12" t="s">
        <v>41</v>
      </c>
      <c r="AA4051" s="12" t="s">
        <v>78</v>
      </c>
    </row>
    <row r="4052" spans="1:27" x14ac:dyDescent="0.25">
      <c r="A4052" s="10">
        <v>45720</v>
      </c>
      <c r="B4052" s="11" t="s">
        <v>7167</v>
      </c>
      <c r="C4052" s="11" t="s">
        <v>7168</v>
      </c>
      <c r="D4052" s="11">
        <v>18616</v>
      </c>
      <c r="E4052" s="11" t="s">
        <v>7087</v>
      </c>
      <c r="F4052" s="11" t="s">
        <v>26</v>
      </c>
      <c r="G4052" s="11">
        <v>1611</v>
      </c>
      <c r="H4052" s="12" t="s">
        <v>45</v>
      </c>
      <c r="I4052" s="12" t="s">
        <v>27</v>
      </c>
      <c r="J4052" s="12" t="s">
        <v>33</v>
      </c>
      <c r="K4052" s="12" t="s">
        <v>34</v>
      </c>
      <c r="L4052" s="13">
        <v>37.82</v>
      </c>
      <c r="M4052" s="13">
        <v>25</v>
      </c>
      <c r="N4052" s="13">
        <f t="shared" si="4310"/>
        <v>1.5127999999999999</v>
      </c>
      <c r="O4052" s="13" t="s">
        <v>30</v>
      </c>
      <c r="P4052" s="13">
        <v>58</v>
      </c>
      <c r="Q4052" s="13">
        <v>0</v>
      </c>
      <c r="R4052" s="69">
        <f>M4052*P4052</f>
        <v>1450</v>
      </c>
      <c r="S4052" s="69">
        <v>0</v>
      </c>
      <c r="T4052" s="69">
        <f>M4052*S4052</f>
        <v>0</v>
      </c>
      <c r="U4052" s="69">
        <f>R4052-T4052</f>
        <v>1450</v>
      </c>
      <c r="V4052" s="69">
        <f>U4052*0</f>
        <v>0</v>
      </c>
      <c r="W4052" s="69">
        <f>U4052-V4052</f>
        <v>1450</v>
      </c>
      <c r="X4052" s="69">
        <v>0</v>
      </c>
      <c r="Y4052" s="14">
        <f t="shared" ref="Y4052:Y4055" si="4354">T4052-X4052</f>
        <v>0</v>
      </c>
      <c r="Z4052" s="11" t="s">
        <v>26</v>
      </c>
      <c r="AA4052" s="12" t="s">
        <v>31</v>
      </c>
    </row>
    <row r="4053" spans="1:27" x14ac:dyDescent="0.25">
      <c r="A4053" s="10">
        <v>45720</v>
      </c>
      <c r="B4053" s="11" t="s">
        <v>1416</v>
      </c>
      <c r="C4053" s="11" t="s">
        <v>7169</v>
      </c>
      <c r="D4053" s="11">
        <v>18617</v>
      </c>
      <c r="E4053" s="11" t="s">
        <v>493</v>
      </c>
      <c r="F4053" s="11" t="s">
        <v>26</v>
      </c>
      <c r="G4053" s="11" t="s">
        <v>35</v>
      </c>
      <c r="H4053" s="12" t="s">
        <v>36</v>
      </c>
      <c r="I4053" s="12" t="s">
        <v>55</v>
      </c>
      <c r="J4053" s="12" t="s">
        <v>55</v>
      </c>
      <c r="K4053" s="12" t="s">
        <v>56</v>
      </c>
      <c r="L4053" s="13">
        <v>38.24</v>
      </c>
      <c r="M4053" s="13">
        <v>22</v>
      </c>
      <c r="N4053" s="13">
        <f t="shared" si="4310"/>
        <v>1.7381818181818183</v>
      </c>
      <c r="O4053" s="13">
        <v>20</v>
      </c>
      <c r="P4053" s="13" t="s">
        <v>30</v>
      </c>
      <c r="Q4053" s="13">
        <v>0</v>
      </c>
      <c r="R4053" s="69">
        <f>(L4053*O4053)-Q4053</f>
        <v>764.80000000000007</v>
      </c>
      <c r="S4053" s="69">
        <v>0</v>
      </c>
      <c r="T4053" s="69">
        <f t="shared" ref="T4053" si="4355">+L4053*S4053</f>
        <v>0</v>
      </c>
      <c r="U4053" s="69">
        <f t="shared" ref="U4053" si="4356">+R4053-T4053</f>
        <v>764.80000000000007</v>
      </c>
      <c r="V4053" s="69">
        <f>+U4053*0</f>
        <v>0</v>
      </c>
      <c r="W4053" s="69">
        <f t="shared" ref="W4053" si="4357">+U4053-V4053</f>
        <v>764.80000000000007</v>
      </c>
      <c r="X4053" s="69">
        <v>0</v>
      </c>
      <c r="Y4053" s="14">
        <f t="shared" si="4354"/>
        <v>0</v>
      </c>
      <c r="Z4053" s="11" t="s">
        <v>26</v>
      </c>
      <c r="AA4053" s="12" t="s">
        <v>31</v>
      </c>
    </row>
    <row r="4054" spans="1:27" x14ac:dyDescent="0.25">
      <c r="A4054" s="10">
        <v>45720</v>
      </c>
      <c r="B4054" s="11" t="s">
        <v>6208</v>
      </c>
      <c r="C4054" s="11" t="s">
        <v>7170</v>
      </c>
      <c r="D4054" s="11">
        <v>18618</v>
      </c>
      <c r="E4054" s="11" t="s">
        <v>81</v>
      </c>
      <c r="F4054" s="11" t="s">
        <v>26</v>
      </c>
      <c r="G4054" s="11">
        <v>1228</v>
      </c>
      <c r="H4054" s="12" t="s">
        <v>141</v>
      </c>
      <c r="I4054" s="12" t="s">
        <v>27</v>
      </c>
      <c r="J4054" s="12" t="s">
        <v>42</v>
      </c>
      <c r="K4054" s="12" t="s">
        <v>43</v>
      </c>
      <c r="L4054" s="13">
        <v>44</v>
      </c>
      <c r="M4054" s="13">
        <v>25</v>
      </c>
      <c r="N4054" s="13">
        <f t="shared" si="4310"/>
        <v>1.76</v>
      </c>
      <c r="O4054" s="13">
        <v>40</v>
      </c>
      <c r="P4054" s="13" t="s">
        <v>30</v>
      </c>
      <c r="Q4054" s="13">
        <v>0</v>
      </c>
      <c r="R4054" s="69">
        <f>L4054*O4054</f>
        <v>1760</v>
      </c>
      <c r="S4054" s="69">
        <v>0</v>
      </c>
      <c r="T4054" s="69">
        <f>L4054*S4054</f>
        <v>0</v>
      </c>
      <c r="U4054" s="69">
        <f>R4054-T4054</f>
        <v>1760</v>
      </c>
      <c r="V4054" s="69">
        <f>U4054*0</f>
        <v>0</v>
      </c>
      <c r="W4054" s="69">
        <f>U4054-V4054</f>
        <v>1760</v>
      </c>
      <c r="X4054" s="69">
        <v>0</v>
      </c>
      <c r="Y4054" s="14">
        <f t="shared" si="4354"/>
        <v>0</v>
      </c>
      <c r="Z4054" s="11" t="s">
        <v>26</v>
      </c>
      <c r="AA4054" s="12" t="s">
        <v>31</v>
      </c>
    </row>
    <row r="4055" spans="1:27" x14ac:dyDescent="0.25">
      <c r="A4055" s="10">
        <v>45720</v>
      </c>
      <c r="B4055" s="11" t="s">
        <v>7171</v>
      </c>
      <c r="C4055" s="11" t="s">
        <v>7172</v>
      </c>
      <c r="D4055" s="11">
        <v>18619</v>
      </c>
      <c r="E4055" s="11" t="s">
        <v>482</v>
      </c>
      <c r="F4055" s="11" t="s">
        <v>26</v>
      </c>
      <c r="G4055" s="11">
        <v>3068</v>
      </c>
      <c r="H4055" s="12" t="s">
        <v>41</v>
      </c>
      <c r="I4055" s="12" t="s">
        <v>55</v>
      </c>
      <c r="J4055" s="12" t="s">
        <v>565</v>
      </c>
      <c r="K4055" s="12" t="s">
        <v>549</v>
      </c>
      <c r="L4055" s="13">
        <v>40.200000000000003</v>
      </c>
      <c r="M4055" s="13">
        <v>25</v>
      </c>
      <c r="N4055" s="13">
        <f t="shared" si="4310"/>
        <v>1.6080000000000001</v>
      </c>
      <c r="O4055" s="13">
        <v>25</v>
      </c>
      <c r="P4055" s="13"/>
      <c r="Q4055" s="13">
        <v>0</v>
      </c>
      <c r="R4055" s="69">
        <f>L4055*O4055</f>
        <v>1005.0000000000001</v>
      </c>
      <c r="S4055" s="69">
        <v>0</v>
      </c>
      <c r="T4055" s="69">
        <f>L4055*S4055</f>
        <v>0</v>
      </c>
      <c r="U4055" s="69">
        <f>R4055-T4055</f>
        <v>1005.0000000000001</v>
      </c>
      <c r="V4055" s="69">
        <f>U4055*0</f>
        <v>0</v>
      </c>
      <c r="W4055" s="69">
        <f>U4055-V4055</f>
        <v>1005.0000000000001</v>
      </c>
      <c r="X4055" s="69">
        <v>0</v>
      </c>
      <c r="Y4055" s="14">
        <f t="shared" si="4354"/>
        <v>0</v>
      </c>
      <c r="Z4055" s="11" t="s">
        <v>26</v>
      </c>
      <c r="AA4055" s="12" t="s">
        <v>31</v>
      </c>
    </row>
    <row r="4056" spans="1:27" x14ac:dyDescent="0.25">
      <c r="A4056" s="10">
        <v>45720</v>
      </c>
      <c r="B4056" s="11" t="s">
        <v>7173</v>
      </c>
      <c r="C4056" s="11" t="s">
        <v>7174</v>
      </c>
      <c r="D4056" s="11">
        <v>18620</v>
      </c>
      <c r="E4056" s="11" t="s">
        <v>434</v>
      </c>
      <c r="F4056" s="11" t="s">
        <v>26</v>
      </c>
      <c r="G4056" s="11" t="s">
        <v>26</v>
      </c>
      <c r="H4056" s="12" t="s">
        <v>4421</v>
      </c>
      <c r="I4056" s="12" t="s">
        <v>27</v>
      </c>
      <c r="J4056" s="12" t="s">
        <v>42</v>
      </c>
      <c r="K4056" s="12" t="s">
        <v>43</v>
      </c>
      <c r="L4056" s="13">
        <v>44.06</v>
      </c>
      <c r="M4056" s="13">
        <v>25</v>
      </c>
      <c r="N4056" s="13">
        <f t="shared" si="4310"/>
        <v>1.7624000000000002</v>
      </c>
      <c r="O4056" s="13">
        <v>83</v>
      </c>
      <c r="P4056" s="13" t="s">
        <v>30</v>
      </c>
      <c r="Q4056" s="13">
        <v>0</v>
      </c>
      <c r="R4056" s="69">
        <f>L4056*O4056</f>
        <v>3656.98</v>
      </c>
      <c r="S4056" s="69">
        <v>38</v>
      </c>
      <c r="T4056" s="69">
        <f>L4056*S4056</f>
        <v>1674.2800000000002</v>
      </c>
      <c r="U4056" s="69">
        <f>R4056-T4056</f>
        <v>1982.6999999999998</v>
      </c>
      <c r="V4056" s="69">
        <f>U4056*1</f>
        <v>1982.6999999999998</v>
      </c>
      <c r="W4056" s="69">
        <f>U4056-V4056</f>
        <v>0</v>
      </c>
      <c r="X4056" s="69">
        <f>L4056*37</f>
        <v>1630.22</v>
      </c>
      <c r="Y4056" s="70">
        <f>+T4056-X4056</f>
        <v>44.060000000000173</v>
      </c>
      <c r="Z4056" s="12" t="s">
        <v>41</v>
      </c>
      <c r="AA4056" s="12" t="s">
        <v>78</v>
      </c>
    </row>
    <row r="4057" spans="1:27" x14ac:dyDescent="0.25">
      <c r="A4057" s="10">
        <v>45720</v>
      </c>
      <c r="B4057" s="11" t="s">
        <v>264</v>
      </c>
      <c r="C4057" s="11" t="s">
        <v>7175</v>
      </c>
      <c r="D4057" s="11">
        <v>18621</v>
      </c>
      <c r="E4057" s="11" t="s">
        <v>460</v>
      </c>
      <c r="F4057" s="11" t="s">
        <v>26</v>
      </c>
      <c r="G4057" s="11" t="s">
        <v>35</v>
      </c>
      <c r="H4057" s="12" t="s">
        <v>36</v>
      </c>
      <c r="I4057" s="12" t="s">
        <v>55</v>
      </c>
      <c r="J4057" s="12" t="s">
        <v>55</v>
      </c>
      <c r="K4057" s="12" t="s">
        <v>56</v>
      </c>
      <c r="L4057" s="13">
        <v>30.18</v>
      </c>
      <c r="M4057" s="13">
        <v>18</v>
      </c>
      <c r="N4057" s="13">
        <f t="shared" si="4310"/>
        <v>1.6766666666666667</v>
      </c>
      <c r="O4057" s="13">
        <v>20</v>
      </c>
      <c r="P4057" s="13" t="s">
        <v>30</v>
      </c>
      <c r="Q4057" s="13">
        <v>0</v>
      </c>
      <c r="R4057" s="69">
        <f>(L4057*O4057)-Q4057</f>
        <v>603.6</v>
      </c>
      <c r="S4057" s="69">
        <v>0</v>
      </c>
      <c r="T4057" s="69">
        <f t="shared" ref="T4057" si="4358">+L4057*S4057</f>
        <v>0</v>
      </c>
      <c r="U4057" s="69">
        <f t="shared" ref="U4057" si="4359">+R4057-T4057</f>
        <v>603.6</v>
      </c>
      <c r="V4057" s="69">
        <f>+U4057*0</f>
        <v>0</v>
      </c>
      <c r="W4057" s="69">
        <f t="shared" ref="W4057" si="4360">+U4057-V4057</f>
        <v>603.6</v>
      </c>
      <c r="X4057" s="69">
        <v>0</v>
      </c>
      <c r="Y4057" s="14">
        <f t="shared" ref="Y4057:Y4061" si="4361">T4057-X4057</f>
        <v>0</v>
      </c>
      <c r="Z4057" s="11" t="s">
        <v>26</v>
      </c>
      <c r="AA4057" s="12" t="s">
        <v>31</v>
      </c>
    </row>
    <row r="4058" spans="1:27" x14ac:dyDescent="0.25">
      <c r="A4058" s="10">
        <v>45720</v>
      </c>
      <c r="B4058" s="11" t="s">
        <v>7176</v>
      </c>
      <c r="C4058" s="11" t="s">
        <v>7177</v>
      </c>
      <c r="D4058" s="11">
        <v>18622</v>
      </c>
      <c r="E4058" s="11" t="s">
        <v>183</v>
      </c>
      <c r="F4058" s="11" t="s">
        <v>26</v>
      </c>
      <c r="G4058" s="11">
        <v>1038</v>
      </c>
      <c r="H4058" s="12" t="s">
        <v>141</v>
      </c>
      <c r="I4058" s="12" t="s">
        <v>27</v>
      </c>
      <c r="J4058" s="12" t="s">
        <v>42</v>
      </c>
      <c r="K4058" s="12" t="s">
        <v>43</v>
      </c>
      <c r="L4058" s="13">
        <v>41.36</v>
      </c>
      <c r="M4058" s="13">
        <v>25</v>
      </c>
      <c r="N4058" s="13">
        <f t="shared" si="4310"/>
        <v>1.6543999999999999</v>
      </c>
      <c r="O4058" s="13">
        <v>40</v>
      </c>
      <c r="P4058" s="13" t="s">
        <v>30</v>
      </c>
      <c r="Q4058" s="13">
        <v>0</v>
      </c>
      <c r="R4058" s="69">
        <f>L4058*O4058</f>
        <v>1654.4</v>
      </c>
      <c r="S4058" s="69">
        <v>0</v>
      </c>
      <c r="T4058" s="69">
        <f>L4058*S4058</f>
        <v>0</v>
      </c>
      <c r="U4058" s="69">
        <f t="shared" ref="U4058:U4064" si="4362">R4058-T4058</f>
        <v>1654.4</v>
      </c>
      <c r="V4058" s="69">
        <f>U4058*0</f>
        <v>0</v>
      </c>
      <c r="W4058" s="69">
        <f t="shared" ref="W4058:W4064" si="4363">U4058-V4058</f>
        <v>1654.4</v>
      </c>
      <c r="X4058" s="69">
        <v>0</v>
      </c>
      <c r="Y4058" s="14">
        <f t="shared" si="4361"/>
        <v>0</v>
      </c>
      <c r="Z4058" s="11" t="s">
        <v>26</v>
      </c>
      <c r="AA4058" s="12" t="s">
        <v>31</v>
      </c>
    </row>
    <row r="4059" spans="1:27" x14ac:dyDescent="0.25">
      <c r="A4059" s="10">
        <v>45720</v>
      </c>
      <c r="B4059" s="11" t="s">
        <v>7178</v>
      </c>
      <c r="C4059" s="11" t="s">
        <v>7179</v>
      </c>
      <c r="D4059" s="11">
        <v>18623</v>
      </c>
      <c r="E4059" s="11" t="s">
        <v>1199</v>
      </c>
      <c r="F4059" s="11" t="s">
        <v>26</v>
      </c>
      <c r="G4059" s="11">
        <v>2806</v>
      </c>
      <c r="H4059" s="12" t="s">
        <v>162</v>
      </c>
      <c r="I4059" s="12" t="s">
        <v>27</v>
      </c>
      <c r="J4059" s="12" t="s">
        <v>33</v>
      </c>
      <c r="K4059" s="12" t="s">
        <v>34</v>
      </c>
      <c r="L4059" s="13">
        <v>38.74</v>
      </c>
      <c r="M4059" s="13">
        <v>25</v>
      </c>
      <c r="N4059" s="13">
        <f t="shared" si="4310"/>
        <v>1.5496000000000001</v>
      </c>
      <c r="O4059" s="13" t="s">
        <v>30</v>
      </c>
      <c r="P4059" s="13">
        <v>58</v>
      </c>
      <c r="Q4059" s="13">
        <v>0</v>
      </c>
      <c r="R4059" s="69">
        <f>M4059*P4059</f>
        <v>1450</v>
      </c>
      <c r="S4059" s="69">
        <v>0</v>
      </c>
      <c r="T4059" s="69">
        <f>M4059*S4059</f>
        <v>0</v>
      </c>
      <c r="U4059" s="69">
        <f t="shared" si="4362"/>
        <v>1450</v>
      </c>
      <c r="V4059" s="69">
        <f>U4059*0</f>
        <v>0</v>
      </c>
      <c r="W4059" s="69">
        <f t="shared" si="4363"/>
        <v>1450</v>
      </c>
      <c r="X4059" s="69">
        <v>0</v>
      </c>
      <c r="Y4059" s="14">
        <f t="shared" si="4361"/>
        <v>0</v>
      </c>
      <c r="Z4059" s="11" t="s">
        <v>26</v>
      </c>
      <c r="AA4059" s="12" t="s">
        <v>31</v>
      </c>
    </row>
    <row r="4060" spans="1:27" x14ac:dyDescent="0.25">
      <c r="A4060" s="10">
        <v>45720</v>
      </c>
      <c r="B4060" s="11" t="s">
        <v>7180</v>
      </c>
      <c r="C4060" s="11" t="s">
        <v>7181</v>
      </c>
      <c r="D4060" s="11">
        <v>18624</v>
      </c>
      <c r="E4060" s="11" t="s">
        <v>500</v>
      </c>
      <c r="F4060" s="11" t="s">
        <v>26</v>
      </c>
      <c r="G4060" s="11">
        <v>829</v>
      </c>
      <c r="H4060" s="12" t="s">
        <v>141</v>
      </c>
      <c r="I4060" s="12" t="s">
        <v>27</v>
      </c>
      <c r="J4060" s="12" t="s">
        <v>47</v>
      </c>
      <c r="K4060" s="12" t="s">
        <v>48</v>
      </c>
      <c r="L4060" s="13">
        <v>40.520000000000003</v>
      </c>
      <c r="M4060" s="13">
        <v>28</v>
      </c>
      <c r="N4060" s="13">
        <f t="shared" si="4310"/>
        <v>1.4471428571428573</v>
      </c>
      <c r="O4060" s="13">
        <v>40</v>
      </c>
      <c r="P4060" s="13" t="s">
        <v>30</v>
      </c>
      <c r="Q4060" s="13">
        <v>0</v>
      </c>
      <c r="R4060" s="69">
        <f>L4060*O4060</f>
        <v>1620.8000000000002</v>
      </c>
      <c r="S4060" s="69">
        <v>0</v>
      </c>
      <c r="T4060" s="69">
        <f>L4060*S4060</f>
        <v>0</v>
      </c>
      <c r="U4060" s="69">
        <f t="shared" si="4362"/>
        <v>1620.8000000000002</v>
      </c>
      <c r="V4060" s="69">
        <f>U4060*0</f>
        <v>0</v>
      </c>
      <c r="W4060" s="69">
        <f t="shared" si="4363"/>
        <v>1620.8000000000002</v>
      </c>
      <c r="X4060" s="69">
        <v>0</v>
      </c>
      <c r="Y4060" s="14">
        <f t="shared" si="4361"/>
        <v>0</v>
      </c>
      <c r="Z4060" s="11" t="s">
        <v>26</v>
      </c>
      <c r="AA4060" s="12" t="s">
        <v>31</v>
      </c>
    </row>
    <row r="4061" spans="1:27" x14ac:dyDescent="0.25">
      <c r="A4061" s="10">
        <v>45720</v>
      </c>
      <c r="B4061" s="11" t="s">
        <v>7182</v>
      </c>
      <c r="C4061" s="11" t="s">
        <v>7183</v>
      </c>
      <c r="D4061" s="11">
        <v>18625</v>
      </c>
      <c r="E4061" s="11" t="s">
        <v>44</v>
      </c>
      <c r="F4061" s="11" t="s">
        <v>26</v>
      </c>
      <c r="G4061" s="11">
        <v>1682</v>
      </c>
      <c r="H4061" s="12" t="s">
        <v>45</v>
      </c>
      <c r="I4061" s="12" t="s">
        <v>27</v>
      </c>
      <c r="J4061" s="12" t="s">
        <v>42</v>
      </c>
      <c r="K4061" s="12" t="s">
        <v>43</v>
      </c>
      <c r="L4061" s="13">
        <v>41.88</v>
      </c>
      <c r="M4061" s="13">
        <v>25</v>
      </c>
      <c r="N4061" s="13">
        <f t="shared" si="4310"/>
        <v>1.6752</v>
      </c>
      <c r="O4061" s="13" t="s">
        <v>30</v>
      </c>
      <c r="P4061" s="13">
        <v>62</v>
      </c>
      <c r="Q4061" s="13">
        <v>0</v>
      </c>
      <c r="R4061" s="69">
        <f>M4061*P4061</f>
        <v>1550</v>
      </c>
      <c r="S4061" s="69">
        <v>0</v>
      </c>
      <c r="T4061" s="69">
        <f>M4061*S4061</f>
        <v>0</v>
      </c>
      <c r="U4061" s="69">
        <f t="shared" si="4362"/>
        <v>1550</v>
      </c>
      <c r="V4061" s="69">
        <f>U4061*0</f>
        <v>0</v>
      </c>
      <c r="W4061" s="69">
        <f t="shared" si="4363"/>
        <v>1550</v>
      </c>
      <c r="X4061" s="69">
        <v>0</v>
      </c>
      <c r="Y4061" s="14">
        <f t="shared" si="4361"/>
        <v>0</v>
      </c>
      <c r="Z4061" s="11" t="s">
        <v>26</v>
      </c>
      <c r="AA4061" s="12" t="s">
        <v>31</v>
      </c>
    </row>
    <row r="4062" spans="1:27" x14ac:dyDescent="0.25">
      <c r="A4062" s="10">
        <v>45720</v>
      </c>
      <c r="B4062" s="11" t="s">
        <v>377</v>
      </c>
      <c r="C4062" s="11" t="s">
        <v>7184</v>
      </c>
      <c r="D4062" s="11">
        <v>18626</v>
      </c>
      <c r="E4062" s="11" t="s">
        <v>239</v>
      </c>
      <c r="F4062" s="11" t="s">
        <v>26</v>
      </c>
      <c r="G4062" s="11" t="s">
        <v>26</v>
      </c>
      <c r="H4062" s="12" t="s">
        <v>4421</v>
      </c>
      <c r="I4062" s="12" t="s">
        <v>27</v>
      </c>
      <c r="J4062" s="12" t="s">
        <v>42</v>
      </c>
      <c r="K4062" s="12" t="s">
        <v>43</v>
      </c>
      <c r="L4062" s="13">
        <v>42.86</v>
      </c>
      <c r="M4062" s="13">
        <v>25</v>
      </c>
      <c r="N4062" s="13">
        <f t="shared" si="4310"/>
        <v>1.7143999999999999</v>
      </c>
      <c r="O4062" s="13">
        <v>83</v>
      </c>
      <c r="P4062" s="13" t="s">
        <v>30</v>
      </c>
      <c r="Q4062" s="13">
        <v>0</v>
      </c>
      <c r="R4062" s="69">
        <f>L4062*O4062</f>
        <v>3557.38</v>
      </c>
      <c r="S4062" s="69">
        <v>38</v>
      </c>
      <c r="T4062" s="69">
        <f>L4062*S4062</f>
        <v>1628.68</v>
      </c>
      <c r="U4062" s="69">
        <f t="shared" si="4362"/>
        <v>1928.7</v>
      </c>
      <c r="V4062" s="69">
        <f>U4062*1</f>
        <v>1928.7</v>
      </c>
      <c r="W4062" s="69">
        <f t="shared" si="4363"/>
        <v>0</v>
      </c>
      <c r="X4062" s="69">
        <f>L4062*37</f>
        <v>1585.82</v>
      </c>
      <c r="Y4062" s="70">
        <f>+T4062-X4062</f>
        <v>42.860000000000127</v>
      </c>
      <c r="Z4062" s="12" t="s">
        <v>41</v>
      </c>
      <c r="AA4062" s="12" t="s">
        <v>78</v>
      </c>
    </row>
    <row r="4063" spans="1:27" x14ac:dyDescent="0.25">
      <c r="A4063" s="10">
        <v>45720</v>
      </c>
      <c r="B4063" s="11" t="s">
        <v>7185</v>
      </c>
      <c r="C4063" s="11" t="s">
        <v>7186</v>
      </c>
      <c r="D4063" s="11">
        <v>18627</v>
      </c>
      <c r="E4063" s="11" t="s">
        <v>245</v>
      </c>
      <c r="F4063" s="11" t="s">
        <v>26</v>
      </c>
      <c r="G4063" s="11" t="s">
        <v>26</v>
      </c>
      <c r="H4063" s="12" t="s">
        <v>4421</v>
      </c>
      <c r="I4063" s="12" t="s">
        <v>27</v>
      </c>
      <c r="J4063" s="12" t="s">
        <v>42</v>
      </c>
      <c r="K4063" s="12" t="s">
        <v>43</v>
      </c>
      <c r="L4063" s="13">
        <v>42.72</v>
      </c>
      <c r="M4063" s="13">
        <v>25</v>
      </c>
      <c r="N4063" s="13">
        <f t="shared" si="4310"/>
        <v>1.7087999999999999</v>
      </c>
      <c r="O4063" s="13">
        <v>83</v>
      </c>
      <c r="P4063" s="13" t="s">
        <v>30</v>
      </c>
      <c r="Q4063" s="13">
        <v>0</v>
      </c>
      <c r="R4063" s="69">
        <f>L4063*O4063</f>
        <v>3545.7599999999998</v>
      </c>
      <c r="S4063" s="69">
        <v>38</v>
      </c>
      <c r="T4063" s="69">
        <f>L4063*S4063</f>
        <v>1623.36</v>
      </c>
      <c r="U4063" s="69">
        <f t="shared" si="4362"/>
        <v>1922.3999999999999</v>
      </c>
      <c r="V4063" s="69">
        <f>U4063*1</f>
        <v>1922.3999999999999</v>
      </c>
      <c r="W4063" s="69">
        <f t="shared" si="4363"/>
        <v>0</v>
      </c>
      <c r="X4063" s="69">
        <f>L4063*37</f>
        <v>1580.6399999999999</v>
      </c>
      <c r="Y4063" s="70">
        <f>+T4063-X4063</f>
        <v>42.720000000000027</v>
      </c>
      <c r="Z4063" s="12" t="s">
        <v>41</v>
      </c>
      <c r="AA4063" s="12" t="s">
        <v>78</v>
      </c>
    </row>
    <row r="4064" spans="1:27" x14ac:dyDescent="0.25">
      <c r="A4064" s="10">
        <v>45720</v>
      </c>
      <c r="B4064" s="11" t="s">
        <v>7187</v>
      </c>
      <c r="C4064" s="11" t="s">
        <v>7188</v>
      </c>
      <c r="D4064" s="11">
        <v>18628</v>
      </c>
      <c r="E4064" s="11" t="s">
        <v>49</v>
      </c>
      <c r="F4064" s="11" t="s">
        <v>26</v>
      </c>
      <c r="G4064" s="11">
        <v>1679</v>
      </c>
      <c r="H4064" s="12" t="s">
        <v>45</v>
      </c>
      <c r="I4064" s="12" t="s">
        <v>27</v>
      </c>
      <c r="J4064" s="12" t="s">
        <v>33</v>
      </c>
      <c r="K4064" s="12" t="s">
        <v>34</v>
      </c>
      <c r="L4064" s="13">
        <v>38.36</v>
      </c>
      <c r="M4064" s="13">
        <v>25</v>
      </c>
      <c r="N4064" s="13">
        <f t="shared" si="4310"/>
        <v>1.5344</v>
      </c>
      <c r="O4064" s="13" t="s">
        <v>30</v>
      </c>
      <c r="P4064" s="13">
        <v>58</v>
      </c>
      <c r="Q4064" s="13">
        <v>0</v>
      </c>
      <c r="R4064" s="69">
        <f>M4064*P4064</f>
        <v>1450</v>
      </c>
      <c r="S4064" s="69">
        <v>0</v>
      </c>
      <c r="T4064" s="69">
        <f>M4064*S4064</f>
        <v>0</v>
      </c>
      <c r="U4064" s="69">
        <f t="shared" si="4362"/>
        <v>1450</v>
      </c>
      <c r="V4064" s="69">
        <f>U4064*0</f>
        <v>0</v>
      </c>
      <c r="W4064" s="69">
        <f t="shared" si="4363"/>
        <v>1450</v>
      </c>
      <c r="X4064" s="69">
        <v>0</v>
      </c>
      <c r="Y4064" s="14">
        <f t="shared" ref="Y4064:Y4077" si="4364">T4064-X4064</f>
        <v>0</v>
      </c>
      <c r="Z4064" s="11" t="s">
        <v>26</v>
      </c>
      <c r="AA4064" s="12" t="s">
        <v>31</v>
      </c>
    </row>
    <row r="4065" spans="1:27" x14ac:dyDescent="0.25">
      <c r="A4065" s="10">
        <v>45720</v>
      </c>
      <c r="B4065" s="11" t="s">
        <v>3866</v>
      </c>
      <c r="C4065" s="11" t="s">
        <v>7189</v>
      </c>
      <c r="D4065" s="11">
        <v>18629</v>
      </c>
      <c r="E4065" s="11" t="s">
        <v>229</v>
      </c>
      <c r="F4065" s="11" t="s">
        <v>26</v>
      </c>
      <c r="G4065" s="11">
        <v>2887</v>
      </c>
      <c r="H4065" s="12" t="s">
        <v>41</v>
      </c>
      <c r="I4065" s="12" t="s">
        <v>55</v>
      </c>
      <c r="J4065" s="12" t="s">
        <v>55</v>
      </c>
      <c r="K4065" s="12" t="s">
        <v>56</v>
      </c>
      <c r="L4065" s="13">
        <v>39.020000000000003</v>
      </c>
      <c r="M4065" s="13">
        <v>25</v>
      </c>
      <c r="N4065" s="13">
        <f t="shared" si="4310"/>
        <v>1.5608000000000002</v>
      </c>
      <c r="O4065" s="13" t="s">
        <v>30</v>
      </c>
      <c r="P4065" s="13">
        <v>24</v>
      </c>
      <c r="Q4065" s="13">
        <v>0</v>
      </c>
      <c r="R4065" s="69">
        <f>+M4065*P4065</f>
        <v>600</v>
      </c>
      <c r="S4065" s="69">
        <v>0</v>
      </c>
      <c r="T4065" s="69">
        <f>+M4065*S4065</f>
        <v>0</v>
      </c>
      <c r="U4065" s="69">
        <f t="shared" ref="U4065:U4067" si="4365">+R4065-T4065</f>
        <v>600</v>
      </c>
      <c r="V4065" s="69">
        <f>+U4065*0</f>
        <v>0</v>
      </c>
      <c r="W4065" s="69">
        <f t="shared" ref="W4065:W4067" si="4366">+U4065-V4065</f>
        <v>600</v>
      </c>
      <c r="X4065" s="69">
        <v>0</v>
      </c>
      <c r="Y4065" s="14">
        <f t="shared" si="4364"/>
        <v>0</v>
      </c>
      <c r="Z4065" s="11" t="s">
        <v>26</v>
      </c>
      <c r="AA4065" s="12" t="s">
        <v>31</v>
      </c>
    </row>
    <row r="4066" spans="1:27" x14ac:dyDescent="0.25">
      <c r="A4066" s="10">
        <v>45720</v>
      </c>
      <c r="B4066" s="11" t="s">
        <v>5335</v>
      </c>
      <c r="C4066" s="11" t="s">
        <v>7190</v>
      </c>
      <c r="D4066" s="11">
        <v>18630</v>
      </c>
      <c r="E4066" s="11" t="s">
        <v>588</v>
      </c>
      <c r="F4066" s="11" t="s">
        <v>26</v>
      </c>
      <c r="G4066" s="11">
        <v>62951</v>
      </c>
      <c r="H4066" s="12" t="s">
        <v>4422</v>
      </c>
      <c r="I4066" s="12" t="s">
        <v>27</v>
      </c>
      <c r="J4066" s="12" t="s">
        <v>33</v>
      </c>
      <c r="K4066" s="12" t="s">
        <v>34</v>
      </c>
      <c r="L4066" s="13">
        <v>34.56</v>
      </c>
      <c r="M4066" s="13">
        <v>25</v>
      </c>
      <c r="N4066" s="13">
        <f t="shared" si="4310"/>
        <v>1.3824000000000001</v>
      </c>
      <c r="O4066" s="13">
        <v>45</v>
      </c>
      <c r="P4066" s="13" t="s">
        <v>30</v>
      </c>
      <c r="Q4066" s="13">
        <v>0</v>
      </c>
      <c r="R4066" s="69">
        <f>+L4066*O4066</f>
        <v>1555.2</v>
      </c>
      <c r="S4066" s="69">
        <v>0</v>
      </c>
      <c r="T4066" s="69">
        <f>+L4066*S4066</f>
        <v>0</v>
      </c>
      <c r="U4066" s="69">
        <f t="shared" si="4365"/>
        <v>1555.2</v>
      </c>
      <c r="V4066" s="69">
        <f>+U4066*1</f>
        <v>1555.2</v>
      </c>
      <c r="W4066" s="69">
        <f t="shared" si="4366"/>
        <v>0</v>
      </c>
      <c r="X4066" s="69">
        <v>0</v>
      </c>
      <c r="Y4066" s="14">
        <f t="shared" si="4364"/>
        <v>0</v>
      </c>
      <c r="Z4066" s="11" t="s">
        <v>26</v>
      </c>
      <c r="AA4066" s="12" t="s">
        <v>31</v>
      </c>
    </row>
    <row r="4067" spans="1:27" x14ac:dyDescent="0.25">
      <c r="A4067" s="10">
        <v>45720</v>
      </c>
      <c r="B4067" s="11" t="s">
        <v>7191</v>
      </c>
      <c r="C4067" s="11" t="s">
        <v>7192</v>
      </c>
      <c r="D4067" s="11">
        <v>18631</v>
      </c>
      <c r="E4067" s="11" t="s">
        <v>551</v>
      </c>
      <c r="F4067" s="11" t="s">
        <v>26</v>
      </c>
      <c r="G4067" s="11">
        <v>44196</v>
      </c>
      <c r="H4067" s="12" t="s">
        <v>4422</v>
      </c>
      <c r="I4067" s="12" t="s">
        <v>27</v>
      </c>
      <c r="J4067" s="12" t="s">
        <v>47</v>
      </c>
      <c r="K4067" s="12" t="s">
        <v>48</v>
      </c>
      <c r="L4067" s="13">
        <v>33.700000000000003</v>
      </c>
      <c r="M4067" s="13">
        <v>25</v>
      </c>
      <c r="N4067" s="13">
        <f t="shared" si="4310"/>
        <v>1.3480000000000001</v>
      </c>
      <c r="O4067" s="13">
        <v>46</v>
      </c>
      <c r="P4067" s="13" t="s">
        <v>30</v>
      </c>
      <c r="Q4067" s="13">
        <v>0</v>
      </c>
      <c r="R4067" s="69">
        <f t="shared" ref="R4067" si="4367">+L4067*O4067</f>
        <v>1550.2</v>
      </c>
      <c r="S4067" s="69">
        <v>0</v>
      </c>
      <c r="T4067" s="69">
        <f t="shared" ref="T4067" si="4368">+L4067*S4067</f>
        <v>0</v>
      </c>
      <c r="U4067" s="69">
        <f t="shared" si="4365"/>
        <v>1550.2</v>
      </c>
      <c r="V4067" s="69">
        <f>+U4067*1</f>
        <v>1550.2</v>
      </c>
      <c r="W4067" s="69">
        <f t="shared" si="4366"/>
        <v>0</v>
      </c>
      <c r="X4067" s="69">
        <v>0</v>
      </c>
      <c r="Y4067" s="14">
        <f t="shared" si="4364"/>
        <v>0</v>
      </c>
      <c r="Z4067" s="11" t="s">
        <v>26</v>
      </c>
      <c r="AA4067" s="12" t="s">
        <v>31</v>
      </c>
    </row>
    <row r="4068" spans="1:27" x14ac:dyDescent="0.25">
      <c r="A4068" s="10">
        <v>45720</v>
      </c>
      <c r="B4068" s="11" t="s">
        <v>7193</v>
      </c>
      <c r="C4068" s="11" t="s">
        <v>7194</v>
      </c>
      <c r="D4068" s="11">
        <v>18632</v>
      </c>
      <c r="E4068" s="11" t="s">
        <v>32</v>
      </c>
      <c r="F4068" s="11" t="s">
        <v>26</v>
      </c>
      <c r="G4068" s="11">
        <v>78965</v>
      </c>
      <c r="H4068" s="12" t="s">
        <v>4447</v>
      </c>
      <c r="I4068" s="12" t="s">
        <v>37</v>
      </c>
      <c r="J4068" s="12" t="s">
        <v>85</v>
      </c>
      <c r="K4068" s="12" t="s">
        <v>86</v>
      </c>
      <c r="L4068" s="13">
        <v>36.799999999999997</v>
      </c>
      <c r="M4068" s="13">
        <v>25</v>
      </c>
      <c r="N4068" s="13">
        <f t="shared" si="4310"/>
        <v>1.472</v>
      </c>
      <c r="O4068" s="13">
        <v>31</v>
      </c>
      <c r="P4068" s="13" t="s">
        <v>30</v>
      </c>
      <c r="Q4068" s="13">
        <v>0</v>
      </c>
      <c r="R4068" s="69">
        <f>+L4068*O4068</f>
        <v>1140.8</v>
      </c>
      <c r="S4068" s="69">
        <v>0</v>
      </c>
      <c r="T4068" s="69">
        <f>+L4068*S4068</f>
        <v>0</v>
      </c>
      <c r="U4068" s="69">
        <f>+R4068-T4068</f>
        <v>1140.8</v>
      </c>
      <c r="V4068" s="69">
        <f>+U4068*0.75</f>
        <v>855.59999999999991</v>
      </c>
      <c r="W4068" s="69">
        <f>+U4068-V4068</f>
        <v>285.20000000000005</v>
      </c>
      <c r="X4068" s="69">
        <v>0</v>
      </c>
      <c r="Y4068" s="14">
        <f t="shared" si="4364"/>
        <v>0</v>
      </c>
      <c r="Z4068" s="11" t="s">
        <v>26</v>
      </c>
      <c r="AA4068" s="12" t="s">
        <v>31</v>
      </c>
    </row>
    <row r="4069" spans="1:27" x14ac:dyDescent="0.25">
      <c r="A4069" s="10">
        <v>45720</v>
      </c>
      <c r="B4069" s="11" t="s">
        <v>7195</v>
      </c>
      <c r="C4069" s="11" t="s">
        <v>7196</v>
      </c>
      <c r="D4069" s="11">
        <v>18633</v>
      </c>
      <c r="E4069" s="11" t="s">
        <v>63</v>
      </c>
      <c r="F4069" s="11" t="s">
        <v>26</v>
      </c>
      <c r="G4069" s="11">
        <v>10860</v>
      </c>
      <c r="H4069" s="12" t="s">
        <v>140</v>
      </c>
      <c r="I4069" s="12" t="s">
        <v>27</v>
      </c>
      <c r="J4069" s="12" t="s">
        <v>42</v>
      </c>
      <c r="K4069" s="12" t="s">
        <v>43</v>
      </c>
      <c r="L4069" s="13">
        <v>43.16</v>
      </c>
      <c r="M4069" s="13">
        <v>25</v>
      </c>
      <c r="N4069" s="13">
        <f t="shared" si="4310"/>
        <v>1.7263999999999999</v>
      </c>
      <c r="O4069" s="13">
        <v>40</v>
      </c>
      <c r="P4069" s="13"/>
      <c r="Q4069" s="13">
        <v>0</v>
      </c>
      <c r="R4069" s="69">
        <f>+L4069*O4069</f>
        <v>1726.3999999999999</v>
      </c>
      <c r="S4069" s="69">
        <v>0</v>
      </c>
      <c r="T4069" s="69">
        <f>+L4069*S4069</f>
        <v>0</v>
      </c>
      <c r="U4069" s="69">
        <f>+R4069-T4069</f>
        <v>1726.3999999999999</v>
      </c>
      <c r="V4069" s="69">
        <f>+U4069*0</f>
        <v>0</v>
      </c>
      <c r="W4069" s="69">
        <f>+U4069-V4069</f>
        <v>1726.3999999999999</v>
      </c>
      <c r="X4069" s="69">
        <v>0</v>
      </c>
      <c r="Y4069" s="14">
        <f t="shared" si="4364"/>
        <v>0</v>
      </c>
      <c r="Z4069" s="11" t="s">
        <v>26</v>
      </c>
      <c r="AA4069" s="12" t="s">
        <v>31</v>
      </c>
    </row>
    <row r="4070" spans="1:27" x14ac:dyDescent="0.25">
      <c r="A4070" s="10">
        <v>45720</v>
      </c>
      <c r="B4070" s="11" t="s">
        <v>7197</v>
      </c>
      <c r="C4070" s="11" t="s">
        <v>7198</v>
      </c>
      <c r="D4070" s="11">
        <v>18634</v>
      </c>
      <c r="E4070" s="11" t="s">
        <v>53</v>
      </c>
      <c r="F4070" s="11" t="s">
        <v>26</v>
      </c>
      <c r="G4070" s="11">
        <v>3991</v>
      </c>
      <c r="H4070" s="12" t="s">
        <v>41</v>
      </c>
      <c r="I4070" s="12" t="s">
        <v>27</v>
      </c>
      <c r="J4070" s="12" t="s">
        <v>42</v>
      </c>
      <c r="K4070" s="12" t="s">
        <v>43</v>
      </c>
      <c r="L4070" s="13">
        <v>42.28</v>
      </c>
      <c r="M4070" s="13">
        <v>25</v>
      </c>
      <c r="N4070" s="13">
        <f t="shared" si="4310"/>
        <v>1.6912</v>
      </c>
      <c r="O4070" s="13" t="s">
        <v>30</v>
      </c>
      <c r="P4070" s="13">
        <v>64</v>
      </c>
      <c r="Q4070" s="13">
        <v>0</v>
      </c>
      <c r="R4070" s="69">
        <f>M4070*P4070</f>
        <v>1600</v>
      </c>
      <c r="S4070" s="69">
        <v>0</v>
      </c>
      <c r="T4070" s="69">
        <f>M4070*S4070</f>
        <v>0</v>
      </c>
      <c r="U4070" s="69">
        <f>+R4070-T4070</f>
        <v>1600</v>
      </c>
      <c r="V4070" s="69">
        <f>+U4070*0</f>
        <v>0</v>
      </c>
      <c r="W4070" s="69">
        <f>+U4070-V4070</f>
        <v>1600</v>
      </c>
      <c r="X4070" s="69">
        <v>0</v>
      </c>
      <c r="Y4070" s="14">
        <f t="shared" si="4364"/>
        <v>0</v>
      </c>
      <c r="Z4070" s="11" t="s">
        <v>26</v>
      </c>
      <c r="AA4070" s="12" t="s">
        <v>31</v>
      </c>
    </row>
    <row r="4071" spans="1:27" x14ac:dyDescent="0.25">
      <c r="A4071" s="10">
        <v>45720</v>
      </c>
      <c r="B4071" s="11" t="s">
        <v>6883</v>
      </c>
      <c r="C4071" s="11" t="s">
        <v>7199</v>
      </c>
      <c r="D4071" s="11">
        <v>18635</v>
      </c>
      <c r="E4071" s="11" t="s">
        <v>495</v>
      </c>
      <c r="F4071" s="11" t="s">
        <v>26</v>
      </c>
      <c r="G4071" s="11">
        <v>78966</v>
      </c>
      <c r="H4071" s="12" t="s">
        <v>4447</v>
      </c>
      <c r="I4071" s="12" t="s">
        <v>27</v>
      </c>
      <c r="J4071" s="12" t="s">
        <v>42</v>
      </c>
      <c r="K4071" s="12" t="s">
        <v>43</v>
      </c>
      <c r="L4071" s="13">
        <v>44.1</v>
      </c>
      <c r="M4071" s="13">
        <v>25</v>
      </c>
      <c r="N4071" s="13">
        <f t="shared" si="4310"/>
        <v>1.764</v>
      </c>
      <c r="O4071" s="13">
        <v>42.5</v>
      </c>
      <c r="P4071" s="13"/>
      <c r="Q4071" s="13">
        <v>0</v>
      </c>
      <c r="R4071" s="69">
        <f>+L4071*O4071</f>
        <v>1874.25</v>
      </c>
      <c r="S4071" s="69">
        <v>0</v>
      </c>
      <c r="T4071" s="69">
        <f>+L4071*S4071</f>
        <v>0</v>
      </c>
      <c r="U4071" s="69">
        <f>+R4071-T4071</f>
        <v>1874.25</v>
      </c>
      <c r="V4071" s="69">
        <f>+U4071*0.75</f>
        <v>1405.6875</v>
      </c>
      <c r="W4071" s="69">
        <f>+U4071-V4071</f>
        <v>468.5625</v>
      </c>
      <c r="X4071" s="69">
        <v>0</v>
      </c>
      <c r="Y4071" s="14">
        <f t="shared" si="4364"/>
        <v>0</v>
      </c>
      <c r="Z4071" s="11" t="s">
        <v>26</v>
      </c>
      <c r="AA4071" s="12" t="s">
        <v>31</v>
      </c>
    </row>
    <row r="4072" spans="1:27" x14ac:dyDescent="0.25">
      <c r="A4072" s="10">
        <v>45720</v>
      </c>
      <c r="B4072" s="11" t="s">
        <v>7200</v>
      </c>
      <c r="C4072" s="11" t="s">
        <v>7201</v>
      </c>
      <c r="D4072" s="11">
        <v>18636</v>
      </c>
      <c r="E4072" s="11" t="s">
        <v>538</v>
      </c>
      <c r="F4072" s="11" t="s">
        <v>26</v>
      </c>
      <c r="G4072" s="11">
        <v>3604</v>
      </c>
      <c r="H4072" s="12" t="s">
        <v>41</v>
      </c>
      <c r="I4072" s="12" t="s">
        <v>55</v>
      </c>
      <c r="J4072" s="12" t="s">
        <v>55</v>
      </c>
      <c r="K4072" s="12" t="s">
        <v>56</v>
      </c>
      <c r="L4072" s="13">
        <v>38.04</v>
      </c>
      <c r="M4072" s="13">
        <v>23</v>
      </c>
      <c r="N4072" s="13">
        <f t="shared" si="4310"/>
        <v>1.6539130434782607</v>
      </c>
      <c r="O4072" s="13" t="s">
        <v>30</v>
      </c>
      <c r="P4072" s="13">
        <v>24</v>
      </c>
      <c r="Q4072" s="13">
        <v>0</v>
      </c>
      <c r="R4072" s="69">
        <f>+M4072*P4072</f>
        <v>552</v>
      </c>
      <c r="S4072" s="69">
        <v>0</v>
      </c>
      <c r="T4072" s="69">
        <f>+M4072*S4072</f>
        <v>0</v>
      </c>
      <c r="U4072" s="69">
        <f t="shared" ref="U4072" si="4369">+R4072-T4072</f>
        <v>552</v>
      </c>
      <c r="V4072" s="69">
        <f>+U4072*0</f>
        <v>0</v>
      </c>
      <c r="W4072" s="69">
        <f t="shared" ref="W4072" si="4370">+U4072-V4072</f>
        <v>552</v>
      </c>
      <c r="X4072" s="69">
        <v>0</v>
      </c>
      <c r="Y4072" s="14">
        <f t="shared" si="4364"/>
        <v>0</v>
      </c>
      <c r="Z4072" s="11" t="s">
        <v>26</v>
      </c>
      <c r="AA4072" s="12" t="s">
        <v>31</v>
      </c>
    </row>
    <row r="4073" spans="1:27" x14ac:dyDescent="0.25">
      <c r="A4073" s="10">
        <v>45720</v>
      </c>
      <c r="B4073" s="11" t="s">
        <v>7202</v>
      </c>
      <c r="C4073" s="11" t="s">
        <v>7203</v>
      </c>
      <c r="D4073" s="11">
        <v>18637</v>
      </c>
      <c r="E4073" s="11" t="s">
        <v>489</v>
      </c>
      <c r="F4073" s="11" t="s">
        <v>26</v>
      </c>
      <c r="G4073" s="11">
        <v>78602</v>
      </c>
      <c r="H4073" s="12" t="s">
        <v>4447</v>
      </c>
      <c r="I4073" s="12" t="s">
        <v>27</v>
      </c>
      <c r="J4073" s="12" t="s">
        <v>42</v>
      </c>
      <c r="K4073" s="12" t="s">
        <v>43</v>
      </c>
      <c r="L4073" s="13">
        <v>42.26</v>
      </c>
      <c r="M4073" s="13">
        <v>25</v>
      </c>
      <c r="N4073" s="13">
        <f t="shared" si="4310"/>
        <v>1.6903999999999999</v>
      </c>
      <c r="O4073" s="13">
        <v>42.5</v>
      </c>
      <c r="P4073" s="13"/>
      <c r="Q4073" s="13">
        <v>0</v>
      </c>
      <c r="R4073" s="69">
        <f>+L4073*O4073</f>
        <v>1796.05</v>
      </c>
      <c r="S4073" s="69">
        <v>0</v>
      </c>
      <c r="T4073" s="69">
        <f>+L4073*S4073</f>
        <v>0</v>
      </c>
      <c r="U4073" s="69">
        <f>+R4073-T4073</f>
        <v>1796.05</v>
      </c>
      <c r="V4073" s="69">
        <f>+U4073*0.75</f>
        <v>1347.0374999999999</v>
      </c>
      <c r="W4073" s="69">
        <f>+U4073-V4073</f>
        <v>449.01250000000005</v>
      </c>
      <c r="X4073" s="69">
        <v>0</v>
      </c>
      <c r="Y4073" s="14">
        <f t="shared" si="4364"/>
        <v>0</v>
      </c>
      <c r="Z4073" s="11" t="s">
        <v>26</v>
      </c>
      <c r="AA4073" s="12" t="s">
        <v>31</v>
      </c>
    </row>
    <row r="4074" spans="1:27" x14ac:dyDescent="0.25">
      <c r="A4074" s="10">
        <v>45720</v>
      </c>
      <c r="B4074" s="11" t="s">
        <v>1416</v>
      </c>
      <c r="C4074" s="11" t="s">
        <v>7204</v>
      </c>
      <c r="D4074" s="11">
        <v>18638</v>
      </c>
      <c r="E4074" s="11" t="s">
        <v>226</v>
      </c>
      <c r="F4074" s="11" t="s">
        <v>26</v>
      </c>
      <c r="G4074" s="11">
        <v>4508</v>
      </c>
      <c r="H4074" s="12" t="s">
        <v>162</v>
      </c>
      <c r="I4074" s="12" t="s">
        <v>27</v>
      </c>
      <c r="J4074" s="12" t="s">
        <v>33</v>
      </c>
      <c r="K4074" s="12" t="s">
        <v>34</v>
      </c>
      <c r="L4074" s="13">
        <v>38.479999999999997</v>
      </c>
      <c r="M4074" s="13">
        <v>25</v>
      </c>
      <c r="N4074" s="13">
        <f t="shared" si="4310"/>
        <v>1.5391999999999999</v>
      </c>
      <c r="O4074" s="13" t="s">
        <v>30</v>
      </c>
      <c r="P4074" s="13">
        <v>58</v>
      </c>
      <c r="Q4074" s="13">
        <v>0</v>
      </c>
      <c r="R4074" s="69">
        <f>M4074*P4074</f>
        <v>1450</v>
      </c>
      <c r="S4074" s="69">
        <v>0</v>
      </c>
      <c r="T4074" s="69">
        <f>M4074*S4074</f>
        <v>0</v>
      </c>
      <c r="U4074" s="69">
        <f>R4074-T4074</f>
        <v>1450</v>
      </c>
      <c r="V4074" s="69">
        <f>U4074*0</f>
        <v>0</v>
      </c>
      <c r="W4074" s="69">
        <f>U4074-V4074</f>
        <v>1450</v>
      </c>
      <c r="X4074" s="69">
        <v>0</v>
      </c>
      <c r="Y4074" s="14">
        <f t="shared" si="4364"/>
        <v>0</v>
      </c>
      <c r="Z4074" s="11" t="s">
        <v>26</v>
      </c>
      <c r="AA4074" s="12" t="s">
        <v>31</v>
      </c>
    </row>
    <row r="4075" spans="1:27" x14ac:dyDescent="0.25">
      <c r="A4075" s="10">
        <v>45720</v>
      </c>
      <c r="B4075" s="11" t="s">
        <v>7205</v>
      </c>
      <c r="C4075" s="11" t="s">
        <v>7206</v>
      </c>
      <c r="D4075" s="11">
        <v>18639</v>
      </c>
      <c r="E4075" s="11" t="s">
        <v>434</v>
      </c>
      <c r="F4075" s="11" t="s">
        <v>26</v>
      </c>
      <c r="G4075" s="11">
        <v>3117</v>
      </c>
      <c r="H4075" s="12" t="s">
        <v>41</v>
      </c>
      <c r="I4075" s="12" t="s">
        <v>55</v>
      </c>
      <c r="J4075" s="12" t="s">
        <v>55</v>
      </c>
      <c r="K4075" s="12" t="s">
        <v>56</v>
      </c>
      <c r="L4075" s="13">
        <v>36.54</v>
      </c>
      <c r="M4075" s="13">
        <v>22</v>
      </c>
      <c r="N4075" s="13">
        <f t="shared" si="4310"/>
        <v>1.6609090909090909</v>
      </c>
      <c r="O4075" s="13" t="s">
        <v>30</v>
      </c>
      <c r="P4075" s="13">
        <v>24</v>
      </c>
      <c r="Q4075" s="13">
        <v>0</v>
      </c>
      <c r="R4075" s="69">
        <f t="shared" ref="R4075:R4077" si="4371">+M4075*P4075</f>
        <v>528</v>
      </c>
      <c r="S4075" s="69">
        <v>0</v>
      </c>
      <c r="T4075" s="69">
        <f t="shared" ref="T4075:T4077" si="4372">+M4075*S4075</f>
        <v>0</v>
      </c>
      <c r="U4075" s="69">
        <f t="shared" ref="U4075:U4077" si="4373">+R4075-T4075</f>
        <v>528</v>
      </c>
      <c r="V4075" s="69">
        <f t="shared" ref="V4075:V4077" si="4374">+U4075*0</f>
        <v>0</v>
      </c>
      <c r="W4075" s="69">
        <f t="shared" ref="W4075:W4077" si="4375">+U4075-V4075</f>
        <v>528</v>
      </c>
      <c r="X4075" s="69">
        <v>0</v>
      </c>
      <c r="Y4075" s="14">
        <f t="shared" si="4364"/>
        <v>0</v>
      </c>
      <c r="Z4075" s="11" t="s">
        <v>26</v>
      </c>
      <c r="AA4075" s="12" t="s">
        <v>31</v>
      </c>
    </row>
    <row r="4076" spans="1:27" x14ac:dyDescent="0.25">
      <c r="A4076" s="10">
        <v>45720</v>
      </c>
      <c r="B4076" s="11" t="s">
        <v>2813</v>
      </c>
      <c r="C4076" s="11" t="s">
        <v>7207</v>
      </c>
      <c r="D4076" s="11">
        <v>18640</v>
      </c>
      <c r="E4076" s="11" t="s">
        <v>482</v>
      </c>
      <c r="F4076" s="11" t="s">
        <v>26</v>
      </c>
      <c r="G4076" s="11">
        <v>3070</v>
      </c>
      <c r="H4076" s="12" t="s">
        <v>41</v>
      </c>
      <c r="I4076" s="12" t="s">
        <v>55</v>
      </c>
      <c r="J4076" s="12" t="s">
        <v>55</v>
      </c>
      <c r="K4076" s="12" t="s">
        <v>56</v>
      </c>
      <c r="L4076" s="13">
        <v>38.4</v>
      </c>
      <c r="M4076" s="13">
        <v>23</v>
      </c>
      <c r="N4076" s="13">
        <f t="shared" si="4310"/>
        <v>1.6695652173913043</v>
      </c>
      <c r="O4076" s="13" t="s">
        <v>30</v>
      </c>
      <c r="P4076" s="13">
        <v>24</v>
      </c>
      <c r="Q4076" s="13">
        <v>0</v>
      </c>
      <c r="R4076" s="69">
        <f t="shared" si="4371"/>
        <v>552</v>
      </c>
      <c r="S4076" s="69">
        <v>0</v>
      </c>
      <c r="T4076" s="69">
        <f t="shared" si="4372"/>
        <v>0</v>
      </c>
      <c r="U4076" s="69">
        <f t="shared" si="4373"/>
        <v>552</v>
      </c>
      <c r="V4076" s="69">
        <f t="shared" si="4374"/>
        <v>0</v>
      </c>
      <c r="W4076" s="69">
        <f t="shared" si="4375"/>
        <v>552</v>
      </c>
      <c r="X4076" s="69">
        <v>0</v>
      </c>
      <c r="Y4076" s="14">
        <f t="shared" si="4364"/>
        <v>0</v>
      </c>
      <c r="Z4076" s="11" t="s">
        <v>26</v>
      </c>
      <c r="AA4076" s="12" t="s">
        <v>31</v>
      </c>
    </row>
    <row r="4077" spans="1:27" x14ac:dyDescent="0.25">
      <c r="A4077" s="10">
        <v>45720</v>
      </c>
      <c r="B4077" s="11" t="s">
        <v>7208</v>
      </c>
      <c r="C4077" s="11" t="s">
        <v>7209</v>
      </c>
      <c r="D4077" s="11">
        <v>18641</v>
      </c>
      <c r="E4077" s="11" t="s">
        <v>40</v>
      </c>
      <c r="F4077" s="11" t="s">
        <v>26</v>
      </c>
      <c r="G4077" s="11">
        <v>3299</v>
      </c>
      <c r="H4077" s="12" t="s">
        <v>41</v>
      </c>
      <c r="I4077" s="12" t="s">
        <v>55</v>
      </c>
      <c r="J4077" s="12" t="s">
        <v>55</v>
      </c>
      <c r="K4077" s="12" t="s">
        <v>56</v>
      </c>
      <c r="L4077" s="13">
        <v>38.42</v>
      </c>
      <c r="M4077" s="13">
        <v>23</v>
      </c>
      <c r="N4077" s="13">
        <f t="shared" si="4310"/>
        <v>1.6704347826086958</v>
      </c>
      <c r="O4077" s="13" t="s">
        <v>30</v>
      </c>
      <c r="P4077" s="13">
        <v>24</v>
      </c>
      <c r="Q4077" s="13">
        <v>0</v>
      </c>
      <c r="R4077" s="69">
        <f t="shared" si="4371"/>
        <v>552</v>
      </c>
      <c r="S4077" s="69">
        <v>0</v>
      </c>
      <c r="T4077" s="69">
        <f t="shared" si="4372"/>
        <v>0</v>
      </c>
      <c r="U4077" s="69">
        <f t="shared" si="4373"/>
        <v>552</v>
      </c>
      <c r="V4077" s="69">
        <f t="shared" si="4374"/>
        <v>0</v>
      </c>
      <c r="W4077" s="69">
        <f t="shared" si="4375"/>
        <v>552</v>
      </c>
      <c r="X4077" s="69">
        <v>0</v>
      </c>
      <c r="Y4077" s="14">
        <f t="shared" si="4364"/>
        <v>0</v>
      </c>
      <c r="Z4077" s="11" t="s">
        <v>26</v>
      </c>
      <c r="AA4077" s="12" t="s">
        <v>31</v>
      </c>
    </row>
    <row r="4078" spans="1:27" x14ac:dyDescent="0.25">
      <c r="A4078" s="10">
        <v>45720</v>
      </c>
      <c r="B4078" s="11" t="s">
        <v>1322</v>
      </c>
      <c r="C4078" s="11" t="s">
        <v>7210</v>
      </c>
      <c r="D4078" s="11">
        <v>18642</v>
      </c>
      <c r="E4078" s="11" t="s">
        <v>1199</v>
      </c>
      <c r="F4078" s="11" t="s">
        <v>26</v>
      </c>
      <c r="G4078" s="11">
        <v>3000</v>
      </c>
      <c r="H4078" s="12" t="s">
        <v>162</v>
      </c>
      <c r="I4078" s="12" t="s">
        <v>55</v>
      </c>
      <c r="J4078" s="12" t="s">
        <v>565</v>
      </c>
      <c r="K4078" s="12" t="s">
        <v>549</v>
      </c>
      <c r="L4078" s="13">
        <v>40.880000000000003</v>
      </c>
      <c r="M4078" s="13">
        <v>25</v>
      </c>
      <c r="N4078" s="13">
        <f t="shared" si="4310"/>
        <v>1.6352000000000002</v>
      </c>
      <c r="O4078" s="13">
        <v>25</v>
      </c>
      <c r="P4078" s="13"/>
      <c r="Q4078" s="13">
        <v>0</v>
      </c>
      <c r="R4078" s="69">
        <f>L4078*O4078</f>
        <v>1022.0000000000001</v>
      </c>
      <c r="S4078" s="69">
        <v>0</v>
      </c>
      <c r="T4078" s="69">
        <f>L4078*S4078</f>
        <v>0</v>
      </c>
      <c r="U4078" s="69">
        <f>R4078-T4078</f>
        <v>1022.0000000000001</v>
      </c>
      <c r="V4078" s="69">
        <f>U4078*0</f>
        <v>0</v>
      </c>
      <c r="W4078" s="69">
        <f>U4078-V4078</f>
        <v>1022.0000000000001</v>
      </c>
      <c r="X4078" s="69">
        <f>L4078*0</f>
        <v>0</v>
      </c>
      <c r="Y4078" s="14">
        <f>T4078-X4078</f>
        <v>0</v>
      </c>
      <c r="Z4078" s="11" t="s">
        <v>26</v>
      </c>
      <c r="AA4078" s="12" t="s">
        <v>31</v>
      </c>
    </row>
    <row r="4079" spans="1:27" x14ac:dyDescent="0.25">
      <c r="A4079" s="10">
        <v>45720</v>
      </c>
      <c r="B4079" s="11" t="s">
        <v>3993</v>
      </c>
      <c r="C4079" s="11" t="s">
        <v>7211</v>
      </c>
      <c r="D4079" s="11">
        <v>18643</v>
      </c>
      <c r="E4079" s="11" t="s">
        <v>239</v>
      </c>
      <c r="F4079" s="11" t="s">
        <v>26</v>
      </c>
      <c r="G4079" s="11">
        <v>2890</v>
      </c>
      <c r="H4079" s="12" t="s">
        <v>41</v>
      </c>
      <c r="I4079" s="12" t="s">
        <v>55</v>
      </c>
      <c r="J4079" s="12" t="s">
        <v>55</v>
      </c>
      <c r="K4079" s="12" t="s">
        <v>56</v>
      </c>
      <c r="L4079" s="13">
        <v>36.78</v>
      </c>
      <c r="M4079" s="13">
        <v>22</v>
      </c>
      <c r="N4079" s="13">
        <f t="shared" si="4310"/>
        <v>1.6718181818181819</v>
      </c>
      <c r="O4079" s="13" t="s">
        <v>30</v>
      </c>
      <c r="P4079" s="13">
        <v>24</v>
      </c>
      <c r="Q4079" s="13">
        <v>0</v>
      </c>
      <c r="R4079" s="69">
        <f t="shared" ref="R4079:R4080" si="4376">+M4079*P4079</f>
        <v>528</v>
      </c>
      <c r="S4079" s="69">
        <v>0</v>
      </c>
      <c r="T4079" s="69">
        <f t="shared" ref="T4079:T4080" si="4377">+M4079*S4079</f>
        <v>0</v>
      </c>
      <c r="U4079" s="69">
        <f t="shared" ref="U4079:U4080" si="4378">+R4079-T4079</f>
        <v>528</v>
      </c>
      <c r="V4079" s="69">
        <f t="shared" ref="V4079:V4080" si="4379">+U4079*0</f>
        <v>0</v>
      </c>
      <c r="W4079" s="69">
        <f t="shared" ref="W4079:W4080" si="4380">+U4079-V4079</f>
        <v>528</v>
      </c>
      <c r="X4079" s="69">
        <v>0</v>
      </c>
      <c r="Y4079" s="14">
        <f t="shared" ref="Y4079:Y4085" si="4381">T4079-X4079</f>
        <v>0</v>
      </c>
      <c r="Z4079" s="11" t="s">
        <v>26</v>
      </c>
      <c r="AA4079" s="12" t="s">
        <v>31</v>
      </c>
    </row>
    <row r="4080" spans="1:27" x14ac:dyDescent="0.25">
      <c r="A4080" s="10">
        <v>45720</v>
      </c>
      <c r="B4080" s="11" t="s">
        <v>2709</v>
      </c>
      <c r="C4080" s="11" t="s">
        <v>7212</v>
      </c>
      <c r="D4080" s="11">
        <v>18644</v>
      </c>
      <c r="E4080" s="11" t="s">
        <v>245</v>
      </c>
      <c r="F4080" s="11" t="s">
        <v>26</v>
      </c>
      <c r="G4080" s="11">
        <v>2891</v>
      </c>
      <c r="H4080" s="12" t="s">
        <v>41</v>
      </c>
      <c r="I4080" s="12" t="s">
        <v>55</v>
      </c>
      <c r="J4080" s="12" t="s">
        <v>55</v>
      </c>
      <c r="K4080" s="12" t="s">
        <v>56</v>
      </c>
      <c r="L4080" s="13">
        <v>39.5</v>
      </c>
      <c r="M4080" s="13">
        <v>24</v>
      </c>
      <c r="N4080" s="13">
        <f t="shared" si="4310"/>
        <v>1.6458333333333333</v>
      </c>
      <c r="O4080" s="13" t="s">
        <v>30</v>
      </c>
      <c r="P4080" s="13">
        <v>24</v>
      </c>
      <c r="Q4080" s="13">
        <v>0</v>
      </c>
      <c r="R4080" s="69">
        <f t="shared" si="4376"/>
        <v>576</v>
      </c>
      <c r="S4080" s="69">
        <v>0</v>
      </c>
      <c r="T4080" s="69">
        <f t="shared" si="4377"/>
        <v>0</v>
      </c>
      <c r="U4080" s="69">
        <f t="shared" si="4378"/>
        <v>576</v>
      </c>
      <c r="V4080" s="69">
        <f t="shared" si="4379"/>
        <v>0</v>
      </c>
      <c r="W4080" s="69">
        <f t="shared" si="4380"/>
        <v>576</v>
      </c>
      <c r="X4080" s="69">
        <v>0</v>
      </c>
      <c r="Y4080" s="14">
        <f t="shared" si="4381"/>
        <v>0</v>
      </c>
      <c r="Z4080" s="11" t="s">
        <v>26</v>
      </c>
      <c r="AA4080" s="12" t="s">
        <v>31</v>
      </c>
    </row>
    <row r="4081" spans="1:27" x14ac:dyDescent="0.25">
      <c r="A4081" s="10">
        <v>45720</v>
      </c>
      <c r="B4081" s="11" t="s">
        <v>7213</v>
      </c>
      <c r="C4081" s="11" t="s">
        <v>7214</v>
      </c>
      <c r="D4081" s="11">
        <v>18645</v>
      </c>
      <c r="E4081" s="11" t="s">
        <v>603</v>
      </c>
      <c r="F4081" s="11" t="s">
        <v>26</v>
      </c>
      <c r="G4081" s="11">
        <v>1127</v>
      </c>
      <c r="H4081" s="12" t="s">
        <v>141</v>
      </c>
      <c r="I4081" s="12" t="s">
        <v>27</v>
      </c>
      <c r="J4081" s="12" t="s">
        <v>33</v>
      </c>
      <c r="K4081" s="12" t="s">
        <v>34</v>
      </c>
      <c r="L4081" s="13">
        <v>38.6</v>
      </c>
      <c r="M4081" s="13">
        <v>25</v>
      </c>
      <c r="N4081" s="13">
        <f t="shared" si="4310"/>
        <v>1.544</v>
      </c>
      <c r="O4081" s="13">
        <v>40</v>
      </c>
      <c r="P4081" s="13" t="s">
        <v>30</v>
      </c>
      <c r="Q4081" s="13">
        <v>0</v>
      </c>
      <c r="R4081" s="69">
        <f>L4081*O4081</f>
        <v>1544</v>
      </c>
      <c r="S4081" s="69">
        <v>0</v>
      </c>
      <c r="T4081" s="69">
        <f>L4081*S4081</f>
        <v>0</v>
      </c>
      <c r="U4081" s="69">
        <f>R4081-T4081</f>
        <v>1544</v>
      </c>
      <c r="V4081" s="69">
        <f>U4081*0</f>
        <v>0</v>
      </c>
      <c r="W4081" s="69">
        <f>U4081-V4081</f>
        <v>1544</v>
      </c>
      <c r="X4081" s="69">
        <v>0</v>
      </c>
      <c r="Y4081" s="14">
        <f t="shared" si="4381"/>
        <v>0</v>
      </c>
      <c r="Z4081" s="11" t="s">
        <v>26</v>
      </c>
      <c r="AA4081" s="12" t="s">
        <v>31</v>
      </c>
    </row>
    <row r="4082" spans="1:27" x14ac:dyDescent="0.25">
      <c r="A4082" s="10">
        <v>45721</v>
      </c>
      <c r="B4082" s="11" t="s">
        <v>289</v>
      </c>
      <c r="C4082" s="11" t="s">
        <v>7215</v>
      </c>
      <c r="D4082" s="11">
        <v>18646</v>
      </c>
      <c r="E4082" s="11" t="s">
        <v>495</v>
      </c>
      <c r="F4082" s="11" t="s">
        <v>26</v>
      </c>
      <c r="G4082" s="11">
        <v>78967</v>
      </c>
      <c r="H4082" s="12" t="s">
        <v>4447</v>
      </c>
      <c r="I4082" s="12" t="s">
        <v>27</v>
      </c>
      <c r="J4082" s="12" t="s">
        <v>47</v>
      </c>
      <c r="K4082" s="12" t="s">
        <v>48</v>
      </c>
      <c r="L4082" s="13">
        <v>36.5</v>
      </c>
      <c r="M4082" s="13">
        <v>25</v>
      </c>
      <c r="N4082" s="13">
        <f>L4082/M4082</f>
        <v>1.46</v>
      </c>
      <c r="O4082" s="13">
        <v>46.66</v>
      </c>
      <c r="P4082" s="13" t="s">
        <v>30</v>
      </c>
      <c r="Q4082" s="13">
        <v>0</v>
      </c>
      <c r="R4082" s="69">
        <f>+L4082*O4082</f>
        <v>1703.09</v>
      </c>
      <c r="S4082" s="69">
        <v>0</v>
      </c>
      <c r="T4082" s="69">
        <f>+L4082*S4082</f>
        <v>0</v>
      </c>
      <c r="U4082" s="69">
        <f>+R4082-T4082</f>
        <v>1703.09</v>
      </c>
      <c r="V4082" s="69">
        <f>+U4082*0.75</f>
        <v>1277.3174999999999</v>
      </c>
      <c r="W4082" s="69">
        <f>+U4082-V4082</f>
        <v>425.77250000000004</v>
      </c>
      <c r="X4082" s="69">
        <v>0</v>
      </c>
      <c r="Y4082" s="14">
        <f t="shared" si="4381"/>
        <v>0</v>
      </c>
      <c r="Z4082" s="11" t="s">
        <v>26</v>
      </c>
      <c r="AA4082" s="12" t="s">
        <v>31</v>
      </c>
    </row>
    <row r="4083" spans="1:27" x14ac:dyDescent="0.25">
      <c r="A4083" s="10">
        <v>45721</v>
      </c>
      <c r="B4083" s="11" t="s">
        <v>1866</v>
      </c>
      <c r="C4083" s="11" t="s">
        <v>7216</v>
      </c>
      <c r="D4083" s="11">
        <v>18647</v>
      </c>
      <c r="E4083" s="11" t="s">
        <v>32</v>
      </c>
      <c r="F4083" s="11" t="s">
        <v>26</v>
      </c>
      <c r="G4083" s="11">
        <v>1637</v>
      </c>
      <c r="H4083" s="12" t="s">
        <v>45</v>
      </c>
      <c r="I4083" s="12" t="s">
        <v>27</v>
      </c>
      <c r="J4083" s="12" t="s">
        <v>33</v>
      </c>
      <c r="K4083" s="12" t="s">
        <v>34</v>
      </c>
      <c r="L4083" s="13">
        <v>38.96</v>
      </c>
      <c r="M4083" s="13">
        <v>25</v>
      </c>
      <c r="N4083" s="13">
        <f t="shared" ref="N4083:N4146" si="4382">L4083/M4083</f>
        <v>1.5584</v>
      </c>
      <c r="O4083" s="13" t="s">
        <v>30</v>
      </c>
      <c r="P4083" s="13">
        <v>58</v>
      </c>
      <c r="Q4083" s="13">
        <v>0</v>
      </c>
      <c r="R4083" s="69">
        <f>M4083*P4083</f>
        <v>1450</v>
      </c>
      <c r="S4083" s="69">
        <v>0</v>
      </c>
      <c r="T4083" s="69">
        <f>M4083*S4083</f>
        <v>0</v>
      </c>
      <c r="U4083" s="69">
        <f t="shared" ref="U4083" si="4383">R4083-T4083</f>
        <v>1450</v>
      </c>
      <c r="V4083" s="69">
        <f>U4083*0</f>
        <v>0</v>
      </c>
      <c r="W4083" s="69">
        <f t="shared" ref="W4083" si="4384">U4083-V4083</f>
        <v>1450</v>
      </c>
      <c r="X4083" s="69">
        <v>0</v>
      </c>
      <c r="Y4083" s="14">
        <f t="shared" si="4381"/>
        <v>0</v>
      </c>
      <c r="Z4083" s="11" t="s">
        <v>26</v>
      </c>
      <c r="AA4083" s="12" t="s">
        <v>31</v>
      </c>
    </row>
    <row r="4084" spans="1:27" x14ac:dyDescent="0.25">
      <c r="A4084" s="10">
        <v>45721</v>
      </c>
      <c r="B4084" s="11" t="s">
        <v>7217</v>
      </c>
      <c r="C4084" s="11" t="s">
        <v>7218</v>
      </c>
      <c r="D4084" s="11">
        <v>18648</v>
      </c>
      <c r="E4084" s="11" t="s">
        <v>223</v>
      </c>
      <c r="F4084" s="11" t="s">
        <v>26</v>
      </c>
      <c r="G4084" s="11">
        <v>3247</v>
      </c>
      <c r="H4084" s="12" t="s">
        <v>4422</v>
      </c>
      <c r="I4084" s="12" t="s">
        <v>27</v>
      </c>
      <c r="J4084" s="12" t="s">
        <v>47</v>
      </c>
      <c r="K4084" s="12" t="s">
        <v>48</v>
      </c>
      <c r="L4084" s="13">
        <v>34.880000000000003</v>
      </c>
      <c r="M4084" s="13">
        <v>25</v>
      </c>
      <c r="N4084" s="13">
        <f t="shared" si="4382"/>
        <v>1.3952</v>
      </c>
      <c r="O4084" s="13">
        <v>46</v>
      </c>
      <c r="P4084" s="13" t="s">
        <v>30</v>
      </c>
      <c r="Q4084" s="13">
        <v>0</v>
      </c>
      <c r="R4084" s="69">
        <f t="shared" ref="R4084" si="4385">+L4084*O4084</f>
        <v>1604.48</v>
      </c>
      <c r="S4084" s="69">
        <v>0</v>
      </c>
      <c r="T4084" s="69">
        <f t="shared" ref="T4084" si="4386">+L4084*S4084</f>
        <v>0</v>
      </c>
      <c r="U4084" s="69">
        <f t="shared" ref="U4084:U4085" si="4387">+R4084-T4084</f>
        <v>1604.48</v>
      </c>
      <c r="V4084" s="69">
        <f>+U4084*1</f>
        <v>1604.48</v>
      </c>
      <c r="W4084" s="69">
        <f t="shared" ref="W4084:W4085" si="4388">+U4084-V4084</f>
        <v>0</v>
      </c>
      <c r="X4084" s="69">
        <v>0</v>
      </c>
      <c r="Y4084" s="14">
        <f t="shared" si="4381"/>
        <v>0</v>
      </c>
      <c r="Z4084" s="11" t="s">
        <v>26</v>
      </c>
      <c r="AA4084" s="12" t="s">
        <v>31</v>
      </c>
    </row>
    <row r="4085" spans="1:27" x14ac:dyDescent="0.25">
      <c r="A4085" s="10">
        <v>45721</v>
      </c>
      <c r="B4085" s="11" t="s">
        <v>393</v>
      </c>
      <c r="C4085" s="11" t="s">
        <v>7219</v>
      </c>
      <c r="D4085" s="11">
        <v>18649</v>
      </c>
      <c r="E4085" s="11" t="s">
        <v>551</v>
      </c>
      <c r="F4085" s="11" t="s">
        <v>26</v>
      </c>
      <c r="G4085" s="11">
        <v>44197</v>
      </c>
      <c r="H4085" s="12" t="s">
        <v>4422</v>
      </c>
      <c r="I4085" s="12" t="s">
        <v>27</v>
      </c>
      <c r="J4085" s="12" t="s">
        <v>33</v>
      </c>
      <c r="K4085" s="12" t="s">
        <v>34</v>
      </c>
      <c r="L4085" s="13">
        <v>38.14</v>
      </c>
      <c r="M4085" s="13">
        <v>25</v>
      </c>
      <c r="N4085" s="13">
        <f t="shared" si="4382"/>
        <v>1.5256000000000001</v>
      </c>
      <c r="O4085" s="13">
        <v>45</v>
      </c>
      <c r="P4085" s="13" t="s">
        <v>30</v>
      </c>
      <c r="Q4085" s="13">
        <v>0</v>
      </c>
      <c r="R4085" s="69">
        <f>+L4085*O4085</f>
        <v>1716.3</v>
      </c>
      <c r="S4085" s="69">
        <v>0</v>
      </c>
      <c r="T4085" s="69">
        <f>+L4085*S4085</f>
        <v>0</v>
      </c>
      <c r="U4085" s="69">
        <f t="shared" si="4387"/>
        <v>1716.3</v>
      </c>
      <c r="V4085" s="69">
        <f>+U4085*1</f>
        <v>1716.3</v>
      </c>
      <c r="W4085" s="69">
        <f t="shared" si="4388"/>
        <v>0</v>
      </c>
      <c r="X4085" s="69">
        <v>0</v>
      </c>
      <c r="Y4085" s="14">
        <f t="shared" si="4381"/>
        <v>0</v>
      </c>
      <c r="Z4085" s="11" t="s">
        <v>26</v>
      </c>
      <c r="AA4085" s="12" t="s">
        <v>31</v>
      </c>
    </row>
    <row r="4086" spans="1:27" x14ac:dyDescent="0.25">
      <c r="A4086" s="10">
        <v>45721</v>
      </c>
      <c r="B4086" s="11" t="s">
        <v>7220</v>
      </c>
      <c r="C4086" s="11" t="s">
        <v>7221</v>
      </c>
      <c r="D4086" s="11">
        <v>18650</v>
      </c>
      <c r="E4086" s="11" t="s">
        <v>500</v>
      </c>
      <c r="F4086" s="11" t="s">
        <v>26</v>
      </c>
      <c r="G4086" s="11" t="s">
        <v>26</v>
      </c>
      <c r="H4086" s="12" t="s">
        <v>4421</v>
      </c>
      <c r="I4086" s="12" t="s">
        <v>27</v>
      </c>
      <c r="J4086" s="12" t="s">
        <v>47</v>
      </c>
      <c r="K4086" s="12" t="s">
        <v>48</v>
      </c>
      <c r="L4086" s="13">
        <v>43.58</v>
      </c>
      <c r="M4086" s="13">
        <v>30</v>
      </c>
      <c r="N4086" s="13">
        <f t="shared" si="4382"/>
        <v>1.4526666666666666</v>
      </c>
      <c r="O4086" s="13">
        <v>87</v>
      </c>
      <c r="P4086" s="13" t="s">
        <v>30</v>
      </c>
      <c r="Q4086" s="13">
        <v>0</v>
      </c>
      <c r="R4086" s="69">
        <f>L4086*O4086</f>
        <v>3791.46</v>
      </c>
      <c r="S4086" s="69">
        <v>38</v>
      </c>
      <c r="T4086" s="69">
        <f>L4086*S4086</f>
        <v>1656.04</v>
      </c>
      <c r="U4086" s="69">
        <f>R4086-T4086</f>
        <v>2135.42</v>
      </c>
      <c r="V4086" s="69">
        <f>U4086*1</f>
        <v>2135.42</v>
      </c>
      <c r="W4086" s="69">
        <f>U4086-V4086</f>
        <v>0</v>
      </c>
      <c r="X4086" s="69">
        <f>L4086*36</f>
        <v>1568.8799999999999</v>
      </c>
      <c r="Y4086" s="70">
        <f t="shared" ref="Y4086" si="4389">+T4086-X4086</f>
        <v>87.160000000000082</v>
      </c>
      <c r="Z4086" s="12" t="s">
        <v>141</v>
      </c>
      <c r="AA4086" s="12" t="s">
        <v>78</v>
      </c>
    </row>
    <row r="4087" spans="1:27" x14ac:dyDescent="0.25">
      <c r="A4087" s="10">
        <v>45721</v>
      </c>
      <c r="B4087" s="11" t="s">
        <v>1624</v>
      </c>
      <c r="C4087" s="11" t="s">
        <v>7222</v>
      </c>
      <c r="D4087" s="11">
        <v>18651</v>
      </c>
      <c r="E4087" s="11" t="s">
        <v>538</v>
      </c>
      <c r="F4087" s="11" t="s">
        <v>26</v>
      </c>
      <c r="G4087" s="11" t="s">
        <v>26</v>
      </c>
      <c r="H4087" s="12" t="s">
        <v>4421</v>
      </c>
      <c r="I4087" s="12" t="s">
        <v>27</v>
      </c>
      <c r="J4087" s="12" t="s">
        <v>42</v>
      </c>
      <c r="K4087" s="12" t="s">
        <v>43</v>
      </c>
      <c r="L4087" s="13">
        <v>44.16</v>
      </c>
      <c r="M4087" s="13">
        <v>25</v>
      </c>
      <c r="N4087" s="13">
        <f t="shared" si="4382"/>
        <v>1.7664</v>
      </c>
      <c r="O4087" s="13">
        <v>83</v>
      </c>
      <c r="P4087" s="13" t="s">
        <v>30</v>
      </c>
      <c r="Q4087" s="13">
        <v>0</v>
      </c>
      <c r="R4087" s="69">
        <f>L4087*O4087</f>
        <v>3665.2799999999997</v>
      </c>
      <c r="S4087" s="69">
        <v>38</v>
      </c>
      <c r="T4087" s="69">
        <f>L4087*S4087</f>
        <v>1678.08</v>
      </c>
      <c r="U4087" s="69">
        <f t="shared" ref="U4087" si="4390">R4087-T4087</f>
        <v>1987.1999999999998</v>
      </c>
      <c r="V4087" s="69">
        <f>U4087*1</f>
        <v>1987.1999999999998</v>
      </c>
      <c r="W4087" s="69">
        <f t="shared" ref="W4087" si="4391">U4087-V4087</f>
        <v>0</v>
      </c>
      <c r="X4087" s="69">
        <f>L4087*37</f>
        <v>1633.9199999999998</v>
      </c>
      <c r="Y4087" s="70">
        <f>+T4087-X4087</f>
        <v>44.160000000000082</v>
      </c>
      <c r="Z4087" s="12" t="s">
        <v>41</v>
      </c>
      <c r="AA4087" s="12" t="s">
        <v>78</v>
      </c>
    </row>
    <row r="4088" spans="1:27" x14ac:dyDescent="0.25">
      <c r="A4088" s="10">
        <v>45721</v>
      </c>
      <c r="B4088" s="11" t="s">
        <v>7223</v>
      </c>
      <c r="C4088" s="11" t="s">
        <v>7224</v>
      </c>
      <c r="D4088" s="11">
        <v>18652</v>
      </c>
      <c r="E4088" s="11" t="s">
        <v>245</v>
      </c>
      <c r="F4088" s="11" t="s">
        <v>26</v>
      </c>
      <c r="G4088" s="11">
        <v>4501</v>
      </c>
      <c r="H4088" s="12" t="s">
        <v>41</v>
      </c>
      <c r="I4088" s="12" t="s">
        <v>55</v>
      </c>
      <c r="J4088" s="12" t="s">
        <v>565</v>
      </c>
      <c r="K4088" s="12" t="s">
        <v>549</v>
      </c>
      <c r="L4088" s="13">
        <v>41.9</v>
      </c>
      <c r="M4088" s="13">
        <v>25</v>
      </c>
      <c r="N4088" s="13">
        <f t="shared" si="4382"/>
        <v>1.6759999999999999</v>
      </c>
      <c r="O4088" s="13">
        <v>25</v>
      </c>
      <c r="P4088" s="13"/>
      <c r="Q4088" s="13">
        <v>0</v>
      </c>
      <c r="R4088" s="69">
        <f>L4088*O4088</f>
        <v>1047.5</v>
      </c>
      <c r="S4088" s="69">
        <v>0</v>
      </c>
      <c r="T4088" s="69">
        <f>L4088*S4088</f>
        <v>0</v>
      </c>
      <c r="U4088" s="69">
        <f>R4088-T4088</f>
        <v>1047.5</v>
      </c>
      <c r="V4088" s="69">
        <f>U4088*0</f>
        <v>0</v>
      </c>
      <c r="W4088" s="69">
        <f>U4088-V4088</f>
        <v>1047.5</v>
      </c>
      <c r="X4088" s="69">
        <v>0</v>
      </c>
      <c r="Y4088" s="14">
        <f t="shared" ref="Y4088" si="4392">T4088-X4088</f>
        <v>0</v>
      </c>
      <c r="Z4088" s="11" t="s">
        <v>26</v>
      </c>
      <c r="AA4088" s="12" t="s">
        <v>31</v>
      </c>
    </row>
    <row r="4089" spans="1:27" x14ac:dyDescent="0.25">
      <c r="A4089" s="10">
        <v>45721</v>
      </c>
      <c r="B4089" s="11" t="s">
        <v>7225</v>
      </c>
      <c r="C4089" s="11" t="s">
        <v>7226</v>
      </c>
      <c r="D4089" s="11">
        <v>18653</v>
      </c>
      <c r="E4089" s="11" t="s">
        <v>81</v>
      </c>
      <c r="F4089" s="11" t="s">
        <v>26</v>
      </c>
      <c r="G4089" s="11" t="s">
        <v>26</v>
      </c>
      <c r="H4089" s="12" t="s">
        <v>4421</v>
      </c>
      <c r="I4089" s="12" t="s">
        <v>27</v>
      </c>
      <c r="J4089" s="12" t="s">
        <v>33</v>
      </c>
      <c r="K4089" s="12" t="s">
        <v>34</v>
      </c>
      <c r="L4089" s="13">
        <v>40.6</v>
      </c>
      <c r="M4089" s="13">
        <v>28</v>
      </c>
      <c r="N4089" s="13">
        <f t="shared" si="4382"/>
        <v>1.45</v>
      </c>
      <c r="O4089" s="13">
        <v>85</v>
      </c>
      <c r="P4089" s="13" t="s">
        <v>30</v>
      </c>
      <c r="Q4089" s="13">
        <v>0</v>
      </c>
      <c r="R4089" s="69">
        <f>L4089*O4089</f>
        <v>3451</v>
      </c>
      <c r="S4089" s="69">
        <v>38</v>
      </c>
      <c r="T4089" s="69">
        <f>L4089*S4089</f>
        <v>1542.8</v>
      </c>
      <c r="U4089" s="69">
        <f>R4089-T4089</f>
        <v>1908.2</v>
      </c>
      <c r="V4089" s="69">
        <f>U4089*1</f>
        <v>1908.2</v>
      </c>
      <c r="W4089" s="69">
        <f>U4089-V4089</f>
        <v>0</v>
      </c>
      <c r="X4089" s="69">
        <f>L4089*36</f>
        <v>1461.6000000000001</v>
      </c>
      <c r="Y4089" s="70">
        <f>+T4089-X4089</f>
        <v>81.199999999999818</v>
      </c>
      <c r="Z4089" s="12" t="s">
        <v>141</v>
      </c>
      <c r="AA4089" s="12" t="s">
        <v>78</v>
      </c>
    </row>
    <row r="4090" spans="1:27" x14ac:dyDescent="0.25">
      <c r="A4090" s="10">
        <v>45721</v>
      </c>
      <c r="B4090" s="11" t="s">
        <v>6801</v>
      </c>
      <c r="C4090" s="11" t="s">
        <v>7227</v>
      </c>
      <c r="D4090" s="11">
        <v>18654</v>
      </c>
      <c r="E4090" s="11" t="s">
        <v>44</v>
      </c>
      <c r="F4090" s="11" t="s">
        <v>26</v>
      </c>
      <c r="G4090" s="11">
        <v>1683</v>
      </c>
      <c r="H4090" s="12" t="s">
        <v>45</v>
      </c>
      <c r="I4090" s="12" t="s">
        <v>27</v>
      </c>
      <c r="J4090" s="12" t="s">
        <v>42</v>
      </c>
      <c r="K4090" s="12" t="s">
        <v>43</v>
      </c>
      <c r="L4090" s="13">
        <v>44.44</v>
      </c>
      <c r="M4090" s="13">
        <v>25</v>
      </c>
      <c r="N4090" s="13">
        <f t="shared" si="4382"/>
        <v>1.7775999999999998</v>
      </c>
      <c r="O4090" s="13" t="s">
        <v>30</v>
      </c>
      <c r="P4090" s="13">
        <v>62</v>
      </c>
      <c r="Q4090" s="13">
        <v>0</v>
      </c>
      <c r="R4090" s="69">
        <f>M4090*P4090</f>
        <v>1550</v>
      </c>
      <c r="S4090" s="69">
        <v>0</v>
      </c>
      <c r="T4090" s="69">
        <f>M4090*S4090</f>
        <v>0</v>
      </c>
      <c r="U4090" s="69">
        <f t="shared" ref="U4090:U4091" si="4393">R4090-T4090</f>
        <v>1550</v>
      </c>
      <c r="V4090" s="69">
        <f>U4090*0</f>
        <v>0</v>
      </c>
      <c r="W4090" s="69">
        <f t="shared" ref="W4090:W4091" si="4394">U4090-V4090</f>
        <v>1550</v>
      </c>
      <c r="X4090" s="69">
        <v>0</v>
      </c>
      <c r="Y4090" s="14">
        <f t="shared" ref="Y4090:Y4097" si="4395">T4090-X4090</f>
        <v>0</v>
      </c>
      <c r="Z4090" s="11" t="s">
        <v>26</v>
      </c>
      <c r="AA4090" s="12" t="s">
        <v>31</v>
      </c>
    </row>
    <row r="4091" spans="1:27" x14ac:dyDescent="0.25">
      <c r="A4091" s="10">
        <v>45721</v>
      </c>
      <c r="B4091" s="11" t="s">
        <v>7228</v>
      </c>
      <c r="C4091" s="11" t="s">
        <v>7229</v>
      </c>
      <c r="D4091" s="11">
        <v>18655</v>
      </c>
      <c r="E4091" s="11" t="s">
        <v>49</v>
      </c>
      <c r="F4091" s="11" t="s">
        <v>26</v>
      </c>
      <c r="G4091" s="11">
        <v>1678</v>
      </c>
      <c r="H4091" s="12" t="s">
        <v>45</v>
      </c>
      <c r="I4091" s="12" t="s">
        <v>27</v>
      </c>
      <c r="J4091" s="12" t="s">
        <v>42</v>
      </c>
      <c r="K4091" s="12" t="s">
        <v>43</v>
      </c>
      <c r="L4091" s="13">
        <v>44.16</v>
      </c>
      <c r="M4091" s="13">
        <v>25</v>
      </c>
      <c r="N4091" s="13">
        <f t="shared" si="4382"/>
        <v>1.7664</v>
      </c>
      <c r="O4091" s="13" t="s">
        <v>30</v>
      </c>
      <c r="P4091" s="13">
        <v>62</v>
      </c>
      <c r="Q4091" s="13">
        <v>0</v>
      </c>
      <c r="R4091" s="69">
        <f>M4091*P4091</f>
        <v>1550</v>
      </c>
      <c r="S4091" s="69">
        <v>0</v>
      </c>
      <c r="T4091" s="69">
        <f>M4091*S4091</f>
        <v>0</v>
      </c>
      <c r="U4091" s="69">
        <f t="shared" si="4393"/>
        <v>1550</v>
      </c>
      <c r="V4091" s="69">
        <f>U4091*0</f>
        <v>0</v>
      </c>
      <c r="W4091" s="69">
        <f t="shared" si="4394"/>
        <v>1550</v>
      </c>
      <c r="X4091" s="69">
        <v>0</v>
      </c>
      <c r="Y4091" s="14">
        <f t="shared" si="4395"/>
        <v>0</v>
      </c>
      <c r="Z4091" s="11" t="s">
        <v>26</v>
      </c>
      <c r="AA4091" s="12" t="s">
        <v>31</v>
      </c>
    </row>
    <row r="4092" spans="1:27" x14ac:dyDescent="0.25">
      <c r="A4092" s="10">
        <v>45721</v>
      </c>
      <c r="B4092" s="11" t="s">
        <v>7230</v>
      </c>
      <c r="C4092" s="11" t="s">
        <v>7231</v>
      </c>
      <c r="D4092" s="11">
        <v>18656</v>
      </c>
      <c r="E4092" s="11" t="s">
        <v>53</v>
      </c>
      <c r="F4092" s="11" t="s">
        <v>26</v>
      </c>
      <c r="G4092" s="11">
        <v>3992</v>
      </c>
      <c r="H4092" s="12" t="s">
        <v>41</v>
      </c>
      <c r="I4092" s="12" t="s">
        <v>55</v>
      </c>
      <c r="J4092" s="12" t="s">
        <v>55</v>
      </c>
      <c r="K4092" s="12" t="s">
        <v>56</v>
      </c>
      <c r="L4092" s="13">
        <v>40.799999999999997</v>
      </c>
      <c r="M4092" s="13">
        <v>23</v>
      </c>
      <c r="N4092" s="13">
        <f t="shared" si="4382"/>
        <v>1.7739130434782608</v>
      </c>
      <c r="O4092" s="13" t="s">
        <v>30</v>
      </c>
      <c r="P4092" s="13">
        <v>24</v>
      </c>
      <c r="Q4092" s="13">
        <v>0</v>
      </c>
      <c r="R4092" s="69">
        <f t="shared" ref="R4092" si="4396">+M4092*P4092</f>
        <v>552</v>
      </c>
      <c r="S4092" s="69">
        <v>0</v>
      </c>
      <c r="T4092" s="69">
        <f t="shared" ref="T4092" si="4397">+M4092*S4092</f>
        <v>0</v>
      </c>
      <c r="U4092" s="69">
        <f t="shared" ref="U4092" si="4398">+R4092-T4092</f>
        <v>552</v>
      </c>
      <c r="V4092" s="69">
        <f t="shared" ref="V4092" si="4399">+U4092*0</f>
        <v>0</v>
      </c>
      <c r="W4092" s="69">
        <f t="shared" ref="W4092" si="4400">+U4092-V4092</f>
        <v>552</v>
      </c>
      <c r="X4092" s="69">
        <v>0</v>
      </c>
      <c r="Y4092" s="14">
        <f t="shared" si="4395"/>
        <v>0</v>
      </c>
      <c r="Z4092" s="11" t="s">
        <v>26</v>
      </c>
      <c r="AA4092" s="12" t="s">
        <v>31</v>
      </c>
    </row>
    <row r="4093" spans="1:27" x14ac:dyDescent="0.25">
      <c r="A4093" s="10">
        <v>45721</v>
      </c>
      <c r="B4093" s="11" t="s">
        <v>106</v>
      </c>
      <c r="C4093" s="11" t="s">
        <v>7232</v>
      </c>
      <c r="D4093" s="11">
        <v>18657</v>
      </c>
      <c r="E4093" s="11" t="s">
        <v>494</v>
      </c>
      <c r="F4093" s="11" t="s">
        <v>26</v>
      </c>
      <c r="G4093" s="11">
        <v>78303</v>
      </c>
      <c r="H4093" s="12" t="s">
        <v>4447</v>
      </c>
      <c r="I4093" s="12" t="s">
        <v>27</v>
      </c>
      <c r="J4093" s="12" t="s">
        <v>42</v>
      </c>
      <c r="K4093" s="12" t="s">
        <v>43</v>
      </c>
      <c r="L4093" s="13">
        <v>45.14</v>
      </c>
      <c r="M4093" s="13">
        <v>28</v>
      </c>
      <c r="N4093" s="13">
        <f t="shared" si="4382"/>
        <v>1.6121428571428571</v>
      </c>
      <c r="O4093" s="13">
        <v>42.5</v>
      </c>
      <c r="P4093" s="13"/>
      <c r="Q4093" s="13">
        <v>0</v>
      </c>
      <c r="R4093" s="69">
        <f>+L4093*O4093</f>
        <v>1918.45</v>
      </c>
      <c r="S4093" s="69">
        <v>0</v>
      </c>
      <c r="T4093" s="69">
        <f>+L4093*S4093</f>
        <v>0</v>
      </c>
      <c r="U4093" s="69">
        <f>+R4093-T4093</f>
        <v>1918.45</v>
      </c>
      <c r="V4093" s="69">
        <f>+U4093*0.75</f>
        <v>1438.8375000000001</v>
      </c>
      <c r="W4093" s="69">
        <f>+U4093-V4093</f>
        <v>479.61249999999995</v>
      </c>
      <c r="X4093" s="69">
        <v>0</v>
      </c>
      <c r="Y4093" s="14">
        <f t="shared" si="4395"/>
        <v>0</v>
      </c>
      <c r="Z4093" s="11" t="s">
        <v>26</v>
      </c>
      <c r="AA4093" s="12" t="s">
        <v>31</v>
      </c>
    </row>
    <row r="4094" spans="1:27" x14ac:dyDescent="0.25">
      <c r="A4094" s="10">
        <v>45721</v>
      </c>
      <c r="B4094" s="11" t="s">
        <v>7233</v>
      </c>
      <c r="C4094" s="11" t="s">
        <v>7234</v>
      </c>
      <c r="D4094" s="11">
        <v>18658</v>
      </c>
      <c r="E4094" s="11" t="s">
        <v>239</v>
      </c>
      <c r="F4094" s="11" t="s">
        <v>26</v>
      </c>
      <c r="G4094" s="11">
        <v>2893</v>
      </c>
      <c r="H4094" s="12" t="s">
        <v>41</v>
      </c>
      <c r="I4094" s="12" t="s">
        <v>55</v>
      </c>
      <c r="J4094" s="12" t="s">
        <v>55</v>
      </c>
      <c r="K4094" s="12" t="s">
        <v>56</v>
      </c>
      <c r="L4094" s="13">
        <v>40.1</v>
      </c>
      <c r="M4094" s="13">
        <v>23</v>
      </c>
      <c r="N4094" s="13">
        <f t="shared" si="4382"/>
        <v>1.7434782608695654</v>
      </c>
      <c r="O4094" s="13" t="s">
        <v>30</v>
      </c>
      <c r="P4094" s="13">
        <v>24</v>
      </c>
      <c r="Q4094" s="13">
        <v>0</v>
      </c>
      <c r="R4094" s="69">
        <f t="shared" ref="R4094" si="4401">+M4094*P4094</f>
        <v>552</v>
      </c>
      <c r="S4094" s="69">
        <v>0</v>
      </c>
      <c r="T4094" s="69">
        <f t="shared" ref="T4094" si="4402">+M4094*S4094</f>
        <v>0</v>
      </c>
      <c r="U4094" s="69">
        <f t="shared" ref="U4094" si="4403">+R4094-T4094</f>
        <v>552</v>
      </c>
      <c r="V4094" s="69">
        <f t="shared" ref="V4094" si="4404">+U4094*0</f>
        <v>0</v>
      </c>
      <c r="W4094" s="69">
        <f t="shared" ref="W4094" si="4405">+U4094-V4094</f>
        <v>552</v>
      </c>
      <c r="X4094" s="69">
        <v>0</v>
      </c>
      <c r="Y4094" s="14">
        <f t="shared" si="4395"/>
        <v>0</v>
      </c>
      <c r="Z4094" s="11" t="s">
        <v>26</v>
      </c>
      <c r="AA4094" s="12" t="s">
        <v>31</v>
      </c>
    </row>
    <row r="4095" spans="1:27" x14ac:dyDescent="0.25">
      <c r="A4095" s="10">
        <v>45721</v>
      </c>
      <c r="B4095" s="11" t="s">
        <v>2563</v>
      </c>
      <c r="C4095" s="11" t="s">
        <v>7235</v>
      </c>
      <c r="D4095" s="11">
        <v>18659</v>
      </c>
      <c r="E4095" s="11" t="s">
        <v>519</v>
      </c>
      <c r="F4095" s="11" t="s">
        <v>26</v>
      </c>
      <c r="G4095" s="11">
        <v>10463</v>
      </c>
      <c r="H4095" s="12" t="s">
        <v>140</v>
      </c>
      <c r="I4095" s="12" t="s">
        <v>55</v>
      </c>
      <c r="J4095" s="12" t="s">
        <v>55</v>
      </c>
      <c r="K4095" s="12" t="s">
        <v>56</v>
      </c>
      <c r="L4095" s="13">
        <v>41.36</v>
      </c>
      <c r="M4095" s="13">
        <v>25</v>
      </c>
      <c r="N4095" s="13">
        <f t="shared" si="4382"/>
        <v>1.6543999999999999</v>
      </c>
      <c r="O4095" s="13">
        <v>15</v>
      </c>
      <c r="P4095" s="13"/>
      <c r="Q4095" s="13">
        <v>0</v>
      </c>
      <c r="R4095" s="69">
        <f>+L4095*O4095</f>
        <v>620.4</v>
      </c>
      <c r="S4095" s="69">
        <v>0</v>
      </c>
      <c r="T4095" s="69">
        <f>+L4095*S4095</f>
        <v>0</v>
      </c>
      <c r="U4095" s="69">
        <f>+R4095-T4095</f>
        <v>620.4</v>
      </c>
      <c r="V4095" s="69">
        <f>+U4095*0</f>
        <v>0</v>
      </c>
      <c r="W4095" s="69">
        <f>+U4095-V4095</f>
        <v>620.4</v>
      </c>
      <c r="X4095" s="69">
        <v>0</v>
      </c>
      <c r="Y4095" s="14">
        <f t="shared" si="4395"/>
        <v>0</v>
      </c>
      <c r="Z4095" s="11" t="s">
        <v>26</v>
      </c>
      <c r="AA4095" s="12" t="s">
        <v>31</v>
      </c>
    </row>
    <row r="4096" spans="1:27" x14ac:dyDescent="0.25">
      <c r="A4096" s="10">
        <v>45721</v>
      </c>
      <c r="B4096" s="11" t="s">
        <v>7236</v>
      </c>
      <c r="C4096" s="11" t="s">
        <v>7237</v>
      </c>
      <c r="D4096" s="11">
        <v>18660</v>
      </c>
      <c r="E4096" s="11" t="s">
        <v>68</v>
      </c>
      <c r="F4096" s="11" t="s">
        <v>26</v>
      </c>
      <c r="G4096" s="11">
        <v>76381</v>
      </c>
      <c r="H4096" s="12" t="s">
        <v>4447</v>
      </c>
      <c r="I4096" s="12" t="s">
        <v>27</v>
      </c>
      <c r="J4096" s="12" t="s">
        <v>42</v>
      </c>
      <c r="K4096" s="12" t="s">
        <v>43</v>
      </c>
      <c r="L4096" s="13">
        <v>43.12</v>
      </c>
      <c r="M4096" s="13">
        <v>25</v>
      </c>
      <c r="N4096" s="13">
        <f t="shared" si="4382"/>
        <v>1.7247999999999999</v>
      </c>
      <c r="O4096" s="13">
        <v>42.5</v>
      </c>
      <c r="P4096" s="13"/>
      <c r="Q4096" s="13">
        <v>0</v>
      </c>
      <c r="R4096" s="69">
        <f>+L4096*O4096</f>
        <v>1832.6</v>
      </c>
      <c r="S4096" s="69">
        <v>0</v>
      </c>
      <c r="T4096" s="69">
        <f>+L4096*S4096</f>
        <v>0</v>
      </c>
      <c r="U4096" s="69">
        <f>+R4096-T4096</f>
        <v>1832.6</v>
      </c>
      <c r="V4096" s="69">
        <f>+U4096*0.75</f>
        <v>1374.4499999999998</v>
      </c>
      <c r="W4096" s="69">
        <f>+U4096-V4096</f>
        <v>458.15000000000009</v>
      </c>
      <c r="X4096" s="69">
        <v>0</v>
      </c>
      <c r="Y4096" s="14">
        <f t="shared" si="4395"/>
        <v>0</v>
      </c>
      <c r="Z4096" s="11" t="s">
        <v>26</v>
      </c>
      <c r="AA4096" s="12" t="s">
        <v>31</v>
      </c>
    </row>
    <row r="4097" spans="1:27" x14ac:dyDescent="0.25">
      <c r="A4097" s="10">
        <v>45721</v>
      </c>
      <c r="B4097" s="11" t="s">
        <v>7238</v>
      </c>
      <c r="C4097" s="11" t="s">
        <v>7239</v>
      </c>
      <c r="D4097" s="11">
        <v>18661</v>
      </c>
      <c r="E4097" s="11" t="s">
        <v>482</v>
      </c>
      <c r="F4097" s="11" t="s">
        <v>26</v>
      </c>
      <c r="G4097" s="11">
        <v>3073</v>
      </c>
      <c r="H4097" s="12" t="s">
        <v>41</v>
      </c>
      <c r="I4097" s="12" t="s">
        <v>55</v>
      </c>
      <c r="J4097" s="12" t="s">
        <v>55</v>
      </c>
      <c r="K4097" s="12" t="s">
        <v>56</v>
      </c>
      <c r="L4097" s="13">
        <v>39.14</v>
      </c>
      <c r="M4097" s="13">
        <v>23</v>
      </c>
      <c r="N4097" s="13">
        <f t="shared" si="4382"/>
        <v>1.7017391304347826</v>
      </c>
      <c r="O4097" s="13" t="s">
        <v>30</v>
      </c>
      <c r="P4097" s="13">
        <v>24</v>
      </c>
      <c r="Q4097" s="13">
        <v>0</v>
      </c>
      <c r="R4097" s="69">
        <f t="shared" ref="R4097" si="4406">+M4097*P4097</f>
        <v>552</v>
      </c>
      <c r="S4097" s="69">
        <v>0</v>
      </c>
      <c r="T4097" s="69">
        <f t="shared" ref="T4097" si="4407">+M4097*S4097</f>
        <v>0</v>
      </c>
      <c r="U4097" s="69">
        <f t="shared" ref="U4097" si="4408">+R4097-T4097</f>
        <v>552</v>
      </c>
      <c r="V4097" s="69">
        <f t="shared" ref="V4097" si="4409">+U4097*0</f>
        <v>0</v>
      </c>
      <c r="W4097" s="69">
        <f t="shared" ref="W4097" si="4410">+U4097-V4097</f>
        <v>552</v>
      </c>
      <c r="X4097" s="69">
        <v>0</v>
      </c>
      <c r="Y4097" s="14">
        <f t="shared" si="4395"/>
        <v>0</v>
      </c>
      <c r="Z4097" s="11" t="s">
        <v>26</v>
      </c>
      <c r="AA4097" s="12" t="s">
        <v>31</v>
      </c>
    </row>
    <row r="4098" spans="1:27" x14ac:dyDescent="0.25">
      <c r="A4098" s="10">
        <v>45721</v>
      </c>
      <c r="B4098" s="11" t="s">
        <v>468</v>
      </c>
      <c r="C4098" s="11" t="s">
        <v>7240</v>
      </c>
      <c r="D4098" s="11">
        <v>18662</v>
      </c>
      <c r="E4098" s="11" t="s">
        <v>1199</v>
      </c>
      <c r="F4098" s="11" t="s">
        <v>26</v>
      </c>
      <c r="G4098" s="11">
        <v>2807</v>
      </c>
      <c r="H4098" s="12" t="s">
        <v>162</v>
      </c>
      <c r="I4098" s="12" t="s">
        <v>55</v>
      </c>
      <c r="J4098" s="12" t="s">
        <v>565</v>
      </c>
      <c r="K4098" s="12" t="s">
        <v>549</v>
      </c>
      <c r="L4098" s="13">
        <v>43.12</v>
      </c>
      <c r="M4098" s="13">
        <v>25</v>
      </c>
      <c r="N4098" s="13">
        <f t="shared" si="4382"/>
        <v>1.7247999999999999</v>
      </c>
      <c r="O4098" s="13">
        <v>25</v>
      </c>
      <c r="P4098" s="13"/>
      <c r="Q4098" s="13">
        <v>0</v>
      </c>
      <c r="R4098" s="69">
        <f>L4098*O4098</f>
        <v>1078</v>
      </c>
      <c r="S4098" s="69">
        <v>0</v>
      </c>
      <c r="T4098" s="69">
        <f>L4098*S4098</f>
        <v>0</v>
      </c>
      <c r="U4098" s="69">
        <f>R4098-T4098</f>
        <v>1078</v>
      </c>
      <c r="V4098" s="69">
        <f>U4098*0</f>
        <v>0</v>
      </c>
      <c r="W4098" s="69">
        <f>U4098-V4098</f>
        <v>1078</v>
      </c>
      <c r="X4098" s="69">
        <f>L4098*0</f>
        <v>0</v>
      </c>
      <c r="Y4098" s="14">
        <f>T4098-X4098</f>
        <v>0</v>
      </c>
      <c r="Z4098" s="11" t="s">
        <v>26</v>
      </c>
      <c r="AA4098" s="12" t="s">
        <v>31</v>
      </c>
    </row>
    <row r="4099" spans="1:27" x14ac:dyDescent="0.25">
      <c r="A4099" s="10">
        <v>45721</v>
      </c>
      <c r="B4099" s="11" t="s">
        <v>7241</v>
      </c>
      <c r="C4099" s="11" t="s">
        <v>7242</v>
      </c>
      <c r="D4099" s="11">
        <v>18663</v>
      </c>
      <c r="E4099" s="11" t="s">
        <v>2108</v>
      </c>
      <c r="F4099" s="11" t="s">
        <v>26</v>
      </c>
      <c r="G4099" s="11">
        <v>10644</v>
      </c>
      <c r="H4099" s="12" t="s">
        <v>140</v>
      </c>
      <c r="I4099" s="12" t="s">
        <v>55</v>
      </c>
      <c r="J4099" s="12" t="s">
        <v>55</v>
      </c>
      <c r="K4099" s="12" t="s">
        <v>56</v>
      </c>
      <c r="L4099" s="13">
        <v>39.72</v>
      </c>
      <c r="M4099" s="13">
        <v>25</v>
      </c>
      <c r="N4099" s="13">
        <f t="shared" si="4382"/>
        <v>1.5888</v>
      </c>
      <c r="O4099" s="13">
        <v>15</v>
      </c>
      <c r="P4099" s="13"/>
      <c r="Q4099" s="13">
        <v>0</v>
      </c>
      <c r="R4099" s="69">
        <f>+L4099*O4099</f>
        <v>595.79999999999995</v>
      </c>
      <c r="S4099" s="69">
        <v>0</v>
      </c>
      <c r="T4099" s="69">
        <f>+L4099*S4099</f>
        <v>0</v>
      </c>
      <c r="U4099" s="69">
        <f>+R4099-T4099</f>
        <v>595.79999999999995</v>
      </c>
      <c r="V4099" s="69">
        <f>+U4099*0</f>
        <v>0</v>
      </c>
      <c r="W4099" s="69">
        <f>+U4099-V4099</f>
        <v>595.79999999999995</v>
      </c>
      <c r="X4099" s="69">
        <v>0</v>
      </c>
      <c r="Y4099" s="14">
        <f t="shared" ref="Y4099:Y4109" si="4411">T4099-X4099</f>
        <v>0</v>
      </c>
      <c r="Z4099" s="11" t="s">
        <v>26</v>
      </c>
      <c r="AA4099" s="12" t="s">
        <v>31</v>
      </c>
    </row>
    <row r="4100" spans="1:27" x14ac:dyDescent="0.25">
      <c r="A4100" s="10">
        <v>45721</v>
      </c>
      <c r="B4100" s="11" t="s">
        <v>7243</v>
      </c>
      <c r="C4100" s="11" t="s">
        <v>7244</v>
      </c>
      <c r="D4100" s="11">
        <v>18664</v>
      </c>
      <c r="E4100" s="11" t="s">
        <v>229</v>
      </c>
      <c r="F4100" s="11" t="s">
        <v>26</v>
      </c>
      <c r="G4100" s="11">
        <v>2894</v>
      </c>
      <c r="H4100" s="12" t="s">
        <v>41</v>
      </c>
      <c r="I4100" s="12" t="s">
        <v>55</v>
      </c>
      <c r="J4100" s="12" t="s">
        <v>55</v>
      </c>
      <c r="K4100" s="12" t="s">
        <v>56</v>
      </c>
      <c r="L4100" s="13">
        <v>43.26</v>
      </c>
      <c r="M4100" s="13">
        <v>25</v>
      </c>
      <c r="N4100" s="13">
        <f t="shared" si="4382"/>
        <v>1.7303999999999999</v>
      </c>
      <c r="O4100" s="13" t="s">
        <v>30</v>
      </c>
      <c r="P4100" s="13">
        <v>24</v>
      </c>
      <c r="Q4100" s="13">
        <v>0</v>
      </c>
      <c r="R4100" s="69">
        <f t="shared" ref="R4100" si="4412">+M4100*P4100</f>
        <v>600</v>
      </c>
      <c r="S4100" s="69">
        <v>0</v>
      </c>
      <c r="T4100" s="69">
        <f t="shared" ref="T4100" si="4413">+M4100*S4100</f>
        <v>0</v>
      </c>
      <c r="U4100" s="69">
        <f t="shared" ref="U4100" si="4414">+R4100-T4100</f>
        <v>600</v>
      </c>
      <c r="V4100" s="69">
        <f t="shared" ref="V4100" si="4415">+U4100*0</f>
        <v>0</v>
      </c>
      <c r="W4100" s="69">
        <f t="shared" ref="W4100" si="4416">+U4100-V4100</f>
        <v>600</v>
      </c>
      <c r="X4100" s="69">
        <v>0</v>
      </c>
      <c r="Y4100" s="14">
        <f t="shared" si="4411"/>
        <v>0</v>
      </c>
      <c r="Z4100" s="11" t="s">
        <v>26</v>
      </c>
      <c r="AA4100" s="12" t="s">
        <v>31</v>
      </c>
    </row>
    <row r="4101" spans="1:27" x14ac:dyDescent="0.25">
      <c r="A4101" s="10">
        <v>45721</v>
      </c>
      <c r="B4101" s="11" t="s">
        <v>185</v>
      </c>
      <c r="C4101" s="11" t="s">
        <v>7245</v>
      </c>
      <c r="D4101" s="11">
        <v>18665</v>
      </c>
      <c r="E4101" s="11" t="s">
        <v>52</v>
      </c>
      <c r="F4101" s="11" t="s">
        <v>26</v>
      </c>
      <c r="G4101" s="11">
        <v>1167</v>
      </c>
      <c r="H4101" s="12" t="s">
        <v>141</v>
      </c>
      <c r="I4101" s="12" t="s">
        <v>55</v>
      </c>
      <c r="J4101" s="12" t="s">
        <v>55</v>
      </c>
      <c r="K4101" s="12" t="s">
        <v>56</v>
      </c>
      <c r="L4101" s="13">
        <v>44.4</v>
      </c>
      <c r="M4101" s="13">
        <v>25</v>
      </c>
      <c r="N4101" s="13">
        <f t="shared" si="4382"/>
        <v>1.776</v>
      </c>
      <c r="O4101" s="13">
        <v>15</v>
      </c>
      <c r="P4101" s="13" t="s">
        <v>30</v>
      </c>
      <c r="Q4101" s="13">
        <v>0</v>
      </c>
      <c r="R4101" s="69">
        <f>L4101*O4101</f>
        <v>666</v>
      </c>
      <c r="S4101" s="69">
        <v>0</v>
      </c>
      <c r="T4101" s="69">
        <f>L4101*S4101</f>
        <v>0</v>
      </c>
      <c r="U4101" s="69">
        <f>R4101-T4101</f>
        <v>666</v>
      </c>
      <c r="V4101" s="69">
        <f>U4101*0</f>
        <v>0</v>
      </c>
      <c r="W4101" s="69">
        <f>U4101-V4101</f>
        <v>666</v>
      </c>
      <c r="X4101" s="69">
        <v>0</v>
      </c>
      <c r="Y4101" s="14">
        <f t="shared" si="4411"/>
        <v>0</v>
      </c>
      <c r="Z4101" s="11" t="s">
        <v>26</v>
      </c>
      <c r="AA4101" s="12" t="s">
        <v>31</v>
      </c>
    </row>
    <row r="4102" spans="1:27" x14ac:dyDescent="0.25">
      <c r="A4102" s="10">
        <v>45721</v>
      </c>
      <c r="B4102" s="11" t="s">
        <v>459</v>
      </c>
      <c r="C4102" s="11" t="s">
        <v>7246</v>
      </c>
      <c r="D4102" s="11">
        <v>18666</v>
      </c>
      <c r="E4102" s="11" t="s">
        <v>64</v>
      </c>
      <c r="F4102" s="11" t="s">
        <v>26</v>
      </c>
      <c r="G4102" s="11">
        <v>1168</v>
      </c>
      <c r="H4102" s="12" t="s">
        <v>141</v>
      </c>
      <c r="I4102" s="12" t="s">
        <v>55</v>
      </c>
      <c r="J4102" s="12" t="s">
        <v>55</v>
      </c>
      <c r="K4102" s="12" t="s">
        <v>56</v>
      </c>
      <c r="L4102" s="13">
        <v>43</v>
      </c>
      <c r="M4102" s="13">
        <v>25</v>
      </c>
      <c r="N4102" s="13">
        <f t="shared" si="4382"/>
        <v>1.72</v>
      </c>
      <c r="O4102" s="13">
        <v>15</v>
      </c>
      <c r="P4102" s="13" t="s">
        <v>30</v>
      </c>
      <c r="Q4102" s="13">
        <v>0</v>
      </c>
      <c r="R4102" s="69">
        <f>L4102*O4102</f>
        <v>645</v>
      </c>
      <c r="S4102" s="69">
        <v>0</v>
      </c>
      <c r="T4102" s="69">
        <f>L4102*S4102</f>
        <v>0</v>
      </c>
      <c r="U4102" s="69">
        <f>R4102-T4102</f>
        <v>645</v>
      </c>
      <c r="V4102" s="69">
        <f>U4102*0</f>
        <v>0</v>
      </c>
      <c r="W4102" s="69">
        <f>U4102-V4102</f>
        <v>645</v>
      </c>
      <c r="X4102" s="69">
        <v>0</v>
      </c>
      <c r="Y4102" s="14">
        <f t="shared" si="4411"/>
        <v>0</v>
      </c>
      <c r="Z4102" s="11" t="s">
        <v>26</v>
      </c>
      <c r="AA4102" s="12" t="s">
        <v>31</v>
      </c>
    </row>
    <row r="4103" spans="1:27" x14ac:dyDescent="0.25">
      <c r="A4103" s="10">
        <v>45721</v>
      </c>
      <c r="B4103" s="11" t="s">
        <v>7247</v>
      </c>
      <c r="C4103" s="11" t="s">
        <v>7248</v>
      </c>
      <c r="D4103" s="11">
        <v>18667</v>
      </c>
      <c r="E4103" s="11" t="s">
        <v>2125</v>
      </c>
      <c r="F4103" s="11" t="s">
        <v>26</v>
      </c>
      <c r="G4103" s="11">
        <v>112605</v>
      </c>
      <c r="H4103" s="12" t="s">
        <v>4445</v>
      </c>
      <c r="I4103" s="12" t="s">
        <v>27</v>
      </c>
      <c r="J4103" s="12" t="s">
        <v>33</v>
      </c>
      <c r="K4103" s="12" t="s">
        <v>34</v>
      </c>
      <c r="L4103" s="13">
        <v>38</v>
      </c>
      <c r="M4103" s="13">
        <v>25</v>
      </c>
      <c r="N4103" s="13">
        <f t="shared" si="4382"/>
        <v>1.52</v>
      </c>
      <c r="O4103" s="13">
        <v>44</v>
      </c>
      <c r="P4103" s="13" t="s">
        <v>30</v>
      </c>
      <c r="Q4103" s="13">
        <v>0</v>
      </c>
      <c r="R4103" s="69">
        <f t="shared" ref="R4103" si="4417">+L4103*O4103</f>
        <v>1672</v>
      </c>
      <c r="S4103" s="69">
        <v>0</v>
      </c>
      <c r="T4103" s="69">
        <f>+L4103*S4103</f>
        <v>0</v>
      </c>
      <c r="U4103" s="69">
        <f>+R4103-T4103</f>
        <v>1672</v>
      </c>
      <c r="V4103" s="69">
        <f>+U4103*1</f>
        <v>1672</v>
      </c>
      <c r="W4103" s="69">
        <f>+U4103-V4103</f>
        <v>0</v>
      </c>
      <c r="X4103" s="69">
        <v>0</v>
      </c>
      <c r="Y4103" s="14">
        <f t="shared" si="4411"/>
        <v>0</v>
      </c>
      <c r="Z4103" s="11" t="s">
        <v>26</v>
      </c>
      <c r="AA4103" s="12" t="s">
        <v>31</v>
      </c>
    </row>
    <row r="4104" spans="1:27" x14ac:dyDescent="0.25">
      <c r="A4104" s="10">
        <v>45721</v>
      </c>
      <c r="B4104" s="11" t="s">
        <v>6836</v>
      </c>
      <c r="C4104" s="11" t="s">
        <v>7249</v>
      </c>
      <c r="D4104" s="11">
        <v>18668</v>
      </c>
      <c r="E4104" s="11" t="s">
        <v>538</v>
      </c>
      <c r="F4104" s="11" t="s">
        <v>26</v>
      </c>
      <c r="G4104" s="11">
        <v>3201</v>
      </c>
      <c r="H4104" s="12" t="s">
        <v>41</v>
      </c>
      <c r="I4104" s="12" t="s">
        <v>55</v>
      </c>
      <c r="J4104" s="12" t="s">
        <v>565</v>
      </c>
      <c r="K4104" s="12" t="s">
        <v>549</v>
      </c>
      <c r="L4104" s="13">
        <v>42.08</v>
      </c>
      <c r="M4104" s="13">
        <v>25</v>
      </c>
      <c r="N4104" s="13">
        <f t="shared" si="4382"/>
        <v>1.6832</v>
      </c>
      <c r="O4104" s="13">
        <v>25</v>
      </c>
      <c r="P4104" s="13"/>
      <c r="Q4104" s="13">
        <v>0</v>
      </c>
      <c r="R4104" s="69">
        <f>L4104*O4104</f>
        <v>1052</v>
      </c>
      <c r="S4104" s="69">
        <v>0</v>
      </c>
      <c r="T4104" s="69">
        <f>L4104*S4104</f>
        <v>0</v>
      </c>
      <c r="U4104" s="69">
        <f>R4104-T4104</f>
        <v>1052</v>
      </c>
      <c r="V4104" s="69">
        <f>U4104*0</f>
        <v>0</v>
      </c>
      <c r="W4104" s="69">
        <f>U4104-V4104</f>
        <v>1052</v>
      </c>
      <c r="X4104" s="69">
        <v>0</v>
      </c>
      <c r="Y4104" s="14">
        <f t="shared" si="4411"/>
        <v>0</v>
      </c>
      <c r="Z4104" s="11" t="s">
        <v>26</v>
      </c>
      <c r="AA4104" s="12" t="s">
        <v>31</v>
      </c>
    </row>
    <row r="4105" spans="1:27" x14ac:dyDescent="0.25">
      <c r="A4105" s="10">
        <v>45721</v>
      </c>
      <c r="B4105" s="11" t="s">
        <v>4262</v>
      </c>
      <c r="C4105" s="11" t="s">
        <v>7250</v>
      </c>
      <c r="D4105" s="11">
        <v>18669</v>
      </c>
      <c r="E4105" s="11" t="s">
        <v>603</v>
      </c>
      <c r="F4105" s="11" t="s">
        <v>26</v>
      </c>
      <c r="G4105" s="11">
        <v>1128</v>
      </c>
      <c r="H4105" s="12" t="s">
        <v>141</v>
      </c>
      <c r="I4105" s="12" t="s">
        <v>27</v>
      </c>
      <c r="J4105" s="12" t="s">
        <v>33</v>
      </c>
      <c r="K4105" s="12" t="s">
        <v>34</v>
      </c>
      <c r="L4105" s="13">
        <v>41</v>
      </c>
      <c r="M4105" s="13">
        <v>28</v>
      </c>
      <c r="N4105" s="13">
        <f t="shared" si="4382"/>
        <v>1.4642857142857142</v>
      </c>
      <c r="O4105" s="13">
        <v>40</v>
      </c>
      <c r="P4105" s="13" t="s">
        <v>30</v>
      </c>
      <c r="Q4105" s="13">
        <v>0</v>
      </c>
      <c r="R4105" s="69">
        <f>L4105*O4105</f>
        <v>1640</v>
      </c>
      <c r="S4105" s="69">
        <v>0</v>
      </c>
      <c r="T4105" s="69">
        <f>L4105*S4105</f>
        <v>0</v>
      </c>
      <c r="U4105" s="69">
        <f>R4105-T4105</f>
        <v>1640</v>
      </c>
      <c r="V4105" s="69">
        <f>U4105*0</f>
        <v>0</v>
      </c>
      <c r="W4105" s="69">
        <f>U4105-V4105</f>
        <v>1640</v>
      </c>
      <c r="X4105" s="69">
        <v>0</v>
      </c>
      <c r="Y4105" s="14">
        <f t="shared" si="4411"/>
        <v>0</v>
      </c>
      <c r="Z4105" s="11" t="s">
        <v>26</v>
      </c>
      <c r="AA4105" s="12" t="s">
        <v>31</v>
      </c>
    </row>
    <row r="4106" spans="1:27" x14ac:dyDescent="0.25">
      <c r="A4106" s="10">
        <v>45721</v>
      </c>
      <c r="B4106" s="11" t="s">
        <v>7251</v>
      </c>
      <c r="C4106" s="11" t="s">
        <v>7252</v>
      </c>
      <c r="D4106" s="11">
        <v>18670</v>
      </c>
      <c r="E4106" s="11" t="s">
        <v>7087</v>
      </c>
      <c r="F4106" s="11" t="s">
        <v>26</v>
      </c>
      <c r="G4106" s="11">
        <v>1634</v>
      </c>
      <c r="H4106" s="12" t="s">
        <v>45</v>
      </c>
      <c r="I4106" s="12" t="s">
        <v>27</v>
      </c>
      <c r="J4106" s="12" t="s">
        <v>42</v>
      </c>
      <c r="K4106" s="12" t="s">
        <v>43</v>
      </c>
      <c r="L4106" s="13">
        <v>42.82</v>
      </c>
      <c r="M4106" s="13">
        <v>25</v>
      </c>
      <c r="N4106" s="13">
        <f t="shared" si="4382"/>
        <v>1.7128000000000001</v>
      </c>
      <c r="O4106" s="13" t="s">
        <v>30</v>
      </c>
      <c r="P4106" s="13">
        <v>62</v>
      </c>
      <c r="Q4106" s="13">
        <v>0</v>
      </c>
      <c r="R4106" s="69">
        <f>M4106*P4106</f>
        <v>1550</v>
      </c>
      <c r="S4106" s="69">
        <v>0</v>
      </c>
      <c r="T4106" s="69">
        <f>M4106*S4106</f>
        <v>0</v>
      </c>
      <c r="U4106" s="69">
        <f t="shared" ref="U4106:U4108" si="4418">R4106-T4106</f>
        <v>1550</v>
      </c>
      <c r="V4106" s="69">
        <f>U4106*0</f>
        <v>0</v>
      </c>
      <c r="W4106" s="69">
        <f t="shared" ref="W4106:W4108" si="4419">U4106-V4106</f>
        <v>1550</v>
      </c>
      <c r="X4106" s="69">
        <v>0</v>
      </c>
      <c r="Y4106" s="14">
        <f t="shared" si="4411"/>
        <v>0</v>
      </c>
      <c r="Z4106" s="11" t="s">
        <v>26</v>
      </c>
      <c r="AA4106" s="12" t="s">
        <v>31</v>
      </c>
    </row>
    <row r="4107" spans="1:27" x14ac:dyDescent="0.25">
      <c r="A4107" s="10">
        <v>45721</v>
      </c>
      <c r="B4107" s="11" t="s">
        <v>7253</v>
      </c>
      <c r="C4107" s="11" t="s">
        <v>7254</v>
      </c>
      <c r="D4107" s="11">
        <v>18671</v>
      </c>
      <c r="E4107" s="11" t="s">
        <v>44</v>
      </c>
      <c r="F4107" s="11" t="s">
        <v>26</v>
      </c>
      <c r="G4107" s="11">
        <v>1686</v>
      </c>
      <c r="H4107" s="12" t="s">
        <v>45</v>
      </c>
      <c r="I4107" s="12" t="s">
        <v>27</v>
      </c>
      <c r="J4107" s="12" t="s">
        <v>28</v>
      </c>
      <c r="K4107" s="12" t="s">
        <v>29</v>
      </c>
      <c r="L4107" s="13">
        <v>38.6</v>
      </c>
      <c r="M4107" s="13">
        <v>25</v>
      </c>
      <c r="N4107" s="13">
        <f t="shared" si="4382"/>
        <v>1.544</v>
      </c>
      <c r="O4107" s="13" t="s">
        <v>30</v>
      </c>
      <c r="P4107" s="13">
        <v>40</v>
      </c>
      <c r="Q4107" s="13">
        <v>0</v>
      </c>
      <c r="R4107" s="69">
        <f>M4107*P4107</f>
        <v>1000</v>
      </c>
      <c r="S4107" s="69">
        <v>0</v>
      </c>
      <c r="T4107" s="69">
        <f>M4107*S4107</f>
        <v>0</v>
      </c>
      <c r="U4107" s="69">
        <f t="shared" si="4418"/>
        <v>1000</v>
      </c>
      <c r="V4107" s="69">
        <f>U4107*0</f>
        <v>0</v>
      </c>
      <c r="W4107" s="69">
        <f t="shared" si="4419"/>
        <v>1000</v>
      </c>
      <c r="X4107" s="69">
        <v>0</v>
      </c>
      <c r="Y4107" s="14">
        <f t="shared" si="4411"/>
        <v>0</v>
      </c>
      <c r="Z4107" s="11" t="s">
        <v>26</v>
      </c>
      <c r="AA4107" s="12" t="s">
        <v>31</v>
      </c>
    </row>
    <row r="4108" spans="1:27" x14ac:dyDescent="0.25">
      <c r="A4108" s="10">
        <v>45721</v>
      </c>
      <c r="B4108" s="11" t="s">
        <v>2537</v>
      </c>
      <c r="C4108" s="11" t="s">
        <v>7255</v>
      </c>
      <c r="D4108" s="11">
        <v>18672</v>
      </c>
      <c r="E4108" s="11" t="s">
        <v>49</v>
      </c>
      <c r="F4108" s="11" t="s">
        <v>26</v>
      </c>
      <c r="G4108" s="11">
        <v>1672</v>
      </c>
      <c r="H4108" s="12" t="s">
        <v>45</v>
      </c>
      <c r="I4108" s="12" t="s">
        <v>27</v>
      </c>
      <c r="J4108" s="12" t="s">
        <v>42</v>
      </c>
      <c r="K4108" s="12" t="s">
        <v>43</v>
      </c>
      <c r="L4108" s="13">
        <v>41.24</v>
      </c>
      <c r="M4108" s="13">
        <v>25</v>
      </c>
      <c r="N4108" s="13">
        <f t="shared" si="4382"/>
        <v>1.6496000000000002</v>
      </c>
      <c r="O4108" s="13" t="s">
        <v>30</v>
      </c>
      <c r="P4108" s="13">
        <v>62</v>
      </c>
      <c r="Q4108" s="13">
        <v>0</v>
      </c>
      <c r="R4108" s="69">
        <f>M4108*P4108</f>
        <v>1550</v>
      </c>
      <c r="S4108" s="69">
        <v>0</v>
      </c>
      <c r="T4108" s="69">
        <f>M4108*S4108</f>
        <v>0</v>
      </c>
      <c r="U4108" s="69">
        <f t="shared" si="4418"/>
        <v>1550</v>
      </c>
      <c r="V4108" s="69">
        <f>U4108*0</f>
        <v>0</v>
      </c>
      <c r="W4108" s="69">
        <f t="shared" si="4419"/>
        <v>1550</v>
      </c>
      <c r="X4108" s="69">
        <v>0</v>
      </c>
      <c r="Y4108" s="14">
        <f t="shared" si="4411"/>
        <v>0</v>
      </c>
      <c r="Z4108" s="11" t="s">
        <v>26</v>
      </c>
      <c r="AA4108" s="12" t="s">
        <v>31</v>
      </c>
    </row>
    <row r="4109" spans="1:27" x14ac:dyDescent="0.25">
      <c r="A4109" s="10">
        <v>45721</v>
      </c>
      <c r="B4109" s="11" t="s">
        <v>7256</v>
      </c>
      <c r="C4109" s="11" t="s">
        <v>7257</v>
      </c>
      <c r="D4109" s="11">
        <v>18673</v>
      </c>
      <c r="E4109" s="11" t="s">
        <v>5101</v>
      </c>
      <c r="F4109" s="11" t="s">
        <v>26</v>
      </c>
      <c r="G4109" s="11">
        <v>78109</v>
      </c>
      <c r="H4109" s="12" t="s">
        <v>4447</v>
      </c>
      <c r="I4109" s="12" t="s">
        <v>27</v>
      </c>
      <c r="J4109" s="12" t="s">
        <v>42</v>
      </c>
      <c r="K4109" s="12" t="s">
        <v>43</v>
      </c>
      <c r="L4109" s="13">
        <v>42.88</v>
      </c>
      <c r="M4109" s="13">
        <v>25</v>
      </c>
      <c r="N4109" s="13">
        <f t="shared" si="4382"/>
        <v>1.7152000000000001</v>
      </c>
      <c r="O4109" s="13">
        <v>42.5</v>
      </c>
      <c r="P4109" s="13"/>
      <c r="Q4109" s="13">
        <v>0</v>
      </c>
      <c r="R4109" s="69">
        <f>+L4109*O4109</f>
        <v>1822.4</v>
      </c>
      <c r="S4109" s="69">
        <v>0</v>
      </c>
      <c r="T4109" s="69">
        <f>+L4109*S4109</f>
        <v>0</v>
      </c>
      <c r="U4109" s="69">
        <f>+R4109-T4109</f>
        <v>1822.4</v>
      </c>
      <c r="V4109" s="69">
        <f>+U4109*0.75</f>
        <v>1366.8000000000002</v>
      </c>
      <c r="W4109" s="69">
        <f>+U4109-V4109</f>
        <v>455.59999999999991</v>
      </c>
      <c r="X4109" s="69">
        <v>0</v>
      </c>
      <c r="Y4109" s="14">
        <f t="shared" si="4411"/>
        <v>0</v>
      </c>
      <c r="Z4109" s="11" t="s">
        <v>26</v>
      </c>
      <c r="AA4109" s="12" t="s">
        <v>31</v>
      </c>
    </row>
    <row r="4110" spans="1:27" x14ac:dyDescent="0.25">
      <c r="A4110" s="10">
        <v>45721</v>
      </c>
      <c r="B4110" s="11" t="s">
        <v>342</v>
      </c>
      <c r="C4110" s="11" t="s">
        <v>7258</v>
      </c>
      <c r="D4110" s="11">
        <v>18674</v>
      </c>
      <c r="E4110" s="11" t="s">
        <v>1199</v>
      </c>
      <c r="F4110" s="11" t="s">
        <v>26</v>
      </c>
      <c r="G4110" s="11">
        <v>2808</v>
      </c>
      <c r="H4110" s="12" t="s">
        <v>162</v>
      </c>
      <c r="I4110" s="12" t="s">
        <v>55</v>
      </c>
      <c r="J4110" s="12" t="s">
        <v>565</v>
      </c>
      <c r="K4110" s="12" t="s">
        <v>549</v>
      </c>
      <c r="L4110" s="13">
        <v>43.28</v>
      </c>
      <c r="M4110" s="13">
        <v>25</v>
      </c>
      <c r="N4110" s="13">
        <f t="shared" si="4382"/>
        <v>1.7312000000000001</v>
      </c>
      <c r="O4110" s="13">
        <v>25</v>
      </c>
      <c r="P4110" s="13"/>
      <c r="Q4110" s="13">
        <v>0</v>
      </c>
      <c r="R4110" s="69">
        <f>L4110*O4110</f>
        <v>1082</v>
      </c>
      <c r="S4110" s="69">
        <v>0</v>
      </c>
      <c r="T4110" s="69">
        <f>L4110*S4110</f>
        <v>0</v>
      </c>
      <c r="U4110" s="69">
        <f>R4110-T4110</f>
        <v>1082</v>
      </c>
      <c r="V4110" s="69">
        <f>U4110*0</f>
        <v>0</v>
      </c>
      <c r="W4110" s="69">
        <f>U4110-V4110</f>
        <v>1082</v>
      </c>
      <c r="X4110" s="69">
        <f>L4110*0</f>
        <v>0</v>
      </c>
      <c r="Y4110" s="14">
        <f>T4110-X4110</f>
        <v>0</v>
      </c>
      <c r="Z4110" s="11" t="s">
        <v>26</v>
      </c>
      <c r="AA4110" s="12" t="s">
        <v>31</v>
      </c>
    </row>
    <row r="4111" spans="1:27" x14ac:dyDescent="0.25">
      <c r="A4111" s="10">
        <v>45721</v>
      </c>
      <c r="B4111" s="11" t="s">
        <v>1868</v>
      </c>
      <c r="C4111" s="11" t="s">
        <v>7259</v>
      </c>
      <c r="D4111" s="11">
        <v>18675</v>
      </c>
      <c r="E4111" s="11" t="s">
        <v>100</v>
      </c>
      <c r="F4111" s="11" t="s">
        <v>26</v>
      </c>
      <c r="G4111" s="11">
        <v>78259</v>
      </c>
      <c r="H4111" s="12" t="s">
        <v>4447</v>
      </c>
      <c r="I4111" s="12" t="s">
        <v>27</v>
      </c>
      <c r="J4111" s="12" t="s">
        <v>42</v>
      </c>
      <c r="K4111" s="12" t="s">
        <v>43</v>
      </c>
      <c r="L4111" s="13">
        <v>44.2</v>
      </c>
      <c r="M4111" s="13">
        <v>25</v>
      </c>
      <c r="N4111" s="13">
        <f t="shared" si="4382"/>
        <v>1.768</v>
      </c>
      <c r="O4111" s="13">
        <v>42.5</v>
      </c>
      <c r="P4111" s="13"/>
      <c r="Q4111" s="13">
        <v>0</v>
      </c>
      <c r="R4111" s="69">
        <f>+L4111*O4111</f>
        <v>1878.5000000000002</v>
      </c>
      <c r="S4111" s="69">
        <v>0</v>
      </c>
      <c r="T4111" s="69">
        <f>+L4111*S4111</f>
        <v>0</v>
      </c>
      <c r="U4111" s="69">
        <f>+R4111-T4111</f>
        <v>1878.5000000000002</v>
      </c>
      <c r="V4111" s="69">
        <f>+U4111*0.75</f>
        <v>1408.8750000000002</v>
      </c>
      <c r="W4111" s="69">
        <f>+U4111-V4111</f>
        <v>469.625</v>
      </c>
      <c r="X4111" s="69">
        <v>0</v>
      </c>
      <c r="Y4111" s="14">
        <f t="shared" ref="Y4111:Y4120" si="4420">T4111-X4111</f>
        <v>0</v>
      </c>
      <c r="Z4111" s="11" t="s">
        <v>26</v>
      </c>
      <c r="AA4111" s="12" t="s">
        <v>31</v>
      </c>
    </row>
    <row r="4112" spans="1:27" x14ac:dyDescent="0.25">
      <c r="A4112" s="10">
        <v>45721</v>
      </c>
      <c r="B4112" s="11" t="s">
        <v>399</v>
      </c>
      <c r="C4112" s="11" t="s">
        <v>7260</v>
      </c>
      <c r="D4112" s="11">
        <v>18676</v>
      </c>
      <c r="E4112" s="11" t="s">
        <v>543</v>
      </c>
      <c r="F4112" s="11" t="s">
        <v>26</v>
      </c>
      <c r="G4112" s="11">
        <v>78512</v>
      </c>
      <c r="H4112" s="12" t="s">
        <v>4447</v>
      </c>
      <c r="I4112" s="12" t="s">
        <v>27</v>
      </c>
      <c r="J4112" s="12" t="s">
        <v>42</v>
      </c>
      <c r="K4112" s="12" t="s">
        <v>43</v>
      </c>
      <c r="L4112" s="13">
        <v>44.54</v>
      </c>
      <c r="M4112" s="13">
        <v>25</v>
      </c>
      <c r="N4112" s="13">
        <f t="shared" si="4382"/>
        <v>1.7816000000000001</v>
      </c>
      <c r="O4112" s="13">
        <v>42.5</v>
      </c>
      <c r="P4112" s="13"/>
      <c r="Q4112" s="13">
        <v>0</v>
      </c>
      <c r="R4112" s="69">
        <f>+L4112*O4112</f>
        <v>1892.95</v>
      </c>
      <c r="S4112" s="69">
        <v>0</v>
      </c>
      <c r="T4112" s="69">
        <f>+L4112*S4112</f>
        <v>0</v>
      </c>
      <c r="U4112" s="69">
        <f>+R4112-T4112</f>
        <v>1892.95</v>
      </c>
      <c r="V4112" s="69">
        <f>+U4112*0.75</f>
        <v>1419.7125000000001</v>
      </c>
      <c r="W4112" s="69">
        <f>+U4112-V4112</f>
        <v>473.23749999999995</v>
      </c>
      <c r="X4112" s="69">
        <v>0</v>
      </c>
      <c r="Y4112" s="14">
        <f t="shared" si="4420"/>
        <v>0</v>
      </c>
      <c r="Z4112" s="11" t="s">
        <v>26</v>
      </c>
      <c r="AA4112" s="12" t="s">
        <v>31</v>
      </c>
    </row>
    <row r="4113" spans="1:27" x14ac:dyDescent="0.25">
      <c r="A4113" s="10">
        <v>45721</v>
      </c>
      <c r="B4113" s="11" t="s">
        <v>7261</v>
      </c>
      <c r="C4113" s="11" t="s">
        <v>7262</v>
      </c>
      <c r="D4113" s="11">
        <v>18677</v>
      </c>
      <c r="E4113" s="11" t="s">
        <v>53</v>
      </c>
      <c r="F4113" s="11" t="s">
        <v>26</v>
      </c>
      <c r="G4113" s="11">
        <v>3993</v>
      </c>
      <c r="H4113" s="12" t="s">
        <v>41</v>
      </c>
      <c r="I4113" s="12" t="s">
        <v>55</v>
      </c>
      <c r="J4113" s="12" t="s">
        <v>565</v>
      </c>
      <c r="K4113" s="12" t="s">
        <v>549</v>
      </c>
      <c r="L4113" s="13">
        <v>42.16</v>
      </c>
      <c r="M4113" s="13">
        <v>25</v>
      </c>
      <c r="N4113" s="13">
        <f t="shared" si="4382"/>
        <v>1.6863999999999999</v>
      </c>
      <c r="O4113" s="13">
        <v>25</v>
      </c>
      <c r="P4113" s="13"/>
      <c r="Q4113" s="13">
        <v>0</v>
      </c>
      <c r="R4113" s="69">
        <f>L4113*O4113</f>
        <v>1054</v>
      </c>
      <c r="S4113" s="69">
        <v>0</v>
      </c>
      <c r="T4113" s="69">
        <f>L4113*S4113</f>
        <v>0</v>
      </c>
      <c r="U4113" s="69">
        <f>R4113-T4113</f>
        <v>1054</v>
      </c>
      <c r="V4113" s="69">
        <f>U4113*0</f>
        <v>0</v>
      </c>
      <c r="W4113" s="69">
        <f>U4113-V4113</f>
        <v>1054</v>
      </c>
      <c r="X4113" s="69">
        <v>0</v>
      </c>
      <c r="Y4113" s="14">
        <f t="shared" si="4420"/>
        <v>0</v>
      </c>
      <c r="Z4113" s="11" t="s">
        <v>26</v>
      </c>
      <c r="AA4113" s="12" t="s">
        <v>31</v>
      </c>
    </row>
    <row r="4114" spans="1:27" x14ac:dyDescent="0.25">
      <c r="A4114" s="10">
        <v>45721</v>
      </c>
      <c r="B4114" s="11" t="s">
        <v>6070</v>
      </c>
      <c r="C4114" s="11" t="s">
        <v>7263</v>
      </c>
      <c r="D4114" s="11">
        <v>18678</v>
      </c>
      <c r="E4114" s="11" t="s">
        <v>434</v>
      </c>
      <c r="F4114" s="11" t="s">
        <v>26</v>
      </c>
      <c r="G4114" s="11">
        <v>3121</v>
      </c>
      <c r="H4114" s="12" t="s">
        <v>41</v>
      </c>
      <c r="I4114" s="12" t="s">
        <v>55</v>
      </c>
      <c r="J4114" s="12" t="s">
        <v>55</v>
      </c>
      <c r="K4114" s="12" t="s">
        <v>56</v>
      </c>
      <c r="L4114" s="13">
        <v>43.9</v>
      </c>
      <c r="M4114" s="13">
        <v>25</v>
      </c>
      <c r="N4114" s="13">
        <f t="shared" si="4382"/>
        <v>1.756</v>
      </c>
      <c r="O4114" s="13" t="s">
        <v>30</v>
      </c>
      <c r="P4114" s="13">
        <v>24</v>
      </c>
      <c r="Q4114" s="13">
        <v>0</v>
      </c>
      <c r="R4114" s="69">
        <f t="shared" ref="R4114:R4115" si="4421">+M4114*P4114</f>
        <v>600</v>
      </c>
      <c r="S4114" s="69">
        <v>0</v>
      </c>
      <c r="T4114" s="69">
        <f t="shared" ref="T4114:T4115" si="4422">+M4114*S4114</f>
        <v>0</v>
      </c>
      <c r="U4114" s="69">
        <f t="shared" ref="U4114:U4115" si="4423">+R4114-T4114</f>
        <v>600</v>
      </c>
      <c r="V4114" s="69">
        <f t="shared" ref="V4114:V4115" si="4424">+U4114*0</f>
        <v>0</v>
      </c>
      <c r="W4114" s="69">
        <f t="shared" ref="W4114:W4115" si="4425">+U4114-V4114</f>
        <v>600</v>
      </c>
      <c r="X4114" s="69">
        <v>0</v>
      </c>
      <c r="Y4114" s="14">
        <f t="shared" si="4420"/>
        <v>0</v>
      </c>
      <c r="Z4114" s="11" t="s">
        <v>26</v>
      </c>
      <c r="AA4114" s="12" t="s">
        <v>31</v>
      </c>
    </row>
    <row r="4115" spans="1:27" x14ac:dyDescent="0.25">
      <c r="A4115" s="10">
        <v>45721</v>
      </c>
      <c r="B4115" s="11" t="s">
        <v>6854</v>
      </c>
      <c r="C4115" s="11" t="s">
        <v>7264</v>
      </c>
      <c r="D4115" s="11">
        <v>18679</v>
      </c>
      <c r="E4115" s="11" t="s">
        <v>239</v>
      </c>
      <c r="F4115" s="11" t="s">
        <v>26</v>
      </c>
      <c r="G4115" s="11">
        <v>2896</v>
      </c>
      <c r="H4115" s="12" t="s">
        <v>41</v>
      </c>
      <c r="I4115" s="12" t="s">
        <v>55</v>
      </c>
      <c r="J4115" s="12" t="s">
        <v>55</v>
      </c>
      <c r="K4115" s="12" t="s">
        <v>56</v>
      </c>
      <c r="L4115" s="13">
        <v>42.8</v>
      </c>
      <c r="M4115" s="13">
        <v>25</v>
      </c>
      <c r="N4115" s="13">
        <f t="shared" si="4382"/>
        <v>1.712</v>
      </c>
      <c r="O4115" s="13" t="s">
        <v>30</v>
      </c>
      <c r="P4115" s="13">
        <v>24</v>
      </c>
      <c r="Q4115" s="13">
        <v>0</v>
      </c>
      <c r="R4115" s="69">
        <f t="shared" si="4421"/>
        <v>600</v>
      </c>
      <c r="S4115" s="69">
        <v>0</v>
      </c>
      <c r="T4115" s="69">
        <f t="shared" si="4422"/>
        <v>0</v>
      </c>
      <c r="U4115" s="69">
        <f t="shared" si="4423"/>
        <v>600</v>
      </c>
      <c r="V4115" s="69">
        <f t="shared" si="4424"/>
        <v>0</v>
      </c>
      <c r="W4115" s="69">
        <f t="shared" si="4425"/>
        <v>600</v>
      </c>
      <c r="X4115" s="69">
        <v>0</v>
      </c>
      <c r="Y4115" s="14">
        <f t="shared" si="4420"/>
        <v>0</v>
      </c>
      <c r="Z4115" s="11" t="s">
        <v>26</v>
      </c>
      <c r="AA4115" s="12" t="s">
        <v>31</v>
      </c>
    </row>
    <row r="4116" spans="1:27" x14ac:dyDescent="0.25">
      <c r="A4116" s="10">
        <v>45721</v>
      </c>
      <c r="B4116" s="11" t="s">
        <v>2514</v>
      </c>
      <c r="C4116" s="11" t="s">
        <v>7265</v>
      </c>
      <c r="D4116" s="11">
        <v>18680</v>
      </c>
      <c r="E4116" s="11" t="s">
        <v>569</v>
      </c>
      <c r="F4116" s="11" t="s">
        <v>26</v>
      </c>
      <c r="G4116" s="11">
        <v>10782</v>
      </c>
      <c r="H4116" s="12" t="s">
        <v>140</v>
      </c>
      <c r="I4116" s="12" t="s">
        <v>27</v>
      </c>
      <c r="J4116" s="12" t="s">
        <v>42</v>
      </c>
      <c r="K4116" s="12" t="s">
        <v>43</v>
      </c>
      <c r="L4116" s="13">
        <v>40.479999999999997</v>
      </c>
      <c r="M4116" s="13">
        <v>25</v>
      </c>
      <c r="N4116" s="13">
        <f t="shared" si="4382"/>
        <v>1.6192</v>
      </c>
      <c r="O4116" s="13">
        <v>40</v>
      </c>
      <c r="P4116" s="13"/>
      <c r="Q4116" s="13">
        <v>0</v>
      </c>
      <c r="R4116" s="69">
        <f>+L4116*O4116</f>
        <v>1619.1999999999998</v>
      </c>
      <c r="S4116" s="69">
        <v>0</v>
      </c>
      <c r="T4116" s="69">
        <f>+L4116*S4116</f>
        <v>0</v>
      </c>
      <c r="U4116" s="69">
        <f>+R4116-T4116</f>
        <v>1619.1999999999998</v>
      </c>
      <c r="V4116" s="69">
        <f>+U4116*0</f>
        <v>0</v>
      </c>
      <c r="W4116" s="69">
        <f>+U4116-V4116</f>
        <v>1619.1999999999998</v>
      </c>
      <c r="X4116" s="69">
        <v>0</v>
      </c>
      <c r="Y4116" s="14">
        <f t="shared" si="4420"/>
        <v>0</v>
      </c>
      <c r="Z4116" s="11" t="s">
        <v>26</v>
      </c>
      <c r="AA4116" s="12" t="s">
        <v>31</v>
      </c>
    </row>
    <row r="4117" spans="1:27" x14ac:dyDescent="0.25">
      <c r="A4117" s="10">
        <v>45721</v>
      </c>
      <c r="B4117" s="11" t="s">
        <v>7266</v>
      </c>
      <c r="C4117" s="11" t="s">
        <v>7267</v>
      </c>
      <c r="D4117" s="11">
        <v>18681</v>
      </c>
      <c r="E4117" s="11" t="s">
        <v>57</v>
      </c>
      <c r="F4117" s="11" t="s">
        <v>26</v>
      </c>
      <c r="G4117" s="11">
        <v>3122</v>
      </c>
      <c r="H4117" s="12" t="s">
        <v>41</v>
      </c>
      <c r="I4117" s="12" t="s">
        <v>55</v>
      </c>
      <c r="J4117" s="12" t="s">
        <v>55</v>
      </c>
      <c r="K4117" s="12" t="s">
        <v>56</v>
      </c>
      <c r="L4117" s="13">
        <v>42.06</v>
      </c>
      <c r="M4117" s="13">
        <v>25</v>
      </c>
      <c r="N4117" s="13">
        <f t="shared" si="4382"/>
        <v>1.6824000000000001</v>
      </c>
      <c r="O4117" s="13" t="s">
        <v>30</v>
      </c>
      <c r="P4117" s="13">
        <v>24</v>
      </c>
      <c r="Q4117" s="13">
        <v>0</v>
      </c>
      <c r="R4117" s="69">
        <f t="shared" ref="R4117:R4119" si="4426">+M4117*P4117</f>
        <v>600</v>
      </c>
      <c r="S4117" s="69">
        <v>0</v>
      </c>
      <c r="T4117" s="69">
        <f t="shared" ref="T4117:T4119" si="4427">+M4117*S4117</f>
        <v>0</v>
      </c>
      <c r="U4117" s="69">
        <f t="shared" ref="U4117:U4119" si="4428">+R4117-T4117</f>
        <v>600</v>
      </c>
      <c r="V4117" s="69">
        <f t="shared" ref="V4117:V4119" si="4429">+U4117*0</f>
        <v>0</v>
      </c>
      <c r="W4117" s="69">
        <f t="shared" ref="W4117:W4119" si="4430">+U4117-V4117</f>
        <v>600</v>
      </c>
      <c r="X4117" s="69">
        <v>0</v>
      </c>
      <c r="Y4117" s="14">
        <f t="shared" si="4420"/>
        <v>0</v>
      </c>
      <c r="Z4117" s="11" t="s">
        <v>26</v>
      </c>
      <c r="AA4117" s="12" t="s">
        <v>31</v>
      </c>
    </row>
    <row r="4118" spans="1:27" x14ac:dyDescent="0.25">
      <c r="A4118" s="10">
        <v>45721</v>
      </c>
      <c r="B4118" s="11" t="s">
        <v>3265</v>
      </c>
      <c r="C4118" s="11" t="s">
        <v>7268</v>
      </c>
      <c r="D4118" s="11">
        <v>18682</v>
      </c>
      <c r="E4118" s="11" t="s">
        <v>482</v>
      </c>
      <c r="F4118" s="11" t="s">
        <v>26</v>
      </c>
      <c r="G4118" s="11">
        <v>3074</v>
      </c>
      <c r="H4118" s="12" t="s">
        <v>41</v>
      </c>
      <c r="I4118" s="12" t="s">
        <v>55</v>
      </c>
      <c r="J4118" s="12" t="s">
        <v>55</v>
      </c>
      <c r="K4118" s="12" t="s">
        <v>56</v>
      </c>
      <c r="L4118" s="13">
        <v>38.159999999999997</v>
      </c>
      <c r="M4118" s="13">
        <v>23</v>
      </c>
      <c r="N4118" s="13">
        <f t="shared" si="4382"/>
        <v>1.6591304347826086</v>
      </c>
      <c r="O4118" s="13" t="s">
        <v>30</v>
      </c>
      <c r="P4118" s="13">
        <v>24</v>
      </c>
      <c r="Q4118" s="13">
        <v>0</v>
      </c>
      <c r="R4118" s="69">
        <f t="shared" si="4426"/>
        <v>552</v>
      </c>
      <c r="S4118" s="69">
        <v>0</v>
      </c>
      <c r="T4118" s="69">
        <f t="shared" si="4427"/>
        <v>0</v>
      </c>
      <c r="U4118" s="69">
        <f t="shared" si="4428"/>
        <v>552</v>
      </c>
      <c r="V4118" s="69">
        <f t="shared" si="4429"/>
        <v>0</v>
      </c>
      <c r="W4118" s="69">
        <f t="shared" si="4430"/>
        <v>552</v>
      </c>
      <c r="X4118" s="69">
        <v>0</v>
      </c>
      <c r="Y4118" s="14">
        <f t="shared" si="4420"/>
        <v>0</v>
      </c>
      <c r="Z4118" s="11" t="s">
        <v>26</v>
      </c>
      <c r="AA4118" s="12" t="s">
        <v>31</v>
      </c>
    </row>
    <row r="4119" spans="1:27" x14ac:dyDescent="0.25">
      <c r="A4119" s="10">
        <v>45721</v>
      </c>
      <c r="B4119" s="11" t="s">
        <v>7269</v>
      </c>
      <c r="C4119" s="11" t="s">
        <v>7270</v>
      </c>
      <c r="D4119" s="11">
        <v>18683</v>
      </c>
      <c r="E4119" s="11" t="s">
        <v>40</v>
      </c>
      <c r="F4119" s="11" t="s">
        <v>26</v>
      </c>
      <c r="G4119" s="11">
        <v>3609</v>
      </c>
      <c r="H4119" s="12" t="s">
        <v>41</v>
      </c>
      <c r="I4119" s="12" t="s">
        <v>55</v>
      </c>
      <c r="J4119" s="12" t="s">
        <v>55</v>
      </c>
      <c r="K4119" s="12" t="s">
        <v>56</v>
      </c>
      <c r="L4119" s="13">
        <v>38.96</v>
      </c>
      <c r="M4119" s="13">
        <v>23</v>
      </c>
      <c r="N4119" s="13">
        <f t="shared" si="4382"/>
        <v>1.693913043478261</v>
      </c>
      <c r="O4119" s="13" t="s">
        <v>30</v>
      </c>
      <c r="P4119" s="13">
        <v>24</v>
      </c>
      <c r="Q4119" s="13">
        <v>0</v>
      </c>
      <c r="R4119" s="69">
        <f t="shared" si="4426"/>
        <v>552</v>
      </c>
      <c r="S4119" s="69">
        <v>0</v>
      </c>
      <c r="T4119" s="69">
        <f t="shared" si="4427"/>
        <v>0</v>
      </c>
      <c r="U4119" s="69">
        <f t="shared" si="4428"/>
        <v>552</v>
      </c>
      <c r="V4119" s="69">
        <f t="shared" si="4429"/>
        <v>0</v>
      </c>
      <c r="W4119" s="69">
        <f t="shared" si="4430"/>
        <v>552</v>
      </c>
      <c r="X4119" s="69">
        <v>0</v>
      </c>
      <c r="Y4119" s="14">
        <f t="shared" si="4420"/>
        <v>0</v>
      </c>
      <c r="Z4119" s="11" t="s">
        <v>26</v>
      </c>
      <c r="AA4119" s="12" t="s">
        <v>31</v>
      </c>
    </row>
    <row r="4120" spans="1:27" x14ac:dyDescent="0.25">
      <c r="A4120" s="10">
        <v>45721</v>
      </c>
      <c r="B4120" s="11" t="s">
        <v>7271</v>
      </c>
      <c r="C4120" s="11" t="s">
        <v>7272</v>
      </c>
      <c r="D4120" s="11">
        <v>18684</v>
      </c>
      <c r="E4120" s="11" t="s">
        <v>226</v>
      </c>
      <c r="F4120" s="11" t="s">
        <v>26</v>
      </c>
      <c r="G4120" s="11">
        <v>4506</v>
      </c>
      <c r="H4120" s="12" t="s">
        <v>162</v>
      </c>
      <c r="I4120" s="12" t="s">
        <v>27</v>
      </c>
      <c r="J4120" s="12" t="s">
        <v>28</v>
      </c>
      <c r="K4120" s="12" t="s">
        <v>29</v>
      </c>
      <c r="L4120" s="13">
        <v>37.54</v>
      </c>
      <c r="M4120" s="13">
        <v>25</v>
      </c>
      <c r="N4120" s="13">
        <f t="shared" si="4382"/>
        <v>1.5016</v>
      </c>
      <c r="O4120" s="13" t="s">
        <v>30</v>
      </c>
      <c r="P4120" s="13">
        <v>40</v>
      </c>
      <c r="Q4120" s="13"/>
      <c r="R4120" s="69">
        <f>M4120*P4120</f>
        <v>1000</v>
      </c>
      <c r="S4120" s="69">
        <v>0</v>
      </c>
      <c r="T4120" s="69">
        <f>M4120*S4120</f>
        <v>0</v>
      </c>
      <c r="U4120" s="69">
        <f>R4120-T4120</f>
        <v>1000</v>
      </c>
      <c r="V4120" s="69">
        <f>U4120*0</f>
        <v>0</v>
      </c>
      <c r="W4120" s="69">
        <f>U4120-V4120</f>
        <v>1000</v>
      </c>
      <c r="X4120" s="69">
        <v>0</v>
      </c>
      <c r="Y4120" s="14">
        <f t="shared" si="4420"/>
        <v>0</v>
      </c>
      <c r="Z4120" s="11" t="s">
        <v>26</v>
      </c>
      <c r="AA4120" s="12" t="s">
        <v>31</v>
      </c>
    </row>
    <row r="4121" spans="1:27" x14ac:dyDescent="0.25">
      <c r="A4121" s="10">
        <v>45721</v>
      </c>
      <c r="B4121" s="11" t="s">
        <v>2009</v>
      </c>
      <c r="C4121" s="11" t="s">
        <v>7273</v>
      </c>
      <c r="D4121" s="11">
        <v>18685</v>
      </c>
      <c r="E4121" s="11" t="s">
        <v>443</v>
      </c>
      <c r="F4121" s="11" t="s">
        <v>26</v>
      </c>
      <c r="G4121" s="11">
        <v>2115</v>
      </c>
      <c r="H4121" s="12" t="s">
        <v>4448</v>
      </c>
      <c r="I4121" s="12" t="s">
        <v>37</v>
      </c>
      <c r="J4121" s="12" t="s">
        <v>85</v>
      </c>
      <c r="K4121" s="12" t="s">
        <v>86</v>
      </c>
      <c r="L4121" s="13">
        <v>35.26</v>
      </c>
      <c r="M4121" s="13">
        <v>22</v>
      </c>
      <c r="N4121" s="13">
        <f t="shared" si="4382"/>
        <v>1.6027272727272726</v>
      </c>
      <c r="O4121" s="13">
        <v>30</v>
      </c>
      <c r="P4121" s="13" t="s">
        <v>30</v>
      </c>
      <c r="Q4121" s="13"/>
      <c r="R4121" s="69">
        <f>+L4121*O4121</f>
        <v>1057.8</v>
      </c>
      <c r="S4121" s="69">
        <v>0</v>
      </c>
      <c r="T4121" s="69">
        <f>L4121*S4121</f>
        <v>0</v>
      </c>
      <c r="U4121" s="69">
        <f>R4121-T4121</f>
        <v>1057.8</v>
      </c>
      <c r="V4121" s="69">
        <f>U4121*0</f>
        <v>0</v>
      </c>
      <c r="W4121" s="69">
        <f>U4121-V4121</f>
        <v>1057.8</v>
      </c>
      <c r="X4121" s="69">
        <f>L4121*0</f>
        <v>0</v>
      </c>
      <c r="Y4121" s="14">
        <f>T4121-X4121</f>
        <v>0</v>
      </c>
      <c r="Z4121" s="11" t="s">
        <v>26</v>
      </c>
      <c r="AA4121" s="12" t="s">
        <v>31</v>
      </c>
    </row>
    <row r="4122" spans="1:27" x14ac:dyDescent="0.25">
      <c r="A4122" s="10">
        <v>45721</v>
      </c>
      <c r="B4122" s="11" t="s">
        <v>7274</v>
      </c>
      <c r="C4122" s="11" t="s">
        <v>7275</v>
      </c>
      <c r="D4122" s="11">
        <v>18686</v>
      </c>
      <c r="E4122" s="11" t="s">
        <v>183</v>
      </c>
      <c r="F4122" s="11" t="s">
        <v>26</v>
      </c>
      <c r="G4122" s="11">
        <v>1039</v>
      </c>
      <c r="H4122" s="12" t="s">
        <v>141</v>
      </c>
      <c r="I4122" s="12" t="s">
        <v>37</v>
      </c>
      <c r="J4122" s="12" t="s">
        <v>85</v>
      </c>
      <c r="K4122" s="12" t="s">
        <v>86</v>
      </c>
      <c r="L4122" s="13">
        <v>37.76</v>
      </c>
      <c r="M4122" s="13">
        <v>25</v>
      </c>
      <c r="N4122" s="13">
        <f t="shared" si="4382"/>
        <v>1.5104</v>
      </c>
      <c r="O4122" s="13">
        <v>29</v>
      </c>
      <c r="P4122" s="13" t="s">
        <v>30</v>
      </c>
      <c r="Q4122" s="13">
        <v>0</v>
      </c>
      <c r="R4122" s="69">
        <f t="shared" ref="R4122:R4124" si="4431">L4122*O4122</f>
        <v>1095.04</v>
      </c>
      <c r="S4122" s="69">
        <v>0</v>
      </c>
      <c r="T4122" s="69">
        <f t="shared" ref="T4122:T4124" si="4432">L4122*S4122</f>
        <v>0</v>
      </c>
      <c r="U4122" s="69">
        <f t="shared" ref="U4122:U4124" si="4433">R4122-T4122</f>
        <v>1095.04</v>
      </c>
      <c r="V4122" s="69">
        <f t="shared" ref="V4122:V4124" si="4434">U4122*0</f>
        <v>0</v>
      </c>
      <c r="W4122" s="69">
        <f t="shared" ref="W4122:W4124" si="4435">U4122-V4122</f>
        <v>1095.04</v>
      </c>
      <c r="X4122" s="69">
        <v>0</v>
      </c>
      <c r="Y4122" s="14">
        <f t="shared" ref="Y4122:Y4126" si="4436">T4122-X4122</f>
        <v>0</v>
      </c>
      <c r="Z4122" s="11" t="s">
        <v>26</v>
      </c>
      <c r="AA4122" s="12" t="s">
        <v>31</v>
      </c>
    </row>
    <row r="4123" spans="1:27" x14ac:dyDescent="0.25">
      <c r="A4123" s="10">
        <v>45721</v>
      </c>
      <c r="B4123" s="11" t="s">
        <v>7276</v>
      </c>
      <c r="C4123" s="11" t="s">
        <v>7277</v>
      </c>
      <c r="D4123" s="11">
        <v>18687</v>
      </c>
      <c r="E4123" s="11" t="s">
        <v>604</v>
      </c>
      <c r="F4123" s="11" t="s">
        <v>26</v>
      </c>
      <c r="G4123" s="11">
        <v>1080</v>
      </c>
      <c r="H4123" s="12" t="s">
        <v>141</v>
      </c>
      <c r="I4123" s="12" t="s">
        <v>37</v>
      </c>
      <c r="J4123" s="12" t="s">
        <v>85</v>
      </c>
      <c r="K4123" s="12" t="s">
        <v>86</v>
      </c>
      <c r="L4123" s="13">
        <v>40.159999999999997</v>
      </c>
      <c r="M4123" s="13">
        <v>25</v>
      </c>
      <c r="N4123" s="13">
        <f t="shared" si="4382"/>
        <v>1.6063999999999998</v>
      </c>
      <c r="O4123" s="13">
        <v>29</v>
      </c>
      <c r="P4123" s="13" t="s">
        <v>30</v>
      </c>
      <c r="Q4123" s="13">
        <v>0</v>
      </c>
      <c r="R4123" s="69">
        <f t="shared" si="4431"/>
        <v>1164.6399999999999</v>
      </c>
      <c r="S4123" s="69">
        <v>0</v>
      </c>
      <c r="T4123" s="69">
        <f t="shared" si="4432"/>
        <v>0</v>
      </c>
      <c r="U4123" s="69">
        <f t="shared" si="4433"/>
        <v>1164.6399999999999</v>
      </c>
      <c r="V4123" s="69">
        <f t="shared" si="4434"/>
        <v>0</v>
      </c>
      <c r="W4123" s="69">
        <f t="shared" si="4435"/>
        <v>1164.6399999999999</v>
      </c>
      <c r="X4123" s="69">
        <v>0</v>
      </c>
      <c r="Y4123" s="14">
        <f t="shared" si="4436"/>
        <v>0</v>
      </c>
      <c r="Z4123" s="11" t="s">
        <v>26</v>
      </c>
      <c r="AA4123" s="12" t="s">
        <v>31</v>
      </c>
    </row>
    <row r="4124" spans="1:27" x14ac:dyDescent="0.25">
      <c r="A4124" s="10">
        <v>45721</v>
      </c>
      <c r="B4124" s="11" t="s">
        <v>358</v>
      </c>
      <c r="C4124" s="11" t="s">
        <v>7278</v>
      </c>
      <c r="D4124" s="11">
        <v>18688</v>
      </c>
      <c r="E4124" s="11" t="s">
        <v>504</v>
      </c>
      <c r="F4124" s="11" t="s">
        <v>26</v>
      </c>
      <c r="G4124" s="11">
        <v>1269</v>
      </c>
      <c r="H4124" s="12" t="s">
        <v>141</v>
      </c>
      <c r="I4124" s="12" t="s">
        <v>37</v>
      </c>
      <c r="J4124" s="12" t="s">
        <v>85</v>
      </c>
      <c r="K4124" s="12" t="s">
        <v>86</v>
      </c>
      <c r="L4124" s="13">
        <v>40.22</v>
      </c>
      <c r="M4124" s="13">
        <v>25</v>
      </c>
      <c r="N4124" s="13">
        <f t="shared" si="4382"/>
        <v>1.6088</v>
      </c>
      <c r="O4124" s="13">
        <v>29</v>
      </c>
      <c r="P4124" s="13" t="s">
        <v>30</v>
      </c>
      <c r="Q4124" s="13">
        <v>0</v>
      </c>
      <c r="R4124" s="69">
        <f t="shared" si="4431"/>
        <v>1166.3799999999999</v>
      </c>
      <c r="S4124" s="69">
        <v>0</v>
      </c>
      <c r="T4124" s="69">
        <f t="shared" si="4432"/>
        <v>0</v>
      </c>
      <c r="U4124" s="69">
        <f t="shared" si="4433"/>
        <v>1166.3799999999999</v>
      </c>
      <c r="V4124" s="69">
        <f t="shared" si="4434"/>
        <v>0</v>
      </c>
      <c r="W4124" s="69">
        <f t="shared" si="4435"/>
        <v>1166.3799999999999</v>
      </c>
      <c r="X4124" s="69">
        <v>0</v>
      </c>
      <c r="Y4124" s="14">
        <f t="shared" si="4436"/>
        <v>0</v>
      </c>
      <c r="Z4124" s="11" t="s">
        <v>26</v>
      </c>
      <c r="AA4124" s="12" t="s">
        <v>31</v>
      </c>
    </row>
    <row r="4125" spans="1:27" x14ac:dyDescent="0.25">
      <c r="A4125" s="10">
        <v>45721</v>
      </c>
      <c r="B4125" s="11" t="s">
        <v>2469</v>
      </c>
      <c r="C4125" s="11" t="s">
        <v>7279</v>
      </c>
      <c r="D4125" s="11">
        <v>18689</v>
      </c>
      <c r="E4125" s="11" t="s">
        <v>566</v>
      </c>
      <c r="F4125" s="11" t="s">
        <v>26</v>
      </c>
      <c r="G4125" s="11">
        <v>110504</v>
      </c>
      <c r="H4125" s="12" t="s">
        <v>4445</v>
      </c>
      <c r="I4125" s="12" t="s">
        <v>27</v>
      </c>
      <c r="J4125" s="12" t="s">
        <v>42</v>
      </c>
      <c r="K4125" s="12" t="s">
        <v>43</v>
      </c>
      <c r="L4125" s="13">
        <v>40.96</v>
      </c>
      <c r="M4125" s="13">
        <v>25</v>
      </c>
      <c r="N4125" s="13">
        <f t="shared" si="4382"/>
        <v>1.6384000000000001</v>
      </c>
      <c r="O4125" s="13">
        <v>42</v>
      </c>
      <c r="P4125" s="13" t="s">
        <v>30</v>
      </c>
      <c r="Q4125" s="13">
        <v>0</v>
      </c>
      <c r="R4125" s="69">
        <f t="shared" ref="R4125" si="4437">+L4125*O4125</f>
        <v>1720.32</v>
      </c>
      <c r="S4125" s="69">
        <v>0</v>
      </c>
      <c r="T4125" s="69">
        <f>+L4125*S4125</f>
        <v>0</v>
      </c>
      <c r="U4125" s="69">
        <f t="shared" ref="U4125" si="4438">+R4125-T4125</f>
        <v>1720.32</v>
      </c>
      <c r="V4125" s="69">
        <f>+U4125*1</f>
        <v>1720.32</v>
      </c>
      <c r="W4125" s="69">
        <f t="shared" ref="W4125" si="4439">+U4125-V4125</f>
        <v>0</v>
      </c>
      <c r="X4125" s="69">
        <v>0</v>
      </c>
      <c r="Y4125" s="14">
        <f t="shared" si="4436"/>
        <v>0</v>
      </c>
      <c r="Z4125" s="11" t="s">
        <v>26</v>
      </c>
      <c r="AA4125" s="12" t="s">
        <v>31</v>
      </c>
    </row>
    <row r="4126" spans="1:27" x14ac:dyDescent="0.25">
      <c r="A4126" s="10">
        <v>45722</v>
      </c>
      <c r="B4126" s="11" t="s">
        <v>2593</v>
      </c>
      <c r="C4126" s="11" t="s">
        <v>7280</v>
      </c>
      <c r="D4126" s="11">
        <v>18690</v>
      </c>
      <c r="E4126" s="11" t="s">
        <v>500</v>
      </c>
      <c r="F4126" s="11" t="s">
        <v>26</v>
      </c>
      <c r="G4126" s="11">
        <v>830</v>
      </c>
      <c r="H4126" s="12" t="s">
        <v>141</v>
      </c>
      <c r="I4126" s="12" t="s">
        <v>37</v>
      </c>
      <c r="J4126" s="12" t="s">
        <v>85</v>
      </c>
      <c r="K4126" s="12" t="s">
        <v>86</v>
      </c>
      <c r="L4126" s="13">
        <v>34.18</v>
      </c>
      <c r="M4126" s="13">
        <v>25</v>
      </c>
      <c r="N4126" s="13">
        <f t="shared" si="4382"/>
        <v>1.3672</v>
      </c>
      <c r="O4126" s="13">
        <v>29</v>
      </c>
      <c r="P4126" s="13" t="s">
        <v>30</v>
      </c>
      <c r="Q4126" s="13">
        <v>0</v>
      </c>
      <c r="R4126" s="69">
        <f t="shared" ref="R4126" si="4440">L4126*O4126</f>
        <v>991.22</v>
      </c>
      <c r="S4126" s="69">
        <v>0</v>
      </c>
      <c r="T4126" s="69">
        <f t="shared" ref="T4126" si="4441">L4126*S4126</f>
        <v>0</v>
      </c>
      <c r="U4126" s="69">
        <f t="shared" ref="U4126:U4130" si="4442">R4126-T4126</f>
        <v>991.22</v>
      </c>
      <c r="V4126" s="69">
        <f t="shared" ref="V4126" si="4443">U4126*0</f>
        <v>0</v>
      </c>
      <c r="W4126" s="69">
        <f t="shared" ref="W4126:W4130" si="4444">U4126-V4126</f>
        <v>991.22</v>
      </c>
      <c r="X4126" s="69">
        <v>0</v>
      </c>
      <c r="Y4126" s="14">
        <f t="shared" si="4436"/>
        <v>0</v>
      </c>
      <c r="Z4126" s="11" t="s">
        <v>26</v>
      </c>
      <c r="AA4126" s="12" t="s">
        <v>31</v>
      </c>
    </row>
    <row r="4127" spans="1:27" x14ac:dyDescent="0.25">
      <c r="A4127" s="10">
        <v>45722</v>
      </c>
      <c r="B4127" s="11" t="s">
        <v>5706</v>
      </c>
      <c r="C4127" s="11" t="s">
        <v>7281</v>
      </c>
      <c r="D4127" s="11">
        <v>18691</v>
      </c>
      <c r="E4127" s="11" t="s">
        <v>245</v>
      </c>
      <c r="F4127" s="11" t="s">
        <v>26</v>
      </c>
      <c r="G4127" s="11" t="s">
        <v>26</v>
      </c>
      <c r="H4127" s="12" t="s">
        <v>4421</v>
      </c>
      <c r="I4127" s="12" t="s">
        <v>27</v>
      </c>
      <c r="J4127" s="12" t="s">
        <v>42</v>
      </c>
      <c r="K4127" s="12" t="s">
        <v>43</v>
      </c>
      <c r="L4127" s="13">
        <v>41.88</v>
      </c>
      <c r="M4127" s="13">
        <v>25</v>
      </c>
      <c r="N4127" s="13">
        <f t="shared" si="4382"/>
        <v>1.6752</v>
      </c>
      <c r="O4127" s="13">
        <v>83</v>
      </c>
      <c r="P4127" s="13" t="s">
        <v>30</v>
      </c>
      <c r="Q4127" s="13">
        <v>0</v>
      </c>
      <c r="R4127" s="69">
        <f>L4127*O4127</f>
        <v>3476.0400000000004</v>
      </c>
      <c r="S4127" s="69">
        <v>38</v>
      </c>
      <c r="T4127" s="69">
        <f>L4127*S4127</f>
        <v>1591.44</v>
      </c>
      <c r="U4127" s="69">
        <f t="shared" si="4442"/>
        <v>1884.6000000000004</v>
      </c>
      <c r="V4127" s="69">
        <f>U4127*1</f>
        <v>1884.6000000000004</v>
      </c>
      <c r="W4127" s="69">
        <f t="shared" si="4444"/>
        <v>0</v>
      </c>
      <c r="X4127" s="69">
        <f>L4127*37</f>
        <v>1549.5600000000002</v>
      </c>
      <c r="Y4127" s="70">
        <f>+T4127-X4127</f>
        <v>41.879999999999882</v>
      </c>
      <c r="Z4127" s="12" t="s">
        <v>41</v>
      </c>
      <c r="AA4127" s="12" t="s">
        <v>78</v>
      </c>
    </row>
    <row r="4128" spans="1:27" x14ac:dyDescent="0.25">
      <c r="A4128" s="10">
        <v>45722</v>
      </c>
      <c r="B4128" s="11" t="s">
        <v>5695</v>
      </c>
      <c r="C4128" s="11" t="s">
        <v>7282</v>
      </c>
      <c r="D4128" s="11">
        <v>18692</v>
      </c>
      <c r="E4128" s="11" t="s">
        <v>183</v>
      </c>
      <c r="F4128" s="11" t="s">
        <v>26</v>
      </c>
      <c r="G4128" s="11">
        <v>1040</v>
      </c>
      <c r="H4128" s="12" t="s">
        <v>141</v>
      </c>
      <c r="I4128" s="12" t="s">
        <v>37</v>
      </c>
      <c r="J4128" s="12" t="s">
        <v>85</v>
      </c>
      <c r="K4128" s="12" t="s">
        <v>86</v>
      </c>
      <c r="L4128" s="13">
        <v>39.46</v>
      </c>
      <c r="M4128" s="13">
        <v>25</v>
      </c>
      <c r="N4128" s="13">
        <f t="shared" si="4382"/>
        <v>1.5784</v>
      </c>
      <c r="O4128" s="13">
        <v>29</v>
      </c>
      <c r="P4128" s="13" t="s">
        <v>30</v>
      </c>
      <c r="Q4128" s="13">
        <v>0</v>
      </c>
      <c r="R4128" s="69">
        <f t="shared" ref="R4128:R4129" si="4445">L4128*O4128</f>
        <v>1144.3399999999999</v>
      </c>
      <c r="S4128" s="69">
        <v>0</v>
      </c>
      <c r="T4128" s="69">
        <f t="shared" ref="T4128:T4129" si="4446">L4128*S4128</f>
        <v>0</v>
      </c>
      <c r="U4128" s="69">
        <f t="shared" si="4442"/>
        <v>1144.3399999999999</v>
      </c>
      <c r="V4128" s="69">
        <f t="shared" ref="V4128:V4129" si="4447">U4128*0</f>
        <v>0</v>
      </c>
      <c r="W4128" s="69">
        <f t="shared" si="4444"/>
        <v>1144.3399999999999</v>
      </c>
      <c r="X4128" s="69">
        <v>0</v>
      </c>
      <c r="Y4128" s="14">
        <f t="shared" ref="Y4128:Y4129" si="4448">T4128-X4128</f>
        <v>0</v>
      </c>
      <c r="Z4128" s="11" t="s">
        <v>26</v>
      </c>
      <c r="AA4128" s="12" t="s">
        <v>31</v>
      </c>
    </row>
    <row r="4129" spans="1:27" x14ac:dyDescent="0.25">
      <c r="A4129" s="10">
        <v>45722</v>
      </c>
      <c r="B4129" s="11" t="s">
        <v>7283</v>
      </c>
      <c r="C4129" s="11" t="s">
        <v>7284</v>
      </c>
      <c r="D4129" s="11">
        <v>18693</v>
      </c>
      <c r="E4129" s="11" t="s">
        <v>81</v>
      </c>
      <c r="F4129" s="11" t="s">
        <v>26</v>
      </c>
      <c r="G4129" s="11">
        <v>1229</v>
      </c>
      <c r="H4129" s="12" t="s">
        <v>141</v>
      </c>
      <c r="I4129" s="12" t="s">
        <v>37</v>
      </c>
      <c r="J4129" s="12" t="s">
        <v>85</v>
      </c>
      <c r="K4129" s="12" t="s">
        <v>86</v>
      </c>
      <c r="L4129" s="13">
        <v>40.28</v>
      </c>
      <c r="M4129" s="13">
        <v>25</v>
      </c>
      <c r="N4129" s="13">
        <f t="shared" si="4382"/>
        <v>1.6112</v>
      </c>
      <c r="O4129" s="13">
        <v>29</v>
      </c>
      <c r="P4129" s="13" t="s">
        <v>30</v>
      </c>
      <c r="Q4129" s="13">
        <v>0</v>
      </c>
      <c r="R4129" s="69">
        <f t="shared" si="4445"/>
        <v>1168.1200000000001</v>
      </c>
      <c r="S4129" s="69">
        <v>0</v>
      </c>
      <c r="T4129" s="69">
        <f t="shared" si="4446"/>
        <v>0</v>
      </c>
      <c r="U4129" s="69">
        <f t="shared" si="4442"/>
        <v>1168.1200000000001</v>
      </c>
      <c r="V4129" s="69">
        <f t="shared" si="4447"/>
        <v>0</v>
      </c>
      <c r="W4129" s="69">
        <f t="shared" si="4444"/>
        <v>1168.1200000000001</v>
      </c>
      <c r="X4129" s="69">
        <v>0</v>
      </c>
      <c r="Y4129" s="14">
        <f t="shared" si="4448"/>
        <v>0</v>
      </c>
      <c r="Z4129" s="11" t="s">
        <v>26</v>
      </c>
      <c r="AA4129" s="12" t="s">
        <v>31</v>
      </c>
    </row>
    <row r="4130" spans="1:27" x14ac:dyDescent="0.25">
      <c r="A4130" s="10">
        <v>45722</v>
      </c>
      <c r="B4130" s="11" t="s">
        <v>7285</v>
      </c>
      <c r="C4130" s="11" t="s">
        <v>7286</v>
      </c>
      <c r="D4130" s="11">
        <v>18694</v>
      </c>
      <c r="E4130" s="11" t="s">
        <v>538</v>
      </c>
      <c r="F4130" s="11" t="s">
        <v>26</v>
      </c>
      <c r="G4130" s="11" t="s">
        <v>26</v>
      </c>
      <c r="H4130" s="12" t="s">
        <v>4421</v>
      </c>
      <c r="I4130" s="12" t="s">
        <v>27</v>
      </c>
      <c r="J4130" s="12" t="s">
        <v>42</v>
      </c>
      <c r="K4130" s="12" t="s">
        <v>43</v>
      </c>
      <c r="L4130" s="13">
        <v>43.38</v>
      </c>
      <c r="M4130" s="13">
        <v>25</v>
      </c>
      <c r="N4130" s="13">
        <f t="shared" si="4382"/>
        <v>1.7352000000000001</v>
      </c>
      <c r="O4130" s="13">
        <v>83</v>
      </c>
      <c r="P4130" s="13" t="s">
        <v>30</v>
      </c>
      <c r="Q4130" s="13">
        <v>0</v>
      </c>
      <c r="R4130" s="69">
        <f>L4130*O4130</f>
        <v>3600.5400000000004</v>
      </c>
      <c r="S4130" s="69">
        <v>38</v>
      </c>
      <c r="T4130" s="69">
        <f>L4130*S4130</f>
        <v>1648.44</v>
      </c>
      <c r="U4130" s="69">
        <f t="shared" si="4442"/>
        <v>1952.1000000000004</v>
      </c>
      <c r="V4130" s="69">
        <f>U4130*1</f>
        <v>1952.1000000000004</v>
      </c>
      <c r="W4130" s="69">
        <f t="shared" si="4444"/>
        <v>0</v>
      </c>
      <c r="X4130" s="69">
        <f>L4130*37</f>
        <v>1605.0600000000002</v>
      </c>
      <c r="Y4130" s="70">
        <f>+T4130-X4130</f>
        <v>43.379999999999882</v>
      </c>
      <c r="Z4130" s="12" t="s">
        <v>41</v>
      </c>
      <c r="AA4130" s="12" t="s">
        <v>78</v>
      </c>
    </row>
    <row r="4131" spans="1:27" x14ac:dyDescent="0.25">
      <c r="A4131" s="10">
        <v>45722</v>
      </c>
      <c r="B4131" s="11" t="s">
        <v>198</v>
      </c>
      <c r="C4131" s="11" t="s">
        <v>7287</v>
      </c>
      <c r="D4131" s="11">
        <v>18695</v>
      </c>
      <c r="E4131" s="11" t="s">
        <v>57</v>
      </c>
      <c r="F4131" s="11" t="s">
        <v>26</v>
      </c>
      <c r="G4131" s="11">
        <v>3075</v>
      </c>
      <c r="H4131" s="12" t="s">
        <v>41</v>
      </c>
      <c r="I4131" s="12" t="s">
        <v>55</v>
      </c>
      <c r="J4131" s="12" t="s">
        <v>55</v>
      </c>
      <c r="K4131" s="12" t="s">
        <v>56</v>
      </c>
      <c r="L4131" s="13">
        <v>38.24</v>
      </c>
      <c r="M4131" s="13">
        <v>23</v>
      </c>
      <c r="N4131" s="13">
        <f t="shared" si="4382"/>
        <v>1.662608695652174</v>
      </c>
      <c r="O4131" s="13" t="s">
        <v>30</v>
      </c>
      <c r="P4131" s="13">
        <v>24</v>
      </c>
      <c r="Q4131" s="13">
        <v>0</v>
      </c>
      <c r="R4131" s="69">
        <f t="shared" ref="R4131:R4132" si="4449">+M4131*P4131</f>
        <v>552</v>
      </c>
      <c r="S4131" s="69">
        <v>0</v>
      </c>
      <c r="T4131" s="69">
        <f t="shared" ref="T4131:T4132" si="4450">+M4131*S4131</f>
        <v>0</v>
      </c>
      <c r="U4131" s="69">
        <f t="shared" ref="U4131:U4132" si="4451">+R4131-T4131</f>
        <v>552</v>
      </c>
      <c r="V4131" s="69">
        <f t="shared" ref="V4131:V4132" si="4452">+U4131*0</f>
        <v>0</v>
      </c>
      <c r="W4131" s="69">
        <f t="shared" ref="W4131:W4132" si="4453">+U4131-V4131</f>
        <v>552</v>
      </c>
      <c r="X4131" s="69">
        <v>0</v>
      </c>
      <c r="Y4131" s="14">
        <f t="shared" ref="Y4131:Y4148" si="4454">T4131-X4131</f>
        <v>0</v>
      </c>
      <c r="Z4131" s="11" t="s">
        <v>26</v>
      </c>
      <c r="AA4131" s="12" t="s">
        <v>31</v>
      </c>
    </row>
    <row r="4132" spans="1:27" x14ac:dyDescent="0.25">
      <c r="A4132" s="10">
        <v>45722</v>
      </c>
      <c r="B4132" s="11" t="s">
        <v>7288</v>
      </c>
      <c r="C4132" s="11" t="s">
        <v>7289</v>
      </c>
      <c r="D4132" s="11">
        <v>18696</v>
      </c>
      <c r="E4132" s="11" t="s">
        <v>53</v>
      </c>
      <c r="F4132" s="11" t="s">
        <v>26</v>
      </c>
      <c r="G4132" s="11">
        <v>3610</v>
      </c>
      <c r="H4132" s="12" t="s">
        <v>41</v>
      </c>
      <c r="I4132" s="12" t="s">
        <v>55</v>
      </c>
      <c r="J4132" s="12" t="s">
        <v>55</v>
      </c>
      <c r="K4132" s="12" t="s">
        <v>56</v>
      </c>
      <c r="L4132" s="13">
        <v>41.62</v>
      </c>
      <c r="M4132" s="13">
        <v>25</v>
      </c>
      <c r="N4132" s="13">
        <f t="shared" si="4382"/>
        <v>1.6647999999999998</v>
      </c>
      <c r="O4132" s="13" t="s">
        <v>30</v>
      </c>
      <c r="P4132" s="13">
        <v>24</v>
      </c>
      <c r="Q4132" s="13">
        <v>0</v>
      </c>
      <c r="R4132" s="69">
        <f t="shared" si="4449"/>
        <v>600</v>
      </c>
      <c r="S4132" s="69">
        <v>0</v>
      </c>
      <c r="T4132" s="69">
        <f t="shared" si="4450"/>
        <v>0</v>
      </c>
      <c r="U4132" s="69">
        <f t="shared" si="4451"/>
        <v>600</v>
      </c>
      <c r="V4132" s="69">
        <f t="shared" si="4452"/>
        <v>0</v>
      </c>
      <c r="W4132" s="69">
        <f t="shared" si="4453"/>
        <v>600</v>
      </c>
      <c r="X4132" s="69">
        <v>0</v>
      </c>
      <c r="Y4132" s="14">
        <f t="shared" si="4454"/>
        <v>0</v>
      </c>
      <c r="Z4132" s="11" t="s">
        <v>26</v>
      </c>
      <c r="AA4132" s="12" t="s">
        <v>31</v>
      </c>
    </row>
    <row r="4133" spans="1:27" x14ac:dyDescent="0.25">
      <c r="A4133" s="10">
        <v>45722</v>
      </c>
      <c r="B4133" s="11" t="s">
        <v>3265</v>
      </c>
      <c r="C4133" s="11" t="s">
        <v>7290</v>
      </c>
      <c r="D4133" s="11">
        <v>18697</v>
      </c>
      <c r="E4133" s="11" t="s">
        <v>68</v>
      </c>
      <c r="F4133" s="11" t="s">
        <v>26</v>
      </c>
      <c r="G4133" s="11">
        <v>76382</v>
      </c>
      <c r="H4133" s="12" t="s">
        <v>4447</v>
      </c>
      <c r="I4133" s="12" t="s">
        <v>27</v>
      </c>
      <c r="J4133" s="12" t="s">
        <v>42</v>
      </c>
      <c r="K4133" s="12" t="s">
        <v>43</v>
      </c>
      <c r="L4133" s="13">
        <v>43.48</v>
      </c>
      <c r="M4133" s="13">
        <v>25</v>
      </c>
      <c r="N4133" s="13">
        <f t="shared" si="4382"/>
        <v>1.7391999999999999</v>
      </c>
      <c r="O4133" s="13">
        <v>42.5</v>
      </c>
      <c r="P4133" s="13"/>
      <c r="Q4133" s="13">
        <v>0</v>
      </c>
      <c r="R4133" s="69">
        <f>+L4133*O4133</f>
        <v>1847.8999999999999</v>
      </c>
      <c r="S4133" s="69">
        <v>0</v>
      </c>
      <c r="T4133" s="69">
        <f>+L4133*S4133</f>
        <v>0</v>
      </c>
      <c r="U4133" s="69">
        <f>+R4133-T4133</f>
        <v>1847.8999999999999</v>
      </c>
      <c r="V4133" s="69">
        <f>+U4133*0.75</f>
        <v>1385.925</v>
      </c>
      <c r="W4133" s="69">
        <f>+U4133-V4133</f>
        <v>461.97499999999991</v>
      </c>
      <c r="X4133" s="69">
        <v>0</v>
      </c>
      <c r="Y4133" s="14">
        <f t="shared" si="4454"/>
        <v>0</v>
      </c>
      <c r="Z4133" s="11" t="s">
        <v>26</v>
      </c>
      <c r="AA4133" s="12" t="s">
        <v>31</v>
      </c>
    </row>
    <row r="4134" spans="1:27" x14ac:dyDescent="0.25">
      <c r="A4134" s="10">
        <v>45722</v>
      </c>
      <c r="B4134" s="11" t="s">
        <v>134</v>
      </c>
      <c r="C4134" s="11" t="s">
        <v>7291</v>
      </c>
      <c r="D4134" s="11">
        <v>18698</v>
      </c>
      <c r="E4134" s="11" t="s">
        <v>482</v>
      </c>
      <c r="F4134" s="11" t="s">
        <v>26</v>
      </c>
      <c r="G4134" s="11">
        <v>3076</v>
      </c>
      <c r="H4134" s="12" t="s">
        <v>41</v>
      </c>
      <c r="I4134" s="12" t="s">
        <v>55</v>
      </c>
      <c r="J4134" s="12" t="s">
        <v>55</v>
      </c>
      <c r="K4134" s="12" t="s">
        <v>56</v>
      </c>
      <c r="L4134" s="13">
        <v>37.119999999999997</v>
      </c>
      <c r="M4134" s="13">
        <v>23</v>
      </c>
      <c r="N4134" s="13">
        <f t="shared" si="4382"/>
        <v>1.6139130434782607</v>
      </c>
      <c r="O4134" s="13" t="s">
        <v>30</v>
      </c>
      <c r="P4134" s="13">
        <v>24</v>
      </c>
      <c r="Q4134" s="13">
        <v>0</v>
      </c>
      <c r="R4134" s="69">
        <f t="shared" ref="R4134" si="4455">+M4134*P4134</f>
        <v>552</v>
      </c>
      <c r="S4134" s="69">
        <v>0</v>
      </c>
      <c r="T4134" s="69">
        <f t="shared" ref="T4134" si="4456">+M4134*S4134</f>
        <v>0</v>
      </c>
      <c r="U4134" s="69">
        <f t="shared" ref="U4134" si="4457">+R4134-T4134</f>
        <v>552</v>
      </c>
      <c r="V4134" s="69">
        <f t="shared" ref="V4134" si="4458">+U4134*0</f>
        <v>0</v>
      </c>
      <c r="W4134" s="69">
        <f t="shared" ref="W4134" si="4459">+U4134-V4134</f>
        <v>552</v>
      </c>
      <c r="X4134" s="69">
        <v>0</v>
      </c>
      <c r="Y4134" s="14">
        <f t="shared" si="4454"/>
        <v>0</v>
      </c>
      <c r="Z4134" s="11" t="s">
        <v>26</v>
      </c>
      <c r="AA4134" s="12" t="s">
        <v>31</v>
      </c>
    </row>
    <row r="4135" spans="1:27" x14ac:dyDescent="0.25">
      <c r="A4135" s="10">
        <v>45722</v>
      </c>
      <c r="B4135" s="11" t="s">
        <v>7292</v>
      </c>
      <c r="C4135" s="11" t="s">
        <v>7293</v>
      </c>
      <c r="D4135" s="11">
        <v>18699</v>
      </c>
      <c r="E4135" s="11" t="s">
        <v>604</v>
      </c>
      <c r="F4135" s="11" t="s">
        <v>26</v>
      </c>
      <c r="G4135" s="11">
        <v>1081</v>
      </c>
      <c r="H4135" s="12" t="s">
        <v>141</v>
      </c>
      <c r="I4135" s="12" t="s">
        <v>37</v>
      </c>
      <c r="J4135" s="12" t="s">
        <v>85</v>
      </c>
      <c r="K4135" s="12" t="s">
        <v>86</v>
      </c>
      <c r="L4135" s="13">
        <v>40.68</v>
      </c>
      <c r="M4135" s="13">
        <v>25</v>
      </c>
      <c r="N4135" s="13">
        <f t="shared" si="4382"/>
        <v>1.6272</v>
      </c>
      <c r="O4135" s="13">
        <v>29</v>
      </c>
      <c r="P4135" s="13" t="s">
        <v>30</v>
      </c>
      <c r="Q4135" s="13">
        <v>0</v>
      </c>
      <c r="R4135" s="69">
        <f t="shared" ref="R4135" si="4460">L4135*O4135</f>
        <v>1179.72</v>
      </c>
      <c r="S4135" s="69">
        <v>0</v>
      </c>
      <c r="T4135" s="69">
        <f t="shared" ref="T4135" si="4461">L4135*S4135</f>
        <v>0</v>
      </c>
      <c r="U4135" s="69">
        <f t="shared" ref="U4135" si="4462">R4135-T4135</f>
        <v>1179.72</v>
      </c>
      <c r="V4135" s="69">
        <f t="shared" ref="V4135" si="4463">U4135*0</f>
        <v>0</v>
      </c>
      <c r="W4135" s="69">
        <f t="shared" ref="W4135" si="4464">U4135-V4135</f>
        <v>1179.72</v>
      </c>
      <c r="X4135" s="69">
        <v>0</v>
      </c>
      <c r="Y4135" s="14">
        <f t="shared" si="4454"/>
        <v>0</v>
      </c>
      <c r="Z4135" s="11" t="s">
        <v>26</v>
      </c>
      <c r="AA4135" s="12" t="s">
        <v>31</v>
      </c>
    </row>
    <row r="4136" spans="1:27" x14ac:dyDescent="0.25">
      <c r="A4136" s="10">
        <v>45722</v>
      </c>
      <c r="B4136" s="11" t="s">
        <v>4246</v>
      </c>
      <c r="C4136" s="11" t="s">
        <v>7294</v>
      </c>
      <c r="D4136" s="11">
        <v>18700</v>
      </c>
      <c r="E4136" s="11" t="s">
        <v>434</v>
      </c>
      <c r="F4136" s="11" t="s">
        <v>26</v>
      </c>
      <c r="G4136" s="11">
        <v>3123</v>
      </c>
      <c r="H4136" s="12" t="s">
        <v>41</v>
      </c>
      <c r="I4136" s="12" t="s">
        <v>55</v>
      </c>
      <c r="J4136" s="12" t="s">
        <v>55</v>
      </c>
      <c r="K4136" s="12" t="s">
        <v>56</v>
      </c>
      <c r="L4136" s="13">
        <v>44.68</v>
      </c>
      <c r="M4136" s="13">
        <v>25</v>
      </c>
      <c r="N4136" s="13">
        <f t="shared" si="4382"/>
        <v>1.7871999999999999</v>
      </c>
      <c r="O4136" s="13" t="s">
        <v>30</v>
      </c>
      <c r="P4136" s="13">
        <v>24</v>
      </c>
      <c r="Q4136" s="13">
        <v>0</v>
      </c>
      <c r="R4136" s="69">
        <f t="shared" ref="R4136" si="4465">+M4136*P4136</f>
        <v>600</v>
      </c>
      <c r="S4136" s="69">
        <v>0</v>
      </c>
      <c r="T4136" s="69">
        <f t="shared" ref="T4136" si="4466">+M4136*S4136</f>
        <v>0</v>
      </c>
      <c r="U4136" s="69">
        <f t="shared" ref="U4136" si="4467">+R4136-T4136</f>
        <v>600</v>
      </c>
      <c r="V4136" s="69">
        <f t="shared" ref="V4136" si="4468">+U4136*0</f>
        <v>0</v>
      </c>
      <c r="W4136" s="69">
        <f t="shared" ref="W4136" si="4469">+U4136-V4136</f>
        <v>600</v>
      </c>
      <c r="X4136" s="69">
        <v>0</v>
      </c>
      <c r="Y4136" s="14">
        <f t="shared" si="4454"/>
        <v>0</v>
      </c>
      <c r="Z4136" s="11" t="s">
        <v>26</v>
      </c>
      <c r="AA4136" s="12" t="s">
        <v>31</v>
      </c>
    </row>
    <row r="4137" spans="1:27" x14ac:dyDescent="0.25">
      <c r="A4137" s="10">
        <v>45722</v>
      </c>
      <c r="B4137" s="11" t="s">
        <v>7295</v>
      </c>
      <c r="C4137" s="11" t="s">
        <v>7296</v>
      </c>
      <c r="D4137" s="11">
        <v>18701</v>
      </c>
      <c r="E4137" s="11" t="s">
        <v>32</v>
      </c>
      <c r="F4137" s="11" t="s">
        <v>26</v>
      </c>
      <c r="G4137" s="11">
        <v>1636</v>
      </c>
      <c r="H4137" s="12" t="s">
        <v>45</v>
      </c>
      <c r="I4137" s="12" t="s">
        <v>27</v>
      </c>
      <c r="J4137" s="12" t="s">
        <v>42</v>
      </c>
      <c r="K4137" s="12" t="s">
        <v>43</v>
      </c>
      <c r="L4137" s="13">
        <v>40.56</v>
      </c>
      <c r="M4137" s="13">
        <v>25</v>
      </c>
      <c r="N4137" s="13">
        <f t="shared" si="4382"/>
        <v>1.6224000000000001</v>
      </c>
      <c r="O4137" s="13" t="s">
        <v>30</v>
      </c>
      <c r="P4137" s="13">
        <v>62</v>
      </c>
      <c r="Q4137" s="13">
        <v>0</v>
      </c>
      <c r="R4137" s="69">
        <f>M4137*P4137</f>
        <v>1550</v>
      </c>
      <c r="S4137" s="69">
        <v>0</v>
      </c>
      <c r="T4137" s="69">
        <f>M4137*S4137</f>
        <v>0</v>
      </c>
      <c r="U4137" s="69">
        <f t="shared" ref="U4137" si="4470">R4137-T4137</f>
        <v>1550</v>
      </c>
      <c r="V4137" s="69">
        <f>U4137*0</f>
        <v>0</v>
      </c>
      <c r="W4137" s="69">
        <f t="shared" ref="W4137" si="4471">U4137-V4137</f>
        <v>1550</v>
      </c>
      <c r="X4137" s="69">
        <v>0</v>
      </c>
      <c r="Y4137" s="14">
        <f t="shared" si="4454"/>
        <v>0</v>
      </c>
      <c r="Z4137" s="11" t="s">
        <v>26</v>
      </c>
      <c r="AA4137" s="12" t="s">
        <v>31</v>
      </c>
    </row>
    <row r="4138" spans="1:27" x14ac:dyDescent="0.25">
      <c r="A4138" s="10">
        <v>45722</v>
      </c>
      <c r="B4138" s="11" t="s">
        <v>7130</v>
      </c>
      <c r="C4138" s="11" t="s">
        <v>7297</v>
      </c>
      <c r="D4138" s="11">
        <v>18702</v>
      </c>
      <c r="E4138" s="11" t="s">
        <v>40</v>
      </c>
      <c r="F4138" s="11" t="s">
        <v>26</v>
      </c>
      <c r="G4138" s="11">
        <v>3611</v>
      </c>
      <c r="H4138" s="12" t="s">
        <v>41</v>
      </c>
      <c r="I4138" s="12" t="s">
        <v>55</v>
      </c>
      <c r="J4138" s="12" t="s">
        <v>565</v>
      </c>
      <c r="K4138" s="12" t="s">
        <v>549</v>
      </c>
      <c r="L4138" s="13">
        <v>41.9</v>
      </c>
      <c r="M4138" s="13">
        <v>25</v>
      </c>
      <c r="N4138" s="13">
        <f t="shared" si="4382"/>
        <v>1.6759999999999999</v>
      </c>
      <c r="O4138" s="13">
        <v>25</v>
      </c>
      <c r="P4138" s="13"/>
      <c r="Q4138" s="13">
        <v>0</v>
      </c>
      <c r="R4138" s="69">
        <f>L4138*O4138</f>
        <v>1047.5</v>
      </c>
      <c r="S4138" s="69">
        <v>0</v>
      </c>
      <c r="T4138" s="69">
        <f>L4138*S4138</f>
        <v>0</v>
      </c>
      <c r="U4138" s="69">
        <f>R4138-T4138</f>
        <v>1047.5</v>
      </c>
      <c r="V4138" s="69">
        <f>U4138*0</f>
        <v>0</v>
      </c>
      <c r="W4138" s="69">
        <f>U4138-V4138</f>
        <v>1047.5</v>
      </c>
      <c r="X4138" s="69">
        <v>0</v>
      </c>
      <c r="Y4138" s="14">
        <f t="shared" si="4454"/>
        <v>0</v>
      </c>
      <c r="Z4138" s="11" t="s">
        <v>26</v>
      </c>
      <c r="AA4138" s="12" t="s">
        <v>31</v>
      </c>
    </row>
    <row r="4139" spans="1:27" x14ac:dyDescent="0.25">
      <c r="A4139" s="10">
        <v>45722</v>
      </c>
      <c r="B4139" s="11" t="s">
        <v>7298</v>
      </c>
      <c r="C4139" s="11" t="s">
        <v>7299</v>
      </c>
      <c r="D4139" s="11">
        <v>18703</v>
      </c>
      <c r="E4139" s="11" t="s">
        <v>229</v>
      </c>
      <c r="F4139" s="11" t="s">
        <v>26</v>
      </c>
      <c r="G4139" s="11">
        <v>3077</v>
      </c>
      <c r="H4139" s="12" t="s">
        <v>41</v>
      </c>
      <c r="I4139" s="12" t="s">
        <v>55</v>
      </c>
      <c r="J4139" s="12" t="s">
        <v>55</v>
      </c>
      <c r="K4139" s="12" t="s">
        <v>56</v>
      </c>
      <c r="L4139" s="13">
        <v>41.1</v>
      </c>
      <c r="M4139" s="13">
        <v>25</v>
      </c>
      <c r="N4139" s="13">
        <f t="shared" si="4382"/>
        <v>1.6440000000000001</v>
      </c>
      <c r="O4139" s="13" t="s">
        <v>30</v>
      </c>
      <c r="P4139" s="13">
        <v>24</v>
      </c>
      <c r="Q4139" s="13">
        <v>0</v>
      </c>
      <c r="R4139" s="69">
        <f t="shared" ref="R4139:R4140" si="4472">+M4139*P4139</f>
        <v>600</v>
      </c>
      <c r="S4139" s="69">
        <v>0</v>
      </c>
      <c r="T4139" s="69">
        <f t="shared" ref="T4139:T4140" si="4473">+M4139*S4139</f>
        <v>0</v>
      </c>
      <c r="U4139" s="69">
        <f t="shared" ref="U4139:U4140" si="4474">+R4139-T4139</f>
        <v>600</v>
      </c>
      <c r="V4139" s="69">
        <f t="shared" ref="V4139:V4140" si="4475">+U4139*0</f>
        <v>0</v>
      </c>
      <c r="W4139" s="69">
        <f t="shared" ref="W4139:W4140" si="4476">+U4139-V4139</f>
        <v>600</v>
      </c>
      <c r="X4139" s="69">
        <v>0</v>
      </c>
      <c r="Y4139" s="14">
        <f t="shared" si="4454"/>
        <v>0</v>
      </c>
      <c r="Z4139" s="11" t="s">
        <v>26</v>
      </c>
      <c r="AA4139" s="12" t="s">
        <v>31</v>
      </c>
    </row>
    <row r="4140" spans="1:27" x14ac:dyDescent="0.25">
      <c r="A4140" s="10">
        <v>45722</v>
      </c>
      <c r="B4140" s="11" t="s">
        <v>7300</v>
      </c>
      <c r="C4140" s="11" t="s">
        <v>7301</v>
      </c>
      <c r="D4140" s="11">
        <v>18704</v>
      </c>
      <c r="E4140" s="11" t="s">
        <v>239</v>
      </c>
      <c r="F4140" s="11" t="s">
        <v>26</v>
      </c>
      <c r="G4140" s="11">
        <v>2898</v>
      </c>
      <c r="H4140" s="12" t="s">
        <v>41</v>
      </c>
      <c r="I4140" s="12" t="s">
        <v>55</v>
      </c>
      <c r="J4140" s="12" t="s">
        <v>55</v>
      </c>
      <c r="K4140" s="12" t="s">
        <v>56</v>
      </c>
      <c r="L4140" s="13">
        <v>40</v>
      </c>
      <c r="M4140" s="13">
        <v>24</v>
      </c>
      <c r="N4140" s="13">
        <f t="shared" si="4382"/>
        <v>1.6666666666666667</v>
      </c>
      <c r="O4140" s="13" t="s">
        <v>30</v>
      </c>
      <c r="P4140" s="13">
        <v>24</v>
      </c>
      <c r="Q4140" s="13">
        <v>0</v>
      </c>
      <c r="R4140" s="69">
        <f t="shared" si="4472"/>
        <v>576</v>
      </c>
      <c r="S4140" s="69">
        <v>0</v>
      </c>
      <c r="T4140" s="69">
        <f t="shared" si="4473"/>
        <v>0</v>
      </c>
      <c r="U4140" s="69">
        <f t="shared" si="4474"/>
        <v>576</v>
      </c>
      <c r="V4140" s="69">
        <f t="shared" si="4475"/>
        <v>0</v>
      </c>
      <c r="W4140" s="69">
        <f t="shared" si="4476"/>
        <v>576</v>
      </c>
      <c r="X4140" s="69">
        <v>0</v>
      </c>
      <c r="Y4140" s="14">
        <f t="shared" si="4454"/>
        <v>0</v>
      </c>
      <c r="Z4140" s="11" t="s">
        <v>26</v>
      </c>
      <c r="AA4140" s="12" t="s">
        <v>31</v>
      </c>
    </row>
    <row r="4141" spans="1:27" x14ac:dyDescent="0.25">
      <c r="A4141" s="10">
        <v>45722</v>
      </c>
      <c r="B4141" s="11" t="s">
        <v>613</v>
      </c>
      <c r="C4141" s="11" t="s">
        <v>7302</v>
      </c>
      <c r="D4141" s="11">
        <v>18705</v>
      </c>
      <c r="E4141" s="11" t="s">
        <v>519</v>
      </c>
      <c r="F4141" s="11" t="s">
        <v>26</v>
      </c>
      <c r="G4141" s="11">
        <v>10464</v>
      </c>
      <c r="H4141" s="12" t="s">
        <v>140</v>
      </c>
      <c r="I4141" s="12" t="s">
        <v>27</v>
      </c>
      <c r="J4141" s="12" t="s">
        <v>42</v>
      </c>
      <c r="K4141" s="12" t="s">
        <v>43</v>
      </c>
      <c r="L4141" s="13">
        <v>41.76</v>
      </c>
      <c r="M4141" s="13">
        <v>25</v>
      </c>
      <c r="N4141" s="13">
        <f t="shared" si="4382"/>
        <v>1.6703999999999999</v>
      </c>
      <c r="O4141" s="13">
        <v>40</v>
      </c>
      <c r="P4141" s="13"/>
      <c r="Q4141" s="13">
        <v>0</v>
      </c>
      <c r="R4141" s="69">
        <f>+L4141*O4141</f>
        <v>1670.3999999999999</v>
      </c>
      <c r="S4141" s="69">
        <v>0</v>
      </c>
      <c r="T4141" s="69">
        <f>+L4141*S4141</f>
        <v>0</v>
      </c>
      <c r="U4141" s="69">
        <f>+R4141-T4141</f>
        <v>1670.3999999999999</v>
      </c>
      <c r="V4141" s="69">
        <f>+U4141*0</f>
        <v>0</v>
      </c>
      <c r="W4141" s="69">
        <f>+U4141-V4141</f>
        <v>1670.3999999999999</v>
      </c>
      <c r="X4141" s="69">
        <v>0</v>
      </c>
      <c r="Y4141" s="14">
        <f t="shared" si="4454"/>
        <v>0</v>
      </c>
      <c r="Z4141" s="11" t="s">
        <v>26</v>
      </c>
      <c r="AA4141" s="12" t="s">
        <v>31</v>
      </c>
    </row>
    <row r="4142" spans="1:27" x14ac:dyDescent="0.25">
      <c r="A4142" s="10">
        <v>45722</v>
      </c>
      <c r="B4142" s="11" t="s">
        <v>2637</v>
      </c>
      <c r="C4142" s="11" t="s">
        <v>7303</v>
      </c>
      <c r="D4142" s="11">
        <v>18706</v>
      </c>
      <c r="E4142" s="11" t="s">
        <v>63</v>
      </c>
      <c r="F4142" s="11" t="s">
        <v>26</v>
      </c>
      <c r="G4142" s="11">
        <v>10861</v>
      </c>
      <c r="H4142" s="12" t="s">
        <v>140</v>
      </c>
      <c r="I4142" s="12" t="s">
        <v>27</v>
      </c>
      <c r="J4142" s="12" t="s">
        <v>42</v>
      </c>
      <c r="K4142" s="12" t="s">
        <v>43</v>
      </c>
      <c r="L4142" s="13">
        <v>40.68</v>
      </c>
      <c r="M4142" s="13">
        <v>25</v>
      </c>
      <c r="N4142" s="13">
        <f t="shared" si="4382"/>
        <v>1.6272</v>
      </c>
      <c r="O4142" s="13">
        <v>40</v>
      </c>
      <c r="P4142" s="13"/>
      <c r="Q4142" s="13">
        <v>0</v>
      </c>
      <c r="R4142" s="69">
        <f>+L4142*O4142</f>
        <v>1627.2</v>
      </c>
      <c r="S4142" s="69">
        <v>0</v>
      </c>
      <c r="T4142" s="69">
        <f>+L4142*S4142</f>
        <v>0</v>
      </c>
      <c r="U4142" s="69">
        <f>+R4142-T4142</f>
        <v>1627.2</v>
      </c>
      <c r="V4142" s="69">
        <f>+U4142*0</f>
        <v>0</v>
      </c>
      <c r="W4142" s="69">
        <f>+U4142-V4142</f>
        <v>1627.2</v>
      </c>
      <c r="X4142" s="69">
        <v>0</v>
      </c>
      <c r="Y4142" s="14">
        <f t="shared" si="4454"/>
        <v>0</v>
      </c>
      <c r="Z4142" s="11" t="s">
        <v>26</v>
      </c>
      <c r="AA4142" s="12" t="s">
        <v>31</v>
      </c>
    </row>
    <row r="4143" spans="1:27" x14ac:dyDescent="0.25">
      <c r="A4143" s="10">
        <v>45722</v>
      </c>
      <c r="B4143" s="11" t="s">
        <v>7304</v>
      </c>
      <c r="C4143" s="11" t="s">
        <v>7305</v>
      </c>
      <c r="D4143" s="11">
        <v>18707</v>
      </c>
      <c r="E4143" s="11" t="s">
        <v>592</v>
      </c>
      <c r="F4143" s="11" t="s">
        <v>26</v>
      </c>
      <c r="G4143" s="11">
        <v>56565</v>
      </c>
      <c r="H4143" s="12" t="s">
        <v>4422</v>
      </c>
      <c r="I4143" s="12" t="s">
        <v>27</v>
      </c>
      <c r="J4143" s="12" t="s">
        <v>33</v>
      </c>
      <c r="K4143" s="12" t="s">
        <v>34</v>
      </c>
      <c r="L4143" s="13">
        <v>34.840000000000003</v>
      </c>
      <c r="M4143" s="13">
        <v>25</v>
      </c>
      <c r="N4143" s="13">
        <f t="shared" si="4382"/>
        <v>1.3936000000000002</v>
      </c>
      <c r="O4143" s="13">
        <v>45</v>
      </c>
      <c r="P4143" s="13" t="s">
        <v>30</v>
      </c>
      <c r="Q4143" s="13">
        <v>0</v>
      </c>
      <c r="R4143" s="69">
        <f>+L4143*O4143</f>
        <v>1567.8000000000002</v>
      </c>
      <c r="S4143" s="69">
        <v>0</v>
      </c>
      <c r="T4143" s="69">
        <f>+L4143*S4143</f>
        <v>0</v>
      </c>
      <c r="U4143" s="69">
        <f t="shared" ref="U4143" si="4477">+R4143-T4143</f>
        <v>1567.8000000000002</v>
      </c>
      <c r="V4143" s="69">
        <f>+U4143*1</f>
        <v>1567.8000000000002</v>
      </c>
      <c r="W4143" s="69">
        <f t="shared" ref="W4143" si="4478">+U4143-V4143</f>
        <v>0</v>
      </c>
      <c r="X4143" s="69">
        <v>0</v>
      </c>
      <c r="Y4143" s="14">
        <f t="shared" si="4454"/>
        <v>0</v>
      </c>
      <c r="Z4143" s="11" t="s">
        <v>26</v>
      </c>
      <c r="AA4143" s="12" t="s">
        <v>31</v>
      </c>
    </row>
    <row r="4144" spans="1:27" x14ac:dyDescent="0.25">
      <c r="A4144" s="10">
        <v>45722</v>
      </c>
      <c r="B4144" s="11" t="s">
        <v>622</v>
      </c>
      <c r="C4144" s="11" t="s">
        <v>7306</v>
      </c>
      <c r="D4144" s="11">
        <v>18708</v>
      </c>
      <c r="E4144" s="11" t="s">
        <v>538</v>
      </c>
      <c r="F4144" s="11" t="s">
        <v>26</v>
      </c>
      <c r="G4144" s="11">
        <v>3204</v>
      </c>
      <c r="H4144" s="12" t="s">
        <v>41</v>
      </c>
      <c r="I4144" s="12" t="s">
        <v>55</v>
      </c>
      <c r="J4144" s="12" t="s">
        <v>565</v>
      </c>
      <c r="K4144" s="12" t="s">
        <v>549</v>
      </c>
      <c r="L4144" s="13">
        <v>40.04</v>
      </c>
      <c r="M4144" s="13">
        <v>24</v>
      </c>
      <c r="N4144" s="13">
        <f t="shared" si="4382"/>
        <v>1.6683333333333332</v>
      </c>
      <c r="O4144" s="13">
        <v>25</v>
      </c>
      <c r="P4144" s="13"/>
      <c r="Q4144" s="13">
        <v>0</v>
      </c>
      <c r="R4144" s="69">
        <f>L4144*O4144</f>
        <v>1001</v>
      </c>
      <c r="S4144" s="69">
        <v>0</v>
      </c>
      <c r="T4144" s="69">
        <f>L4144*S4144</f>
        <v>0</v>
      </c>
      <c r="U4144" s="69">
        <f>R4144-T4144</f>
        <v>1001</v>
      </c>
      <c r="V4144" s="69">
        <f>U4144*0</f>
        <v>0</v>
      </c>
      <c r="W4144" s="69">
        <f>U4144-V4144</f>
        <v>1001</v>
      </c>
      <c r="X4144" s="69">
        <v>0</v>
      </c>
      <c r="Y4144" s="14">
        <f t="shared" si="4454"/>
        <v>0</v>
      </c>
      <c r="Z4144" s="11" t="s">
        <v>26</v>
      </c>
      <c r="AA4144" s="12" t="s">
        <v>31</v>
      </c>
    </row>
    <row r="4145" spans="1:27" x14ac:dyDescent="0.25">
      <c r="A4145" s="10">
        <v>45722</v>
      </c>
      <c r="B4145" s="11" t="s">
        <v>302</v>
      </c>
      <c r="C4145" s="11" t="s">
        <v>7307</v>
      </c>
      <c r="D4145" s="11">
        <v>18709</v>
      </c>
      <c r="E4145" s="11" t="s">
        <v>68</v>
      </c>
      <c r="F4145" s="11" t="s">
        <v>26</v>
      </c>
      <c r="G4145" s="11">
        <v>1630</v>
      </c>
      <c r="H4145" s="12" t="s">
        <v>45</v>
      </c>
      <c r="I4145" s="12" t="s">
        <v>27</v>
      </c>
      <c r="J4145" s="12" t="s">
        <v>42</v>
      </c>
      <c r="K4145" s="12" t="s">
        <v>43</v>
      </c>
      <c r="L4145" s="13">
        <v>43.62</v>
      </c>
      <c r="M4145" s="13">
        <v>25</v>
      </c>
      <c r="N4145" s="13">
        <f t="shared" si="4382"/>
        <v>1.7447999999999999</v>
      </c>
      <c r="O4145" s="13" t="s">
        <v>30</v>
      </c>
      <c r="P4145" s="13">
        <v>62</v>
      </c>
      <c r="Q4145" s="13">
        <v>0</v>
      </c>
      <c r="R4145" s="69">
        <f>M4145*P4145</f>
        <v>1550</v>
      </c>
      <c r="S4145" s="69">
        <v>0</v>
      </c>
      <c r="T4145" s="69">
        <f>M4145*S4145</f>
        <v>0</v>
      </c>
      <c r="U4145" s="69">
        <f t="shared" ref="U4145" si="4479">R4145-T4145</f>
        <v>1550</v>
      </c>
      <c r="V4145" s="69">
        <f>U4145*0</f>
        <v>0</v>
      </c>
      <c r="W4145" s="69">
        <f t="shared" ref="W4145" si="4480">U4145-V4145</f>
        <v>1550</v>
      </c>
      <c r="X4145" s="69">
        <v>0</v>
      </c>
      <c r="Y4145" s="14">
        <f t="shared" si="4454"/>
        <v>0</v>
      </c>
      <c r="Z4145" s="11" t="s">
        <v>26</v>
      </c>
      <c r="AA4145" s="12" t="s">
        <v>31</v>
      </c>
    </row>
    <row r="4146" spans="1:27" x14ac:dyDescent="0.25">
      <c r="A4146" s="10">
        <v>45722</v>
      </c>
      <c r="B4146" s="11" t="s">
        <v>1487</v>
      </c>
      <c r="C4146" s="11" t="s">
        <v>7308</v>
      </c>
      <c r="D4146" s="11">
        <v>18710</v>
      </c>
      <c r="E4146" s="11" t="s">
        <v>57</v>
      </c>
      <c r="F4146" s="11" t="s">
        <v>26</v>
      </c>
      <c r="G4146" s="11">
        <v>4551</v>
      </c>
      <c r="H4146" s="12" t="s">
        <v>41</v>
      </c>
      <c r="I4146" s="12" t="s">
        <v>55</v>
      </c>
      <c r="J4146" s="12" t="s">
        <v>565</v>
      </c>
      <c r="K4146" s="12" t="s">
        <v>549</v>
      </c>
      <c r="L4146" s="13">
        <v>39.32</v>
      </c>
      <c r="M4146" s="13">
        <v>23</v>
      </c>
      <c r="N4146" s="13">
        <f t="shared" si="4382"/>
        <v>1.7095652173913043</v>
      </c>
      <c r="O4146" s="13">
        <v>25</v>
      </c>
      <c r="P4146" s="13"/>
      <c r="Q4146" s="13">
        <v>0</v>
      </c>
      <c r="R4146" s="69">
        <f>L4146*O4146</f>
        <v>983</v>
      </c>
      <c r="S4146" s="69">
        <v>0</v>
      </c>
      <c r="T4146" s="69">
        <f>L4146*S4146</f>
        <v>0</v>
      </c>
      <c r="U4146" s="69">
        <f>R4146-T4146</f>
        <v>983</v>
      </c>
      <c r="V4146" s="69">
        <f>U4146*0</f>
        <v>0</v>
      </c>
      <c r="W4146" s="69">
        <f>U4146-V4146</f>
        <v>983</v>
      </c>
      <c r="X4146" s="69">
        <v>0</v>
      </c>
      <c r="Y4146" s="14">
        <f t="shared" si="4454"/>
        <v>0</v>
      </c>
      <c r="Z4146" s="11" t="s">
        <v>26</v>
      </c>
      <c r="AA4146" s="12" t="s">
        <v>31</v>
      </c>
    </row>
    <row r="4147" spans="1:27" x14ac:dyDescent="0.25">
      <c r="A4147" s="10">
        <v>45722</v>
      </c>
      <c r="B4147" s="11" t="s">
        <v>7309</v>
      </c>
      <c r="C4147" s="11" t="s">
        <v>7310</v>
      </c>
      <c r="D4147" s="11">
        <v>18711</v>
      </c>
      <c r="E4147" s="11" t="s">
        <v>80</v>
      </c>
      <c r="F4147" s="11" t="s">
        <v>26</v>
      </c>
      <c r="G4147" s="11">
        <v>10914</v>
      </c>
      <c r="H4147" s="12" t="s">
        <v>140</v>
      </c>
      <c r="I4147" s="12" t="s">
        <v>27</v>
      </c>
      <c r="J4147" s="12" t="s">
        <v>33</v>
      </c>
      <c r="K4147" s="12" t="s">
        <v>34</v>
      </c>
      <c r="L4147" s="13">
        <v>39.479999999999997</v>
      </c>
      <c r="M4147" s="13">
        <v>27</v>
      </c>
      <c r="N4147" s="13">
        <f t="shared" ref="N4147:N4174" si="4481">L4147/M4147</f>
        <v>1.4622222222222221</v>
      </c>
      <c r="O4147" s="13">
        <v>40</v>
      </c>
      <c r="P4147" s="13"/>
      <c r="Q4147" s="13">
        <v>0</v>
      </c>
      <c r="R4147" s="69">
        <f>+L4147*O4147</f>
        <v>1579.1999999999998</v>
      </c>
      <c r="S4147" s="69">
        <v>0</v>
      </c>
      <c r="T4147" s="69">
        <f>+L4147*S4147</f>
        <v>0</v>
      </c>
      <c r="U4147" s="69">
        <f>+R4147-T4147</f>
        <v>1579.1999999999998</v>
      </c>
      <c r="V4147" s="69">
        <f>+U4147*0</f>
        <v>0</v>
      </c>
      <c r="W4147" s="69">
        <f>+U4147-V4147</f>
        <v>1579.1999999999998</v>
      </c>
      <c r="X4147" s="69">
        <v>0</v>
      </c>
      <c r="Y4147" s="14">
        <f t="shared" si="4454"/>
        <v>0</v>
      </c>
      <c r="Z4147" s="11" t="s">
        <v>26</v>
      </c>
      <c r="AA4147" s="12" t="s">
        <v>31</v>
      </c>
    </row>
    <row r="4148" spans="1:27" x14ac:dyDescent="0.25">
      <c r="A4148" s="10">
        <v>45722</v>
      </c>
      <c r="B4148" s="11" t="s">
        <v>1697</v>
      </c>
      <c r="C4148" s="11" t="s">
        <v>7311</v>
      </c>
      <c r="D4148" s="11">
        <v>18712</v>
      </c>
      <c r="E4148" s="11" t="s">
        <v>495</v>
      </c>
      <c r="F4148" s="11" t="s">
        <v>26</v>
      </c>
      <c r="G4148" s="11">
        <v>78968</v>
      </c>
      <c r="H4148" s="12" t="s">
        <v>4447</v>
      </c>
      <c r="I4148" s="12" t="s">
        <v>27</v>
      </c>
      <c r="J4148" s="12" t="s">
        <v>42</v>
      </c>
      <c r="K4148" s="12" t="s">
        <v>43</v>
      </c>
      <c r="L4148" s="13">
        <v>42.34</v>
      </c>
      <c r="M4148" s="13">
        <v>25</v>
      </c>
      <c r="N4148" s="13">
        <f t="shared" si="4481"/>
        <v>1.6936000000000002</v>
      </c>
      <c r="O4148" s="13">
        <v>42.5</v>
      </c>
      <c r="P4148" s="13"/>
      <c r="Q4148" s="13">
        <v>0</v>
      </c>
      <c r="R4148" s="69">
        <f>+L4148*O4148</f>
        <v>1799.45</v>
      </c>
      <c r="S4148" s="69">
        <v>0</v>
      </c>
      <c r="T4148" s="69">
        <f>+L4148*S4148</f>
        <v>0</v>
      </c>
      <c r="U4148" s="69">
        <f>+R4148-T4148</f>
        <v>1799.45</v>
      </c>
      <c r="V4148" s="69">
        <f>+U4148*0.75</f>
        <v>1349.5875000000001</v>
      </c>
      <c r="W4148" s="69">
        <f>+U4148-V4148</f>
        <v>449.86249999999995</v>
      </c>
      <c r="X4148" s="69">
        <v>0</v>
      </c>
      <c r="Y4148" s="14">
        <f t="shared" si="4454"/>
        <v>0</v>
      </c>
      <c r="Z4148" s="11" t="s">
        <v>26</v>
      </c>
      <c r="AA4148" s="12" t="s">
        <v>31</v>
      </c>
    </row>
    <row r="4149" spans="1:27" x14ac:dyDescent="0.25">
      <c r="A4149" s="10">
        <v>45722</v>
      </c>
      <c r="B4149" s="11" t="s">
        <v>300</v>
      </c>
      <c r="C4149" s="11" t="s">
        <v>7312</v>
      </c>
      <c r="D4149" s="11">
        <v>18713</v>
      </c>
      <c r="E4149" s="11" t="s">
        <v>40</v>
      </c>
      <c r="F4149" s="11" t="s">
        <v>26</v>
      </c>
      <c r="G4149" s="11" t="s">
        <v>26</v>
      </c>
      <c r="H4149" s="12" t="s">
        <v>4421</v>
      </c>
      <c r="I4149" s="12" t="s">
        <v>27</v>
      </c>
      <c r="J4149" s="12" t="s">
        <v>42</v>
      </c>
      <c r="K4149" s="12" t="s">
        <v>43</v>
      </c>
      <c r="L4149" s="13">
        <v>41.36</v>
      </c>
      <c r="M4149" s="13">
        <v>25</v>
      </c>
      <c r="N4149" s="13">
        <f t="shared" si="4481"/>
        <v>1.6543999999999999</v>
      </c>
      <c r="O4149" s="13">
        <v>83</v>
      </c>
      <c r="P4149" s="13" t="s">
        <v>30</v>
      </c>
      <c r="Q4149" s="13">
        <v>0</v>
      </c>
      <c r="R4149" s="69">
        <f>L4149*O4149</f>
        <v>3432.88</v>
      </c>
      <c r="S4149" s="69">
        <v>38</v>
      </c>
      <c r="T4149" s="69">
        <f>L4149*S4149</f>
        <v>1571.68</v>
      </c>
      <c r="U4149" s="69">
        <f t="shared" ref="U4149:U4150" si="4482">R4149-T4149</f>
        <v>1861.2</v>
      </c>
      <c r="V4149" s="69">
        <f>U4149*1</f>
        <v>1861.2</v>
      </c>
      <c r="W4149" s="69">
        <f t="shared" ref="W4149:W4150" si="4483">U4149-V4149</f>
        <v>0</v>
      </c>
      <c r="X4149" s="69">
        <f t="shared" ref="X4149:X4150" si="4484">L4149*37</f>
        <v>1530.32</v>
      </c>
      <c r="Y4149" s="70">
        <f>+T4149-X4149</f>
        <v>41.360000000000127</v>
      </c>
      <c r="Z4149" s="12" t="s">
        <v>41</v>
      </c>
      <c r="AA4149" s="12" t="s">
        <v>78</v>
      </c>
    </row>
    <row r="4150" spans="1:27" x14ac:dyDescent="0.25">
      <c r="A4150" s="10">
        <v>45722</v>
      </c>
      <c r="B4150" s="11" t="s">
        <v>7313</v>
      </c>
      <c r="C4150" s="11" t="s">
        <v>7314</v>
      </c>
      <c r="D4150" s="11">
        <v>18714</v>
      </c>
      <c r="E4150" s="11" t="s">
        <v>245</v>
      </c>
      <c r="F4150" s="11" t="s">
        <v>26</v>
      </c>
      <c r="G4150" s="11" t="s">
        <v>26</v>
      </c>
      <c r="H4150" s="12" t="s">
        <v>145</v>
      </c>
      <c r="I4150" s="12" t="s">
        <v>27</v>
      </c>
      <c r="J4150" s="12" t="s">
        <v>47</v>
      </c>
      <c r="K4150" s="12" t="s">
        <v>48</v>
      </c>
      <c r="L4150" s="13">
        <v>42.04</v>
      </c>
      <c r="M4150" s="13">
        <v>28</v>
      </c>
      <c r="N4150" s="13">
        <f t="shared" si="4481"/>
        <v>1.5014285714285713</v>
      </c>
      <c r="O4150" s="13">
        <v>91</v>
      </c>
      <c r="P4150" s="13" t="s">
        <v>30</v>
      </c>
      <c r="Q4150" s="13">
        <v>0</v>
      </c>
      <c r="R4150" s="69">
        <f>+L4150*O4150</f>
        <v>3825.64</v>
      </c>
      <c r="S4150" s="69">
        <v>40</v>
      </c>
      <c r="T4150" s="69">
        <f>L4150*S4150</f>
        <v>1681.6</v>
      </c>
      <c r="U4150" s="69">
        <f t="shared" si="4482"/>
        <v>2144.04</v>
      </c>
      <c r="V4150" s="69">
        <f>U4150*1</f>
        <v>2144.04</v>
      </c>
      <c r="W4150" s="69">
        <f t="shared" si="4483"/>
        <v>0</v>
      </c>
      <c r="X4150" s="69">
        <f t="shared" si="4484"/>
        <v>1555.48</v>
      </c>
      <c r="Y4150" s="70">
        <f>+T4150-X4150</f>
        <v>126.11999999999989</v>
      </c>
      <c r="Z4150" s="12" t="s">
        <v>41</v>
      </c>
      <c r="AA4150" s="12" t="s">
        <v>79</v>
      </c>
    </row>
    <row r="4151" spans="1:27" x14ac:dyDescent="0.25">
      <c r="A4151" s="10">
        <v>45722</v>
      </c>
      <c r="B4151" s="11" t="s">
        <v>415</v>
      </c>
      <c r="C4151" s="11" t="s">
        <v>7315</v>
      </c>
      <c r="D4151" s="11">
        <v>18715</v>
      </c>
      <c r="E4151" s="11" t="s">
        <v>229</v>
      </c>
      <c r="F4151" s="11" t="s">
        <v>26</v>
      </c>
      <c r="G4151" s="11">
        <v>2899</v>
      </c>
      <c r="H4151" s="12" t="s">
        <v>41</v>
      </c>
      <c r="I4151" s="12" t="s">
        <v>55</v>
      </c>
      <c r="J4151" s="12" t="s">
        <v>55</v>
      </c>
      <c r="K4151" s="12" t="s">
        <v>56</v>
      </c>
      <c r="L4151" s="13">
        <v>38.28</v>
      </c>
      <c r="M4151" s="13">
        <v>23</v>
      </c>
      <c r="N4151" s="13">
        <f t="shared" si="4481"/>
        <v>1.6643478260869566</v>
      </c>
      <c r="O4151" s="13" t="s">
        <v>30</v>
      </c>
      <c r="P4151" s="13">
        <v>24</v>
      </c>
      <c r="Q4151" s="13">
        <v>0</v>
      </c>
      <c r="R4151" s="69">
        <f t="shared" ref="R4151" si="4485">+M4151*P4151</f>
        <v>552</v>
      </c>
      <c r="S4151" s="69">
        <v>0</v>
      </c>
      <c r="T4151" s="69">
        <f t="shared" ref="T4151" si="4486">+M4151*S4151</f>
        <v>0</v>
      </c>
      <c r="U4151" s="69">
        <f t="shared" ref="U4151" si="4487">+R4151-T4151</f>
        <v>552</v>
      </c>
      <c r="V4151" s="69">
        <f t="shared" ref="V4151" si="4488">+U4151*0</f>
        <v>0</v>
      </c>
      <c r="W4151" s="69">
        <f t="shared" ref="W4151" si="4489">+U4151-V4151</f>
        <v>552</v>
      </c>
      <c r="X4151" s="69">
        <v>0</v>
      </c>
      <c r="Y4151" s="14">
        <f t="shared" ref="Y4151:Y4154" si="4490">T4151-X4151</f>
        <v>0</v>
      </c>
      <c r="Z4151" s="11" t="s">
        <v>26</v>
      </c>
      <c r="AA4151" s="12" t="s">
        <v>31</v>
      </c>
    </row>
    <row r="4152" spans="1:27" x14ac:dyDescent="0.25">
      <c r="A4152" s="10">
        <v>45722</v>
      </c>
      <c r="B4152" s="11" t="s">
        <v>7309</v>
      </c>
      <c r="C4152" s="11" t="s">
        <v>7316</v>
      </c>
      <c r="D4152" s="11">
        <v>18716</v>
      </c>
      <c r="E4152" s="11" t="s">
        <v>434</v>
      </c>
      <c r="F4152" s="11" t="s">
        <v>26</v>
      </c>
      <c r="G4152" s="11">
        <v>3124</v>
      </c>
      <c r="H4152" s="12" t="s">
        <v>41</v>
      </c>
      <c r="I4152" s="12" t="s">
        <v>55</v>
      </c>
      <c r="J4152" s="12" t="s">
        <v>565</v>
      </c>
      <c r="K4152" s="12" t="s">
        <v>549</v>
      </c>
      <c r="L4152" s="13">
        <v>38.4</v>
      </c>
      <c r="M4152" s="13">
        <v>23</v>
      </c>
      <c r="N4152" s="13">
        <f t="shared" si="4481"/>
        <v>1.6695652173913043</v>
      </c>
      <c r="O4152" s="13">
        <v>25</v>
      </c>
      <c r="P4152" s="13"/>
      <c r="Q4152" s="13">
        <v>0</v>
      </c>
      <c r="R4152" s="69">
        <f>L4152*O4152</f>
        <v>960</v>
      </c>
      <c r="S4152" s="69">
        <v>0</v>
      </c>
      <c r="T4152" s="69">
        <f>L4152*S4152</f>
        <v>0</v>
      </c>
      <c r="U4152" s="69">
        <f>R4152-T4152</f>
        <v>960</v>
      </c>
      <c r="V4152" s="69">
        <f>U4152*0</f>
        <v>0</v>
      </c>
      <c r="W4152" s="69">
        <f>U4152-V4152</f>
        <v>960</v>
      </c>
      <c r="X4152" s="69">
        <v>0</v>
      </c>
      <c r="Y4152" s="14">
        <f t="shared" si="4490"/>
        <v>0</v>
      </c>
      <c r="Z4152" s="11" t="s">
        <v>26</v>
      </c>
      <c r="AA4152" s="12" t="s">
        <v>31</v>
      </c>
    </row>
    <row r="4153" spans="1:27" x14ac:dyDescent="0.25">
      <c r="A4153" s="10">
        <v>45722</v>
      </c>
      <c r="B4153" s="11" t="s">
        <v>7317</v>
      </c>
      <c r="C4153" s="11" t="s">
        <v>7318</v>
      </c>
      <c r="D4153" s="11">
        <v>18717</v>
      </c>
      <c r="E4153" s="11" t="s">
        <v>32</v>
      </c>
      <c r="F4153" s="11" t="s">
        <v>26</v>
      </c>
      <c r="G4153" s="11">
        <v>1619</v>
      </c>
      <c r="H4153" s="12" t="s">
        <v>45</v>
      </c>
      <c r="I4153" s="12" t="s">
        <v>27</v>
      </c>
      <c r="J4153" s="12" t="s">
        <v>33</v>
      </c>
      <c r="K4153" s="12" t="s">
        <v>34</v>
      </c>
      <c r="L4153" s="13">
        <v>38.4</v>
      </c>
      <c r="M4153" s="13">
        <v>25</v>
      </c>
      <c r="N4153" s="13">
        <f t="shared" si="4481"/>
        <v>1.536</v>
      </c>
      <c r="O4153" s="13" t="s">
        <v>30</v>
      </c>
      <c r="P4153" s="13">
        <v>58</v>
      </c>
      <c r="Q4153" s="13">
        <v>0</v>
      </c>
      <c r="R4153" s="69">
        <f>M4153*P4153</f>
        <v>1450</v>
      </c>
      <c r="S4153" s="69">
        <v>0</v>
      </c>
      <c r="T4153" s="69">
        <f>M4153*S4153</f>
        <v>0</v>
      </c>
      <c r="U4153" s="69">
        <f t="shared" ref="U4153" si="4491">R4153-T4153</f>
        <v>1450</v>
      </c>
      <c r="V4153" s="69">
        <f>U4153*0</f>
        <v>0</v>
      </c>
      <c r="W4153" s="69">
        <f t="shared" ref="W4153" si="4492">U4153-V4153</f>
        <v>1450</v>
      </c>
      <c r="X4153" s="69">
        <v>0</v>
      </c>
      <c r="Y4153" s="14">
        <f t="shared" si="4490"/>
        <v>0</v>
      </c>
      <c r="Z4153" s="11" t="s">
        <v>26</v>
      </c>
      <c r="AA4153" s="12" t="s">
        <v>31</v>
      </c>
    </row>
    <row r="4154" spans="1:27" x14ac:dyDescent="0.25">
      <c r="A4154" s="10">
        <v>45722</v>
      </c>
      <c r="B4154" s="11" t="s">
        <v>5794</v>
      </c>
      <c r="C4154" s="11" t="s">
        <v>7319</v>
      </c>
      <c r="D4154" s="11">
        <v>18718</v>
      </c>
      <c r="E4154" s="11" t="s">
        <v>239</v>
      </c>
      <c r="F4154" s="11" t="s">
        <v>26</v>
      </c>
      <c r="G4154" s="11">
        <v>2900</v>
      </c>
      <c r="H4154" s="12" t="s">
        <v>41</v>
      </c>
      <c r="I4154" s="12" t="s">
        <v>55</v>
      </c>
      <c r="J4154" s="12" t="s">
        <v>565</v>
      </c>
      <c r="K4154" s="12" t="s">
        <v>549</v>
      </c>
      <c r="L4154" s="13">
        <v>41.64</v>
      </c>
      <c r="M4154" s="13">
        <v>25</v>
      </c>
      <c r="N4154" s="13">
        <f t="shared" si="4481"/>
        <v>1.6656</v>
      </c>
      <c r="O4154" s="13">
        <v>25</v>
      </c>
      <c r="P4154" s="13"/>
      <c r="Q4154" s="13">
        <v>0</v>
      </c>
      <c r="R4154" s="69">
        <f>L4154*O4154</f>
        <v>1041</v>
      </c>
      <c r="S4154" s="69">
        <v>0</v>
      </c>
      <c r="T4154" s="69">
        <f>L4154*S4154</f>
        <v>0</v>
      </c>
      <c r="U4154" s="69">
        <f>R4154-T4154</f>
        <v>1041</v>
      </c>
      <c r="V4154" s="69">
        <f>U4154*0</f>
        <v>0</v>
      </c>
      <c r="W4154" s="69">
        <f>U4154-V4154</f>
        <v>1041</v>
      </c>
      <c r="X4154" s="69">
        <v>0</v>
      </c>
      <c r="Y4154" s="14">
        <f t="shared" si="4490"/>
        <v>0</v>
      </c>
      <c r="Z4154" s="11" t="s">
        <v>26</v>
      </c>
      <c r="AA4154" s="12" t="s">
        <v>31</v>
      </c>
    </row>
    <row r="4155" spans="1:27" x14ac:dyDescent="0.25">
      <c r="A4155" s="10">
        <v>45722</v>
      </c>
      <c r="B4155" s="11" t="s">
        <v>7320</v>
      </c>
      <c r="C4155" s="11" t="s">
        <v>7321</v>
      </c>
      <c r="D4155" s="11">
        <v>18719</v>
      </c>
      <c r="E4155" s="11" t="s">
        <v>573</v>
      </c>
      <c r="F4155" s="11" t="s">
        <v>26</v>
      </c>
      <c r="G4155" s="11" t="s">
        <v>26</v>
      </c>
      <c r="H4155" s="12" t="s">
        <v>4421</v>
      </c>
      <c r="I4155" s="12" t="s">
        <v>27</v>
      </c>
      <c r="J4155" s="12" t="s">
        <v>33</v>
      </c>
      <c r="K4155" s="12" t="s">
        <v>34</v>
      </c>
      <c r="L4155" s="13">
        <v>40.98</v>
      </c>
      <c r="M4155" s="13">
        <v>28</v>
      </c>
      <c r="N4155" s="13">
        <f t="shared" si="4481"/>
        <v>1.4635714285714285</v>
      </c>
      <c r="O4155" s="13">
        <v>85</v>
      </c>
      <c r="P4155" s="13" t="s">
        <v>30</v>
      </c>
      <c r="Q4155" s="13">
        <v>0</v>
      </c>
      <c r="R4155" s="69">
        <f>L4155*O4155</f>
        <v>3483.2999999999997</v>
      </c>
      <c r="S4155" s="69">
        <v>38</v>
      </c>
      <c r="T4155" s="69">
        <f>L4155*S4155</f>
        <v>1557.2399999999998</v>
      </c>
      <c r="U4155" s="69">
        <f>R4155-T4155</f>
        <v>1926.06</v>
      </c>
      <c r="V4155" s="69">
        <f>U4155*1</f>
        <v>1926.06</v>
      </c>
      <c r="W4155" s="69">
        <f>U4155-V4155</f>
        <v>0</v>
      </c>
      <c r="X4155" s="69">
        <f>L4155*36</f>
        <v>1475.28</v>
      </c>
      <c r="Y4155" s="70">
        <f>+T4155-X4155</f>
        <v>81.959999999999809</v>
      </c>
      <c r="Z4155" s="12" t="s">
        <v>141</v>
      </c>
      <c r="AA4155" s="12" t="s">
        <v>78</v>
      </c>
    </row>
    <row r="4156" spans="1:27" x14ac:dyDescent="0.25">
      <c r="A4156" s="10">
        <v>45722</v>
      </c>
      <c r="B4156" s="11" t="s">
        <v>6745</v>
      </c>
      <c r="C4156" s="11" t="s">
        <v>7322</v>
      </c>
      <c r="D4156" s="11">
        <v>18721</v>
      </c>
      <c r="E4156" s="11" t="s">
        <v>77</v>
      </c>
      <c r="F4156" s="11" t="s">
        <v>26</v>
      </c>
      <c r="G4156" s="11">
        <v>3125</v>
      </c>
      <c r="H4156" s="12" t="s">
        <v>41</v>
      </c>
      <c r="I4156" s="12" t="s">
        <v>27</v>
      </c>
      <c r="J4156" s="12" t="s">
        <v>42</v>
      </c>
      <c r="K4156" s="12" t="s">
        <v>43</v>
      </c>
      <c r="L4156" s="13">
        <v>40.74</v>
      </c>
      <c r="M4156" s="13">
        <v>25</v>
      </c>
      <c r="N4156" s="13">
        <f t="shared" si="4481"/>
        <v>1.6296000000000002</v>
      </c>
      <c r="O4156" s="13" t="s">
        <v>30</v>
      </c>
      <c r="P4156" s="13">
        <v>64</v>
      </c>
      <c r="Q4156" s="13">
        <v>0</v>
      </c>
      <c r="R4156" s="69">
        <f>M4156*P4156</f>
        <v>1600</v>
      </c>
      <c r="S4156" s="69">
        <v>0</v>
      </c>
      <c r="T4156" s="69">
        <f>M4156*S4156</f>
        <v>0</v>
      </c>
      <c r="U4156" s="69">
        <f>+R4156-T4156</f>
        <v>1600</v>
      </c>
      <c r="V4156" s="69">
        <f>+U4156*0</f>
        <v>0</v>
      </c>
      <c r="W4156" s="69">
        <f>+U4156-V4156</f>
        <v>1600</v>
      </c>
      <c r="X4156" s="69">
        <v>0</v>
      </c>
      <c r="Y4156" s="14">
        <f t="shared" ref="Y4156" si="4493">T4156-X4156</f>
        <v>0</v>
      </c>
      <c r="Z4156" s="11" t="s">
        <v>26</v>
      </c>
      <c r="AA4156" s="12" t="s">
        <v>31</v>
      </c>
    </row>
    <row r="4157" spans="1:27" x14ac:dyDescent="0.25">
      <c r="A4157" s="10">
        <v>45722</v>
      </c>
      <c r="B4157" s="11" t="s">
        <v>7323</v>
      </c>
      <c r="C4157" s="11" t="s">
        <v>7324</v>
      </c>
      <c r="D4157" s="11">
        <v>18722</v>
      </c>
      <c r="E4157" s="11" t="s">
        <v>183</v>
      </c>
      <c r="F4157" s="11" t="s">
        <v>26</v>
      </c>
      <c r="G4157" s="11" t="s">
        <v>26</v>
      </c>
      <c r="H4157" s="12" t="s">
        <v>4421</v>
      </c>
      <c r="I4157" s="12" t="s">
        <v>27</v>
      </c>
      <c r="J4157" s="12" t="s">
        <v>47</v>
      </c>
      <c r="K4157" s="12" t="s">
        <v>48</v>
      </c>
      <c r="L4157" s="13">
        <v>40.799999999999997</v>
      </c>
      <c r="M4157" s="13">
        <v>28</v>
      </c>
      <c r="N4157" s="13">
        <f t="shared" si="4481"/>
        <v>1.4571428571428571</v>
      </c>
      <c r="O4157" s="13">
        <v>87</v>
      </c>
      <c r="P4157" s="13" t="s">
        <v>30</v>
      </c>
      <c r="Q4157" s="13">
        <v>0</v>
      </c>
      <c r="R4157" s="69">
        <f>L4157*O4157</f>
        <v>3549.6</v>
      </c>
      <c r="S4157" s="69">
        <v>38</v>
      </c>
      <c r="T4157" s="69">
        <f>L4157*S4157</f>
        <v>1550.3999999999999</v>
      </c>
      <c r="U4157" s="69">
        <f>R4157-T4157</f>
        <v>1999.2</v>
      </c>
      <c r="V4157" s="69">
        <f>U4157*1</f>
        <v>1999.2</v>
      </c>
      <c r="W4157" s="69">
        <f>U4157-V4157</f>
        <v>0</v>
      </c>
      <c r="X4157" s="69">
        <f>L4157*36</f>
        <v>1468.8</v>
      </c>
      <c r="Y4157" s="70">
        <f t="shared" ref="Y4157" si="4494">+T4157-X4157</f>
        <v>81.599999999999909</v>
      </c>
      <c r="Z4157" s="12" t="s">
        <v>141</v>
      </c>
      <c r="AA4157" s="12" t="s">
        <v>78</v>
      </c>
    </row>
    <row r="4158" spans="1:27" x14ac:dyDescent="0.25">
      <c r="A4158" s="10">
        <v>45722</v>
      </c>
      <c r="B4158" s="11" t="s">
        <v>7325</v>
      </c>
      <c r="C4158" s="11" t="s">
        <v>7326</v>
      </c>
      <c r="D4158" s="11">
        <v>18723</v>
      </c>
      <c r="E4158" s="11" t="s">
        <v>500</v>
      </c>
      <c r="F4158" s="11" t="s">
        <v>26</v>
      </c>
      <c r="G4158" s="11" t="s">
        <v>26</v>
      </c>
      <c r="H4158" s="12" t="s">
        <v>4421</v>
      </c>
      <c r="I4158" s="12" t="s">
        <v>27</v>
      </c>
      <c r="J4158" s="12" t="s">
        <v>33</v>
      </c>
      <c r="K4158" s="12" t="s">
        <v>34</v>
      </c>
      <c r="L4158" s="13">
        <v>40.42</v>
      </c>
      <c r="M4158" s="13">
        <v>28</v>
      </c>
      <c r="N4158" s="13">
        <f t="shared" si="4481"/>
        <v>1.4435714285714287</v>
      </c>
      <c r="O4158" s="13">
        <v>85</v>
      </c>
      <c r="P4158" s="13" t="s">
        <v>30</v>
      </c>
      <c r="Q4158" s="13">
        <v>0</v>
      </c>
      <c r="R4158" s="69">
        <f>L4158*O4158</f>
        <v>3435.7000000000003</v>
      </c>
      <c r="S4158" s="69">
        <v>38</v>
      </c>
      <c r="T4158" s="69">
        <f>L4158*S4158</f>
        <v>1535.96</v>
      </c>
      <c r="U4158" s="69">
        <f>R4158-T4158</f>
        <v>1899.7400000000002</v>
      </c>
      <c r="V4158" s="69">
        <f>U4158*1</f>
        <v>1899.7400000000002</v>
      </c>
      <c r="W4158" s="69">
        <f>U4158-V4158</f>
        <v>0</v>
      </c>
      <c r="X4158" s="69">
        <f>L4158*36</f>
        <v>1455.1200000000001</v>
      </c>
      <c r="Y4158" s="70">
        <f>+T4158-X4158</f>
        <v>80.839999999999918</v>
      </c>
      <c r="Z4158" s="12" t="s">
        <v>141</v>
      </c>
      <c r="AA4158" s="12" t="s">
        <v>78</v>
      </c>
    </row>
    <row r="4159" spans="1:27" x14ac:dyDescent="0.25">
      <c r="A4159" s="10">
        <v>45722</v>
      </c>
      <c r="B4159" s="11" t="s">
        <v>133</v>
      </c>
      <c r="C4159" s="11" t="s">
        <v>7327</v>
      </c>
      <c r="D4159" s="11">
        <v>18724</v>
      </c>
      <c r="E4159" s="11" t="s">
        <v>538</v>
      </c>
      <c r="F4159" s="11" t="s">
        <v>26</v>
      </c>
      <c r="G4159" s="11">
        <v>3206</v>
      </c>
      <c r="H4159" s="12" t="s">
        <v>41</v>
      </c>
      <c r="I4159" s="12" t="s">
        <v>55</v>
      </c>
      <c r="J4159" s="12" t="s">
        <v>565</v>
      </c>
      <c r="K4159" s="12" t="s">
        <v>549</v>
      </c>
      <c r="L4159" s="13">
        <v>39.08</v>
      </c>
      <c r="M4159" s="13">
        <v>25</v>
      </c>
      <c r="N4159" s="13">
        <f t="shared" si="4481"/>
        <v>1.5631999999999999</v>
      </c>
      <c r="O4159" s="13">
        <v>25</v>
      </c>
      <c r="P4159" s="13"/>
      <c r="Q4159" s="13">
        <v>0</v>
      </c>
      <c r="R4159" s="69">
        <f>L4159*O4159</f>
        <v>977</v>
      </c>
      <c r="S4159" s="69">
        <v>0</v>
      </c>
      <c r="T4159" s="69">
        <f>L4159*S4159</f>
        <v>0</v>
      </c>
      <c r="U4159" s="69">
        <f>R4159-T4159</f>
        <v>977</v>
      </c>
      <c r="V4159" s="69">
        <f>U4159*0</f>
        <v>0</v>
      </c>
      <c r="W4159" s="69">
        <f>U4159-V4159</f>
        <v>977</v>
      </c>
      <c r="X4159" s="69">
        <v>0</v>
      </c>
      <c r="Y4159" s="14">
        <f t="shared" ref="Y4159:Y4164" si="4495">T4159-X4159</f>
        <v>0</v>
      </c>
      <c r="Z4159" s="11" t="s">
        <v>26</v>
      </c>
      <c r="AA4159" s="12" t="s">
        <v>31</v>
      </c>
    </row>
    <row r="4160" spans="1:27" x14ac:dyDescent="0.25">
      <c r="A4160" s="10">
        <v>45722</v>
      </c>
      <c r="B4160" s="11" t="s">
        <v>7328</v>
      </c>
      <c r="C4160" s="11" t="s">
        <v>7329</v>
      </c>
      <c r="D4160" s="11">
        <v>18725</v>
      </c>
      <c r="E4160" s="11" t="s">
        <v>604</v>
      </c>
      <c r="F4160" s="11" t="s">
        <v>26</v>
      </c>
      <c r="G4160" s="11">
        <v>1082</v>
      </c>
      <c r="H4160" s="12" t="s">
        <v>141</v>
      </c>
      <c r="I4160" s="12" t="s">
        <v>27</v>
      </c>
      <c r="J4160" s="12" t="s">
        <v>33</v>
      </c>
      <c r="K4160" s="12" t="s">
        <v>34</v>
      </c>
      <c r="L4160" s="13">
        <v>39.78</v>
      </c>
      <c r="M4160" s="13">
        <v>27</v>
      </c>
      <c r="N4160" s="13">
        <f t="shared" si="4481"/>
        <v>1.4733333333333334</v>
      </c>
      <c r="O4160" s="13">
        <v>40</v>
      </c>
      <c r="P4160" s="13" t="s">
        <v>30</v>
      </c>
      <c r="Q4160" s="13">
        <v>0</v>
      </c>
      <c r="R4160" s="69">
        <f>L4160*O4160</f>
        <v>1591.2</v>
      </c>
      <c r="S4160" s="69">
        <v>0</v>
      </c>
      <c r="T4160" s="69">
        <f>L4160*S4160</f>
        <v>0</v>
      </c>
      <c r="U4160" s="69">
        <f>R4160-T4160</f>
        <v>1591.2</v>
      </c>
      <c r="V4160" s="69">
        <f>U4160*0</f>
        <v>0</v>
      </c>
      <c r="W4160" s="69">
        <f>U4160-V4160</f>
        <v>1591.2</v>
      </c>
      <c r="X4160" s="69">
        <v>0</v>
      </c>
      <c r="Y4160" s="14">
        <f t="shared" si="4495"/>
        <v>0</v>
      </c>
      <c r="Z4160" s="11" t="s">
        <v>26</v>
      </c>
      <c r="AA4160" s="12" t="s">
        <v>31</v>
      </c>
    </row>
    <row r="4161" spans="1:27" x14ac:dyDescent="0.25">
      <c r="A4161" s="10">
        <v>45722</v>
      </c>
      <c r="B4161" s="11" t="s">
        <v>6044</v>
      </c>
      <c r="C4161" s="11" t="s">
        <v>7330</v>
      </c>
      <c r="D4161" s="11">
        <v>18726</v>
      </c>
      <c r="E4161" s="11" t="s">
        <v>53</v>
      </c>
      <c r="F4161" s="11" t="s">
        <v>26</v>
      </c>
      <c r="G4161" s="11">
        <v>4751</v>
      </c>
      <c r="H4161" s="12" t="s">
        <v>41</v>
      </c>
      <c r="I4161" s="12" t="s">
        <v>55</v>
      </c>
      <c r="J4161" s="12" t="s">
        <v>55</v>
      </c>
      <c r="K4161" s="12" t="s">
        <v>56</v>
      </c>
      <c r="L4161" s="13">
        <v>35.94</v>
      </c>
      <c r="M4161" s="13">
        <v>22</v>
      </c>
      <c r="N4161" s="13">
        <f t="shared" si="4481"/>
        <v>1.6336363636363636</v>
      </c>
      <c r="O4161" s="13" t="s">
        <v>30</v>
      </c>
      <c r="P4161" s="13">
        <v>24</v>
      </c>
      <c r="Q4161" s="13">
        <v>0</v>
      </c>
      <c r="R4161" s="69">
        <f t="shared" ref="R4161" si="4496">+M4161*P4161</f>
        <v>528</v>
      </c>
      <c r="S4161" s="69">
        <v>0</v>
      </c>
      <c r="T4161" s="69">
        <f t="shared" ref="T4161" si="4497">+M4161*S4161</f>
        <v>0</v>
      </c>
      <c r="U4161" s="69">
        <f t="shared" ref="U4161" si="4498">+R4161-T4161</f>
        <v>528</v>
      </c>
      <c r="V4161" s="69">
        <f t="shared" ref="V4161" si="4499">+U4161*0</f>
        <v>0</v>
      </c>
      <c r="W4161" s="69">
        <f t="shared" ref="W4161" si="4500">+U4161-V4161</f>
        <v>528</v>
      </c>
      <c r="X4161" s="69">
        <v>0</v>
      </c>
      <c r="Y4161" s="14">
        <f t="shared" si="4495"/>
        <v>0</v>
      </c>
      <c r="Z4161" s="11" t="s">
        <v>26</v>
      </c>
      <c r="AA4161" s="12" t="s">
        <v>31</v>
      </c>
    </row>
    <row r="4162" spans="1:27" x14ac:dyDescent="0.25">
      <c r="A4162" s="10">
        <v>45722</v>
      </c>
      <c r="B4162" s="11" t="s">
        <v>7331</v>
      </c>
      <c r="C4162" s="11" t="s">
        <v>7332</v>
      </c>
      <c r="D4162" s="11">
        <v>18727</v>
      </c>
      <c r="E4162" s="11" t="s">
        <v>603</v>
      </c>
      <c r="F4162" s="11" t="s">
        <v>26</v>
      </c>
      <c r="G4162" s="11">
        <v>1129</v>
      </c>
      <c r="H4162" s="12" t="s">
        <v>141</v>
      </c>
      <c r="I4162" s="12" t="s">
        <v>27</v>
      </c>
      <c r="J4162" s="12" t="s">
        <v>47</v>
      </c>
      <c r="K4162" s="12" t="s">
        <v>48</v>
      </c>
      <c r="L4162" s="13">
        <v>39.4</v>
      </c>
      <c r="M4162" s="13">
        <v>27</v>
      </c>
      <c r="N4162" s="13">
        <f t="shared" si="4481"/>
        <v>1.4592592592592593</v>
      </c>
      <c r="O4162" s="13">
        <v>40</v>
      </c>
      <c r="P4162" s="13" t="s">
        <v>30</v>
      </c>
      <c r="Q4162" s="13">
        <v>0</v>
      </c>
      <c r="R4162" s="69">
        <f>L4162*O4162</f>
        <v>1576</v>
      </c>
      <c r="S4162" s="69">
        <v>0</v>
      </c>
      <c r="T4162" s="69">
        <f>L4162*S4162</f>
        <v>0</v>
      </c>
      <c r="U4162" s="69">
        <f>R4162-T4162</f>
        <v>1576</v>
      </c>
      <c r="V4162" s="69">
        <f>U4162*0</f>
        <v>0</v>
      </c>
      <c r="W4162" s="69">
        <f>U4162-V4162</f>
        <v>1576</v>
      </c>
      <c r="X4162" s="69">
        <v>0</v>
      </c>
      <c r="Y4162" s="14">
        <f t="shared" si="4495"/>
        <v>0</v>
      </c>
      <c r="Z4162" s="11" t="s">
        <v>26</v>
      </c>
      <c r="AA4162" s="12" t="s">
        <v>31</v>
      </c>
    </row>
    <row r="4163" spans="1:27" x14ac:dyDescent="0.25">
      <c r="A4163" s="10">
        <v>45722</v>
      </c>
      <c r="B4163" s="11" t="s">
        <v>7333</v>
      </c>
      <c r="C4163" s="11" t="s">
        <v>7334</v>
      </c>
      <c r="D4163" s="11">
        <v>18728</v>
      </c>
      <c r="E4163" s="11" t="s">
        <v>5740</v>
      </c>
      <c r="F4163" s="11" t="s">
        <v>26</v>
      </c>
      <c r="G4163" s="11">
        <v>2723</v>
      </c>
      <c r="H4163" s="12" t="s">
        <v>41</v>
      </c>
      <c r="I4163" s="12" t="s">
        <v>55</v>
      </c>
      <c r="J4163" s="12" t="s">
        <v>565</v>
      </c>
      <c r="K4163" s="12" t="s">
        <v>549</v>
      </c>
      <c r="L4163" s="13">
        <v>32.58</v>
      </c>
      <c r="M4163" s="13">
        <v>20</v>
      </c>
      <c r="N4163" s="13">
        <f t="shared" si="4481"/>
        <v>1.629</v>
      </c>
      <c r="O4163" s="13">
        <v>25</v>
      </c>
      <c r="P4163" s="13"/>
      <c r="Q4163" s="13">
        <v>0</v>
      </c>
      <c r="R4163" s="69">
        <f>L4163*O4163</f>
        <v>814.5</v>
      </c>
      <c r="S4163" s="69">
        <v>0</v>
      </c>
      <c r="T4163" s="69">
        <f>L4163*S4163</f>
        <v>0</v>
      </c>
      <c r="U4163" s="69">
        <f>R4163-T4163</f>
        <v>814.5</v>
      </c>
      <c r="V4163" s="69">
        <f>U4163*0</f>
        <v>0</v>
      </c>
      <c r="W4163" s="69">
        <f>U4163-V4163</f>
        <v>814.5</v>
      </c>
      <c r="X4163" s="69">
        <v>0</v>
      </c>
      <c r="Y4163" s="14">
        <f t="shared" si="4495"/>
        <v>0</v>
      </c>
      <c r="Z4163" s="11" t="s">
        <v>26</v>
      </c>
      <c r="AA4163" s="12" t="s">
        <v>31</v>
      </c>
    </row>
    <row r="4164" spans="1:27" x14ac:dyDescent="0.25">
      <c r="A4164" s="10">
        <v>45722</v>
      </c>
      <c r="B4164" s="11" t="s">
        <v>6542</v>
      </c>
      <c r="C4164" s="11" t="s">
        <v>7335</v>
      </c>
      <c r="D4164" s="11">
        <v>18729</v>
      </c>
      <c r="E4164" s="11" t="s">
        <v>91</v>
      </c>
      <c r="F4164" s="11" t="s">
        <v>26</v>
      </c>
      <c r="G4164" s="11">
        <v>2482</v>
      </c>
      <c r="H4164" s="12" t="s">
        <v>41</v>
      </c>
      <c r="I4164" s="12" t="s">
        <v>27</v>
      </c>
      <c r="J4164" s="12" t="s">
        <v>42</v>
      </c>
      <c r="K4164" s="12" t="s">
        <v>43</v>
      </c>
      <c r="L4164" s="13">
        <v>32.92</v>
      </c>
      <c r="M4164" s="13">
        <v>21</v>
      </c>
      <c r="N4164" s="13">
        <f t="shared" si="4481"/>
        <v>1.5676190476190477</v>
      </c>
      <c r="O4164" s="13" t="s">
        <v>30</v>
      </c>
      <c r="P4164" s="13">
        <v>64</v>
      </c>
      <c r="Q4164" s="13">
        <v>0</v>
      </c>
      <c r="R4164" s="69">
        <f>M4164*P4164</f>
        <v>1344</v>
      </c>
      <c r="S4164" s="69">
        <v>0</v>
      </c>
      <c r="T4164" s="69">
        <f>M4164*S4164</f>
        <v>0</v>
      </c>
      <c r="U4164" s="69">
        <f>+R4164-T4164</f>
        <v>1344</v>
      </c>
      <c r="V4164" s="69">
        <f>+U4164*0</f>
        <v>0</v>
      </c>
      <c r="W4164" s="69">
        <f>+U4164-V4164</f>
        <v>1344</v>
      </c>
      <c r="X4164" s="69">
        <v>0</v>
      </c>
      <c r="Y4164" s="14">
        <f t="shared" si="4495"/>
        <v>0</v>
      </c>
      <c r="Z4164" s="11" t="s">
        <v>26</v>
      </c>
      <c r="AA4164" s="12" t="s">
        <v>31</v>
      </c>
    </row>
    <row r="4165" spans="1:27" x14ac:dyDescent="0.25">
      <c r="A4165" s="10">
        <v>45722</v>
      </c>
      <c r="B4165" s="11" t="s">
        <v>7336</v>
      </c>
      <c r="C4165" s="11" t="s">
        <v>7337</v>
      </c>
      <c r="D4165" s="11">
        <v>18730</v>
      </c>
      <c r="E4165" s="11" t="s">
        <v>81</v>
      </c>
      <c r="F4165" s="11" t="s">
        <v>26</v>
      </c>
      <c r="G4165" s="11" t="s">
        <v>26</v>
      </c>
      <c r="H4165" s="12" t="s">
        <v>4421</v>
      </c>
      <c r="I4165" s="12" t="s">
        <v>27</v>
      </c>
      <c r="J4165" s="12" t="s">
        <v>33</v>
      </c>
      <c r="K4165" s="12" t="s">
        <v>34</v>
      </c>
      <c r="L4165" s="13">
        <v>41.34</v>
      </c>
      <c r="M4165" s="13">
        <v>28</v>
      </c>
      <c r="N4165" s="13">
        <f t="shared" si="4481"/>
        <v>1.4764285714285716</v>
      </c>
      <c r="O4165" s="13">
        <v>85</v>
      </c>
      <c r="P4165" s="13" t="s">
        <v>30</v>
      </c>
      <c r="Q4165" s="13">
        <v>0</v>
      </c>
      <c r="R4165" s="69">
        <f>L4165*O4165</f>
        <v>3513.9</v>
      </c>
      <c r="S4165" s="69">
        <v>38</v>
      </c>
      <c r="T4165" s="69">
        <f>L4165*S4165</f>
        <v>1570.92</v>
      </c>
      <c r="U4165" s="69">
        <f>R4165-T4165</f>
        <v>1942.98</v>
      </c>
      <c r="V4165" s="69">
        <f>U4165*1</f>
        <v>1942.98</v>
      </c>
      <c r="W4165" s="69">
        <f>U4165-V4165</f>
        <v>0</v>
      </c>
      <c r="X4165" s="69">
        <f>L4165*36</f>
        <v>1488.2400000000002</v>
      </c>
      <c r="Y4165" s="70">
        <f>+T4165-X4165</f>
        <v>82.679999999999836</v>
      </c>
      <c r="Z4165" s="12" t="s">
        <v>141</v>
      </c>
      <c r="AA4165" s="12" t="s">
        <v>78</v>
      </c>
    </row>
    <row r="4166" spans="1:27" x14ac:dyDescent="0.25">
      <c r="A4166" s="10">
        <v>45722</v>
      </c>
      <c r="B4166" s="11" t="s">
        <v>6050</v>
      </c>
      <c r="C4166" s="11" t="s">
        <v>7338</v>
      </c>
      <c r="D4166" s="11">
        <v>18731</v>
      </c>
      <c r="E4166" s="11" t="s">
        <v>7137</v>
      </c>
      <c r="F4166" s="11" t="s">
        <v>26</v>
      </c>
      <c r="G4166" s="11">
        <v>2483</v>
      </c>
      <c r="H4166" s="12" t="s">
        <v>41</v>
      </c>
      <c r="I4166" s="12" t="s">
        <v>55</v>
      </c>
      <c r="J4166" s="12" t="s">
        <v>565</v>
      </c>
      <c r="K4166" s="12" t="s">
        <v>549</v>
      </c>
      <c r="L4166" s="13">
        <v>31.76</v>
      </c>
      <c r="M4166" s="13">
        <v>20</v>
      </c>
      <c r="N4166" s="13">
        <f t="shared" si="4481"/>
        <v>1.5880000000000001</v>
      </c>
      <c r="O4166" s="13">
        <v>25</v>
      </c>
      <c r="P4166" s="13"/>
      <c r="Q4166" s="13">
        <v>0</v>
      </c>
      <c r="R4166" s="69">
        <f>L4166*O4166</f>
        <v>794</v>
      </c>
      <c r="S4166" s="69">
        <v>0</v>
      </c>
      <c r="T4166" s="69">
        <f>L4166*S4166</f>
        <v>0</v>
      </c>
      <c r="U4166" s="69">
        <f>R4166-T4166</f>
        <v>794</v>
      </c>
      <c r="V4166" s="69">
        <f>U4166*0</f>
        <v>0</v>
      </c>
      <c r="W4166" s="69">
        <f>U4166-V4166</f>
        <v>794</v>
      </c>
      <c r="X4166" s="69">
        <v>0</v>
      </c>
      <c r="Y4166" s="14">
        <f t="shared" ref="Y4166:Y4171" si="4501">T4166-X4166</f>
        <v>0</v>
      </c>
      <c r="Z4166" s="11" t="s">
        <v>26</v>
      </c>
      <c r="AA4166" s="12" t="s">
        <v>31</v>
      </c>
    </row>
    <row r="4167" spans="1:27" x14ac:dyDescent="0.25">
      <c r="A4167" s="10">
        <v>45722</v>
      </c>
      <c r="B4167" s="11" t="s">
        <v>6120</v>
      </c>
      <c r="C4167" s="11" t="s">
        <v>7339</v>
      </c>
      <c r="D4167" s="11">
        <v>18732</v>
      </c>
      <c r="E4167" s="11" t="s">
        <v>40</v>
      </c>
      <c r="F4167" s="11" t="s">
        <v>26</v>
      </c>
      <c r="G4167" s="11">
        <v>3614</v>
      </c>
      <c r="H4167" s="12" t="s">
        <v>41</v>
      </c>
      <c r="I4167" s="12" t="s">
        <v>55</v>
      </c>
      <c r="J4167" s="12" t="s">
        <v>565</v>
      </c>
      <c r="K4167" s="12" t="s">
        <v>549</v>
      </c>
      <c r="L4167" s="13">
        <v>39.32</v>
      </c>
      <c r="M4167" s="13">
        <v>25</v>
      </c>
      <c r="N4167" s="13">
        <f t="shared" si="4481"/>
        <v>1.5728</v>
      </c>
      <c r="O4167" s="13">
        <v>25</v>
      </c>
      <c r="P4167" s="13"/>
      <c r="Q4167" s="13">
        <v>0</v>
      </c>
      <c r="R4167" s="69">
        <f>L4167*O4167</f>
        <v>983</v>
      </c>
      <c r="S4167" s="69">
        <v>0</v>
      </c>
      <c r="T4167" s="69">
        <f>L4167*S4167</f>
        <v>0</v>
      </c>
      <c r="U4167" s="69">
        <f>R4167-T4167</f>
        <v>983</v>
      </c>
      <c r="V4167" s="69">
        <f>U4167*0</f>
        <v>0</v>
      </c>
      <c r="W4167" s="69">
        <f>U4167-V4167</f>
        <v>983</v>
      </c>
      <c r="X4167" s="69">
        <v>0</v>
      </c>
      <c r="Y4167" s="14">
        <f t="shared" si="4501"/>
        <v>0</v>
      </c>
      <c r="Z4167" s="11" t="s">
        <v>26</v>
      </c>
      <c r="AA4167" s="12" t="s">
        <v>31</v>
      </c>
    </row>
    <row r="4168" spans="1:27" x14ac:dyDescent="0.25">
      <c r="A4168" s="10">
        <v>45722</v>
      </c>
      <c r="B4168" s="11" t="s">
        <v>339</v>
      </c>
      <c r="C4168" s="11" t="s">
        <v>7340</v>
      </c>
      <c r="D4168" s="11">
        <v>18733</v>
      </c>
      <c r="E4168" s="11" t="s">
        <v>482</v>
      </c>
      <c r="F4168" s="11" t="s">
        <v>26</v>
      </c>
      <c r="G4168" s="11">
        <v>3079</v>
      </c>
      <c r="H4168" s="12" t="s">
        <v>41</v>
      </c>
      <c r="I4168" s="12" t="s">
        <v>55</v>
      </c>
      <c r="J4168" s="12" t="s">
        <v>55</v>
      </c>
      <c r="K4168" s="12" t="s">
        <v>56</v>
      </c>
      <c r="L4168" s="13">
        <v>38.86</v>
      </c>
      <c r="M4168" s="13">
        <v>24</v>
      </c>
      <c r="N4168" s="13">
        <f t="shared" si="4481"/>
        <v>1.6191666666666666</v>
      </c>
      <c r="O4168" s="13" t="s">
        <v>30</v>
      </c>
      <c r="P4168" s="13">
        <v>24</v>
      </c>
      <c r="Q4168" s="13">
        <v>0</v>
      </c>
      <c r="R4168" s="69">
        <f t="shared" ref="R4168" si="4502">+M4168*P4168</f>
        <v>576</v>
      </c>
      <c r="S4168" s="69">
        <v>0</v>
      </c>
      <c r="T4168" s="69">
        <f t="shared" ref="T4168" si="4503">+M4168*S4168</f>
        <v>0</v>
      </c>
      <c r="U4168" s="69">
        <f t="shared" ref="U4168" si="4504">+R4168-T4168</f>
        <v>576</v>
      </c>
      <c r="V4168" s="69">
        <f t="shared" ref="V4168" si="4505">+U4168*0</f>
        <v>0</v>
      </c>
      <c r="W4168" s="69">
        <f t="shared" ref="W4168" si="4506">+U4168-V4168</f>
        <v>576</v>
      </c>
      <c r="X4168" s="69">
        <v>0</v>
      </c>
      <c r="Y4168" s="14">
        <f t="shared" si="4501"/>
        <v>0</v>
      </c>
      <c r="Z4168" s="11" t="s">
        <v>26</v>
      </c>
      <c r="AA4168" s="12" t="s">
        <v>31</v>
      </c>
    </row>
    <row r="4169" spans="1:27" x14ac:dyDescent="0.25">
      <c r="A4169" s="10">
        <v>45722</v>
      </c>
      <c r="B4169" s="11" t="s">
        <v>314</v>
      </c>
      <c r="C4169" s="11" t="s">
        <v>7341</v>
      </c>
      <c r="D4169" s="11">
        <v>18734</v>
      </c>
      <c r="E4169" s="11" t="s">
        <v>57</v>
      </c>
      <c r="F4169" s="11" t="s">
        <v>26</v>
      </c>
      <c r="G4169" s="11">
        <v>4552</v>
      </c>
      <c r="H4169" s="12" t="s">
        <v>41</v>
      </c>
      <c r="I4169" s="12" t="s">
        <v>55</v>
      </c>
      <c r="J4169" s="12" t="s">
        <v>565</v>
      </c>
      <c r="K4169" s="12" t="s">
        <v>549</v>
      </c>
      <c r="L4169" s="13">
        <v>35.840000000000003</v>
      </c>
      <c r="M4169" s="13">
        <v>22</v>
      </c>
      <c r="N4169" s="13">
        <f t="shared" si="4481"/>
        <v>1.6290909090909091</v>
      </c>
      <c r="O4169" s="13">
        <v>25</v>
      </c>
      <c r="P4169" s="13"/>
      <c r="Q4169" s="13">
        <v>0</v>
      </c>
      <c r="R4169" s="69">
        <f>L4169*O4169</f>
        <v>896.00000000000011</v>
      </c>
      <c r="S4169" s="69">
        <v>0</v>
      </c>
      <c r="T4169" s="69">
        <f>L4169*S4169</f>
        <v>0</v>
      </c>
      <c r="U4169" s="69">
        <f>R4169-T4169</f>
        <v>896.00000000000011</v>
      </c>
      <c r="V4169" s="69">
        <f>U4169*0</f>
        <v>0</v>
      </c>
      <c r="W4169" s="69">
        <f>U4169-V4169</f>
        <v>896.00000000000011</v>
      </c>
      <c r="X4169" s="69">
        <v>0</v>
      </c>
      <c r="Y4169" s="14">
        <f t="shared" si="4501"/>
        <v>0</v>
      </c>
      <c r="Z4169" s="11" t="s">
        <v>26</v>
      </c>
      <c r="AA4169" s="12" t="s">
        <v>31</v>
      </c>
    </row>
    <row r="4170" spans="1:27" x14ac:dyDescent="0.25">
      <c r="A4170" s="10">
        <v>45722</v>
      </c>
      <c r="B4170" s="11" t="s">
        <v>7342</v>
      </c>
      <c r="C4170" s="11" t="s">
        <v>7343</v>
      </c>
      <c r="D4170" s="11">
        <v>18735</v>
      </c>
      <c r="E4170" s="11" t="s">
        <v>63</v>
      </c>
      <c r="F4170" s="11" t="s">
        <v>26</v>
      </c>
      <c r="G4170" s="11">
        <v>10862</v>
      </c>
      <c r="H4170" s="12" t="s">
        <v>140</v>
      </c>
      <c r="I4170" s="12" t="s">
        <v>27</v>
      </c>
      <c r="J4170" s="12" t="s">
        <v>33</v>
      </c>
      <c r="K4170" s="12" t="s">
        <v>34</v>
      </c>
      <c r="L4170" s="13">
        <v>40.68</v>
      </c>
      <c r="M4170" s="13">
        <v>28</v>
      </c>
      <c r="N4170" s="13">
        <f t="shared" si="4481"/>
        <v>1.4528571428571428</v>
      </c>
      <c r="O4170" s="13">
        <v>40</v>
      </c>
      <c r="P4170" s="13"/>
      <c r="Q4170" s="13">
        <v>0</v>
      </c>
      <c r="R4170" s="69">
        <f>+L4170*O4170</f>
        <v>1627.2</v>
      </c>
      <c r="S4170" s="69">
        <v>0</v>
      </c>
      <c r="T4170" s="69">
        <f>+L4170*S4170</f>
        <v>0</v>
      </c>
      <c r="U4170" s="69">
        <f>+R4170-T4170</f>
        <v>1627.2</v>
      </c>
      <c r="V4170" s="69">
        <f>+U4170*0</f>
        <v>0</v>
      </c>
      <c r="W4170" s="69">
        <f>+U4170-V4170</f>
        <v>1627.2</v>
      </c>
      <c r="X4170" s="69">
        <v>0</v>
      </c>
      <c r="Y4170" s="14">
        <f t="shared" si="4501"/>
        <v>0</v>
      </c>
      <c r="Z4170" s="11" t="s">
        <v>26</v>
      </c>
      <c r="AA4170" s="12" t="s">
        <v>31</v>
      </c>
    </row>
    <row r="4171" spans="1:27" x14ac:dyDescent="0.25">
      <c r="A4171" s="10">
        <v>45722</v>
      </c>
      <c r="B4171" s="11" t="s">
        <v>423</v>
      </c>
      <c r="C4171" s="11" t="s">
        <v>7344</v>
      </c>
      <c r="D4171" s="11">
        <v>18736</v>
      </c>
      <c r="E4171" s="11" t="s">
        <v>245</v>
      </c>
      <c r="F4171" s="11" t="s">
        <v>26</v>
      </c>
      <c r="G4171" s="11">
        <v>4504</v>
      </c>
      <c r="H4171" s="12" t="s">
        <v>41</v>
      </c>
      <c r="I4171" s="12" t="s">
        <v>55</v>
      </c>
      <c r="J4171" s="12" t="s">
        <v>565</v>
      </c>
      <c r="K4171" s="12" t="s">
        <v>549</v>
      </c>
      <c r="L4171" s="13">
        <v>40.74</v>
      </c>
      <c r="M4171" s="13">
        <v>25</v>
      </c>
      <c r="N4171" s="13">
        <f t="shared" si="4481"/>
        <v>1.6296000000000002</v>
      </c>
      <c r="O4171" s="13">
        <v>25</v>
      </c>
      <c r="P4171" s="13"/>
      <c r="Q4171" s="13">
        <v>0</v>
      </c>
      <c r="R4171" s="69">
        <f>L4171*O4171</f>
        <v>1018.5</v>
      </c>
      <c r="S4171" s="69">
        <v>0</v>
      </c>
      <c r="T4171" s="69">
        <f>L4171*S4171</f>
        <v>0</v>
      </c>
      <c r="U4171" s="69">
        <f>R4171-T4171</f>
        <v>1018.5</v>
      </c>
      <c r="V4171" s="69">
        <f>U4171*0</f>
        <v>0</v>
      </c>
      <c r="W4171" s="69">
        <f>U4171-V4171</f>
        <v>1018.5</v>
      </c>
      <c r="X4171" s="69">
        <v>0</v>
      </c>
      <c r="Y4171" s="14">
        <f t="shared" si="4501"/>
        <v>0</v>
      </c>
      <c r="Z4171" s="11" t="s">
        <v>26</v>
      </c>
      <c r="AA4171" s="12" t="s">
        <v>31</v>
      </c>
    </row>
    <row r="4172" spans="1:27" x14ac:dyDescent="0.25">
      <c r="A4172" s="10">
        <v>45722</v>
      </c>
      <c r="B4172" s="11" t="s">
        <v>7345</v>
      </c>
      <c r="C4172" s="11" t="s">
        <v>7346</v>
      </c>
      <c r="D4172" s="11">
        <v>18737</v>
      </c>
      <c r="E4172" s="11" t="s">
        <v>239</v>
      </c>
      <c r="F4172" s="11" t="s">
        <v>26</v>
      </c>
      <c r="G4172" s="11" t="s">
        <v>26</v>
      </c>
      <c r="H4172" s="12" t="s">
        <v>4421</v>
      </c>
      <c r="I4172" s="12" t="s">
        <v>27</v>
      </c>
      <c r="J4172" s="12" t="s">
        <v>42</v>
      </c>
      <c r="K4172" s="12" t="s">
        <v>43</v>
      </c>
      <c r="L4172" s="13">
        <v>43.36</v>
      </c>
      <c r="M4172" s="13">
        <v>25</v>
      </c>
      <c r="N4172" s="13">
        <f t="shared" si="4481"/>
        <v>1.7343999999999999</v>
      </c>
      <c r="O4172" s="13">
        <v>83</v>
      </c>
      <c r="P4172" s="13" t="s">
        <v>30</v>
      </c>
      <c r="Q4172" s="13">
        <v>0</v>
      </c>
      <c r="R4172" s="69">
        <f>L4172*O4172</f>
        <v>3598.88</v>
      </c>
      <c r="S4172" s="69">
        <v>38</v>
      </c>
      <c r="T4172" s="69">
        <f>L4172*S4172</f>
        <v>1647.68</v>
      </c>
      <c r="U4172" s="69">
        <f t="shared" ref="U4172" si="4507">R4172-T4172</f>
        <v>1951.2</v>
      </c>
      <c r="V4172" s="69">
        <f>U4172*1</f>
        <v>1951.2</v>
      </c>
      <c r="W4172" s="69">
        <f t="shared" ref="W4172" si="4508">U4172-V4172</f>
        <v>0</v>
      </c>
      <c r="X4172" s="69">
        <f>L4172*37</f>
        <v>1604.32</v>
      </c>
      <c r="Y4172" s="70">
        <f>+T4172-X4172</f>
        <v>43.360000000000127</v>
      </c>
      <c r="Z4172" s="12" t="s">
        <v>41</v>
      </c>
      <c r="AA4172" s="12" t="s">
        <v>78</v>
      </c>
    </row>
    <row r="4173" spans="1:27" x14ac:dyDescent="0.25">
      <c r="A4173" s="10">
        <v>45722</v>
      </c>
      <c r="B4173" s="11" t="s">
        <v>2704</v>
      </c>
      <c r="C4173" s="11" t="s">
        <v>7347</v>
      </c>
      <c r="D4173" s="11">
        <v>18738</v>
      </c>
      <c r="E4173" s="11" t="s">
        <v>229</v>
      </c>
      <c r="F4173" s="11" t="s">
        <v>26</v>
      </c>
      <c r="G4173" s="11">
        <v>26227</v>
      </c>
      <c r="H4173" s="12" t="s">
        <v>564</v>
      </c>
      <c r="I4173" s="12" t="s">
        <v>27</v>
      </c>
      <c r="J4173" s="12" t="s">
        <v>33</v>
      </c>
      <c r="K4173" s="12" t="s">
        <v>34</v>
      </c>
      <c r="L4173" s="13">
        <v>43.26</v>
      </c>
      <c r="M4173" s="13">
        <v>29</v>
      </c>
      <c r="N4173" s="13">
        <f t="shared" si="4481"/>
        <v>1.4917241379310344</v>
      </c>
      <c r="O4173" s="13"/>
      <c r="P4173" s="13">
        <v>60</v>
      </c>
      <c r="Q4173" s="13">
        <v>0</v>
      </c>
      <c r="R4173" s="69">
        <f>M4173*P4173</f>
        <v>1740</v>
      </c>
      <c r="S4173" s="69">
        <v>0</v>
      </c>
      <c r="T4173" s="69">
        <f>M4173*S4173</f>
        <v>0</v>
      </c>
      <c r="U4173" s="69">
        <f>R4173-T4173</f>
        <v>1740</v>
      </c>
      <c r="V4173" s="69">
        <f>U4173*0</f>
        <v>0</v>
      </c>
      <c r="W4173" s="69">
        <f>+U4173-V4173</f>
        <v>1740</v>
      </c>
      <c r="X4173" s="69">
        <v>0</v>
      </c>
      <c r="Y4173" s="14">
        <f t="shared" ref="Y4173:Y4174" si="4509">T4173-X4173</f>
        <v>0</v>
      </c>
      <c r="Z4173" s="11" t="s">
        <v>26</v>
      </c>
      <c r="AA4173" s="12" t="s">
        <v>31</v>
      </c>
    </row>
    <row r="4174" spans="1:27" x14ac:dyDescent="0.25">
      <c r="A4174" s="10">
        <v>45722</v>
      </c>
      <c r="B4174" s="11" t="s">
        <v>185</v>
      </c>
      <c r="C4174" s="11" t="s">
        <v>7348</v>
      </c>
      <c r="D4174" s="11">
        <v>18739</v>
      </c>
      <c r="E4174" s="11" t="s">
        <v>434</v>
      </c>
      <c r="F4174" s="11" t="s">
        <v>26</v>
      </c>
      <c r="G4174" s="11">
        <v>3126</v>
      </c>
      <c r="H4174" s="12" t="s">
        <v>41</v>
      </c>
      <c r="I4174" s="12" t="s">
        <v>55</v>
      </c>
      <c r="J4174" s="12" t="s">
        <v>55</v>
      </c>
      <c r="K4174" s="12" t="s">
        <v>56</v>
      </c>
      <c r="L4174" s="13">
        <v>37</v>
      </c>
      <c r="M4174" s="13">
        <v>22</v>
      </c>
      <c r="N4174" s="13">
        <f t="shared" si="4481"/>
        <v>1.6818181818181819</v>
      </c>
      <c r="O4174" s="13" t="s">
        <v>30</v>
      </c>
      <c r="P4174" s="13">
        <v>24</v>
      </c>
      <c r="Q4174" s="13">
        <v>0</v>
      </c>
      <c r="R4174" s="69">
        <f t="shared" ref="R4174" si="4510">+M4174*P4174</f>
        <v>528</v>
      </c>
      <c r="S4174" s="69">
        <v>0</v>
      </c>
      <c r="T4174" s="69">
        <f t="shared" ref="T4174" si="4511">+M4174*S4174</f>
        <v>0</v>
      </c>
      <c r="U4174" s="69">
        <f t="shared" ref="U4174" si="4512">+R4174-T4174</f>
        <v>528</v>
      </c>
      <c r="V4174" s="69">
        <f t="shared" ref="V4174" si="4513">+U4174*0</f>
        <v>0</v>
      </c>
      <c r="W4174" s="69">
        <f t="shared" ref="W4174" si="4514">+U4174-V4174</f>
        <v>528</v>
      </c>
      <c r="X4174" s="69">
        <v>0</v>
      </c>
      <c r="Y4174" s="14">
        <f t="shared" si="4509"/>
        <v>0</v>
      </c>
      <c r="Z4174" s="11" t="s">
        <v>26</v>
      </c>
      <c r="AA4174" s="12" t="s">
        <v>31</v>
      </c>
    </row>
    <row r="4175" spans="1:27" x14ac:dyDescent="0.25">
      <c r="A4175" s="10">
        <v>45723</v>
      </c>
      <c r="B4175" s="11" t="s">
        <v>3662</v>
      </c>
      <c r="C4175" s="11" t="s">
        <v>7349</v>
      </c>
      <c r="D4175" s="11">
        <v>18740</v>
      </c>
      <c r="E4175" s="11" t="s">
        <v>500</v>
      </c>
      <c r="F4175" s="11" t="s">
        <v>26</v>
      </c>
      <c r="G4175" s="11" t="s">
        <v>26</v>
      </c>
      <c r="H4175" s="12" t="s">
        <v>4421</v>
      </c>
      <c r="I4175" s="12" t="s">
        <v>27</v>
      </c>
      <c r="J4175" s="12" t="s">
        <v>33</v>
      </c>
      <c r="K4175" s="12" t="s">
        <v>34</v>
      </c>
      <c r="L4175" s="13">
        <v>41</v>
      </c>
      <c r="M4175" s="13">
        <v>28</v>
      </c>
      <c r="N4175" s="13">
        <f>+L4175/M4175</f>
        <v>1.4642857142857142</v>
      </c>
      <c r="O4175" s="13">
        <v>85</v>
      </c>
      <c r="P4175" s="13" t="s">
        <v>30</v>
      </c>
      <c r="Q4175" s="13">
        <v>0</v>
      </c>
      <c r="R4175" s="69">
        <f>L4175*O4175</f>
        <v>3485</v>
      </c>
      <c r="S4175" s="69">
        <v>38</v>
      </c>
      <c r="T4175" s="69">
        <f>L4175*S4175</f>
        <v>1558</v>
      </c>
      <c r="U4175" s="69">
        <f>R4175-T4175</f>
        <v>1927</v>
      </c>
      <c r="V4175" s="69">
        <f>U4175*1</f>
        <v>1927</v>
      </c>
      <c r="W4175" s="69">
        <f>U4175-V4175</f>
        <v>0</v>
      </c>
      <c r="X4175" s="69">
        <f>L4175*36</f>
        <v>1476</v>
      </c>
      <c r="Y4175" s="70">
        <f>+T4175-X4175</f>
        <v>82</v>
      </c>
      <c r="Z4175" s="12" t="s">
        <v>141</v>
      </c>
      <c r="AA4175" s="12" t="s">
        <v>78</v>
      </c>
    </row>
    <row r="4176" spans="1:27" x14ac:dyDescent="0.25">
      <c r="A4176" s="10">
        <v>45723</v>
      </c>
      <c r="B4176" s="11" t="s">
        <v>7350</v>
      </c>
      <c r="C4176" s="11" t="s">
        <v>7351</v>
      </c>
      <c r="D4176" s="11">
        <v>18741</v>
      </c>
      <c r="E4176" s="11" t="s">
        <v>183</v>
      </c>
      <c r="F4176" s="11" t="s">
        <v>26</v>
      </c>
      <c r="G4176" s="11" t="s">
        <v>26</v>
      </c>
      <c r="H4176" s="12" t="s">
        <v>4421</v>
      </c>
      <c r="I4176" s="12" t="s">
        <v>27</v>
      </c>
      <c r="J4176" s="12" t="s">
        <v>47</v>
      </c>
      <c r="K4176" s="12" t="s">
        <v>48</v>
      </c>
      <c r="L4176" s="13">
        <v>41.18</v>
      </c>
      <c r="M4176" s="13">
        <v>28</v>
      </c>
      <c r="N4176" s="13">
        <f t="shared" ref="N4176:N4239" si="4515">+L4176/M4176</f>
        <v>1.4707142857142856</v>
      </c>
      <c r="O4176" s="13">
        <v>87</v>
      </c>
      <c r="P4176" s="13" t="s">
        <v>30</v>
      </c>
      <c r="Q4176" s="13">
        <v>0</v>
      </c>
      <c r="R4176" s="69">
        <f>L4176*O4176</f>
        <v>3582.66</v>
      </c>
      <c r="S4176" s="69">
        <v>38</v>
      </c>
      <c r="T4176" s="69">
        <f>L4176*S4176</f>
        <v>1564.84</v>
      </c>
      <c r="U4176" s="69">
        <f>R4176-T4176</f>
        <v>2017.82</v>
      </c>
      <c r="V4176" s="69">
        <f>U4176*1</f>
        <v>2017.82</v>
      </c>
      <c r="W4176" s="69">
        <f>U4176-V4176</f>
        <v>0</v>
      </c>
      <c r="X4176" s="69">
        <f>L4176*36</f>
        <v>1482.48</v>
      </c>
      <c r="Y4176" s="70">
        <f t="shared" ref="Y4176" si="4516">+T4176-X4176</f>
        <v>82.3599999999999</v>
      </c>
      <c r="Z4176" s="12" t="s">
        <v>141</v>
      </c>
      <c r="AA4176" s="12" t="s">
        <v>78</v>
      </c>
    </row>
    <row r="4177" spans="1:27" x14ac:dyDescent="0.25">
      <c r="A4177" s="10">
        <v>45723</v>
      </c>
      <c r="B4177" s="11" t="s">
        <v>2661</v>
      </c>
      <c r="C4177" s="11" t="s">
        <v>7352</v>
      </c>
      <c r="D4177" s="11">
        <v>18742</v>
      </c>
      <c r="E4177" s="11" t="s">
        <v>81</v>
      </c>
      <c r="F4177" s="11" t="s">
        <v>26</v>
      </c>
      <c r="G4177" s="11" t="s">
        <v>26</v>
      </c>
      <c r="H4177" s="12" t="s">
        <v>4421</v>
      </c>
      <c r="I4177" s="12" t="s">
        <v>27</v>
      </c>
      <c r="J4177" s="12" t="s">
        <v>33</v>
      </c>
      <c r="K4177" s="12" t="s">
        <v>34</v>
      </c>
      <c r="L4177" s="13">
        <v>41.66</v>
      </c>
      <c r="M4177" s="13">
        <v>28</v>
      </c>
      <c r="N4177" s="13">
        <f t="shared" si="4515"/>
        <v>1.4878571428571428</v>
      </c>
      <c r="O4177" s="13">
        <v>85</v>
      </c>
      <c r="P4177" s="13" t="s">
        <v>30</v>
      </c>
      <c r="Q4177" s="13">
        <v>0</v>
      </c>
      <c r="R4177" s="69">
        <f>L4177*O4177</f>
        <v>3541.1</v>
      </c>
      <c r="S4177" s="69">
        <v>38</v>
      </c>
      <c r="T4177" s="69">
        <f>L4177*S4177</f>
        <v>1583.08</v>
      </c>
      <c r="U4177" s="69">
        <f>R4177-T4177</f>
        <v>1958.02</v>
      </c>
      <c r="V4177" s="69">
        <f>U4177*1</f>
        <v>1958.02</v>
      </c>
      <c r="W4177" s="69">
        <f>U4177-V4177</f>
        <v>0</v>
      </c>
      <c r="X4177" s="69">
        <f>L4177*36</f>
        <v>1499.7599999999998</v>
      </c>
      <c r="Y4177" s="70">
        <f>+T4177-X4177</f>
        <v>83.320000000000164</v>
      </c>
      <c r="Z4177" s="12" t="s">
        <v>141</v>
      </c>
      <c r="AA4177" s="12" t="s">
        <v>78</v>
      </c>
    </row>
    <row r="4178" spans="1:27" x14ac:dyDescent="0.25">
      <c r="A4178" s="10">
        <v>45723</v>
      </c>
      <c r="B4178" s="11" t="s">
        <v>7353</v>
      </c>
      <c r="C4178" s="11" t="s">
        <v>7354</v>
      </c>
      <c r="D4178" s="11">
        <v>18743</v>
      </c>
      <c r="E4178" s="11" t="s">
        <v>538</v>
      </c>
      <c r="F4178" s="11" t="s">
        <v>26</v>
      </c>
      <c r="G4178" s="11">
        <v>3207</v>
      </c>
      <c r="H4178" s="12" t="s">
        <v>41</v>
      </c>
      <c r="I4178" s="12" t="s">
        <v>55</v>
      </c>
      <c r="J4178" s="12" t="s">
        <v>55</v>
      </c>
      <c r="K4178" s="12" t="s">
        <v>56</v>
      </c>
      <c r="L4178" s="13">
        <v>39.299999999999997</v>
      </c>
      <c r="M4178" s="13">
        <v>23</v>
      </c>
      <c r="N4178" s="13">
        <f t="shared" si="4515"/>
        <v>1.7086956521739129</v>
      </c>
      <c r="O4178" s="13" t="s">
        <v>30</v>
      </c>
      <c r="P4178" s="13">
        <v>24</v>
      </c>
      <c r="Q4178" s="13">
        <v>0</v>
      </c>
      <c r="R4178" s="69">
        <f t="shared" ref="R4178" si="4517">+M4178*P4178</f>
        <v>552</v>
      </c>
      <c r="S4178" s="69">
        <v>0</v>
      </c>
      <c r="T4178" s="69">
        <f t="shared" ref="T4178" si="4518">+M4178*S4178</f>
        <v>0</v>
      </c>
      <c r="U4178" s="69">
        <f t="shared" ref="U4178" si="4519">+R4178-T4178</f>
        <v>552</v>
      </c>
      <c r="V4178" s="69">
        <f t="shared" ref="V4178" si="4520">+U4178*0</f>
        <v>0</v>
      </c>
      <c r="W4178" s="69">
        <f t="shared" ref="W4178" si="4521">+U4178-V4178</f>
        <v>552</v>
      </c>
      <c r="X4178" s="69">
        <v>0</v>
      </c>
      <c r="Y4178" s="14">
        <f t="shared" ref="Y4178:Y4179" si="4522">T4178-X4178</f>
        <v>0</v>
      </c>
      <c r="Z4178" s="11" t="s">
        <v>26</v>
      </c>
      <c r="AA4178" s="12" t="s">
        <v>31</v>
      </c>
    </row>
    <row r="4179" spans="1:27" x14ac:dyDescent="0.25">
      <c r="A4179" s="10">
        <v>45723</v>
      </c>
      <c r="B4179" s="11" t="s">
        <v>2558</v>
      </c>
      <c r="C4179" s="11" t="s">
        <v>7355</v>
      </c>
      <c r="D4179" s="11">
        <v>18744</v>
      </c>
      <c r="E4179" s="11" t="s">
        <v>98</v>
      </c>
      <c r="F4179" s="11" t="s">
        <v>26</v>
      </c>
      <c r="G4179" s="11">
        <v>10743</v>
      </c>
      <c r="H4179" s="12" t="s">
        <v>140</v>
      </c>
      <c r="I4179" s="12" t="s">
        <v>27</v>
      </c>
      <c r="J4179" s="12" t="s">
        <v>42</v>
      </c>
      <c r="K4179" s="12" t="s">
        <v>43</v>
      </c>
      <c r="L4179" s="13">
        <v>38.28</v>
      </c>
      <c r="M4179" s="13">
        <v>25</v>
      </c>
      <c r="N4179" s="13">
        <f t="shared" si="4515"/>
        <v>1.5312000000000001</v>
      </c>
      <c r="O4179" s="13">
        <v>40</v>
      </c>
      <c r="P4179" s="13"/>
      <c r="Q4179" s="13">
        <v>0</v>
      </c>
      <c r="R4179" s="69">
        <f>+L4179*O4179</f>
        <v>1531.2</v>
      </c>
      <c r="S4179" s="69">
        <v>0</v>
      </c>
      <c r="T4179" s="69">
        <f>+L4179*S4179</f>
        <v>0</v>
      </c>
      <c r="U4179" s="69">
        <f>+R4179-T4179</f>
        <v>1531.2</v>
      </c>
      <c r="V4179" s="69">
        <f>+U4179*0</f>
        <v>0</v>
      </c>
      <c r="W4179" s="69">
        <f>+U4179-V4179</f>
        <v>1531.2</v>
      </c>
      <c r="X4179" s="69">
        <v>0</v>
      </c>
      <c r="Y4179" s="14">
        <f t="shared" si="4522"/>
        <v>0</v>
      </c>
      <c r="Z4179" s="11" t="s">
        <v>26</v>
      </c>
      <c r="AA4179" s="12" t="s">
        <v>31</v>
      </c>
    </row>
    <row r="4180" spans="1:27" x14ac:dyDescent="0.25">
      <c r="A4180" s="10">
        <v>45723</v>
      </c>
      <c r="B4180" s="11" t="s">
        <v>7356</v>
      </c>
      <c r="C4180" s="11" t="s">
        <v>7357</v>
      </c>
      <c r="D4180" s="11">
        <v>18745</v>
      </c>
      <c r="E4180" s="11" t="s">
        <v>434</v>
      </c>
      <c r="F4180" s="11" t="s">
        <v>26</v>
      </c>
      <c r="G4180" s="11" t="s">
        <v>26</v>
      </c>
      <c r="H4180" s="12" t="s">
        <v>4421</v>
      </c>
      <c r="I4180" s="12" t="s">
        <v>27</v>
      </c>
      <c r="J4180" s="12" t="s">
        <v>42</v>
      </c>
      <c r="K4180" s="12" t="s">
        <v>43</v>
      </c>
      <c r="L4180" s="13">
        <v>42.5</v>
      </c>
      <c r="M4180" s="13">
        <v>25</v>
      </c>
      <c r="N4180" s="13">
        <f t="shared" si="4515"/>
        <v>1.7</v>
      </c>
      <c r="O4180" s="13">
        <v>83</v>
      </c>
      <c r="P4180" s="13" t="s">
        <v>30</v>
      </c>
      <c r="Q4180" s="13">
        <v>0</v>
      </c>
      <c r="R4180" s="69">
        <f>L4180*O4180</f>
        <v>3527.5</v>
      </c>
      <c r="S4180" s="69">
        <v>38</v>
      </c>
      <c r="T4180" s="69">
        <f>L4180*S4180</f>
        <v>1615</v>
      </c>
      <c r="U4180" s="69">
        <f t="shared" ref="U4180" si="4523">R4180-T4180</f>
        <v>1912.5</v>
      </c>
      <c r="V4180" s="69">
        <f>U4180*1</f>
        <v>1912.5</v>
      </c>
      <c r="W4180" s="69">
        <f t="shared" ref="W4180" si="4524">U4180-V4180</f>
        <v>0</v>
      </c>
      <c r="X4180" s="69">
        <f t="shared" ref="X4180:X4181" si="4525">L4180*37</f>
        <v>1572.5</v>
      </c>
      <c r="Y4180" s="70">
        <f>+T4180-X4180</f>
        <v>42.5</v>
      </c>
      <c r="Z4180" s="12" t="s">
        <v>41</v>
      </c>
      <c r="AA4180" s="12" t="s">
        <v>78</v>
      </c>
    </row>
    <row r="4181" spans="1:27" x14ac:dyDescent="0.25">
      <c r="A4181" s="10">
        <v>45723</v>
      </c>
      <c r="B4181" s="11" t="s">
        <v>7358</v>
      </c>
      <c r="C4181" s="11" t="s">
        <v>7359</v>
      </c>
      <c r="D4181" s="11">
        <v>18746</v>
      </c>
      <c r="E4181" s="11" t="s">
        <v>57</v>
      </c>
      <c r="F4181" s="11" t="s">
        <v>26</v>
      </c>
      <c r="G4181" s="11" t="s">
        <v>26</v>
      </c>
      <c r="H4181" s="12" t="s">
        <v>4421</v>
      </c>
      <c r="I4181" s="12" t="s">
        <v>27</v>
      </c>
      <c r="J4181" s="12" t="s">
        <v>47</v>
      </c>
      <c r="K4181" s="12" t="s">
        <v>48</v>
      </c>
      <c r="L4181" s="13">
        <v>46.02</v>
      </c>
      <c r="M4181" s="13">
        <v>31</v>
      </c>
      <c r="N4181" s="13">
        <f t="shared" si="4515"/>
        <v>1.4845161290322582</v>
      </c>
      <c r="O4181" s="13">
        <v>87</v>
      </c>
      <c r="P4181" s="13" t="s">
        <v>30</v>
      </c>
      <c r="Q4181" s="13">
        <v>0</v>
      </c>
      <c r="R4181" s="69">
        <f>L4181*O4181</f>
        <v>4003.7400000000002</v>
      </c>
      <c r="S4181" s="69">
        <v>38</v>
      </c>
      <c r="T4181" s="69">
        <f>L4181*S4181</f>
        <v>1748.7600000000002</v>
      </c>
      <c r="U4181" s="69">
        <f>R4181-T4181</f>
        <v>2254.98</v>
      </c>
      <c r="V4181" s="69">
        <f>U4181*1</f>
        <v>2254.98</v>
      </c>
      <c r="W4181" s="69">
        <f>U4181-V4181</f>
        <v>0</v>
      </c>
      <c r="X4181" s="69">
        <f t="shared" si="4525"/>
        <v>1702.74</v>
      </c>
      <c r="Y4181" s="70">
        <f t="shared" ref="Y4181" si="4526">+T4181-X4181</f>
        <v>46.020000000000209</v>
      </c>
      <c r="Z4181" s="12" t="s">
        <v>41</v>
      </c>
      <c r="AA4181" s="12" t="s">
        <v>78</v>
      </c>
    </row>
    <row r="4182" spans="1:27" x14ac:dyDescent="0.25">
      <c r="A4182" s="10">
        <v>45723</v>
      </c>
      <c r="B4182" s="11" t="s">
        <v>6749</v>
      </c>
      <c r="C4182" s="11" t="s">
        <v>7360</v>
      </c>
      <c r="D4182" s="11">
        <v>18747</v>
      </c>
      <c r="E4182" s="11" t="s">
        <v>53</v>
      </c>
      <c r="F4182" s="11" t="s">
        <v>26</v>
      </c>
      <c r="G4182" s="11">
        <v>4752</v>
      </c>
      <c r="H4182" s="12" t="s">
        <v>41</v>
      </c>
      <c r="I4182" s="12" t="s">
        <v>55</v>
      </c>
      <c r="J4182" s="12" t="s">
        <v>565</v>
      </c>
      <c r="K4182" s="12" t="s">
        <v>549</v>
      </c>
      <c r="L4182" s="13">
        <v>41.02</v>
      </c>
      <c r="M4182" s="13">
        <v>25</v>
      </c>
      <c r="N4182" s="13">
        <f t="shared" si="4515"/>
        <v>1.6408</v>
      </c>
      <c r="O4182" s="13">
        <v>25</v>
      </c>
      <c r="P4182" s="13"/>
      <c r="Q4182" s="13">
        <v>0</v>
      </c>
      <c r="R4182" s="69">
        <f>L4182*O4182</f>
        <v>1025.5</v>
      </c>
      <c r="S4182" s="69">
        <v>0</v>
      </c>
      <c r="T4182" s="69">
        <f>L4182*S4182</f>
        <v>0</v>
      </c>
      <c r="U4182" s="69">
        <f>R4182-T4182</f>
        <v>1025.5</v>
      </c>
      <c r="V4182" s="69">
        <f>U4182*0</f>
        <v>0</v>
      </c>
      <c r="W4182" s="69">
        <f>U4182-V4182</f>
        <v>1025.5</v>
      </c>
      <c r="X4182" s="69">
        <v>0</v>
      </c>
      <c r="Y4182" s="14">
        <f t="shared" ref="Y4182" si="4527">T4182-X4182</f>
        <v>0</v>
      </c>
      <c r="Z4182" s="11" t="s">
        <v>26</v>
      </c>
      <c r="AA4182" s="12" t="s">
        <v>31</v>
      </c>
    </row>
    <row r="4183" spans="1:27" x14ac:dyDescent="0.25">
      <c r="A4183" s="10">
        <v>45723</v>
      </c>
      <c r="B4183" s="11" t="s">
        <v>7361</v>
      </c>
      <c r="C4183" s="11" t="s">
        <v>7362</v>
      </c>
      <c r="D4183" s="11">
        <v>18748</v>
      </c>
      <c r="E4183" s="11" t="s">
        <v>482</v>
      </c>
      <c r="F4183" s="11" t="s">
        <v>26</v>
      </c>
      <c r="G4183" s="11" t="s">
        <v>26</v>
      </c>
      <c r="H4183" s="12" t="s">
        <v>4421</v>
      </c>
      <c r="I4183" s="12" t="s">
        <v>27</v>
      </c>
      <c r="J4183" s="12" t="s">
        <v>42</v>
      </c>
      <c r="K4183" s="12" t="s">
        <v>43</v>
      </c>
      <c r="L4183" s="13">
        <v>42.44</v>
      </c>
      <c r="M4183" s="13">
        <v>25</v>
      </c>
      <c r="N4183" s="13">
        <f t="shared" si="4515"/>
        <v>1.6976</v>
      </c>
      <c r="O4183" s="13">
        <v>83</v>
      </c>
      <c r="P4183" s="13" t="s">
        <v>30</v>
      </c>
      <c r="Q4183" s="13">
        <v>0</v>
      </c>
      <c r="R4183" s="69">
        <f>L4183*O4183</f>
        <v>3522.52</v>
      </c>
      <c r="S4183" s="69">
        <v>38</v>
      </c>
      <c r="T4183" s="69">
        <f>L4183*S4183</f>
        <v>1612.7199999999998</v>
      </c>
      <c r="U4183" s="69">
        <f t="shared" ref="U4183" si="4528">R4183-T4183</f>
        <v>1909.8000000000002</v>
      </c>
      <c r="V4183" s="69">
        <f>U4183*1</f>
        <v>1909.8000000000002</v>
      </c>
      <c r="W4183" s="69">
        <f t="shared" ref="W4183" si="4529">U4183-V4183</f>
        <v>0</v>
      </c>
      <c r="X4183" s="69">
        <f>L4183*37</f>
        <v>1570.28</v>
      </c>
      <c r="Y4183" s="70">
        <f>+T4183-X4183</f>
        <v>42.439999999999827</v>
      </c>
      <c r="Z4183" s="12" t="s">
        <v>41</v>
      </c>
      <c r="AA4183" s="12" t="s">
        <v>78</v>
      </c>
    </row>
    <row r="4184" spans="1:27" x14ac:dyDescent="0.25">
      <c r="A4184" s="10">
        <v>45723</v>
      </c>
      <c r="B4184" s="11" t="s">
        <v>7363</v>
      </c>
      <c r="C4184" s="11" t="s">
        <v>7364</v>
      </c>
      <c r="D4184" s="11">
        <v>18749</v>
      </c>
      <c r="E4184" s="11" t="s">
        <v>604</v>
      </c>
      <c r="F4184" s="11" t="s">
        <v>26</v>
      </c>
      <c r="G4184" s="11" t="s">
        <v>26</v>
      </c>
      <c r="H4184" s="12" t="s">
        <v>4421</v>
      </c>
      <c r="I4184" s="12" t="s">
        <v>27</v>
      </c>
      <c r="J4184" s="12" t="s">
        <v>33</v>
      </c>
      <c r="K4184" s="12" t="s">
        <v>34</v>
      </c>
      <c r="L4184" s="13">
        <v>40.44</v>
      </c>
      <c r="M4184" s="13">
        <v>28</v>
      </c>
      <c r="N4184" s="13">
        <f t="shared" si="4515"/>
        <v>1.4442857142857142</v>
      </c>
      <c r="O4184" s="13">
        <v>85</v>
      </c>
      <c r="P4184" s="13" t="s">
        <v>30</v>
      </c>
      <c r="Q4184" s="13">
        <v>0</v>
      </c>
      <c r="R4184" s="69">
        <f>L4184*O4184</f>
        <v>3437.3999999999996</v>
      </c>
      <c r="S4184" s="69">
        <v>38</v>
      </c>
      <c r="T4184" s="69">
        <f>L4184*S4184</f>
        <v>1536.7199999999998</v>
      </c>
      <c r="U4184" s="69">
        <f>R4184-T4184</f>
        <v>1900.6799999999998</v>
      </c>
      <c r="V4184" s="69">
        <f>U4184*1</f>
        <v>1900.6799999999998</v>
      </c>
      <c r="W4184" s="69">
        <f>U4184-V4184</f>
        <v>0</v>
      </c>
      <c r="X4184" s="69">
        <f>L4184*36</f>
        <v>1455.84</v>
      </c>
      <c r="Y4184" s="70">
        <f>+T4184-X4184</f>
        <v>80.879999999999882</v>
      </c>
      <c r="Z4184" s="12" t="s">
        <v>141</v>
      </c>
      <c r="AA4184" s="12" t="s">
        <v>78</v>
      </c>
    </row>
    <row r="4185" spans="1:27" x14ac:dyDescent="0.25">
      <c r="A4185" s="10">
        <v>45723</v>
      </c>
      <c r="B4185" s="11" t="s">
        <v>7217</v>
      </c>
      <c r="C4185" s="11" t="s">
        <v>7365</v>
      </c>
      <c r="D4185" s="11">
        <v>18750</v>
      </c>
      <c r="E4185" s="11" t="s">
        <v>7366</v>
      </c>
      <c r="F4185" s="11" t="s">
        <v>26</v>
      </c>
      <c r="G4185" s="11" t="s">
        <v>35</v>
      </c>
      <c r="H4185" s="12" t="s">
        <v>36</v>
      </c>
      <c r="I4185" s="12" t="s">
        <v>27</v>
      </c>
      <c r="J4185" s="12" t="s">
        <v>28</v>
      </c>
      <c r="K4185" s="12" t="s">
        <v>29</v>
      </c>
      <c r="L4185" s="13">
        <v>8.56</v>
      </c>
      <c r="M4185" s="13">
        <v>6</v>
      </c>
      <c r="N4185" s="13">
        <f t="shared" si="4515"/>
        <v>1.4266666666666667</v>
      </c>
      <c r="O4185" s="13">
        <v>32</v>
      </c>
      <c r="P4185" s="13" t="s">
        <v>30</v>
      </c>
      <c r="Q4185" s="13">
        <v>0</v>
      </c>
      <c r="R4185" s="69">
        <f>(L4185*O4185)-Q4185</f>
        <v>273.92</v>
      </c>
      <c r="S4185" s="69">
        <v>0</v>
      </c>
      <c r="T4185" s="69">
        <f t="shared" ref="T4185" si="4530">+L4185*S4185</f>
        <v>0</v>
      </c>
      <c r="U4185" s="69">
        <f t="shared" ref="U4185:U4187" si="4531">+R4185-T4185</f>
        <v>273.92</v>
      </c>
      <c r="V4185" s="69">
        <f>+U4185*0</f>
        <v>0</v>
      </c>
      <c r="W4185" s="69">
        <f t="shared" ref="W4185:W4187" si="4532">+U4185-V4185</f>
        <v>273.92</v>
      </c>
      <c r="X4185" s="69">
        <v>0</v>
      </c>
      <c r="Y4185" s="14">
        <f t="shared" ref="Y4185:Y4197" si="4533">T4185-X4185</f>
        <v>0</v>
      </c>
      <c r="Z4185" s="11" t="s">
        <v>26</v>
      </c>
      <c r="AA4185" s="12" t="s">
        <v>31</v>
      </c>
    </row>
    <row r="4186" spans="1:27" x14ac:dyDescent="0.25">
      <c r="A4186" s="10">
        <v>45723</v>
      </c>
      <c r="B4186" s="11" t="s">
        <v>7367</v>
      </c>
      <c r="C4186" s="11" t="s">
        <v>7368</v>
      </c>
      <c r="D4186" s="11">
        <v>18751</v>
      </c>
      <c r="E4186" s="11" t="s">
        <v>245</v>
      </c>
      <c r="F4186" s="11" t="s">
        <v>26</v>
      </c>
      <c r="G4186" s="11">
        <v>4505</v>
      </c>
      <c r="H4186" s="12" t="s">
        <v>41</v>
      </c>
      <c r="I4186" s="12" t="s">
        <v>55</v>
      </c>
      <c r="J4186" s="12" t="s">
        <v>55</v>
      </c>
      <c r="K4186" s="12" t="s">
        <v>56</v>
      </c>
      <c r="L4186" s="13">
        <v>39.619999999999997</v>
      </c>
      <c r="M4186" s="13">
        <v>23</v>
      </c>
      <c r="N4186" s="13">
        <f t="shared" si="4515"/>
        <v>1.7226086956521738</v>
      </c>
      <c r="O4186" s="13" t="s">
        <v>30</v>
      </c>
      <c r="P4186" s="13">
        <v>24</v>
      </c>
      <c r="Q4186" s="13">
        <v>0</v>
      </c>
      <c r="R4186" s="69">
        <f t="shared" ref="R4186:R4187" si="4534">+M4186*P4186</f>
        <v>552</v>
      </c>
      <c r="S4186" s="69">
        <v>0</v>
      </c>
      <c r="T4186" s="69">
        <f t="shared" ref="T4186:T4187" si="4535">+M4186*S4186</f>
        <v>0</v>
      </c>
      <c r="U4186" s="69">
        <f t="shared" si="4531"/>
        <v>552</v>
      </c>
      <c r="V4186" s="69">
        <f t="shared" ref="V4186:V4187" si="4536">+U4186*0</f>
        <v>0</v>
      </c>
      <c r="W4186" s="69">
        <f t="shared" si="4532"/>
        <v>552</v>
      </c>
      <c r="X4186" s="69">
        <v>0</v>
      </c>
      <c r="Y4186" s="14">
        <f t="shared" si="4533"/>
        <v>0</v>
      </c>
      <c r="Z4186" s="11" t="s">
        <v>26</v>
      </c>
      <c r="AA4186" s="12" t="s">
        <v>31</v>
      </c>
    </row>
    <row r="4187" spans="1:27" x14ac:dyDescent="0.25">
      <c r="A4187" s="10">
        <v>45723</v>
      </c>
      <c r="B4187" s="11" t="s">
        <v>2749</v>
      </c>
      <c r="C4187" s="11" t="s">
        <v>7369</v>
      </c>
      <c r="D4187" s="11">
        <v>18754</v>
      </c>
      <c r="E4187" s="11" t="s">
        <v>77</v>
      </c>
      <c r="F4187" s="11" t="s">
        <v>26</v>
      </c>
      <c r="G4187" s="11">
        <v>3080</v>
      </c>
      <c r="H4187" s="12" t="s">
        <v>41</v>
      </c>
      <c r="I4187" s="12" t="s">
        <v>55</v>
      </c>
      <c r="J4187" s="12" t="s">
        <v>55</v>
      </c>
      <c r="K4187" s="12" t="s">
        <v>56</v>
      </c>
      <c r="L4187" s="13">
        <v>37.42</v>
      </c>
      <c r="M4187" s="13">
        <v>25</v>
      </c>
      <c r="N4187" s="13">
        <f t="shared" si="4515"/>
        <v>1.4968000000000001</v>
      </c>
      <c r="O4187" s="13" t="s">
        <v>30</v>
      </c>
      <c r="P4187" s="13">
        <v>24</v>
      </c>
      <c r="Q4187" s="13">
        <v>0</v>
      </c>
      <c r="R4187" s="69">
        <f t="shared" si="4534"/>
        <v>600</v>
      </c>
      <c r="S4187" s="69">
        <v>0</v>
      </c>
      <c r="T4187" s="69">
        <f t="shared" si="4535"/>
        <v>0</v>
      </c>
      <c r="U4187" s="69">
        <f t="shared" si="4531"/>
        <v>600</v>
      </c>
      <c r="V4187" s="69">
        <f t="shared" si="4536"/>
        <v>0</v>
      </c>
      <c r="W4187" s="69">
        <f t="shared" si="4532"/>
        <v>600</v>
      </c>
      <c r="X4187" s="69">
        <v>0</v>
      </c>
      <c r="Y4187" s="14">
        <f t="shared" si="4533"/>
        <v>0</v>
      </c>
      <c r="Z4187" s="11" t="s">
        <v>26</v>
      </c>
      <c r="AA4187" s="12" t="s">
        <v>31</v>
      </c>
    </row>
    <row r="4188" spans="1:27" x14ac:dyDescent="0.25">
      <c r="A4188" s="10">
        <v>45723</v>
      </c>
      <c r="B4188" s="11" t="s">
        <v>6561</v>
      </c>
      <c r="C4188" s="11" t="s">
        <v>7370</v>
      </c>
      <c r="D4188" s="11">
        <v>18755</v>
      </c>
      <c r="E4188" s="11" t="s">
        <v>7087</v>
      </c>
      <c r="F4188" s="11" t="s">
        <v>26</v>
      </c>
      <c r="G4188" s="11">
        <v>1638</v>
      </c>
      <c r="H4188" s="12" t="s">
        <v>45</v>
      </c>
      <c r="I4188" s="12" t="s">
        <v>27</v>
      </c>
      <c r="J4188" s="12" t="s">
        <v>33</v>
      </c>
      <c r="K4188" s="12" t="s">
        <v>34</v>
      </c>
      <c r="L4188" s="13">
        <v>37.799999999999997</v>
      </c>
      <c r="M4188" s="13">
        <v>25</v>
      </c>
      <c r="N4188" s="13">
        <f t="shared" si="4515"/>
        <v>1.5119999999999998</v>
      </c>
      <c r="O4188" s="13" t="s">
        <v>30</v>
      </c>
      <c r="P4188" s="13">
        <v>58</v>
      </c>
      <c r="Q4188" s="13">
        <v>0</v>
      </c>
      <c r="R4188" s="69">
        <f>M4188*P4188</f>
        <v>1450</v>
      </c>
      <c r="S4188" s="69">
        <v>0</v>
      </c>
      <c r="T4188" s="69">
        <f>M4188*S4188</f>
        <v>0</v>
      </c>
      <c r="U4188" s="69">
        <f t="shared" ref="U4188" si="4537">R4188-T4188</f>
        <v>1450</v>
      </c>
      <c r="V4188" s="69">
        <f>U4188*0</f>
        <v>0</v>
      </c>
      <c r="W4188" s="69">
        <f t="shared" ref="W4188" si="4538">U4188-V4188</f>
        <v>1450</v>
      </c>
      <c r="X4188" s="69">
        <v>0</v>
      </c>
      <c r="Y4188" s="14">
        <f t="shared" si="4533"/>
        <v>0</v>
      </c>
      <c r="Z4188" s="11" t="s">
        <v>26</v>
      </c>
      <c r="AA4188" s="12" t="s">
        <v>31</v>
      </c>
    </row>
    <row r="4189" spans="1:27" x14ac:dyDescent="0.25">
      <c r="A4189" s="10">
        <v>45723</v>
      </c>
      <c r="B4189" s="11" t="s">
        <v>7371</v>
      </c>
      <c r="C4189" s="11" t="s">
        <v>7372</v>
      </c>
      <c r="D4189" s="11">
        <v>18756</v>
      </c>
      <c r="E4189" s="11" t="s">
        <v>229</v>
      </c>
      <c r="F4189" s="11" t="s">
        <v>26</v>
      </c>
      <c r="G4189" s="11">
        <v>2886</v>
      </c>
      <c r="H4189" s="12" t="s">
        <v>41</v>
      </c>
      <c r="I4189" s="12" t="s">
        <v>55</v>
      </c>
      <c r="J4189" s="12" t="s">
        <v>55</v>
      </c>
      <c r="K4189" s="12" t="s">
        <v>56</v>
      </c>
      <c r="L4189" s="13">
        <v>39.299999999999997</v>
      </c>
      <c r="M4189" s="13">
        <v>23</v>
      </c>
      <c r="N4189" s="13">
        <f t="shared" si="4515"/>
        <v>1.7086956521739129</v>
      </c>
      <c r="O4189" s="13" t="s">
        <v>30</v>
      </c>
      <c r="P4189" s="13">
        <v>24</v>
      </c>
      <c r="Q4189" s="13">
        <v>0</v>
      </c>
      <c r="R4189" s="69">
        <f t="shared" ref="R4189" si="4539">+M4189*P4189</f>
        <v>552</v>
      </c>
      <c r="S4189" s="69">
        <v>0</v>
      </c>
      <c r="T4189" s="69">
        <f t="shared" ref="T4189" si="4540">+M4189*S4189</f>
        <v>0</v>
      </c>
      <c r="U4189" s="69">
        <f t="shared" ref="U4189" si="4541">+R4189-T4189</f>
        <v>552</v>
      </c>
      <c r="V4189" s="69">
        <f t="shared" ref="V4189" si="4542">+U4189*0</f>
        <v>0</v>
      </c>
      <c r="W4189" s="69">
        <f t="shared" ref="W4189" si="4543">+U4189-V4189</f>
        <v>552</v>
      </c>
      <c r="X4189" s="69">
        <v>0</v>
      </c>
      <c r="Y4189" s="14">
        <f t="shared" si="4533"/>
        <v>0</v>
      </c>
      <c r="Z4189" s="11" t="s">
        <v>26</v>
      </c>
      <c r="AA4189" s="12" t="s">
        <v>31</v>
      </c>
    </row>
    <row r="4190" spans="1:27" x14ac:dyDescent="0.25">
      <c r="A4190" s="10">
        <v>45723</v>
      </c>
      <c r="B4190" s="11" t="s">
        <v>7373</v>
      </c>
      <c r="C4190" s="11" t="s">
        <v>7374</v>
      </c>
      <c r="D4190" s="11">
        <v>18757</v>
      </c>
      <c r="E4190" s="11" t="s">
        <v>321</v>
      </c>
      <c r="F4190" s="11" t="s">
        <v>26</v>
      </c>
      <c r="G4190" s="11">
        <v>110522</v>
      </c>
      <c r="H4190" s="12" t="s">
        <v>4445</v>
      </c>
      <c r="I4190" s="12" t="s">
        <v>27</v>
      </c>
      <c r="J4190" s="12" t="s">
        <v>33</v>
      </c>
      <c r="K4190" s="12" t="s">
        <v>34</v>
      </c>
      <c r="L4190" s="13">
        <v>35.200000000000003</v>
      </c>
      <c r="M4190" s="13">
        <v>25</v>
      </c>
      <c r="N4190" s="13">
        <f t="shared" si="4515"/>
        <v>1.4080000000000001</v>
      </c>
      <c r="O4190" s="13">
        <v>44</v>
      </c>
      <c r="P4190" s="13" t="s">
        <v>30</v>
      </c>
      <c r="Q4190" s="13">
        <v>0</v>
      </c>
      <c r="R4190" s="69">
        <f t="shared" ref="R4190" si="4544">+L4190*O4190</f>
        <v>1548.8000000000002</v>
      </c>
      <c r="S4190" s="69">
        <v>0</v>
      </c>
      <c r="T4190" s="69">
        <f>+L4190*S4190</f>
        <v>0</v>
      </c>
      <c r="U4190" s="69">
        <f>+R4190-T4190</f>
        <v>1548.8000000000002</v>
      </c>
      <c r="V4190" s="69">
        <f>+U4190*1</f>
        <v>1548.8000000000002</v>
      </c>
      <c r="W4190" s="69">
        <f>+U4190-V4190</f>
        <v>0</v>
      </c>
      <c r="X4190" s="69">
        <v>0</v>
      </c>
      <c r="Y4190" s="14">
        <f t="shared" si="4533"/>
        <v>0</v>
      </c>
      <c r="Z4190" s="11" t="s">
        <v>26</v>
      </c>
      <c r="AA4190" s="12" t="s">
        <v>31</v>
      </c>
    </row>
    <row r="4191" spans="1:27" x14ac:dyDescent="0.25">
      <c r="A4191" s="10">
        <v>45723</v>
      </c>
      <c r="B4191" s="11" t="s">
        <v>7375</v>
      </c>
      <c r="C4191" s="11" t="s">
        <v>7376</v>
      </c>
      <c r="D4191" s="11">
        <v>18758</v>
      </c>
      <c r="E4191" s="11" t="s">
        <v>80</v>
      </c>
      <c r="F4191" s="11" t="s">
        <v>26</v>
      </c>
      <c r="G4191" s="11">
        <v>10915</v>
      </c>
      <c r="H4191" s="12" t="s">
        <v>140</v>
      </c>
      <c r="I4191" s="12" t="s">
        <v>27</v>
      </c>
      <c r="J4191" s="12" t="s">
        <v>47</v>
      </c>
      <c r="K4191" s="12" t="s">
        <v>48</v>
      </c>
      <c r="L4191" s="13">
        <v>39.659999999999997</v>
      </c>
      <c r="M4191" s="13">
        <v>27</v>
      </c>
      <c r="N4191" s="13">
        <f t="shared" si="4515"/>
        <v>1.4688888888888887</v>
      </c>
      <c r="O4191" s="13">
        <v>40</v>
      </c>
      <c r="P4191" s="13"/>
      <c r="Q4191" s="13">
        <v>0</v>
      </c>
      <c r="R4191" s="69">
        <f>+L4191*O4191</f>
        <v>1586.3999999999999</v>
      </c>
      <c r="S4191" s="69">
        <v>0</v>
      </c>
      <c r="T4191" s="69">
        <f>+L4191*S4191</f>
        <v>0</v>
      </c>
      <c r="U4191" s="69">
        <f>+R4191-T4191</f>
        <v>1586.3999999999999</v>
      </c>
      <c r="V4191" s="69">
        <f>+U4191*0</f>
        <v>0</v>
      </c>
      <c r="W4191" s="69">
        <f>+U4191-V4191</f>
        <v>1586.3999999999999</v>
      </c>
      <c r="X4191" s="69">
        <v>0</v>
      </c>
      <c r="Y4191" s="14">
        <f t="shared" si="4533"/>
        <v>0</v>
      </c>
      <c r="Z4191" s="11" t="s">
        <v>26</v>
      </c>
      <c r="AA4191" s="12" t="s">
        <v>31</v>
      </c>
    </row>
    <row r="4192" spans="1:27" x14ac:dyDescent="0.25">
      <c r="A4192" s="10">
        <v>45723</v>
      </c>
      <c r="B4192" s="11" t="s">
        <v>6011</v>
      </c>
      <c r="C4192" s="11" t="s">
        <v>7377</v>
      </c>
      <c r="D4192" s="11">
        <v>18759</v>
      </c>
      <c r="E4192" s="11" t="s">
        <v>75</v>
      </c>
      <c r="F4192" s="11" t="s">
        <v>26</v>
      </c>
      <c r="G4192" s="11">
        <v>3081</v>
      </c>
      <c r="H4192" s="12" t="s">
        <v>41</v>
      </c>
      <c r="I4192" s="12" t="s">
        <v>55</v>
      </c>
      <c r="J4192" s="12" t="s">
        <v>55</v>
      </c>
      <c r="K4192" s="12" t="s">
        <v>56</v>
      </c>
      <c r="L4192" s="13">
        <v>39.619999999999997</v>
      </c>
      <c r="M4192" s="13">
        <v>23</v>
      </c>
      <c r="N4192" s="13">
        <f t="shared" si="4515"/>
        <v>1.7226086956521738</v>
      </c>
      <c r="O4192" s="13" t="s">
        <v>30</v>
      </c>
      <c r="P4192" s="13">
        <v>24</v>
      </c>
      <c r="Q4192" s="13">
        <v>0</v>
      </c>
      <c r="R4192" s="69">
        <f t="shared" ref="R4192" si="4545">+M4192*P4192</f>
        <v>552</v>
      </c>
      <c r="S4192" s="69">
        <v>0</v>
      </c>
      <c r="T4192" s="69">
        <f t="shared" ref="T4192" si="4546">+M4192*S4192</f>
        <v>0</v>
      </c>
      <c r="U4192" s="69">
        <f t="shared" ref="U4192" si="4547">+R4192-T4192</f>
        <v>552</v>
      </c>
      <c r="V4192" s="69">
        <f t="shared" ref="V4192" si="4548">+U4192*0</f>
        <v>0</v>
      </c>
      <c r="W4192" s="69">
        <f t="shared" ref="W4192" si="4549">+U4192-V4192</f>
        <v>552</v>
      </c>
      <c r="X4192" s="69">
        <v>0</v>
      </c>
      <c r="Y4192" s="14">
        <f t="shared" si="4533"/>
        <v>0</v>
      </c>
      <c r="Z4192" s="11" t="s">
        <v>26</v>
      </c>
      <c r="AA4192" s="12" t="s">
        <v>31</v>
      </c>
    </row>
    <row r="4193" spans="1:27" x14ac:dyDescent="0.25">
      <c r="A4193" s="10">
        <v>45723</v>
      </c>
      <c r="B4193" s="11" t="s">
        <v>7378</v>
      </c>
      <c r="C4193" s="11" t="s">
        <v>7379</v>
      </c>
      <c r="D4193" s="11">
        <v>18760</v>
      </c>
      <c r="E4193" s="11" t="s">
        <v>2108</v>
      </c>
      <c r="F4193" s="11" t="s">
        <v>26</v>
      </c>
      <c r="G4193" s="11">
        <v>10646</v>
      </c>
      <c r="H4193" s="12" t="s">
        <v>140</v>
      </c>
      <c r="I4193" s="12" t="s">
        <v>27</v>
      </c>
      <c r="J4193" s="12" t="s">
        <v>42</v>
      </c>
      <c r="K4193" s="12" t="s">
        <v>43</v>
      </c>
      <c r="L4193" s="13">
        <v>38.94</v>
      </c>
      <c r="M4193" s="13">
        <v>25</v>
      </c>
      <c r="N4193" s="13">
        <f t="shared" si="4515"/>
        <v>1.5575999999999999</v>
      </c>
      <c r="O4193" s="13">
        <v>40</v>
      </c>
      <c r="P4193" s="13"/>
      <c r="Q4193" s="13">
        <v>0</v>
      </c>
      <c r="R4193" s="69">
        <f>+L4193*O4193</f>
        <v>1557.6</v>
      </c>
      <c r="S4193" s="69">
        <v>0</v>
      </c>
      <c r="T4193" s="69">
        <f>+L4193*S4193</f>
        <v>0</v>
      </c>
      <c r="U4193" s="69">
        <f>+R4193-T4193</f>
        <v>1557.6</v>
      </c>
      <c r="V4193" s="69">
        <f>+U4193*0</f>
        <v>0</v>
      </c>
      <c r="W4193" s="69">
        <f>+U4193-V4193</f>
        <v>1557.6</v>
      </c>
      <c r="X4193" s="69">
        <v>0</v>
      </c>
      <c r="Y4193" s="14">
        <f t="shared" si="4533"/>
        <v>0</v>
      </c>
      <c r="Z4193" s="11" t="s">
        <v>26</v>
      </c>
      <c r="AA4193" s="12" t="s">
        <v>31</v>
      </c>
    </row>
    <row r="4194" spans="1:27" x14ac:dyDescent="0.25">
      <c r="A4194" s="10">
        <v>45723</v>
      </c>
      <c r="B4194" s="11" t="s">
        <v>5509</v>
      </c>
      <c r="C4194" s="11" t="s">
        <v>7380</v>
      </c>
      <c r="D4194" s="11">
        <v>18761</v>
      </c>
      <c r="E4194" s="11" t="s">
        <v>1199</v>
      </c>
      <c r="F4194" s="11" t="s">
        <v>26</v>
      </c>
      <c r="G4194" s="11">
        <v>2809</v>
      </c>
      <c r="H4194" s="12" t="s">
        <v>162</v>
      </c>
      <c r="I4194" s="12" t="s">
        <v>27</v>
      </c>
      <c r="J4194" s="12" t="s">
        <v>33</v>
      </c>
      <c r="K4194" s="12" t="s">
        <v>34</v>
      </c>
      <c r="L4194" s="13">
        <v>38.5</v>
      </c>
      <c r="M4194" s="13">
        <v>25</v>
      </c>
      <c r="N4194" s="13">
        <f t="shared" si="4515"/>
        <v>1.54</v>
      </c>
      <c r="O4194" s="13" t="s">
        <v>30</v>
      </c>
      <c r="P4194" s="13">
        <v>58</v>
      </c>
      <c r="Q4194" s="13">
        <v>0</v>
      </c>
      <c r="R4194" s="69">
        <f>M4194*P4194</f>
        <v>1450</v>
      </c>
      <c r="S4194" s="69">
        <v>0</v>
      </c>
      <c r="T4194" s="69">
        <f>M4194*S4194</f>
        <v>0</v>
      </c>
      <c r="U4194" s="69">
        <f>R4194-T4194</f>
        <v>1450</v>
      </c>
      <c r="V4194" s="69">
        <f>U4194*0</f>
        <v>0</v>
      </c>
      <c r="W4194" s="69">
        <f>U4194-V4194</f>
        <v>1450</v>
      </c>
      <c r="X4194" s="69">
        <v>0</v>
      </c>
      <c r="Y4194" s="14">
        <f t="shared" si="4533"/>
        <v>0</v>
      </c>
      <c r="Z4194" s="11" t="s">
        <v>26</v>
      </c>
      <c r="AA4194" s="12" t="s">
        <v>31</v>
      </c>
    </row>
    <row r="4195" spans="1:27" x14ac:dyDescent="0.25">
      <c r="A4195" s="10">
        <v>45723</v>
      </c>
      <c r="B4195" s="11" t="s">
        <v>7381</v>
      </c>
      <c r="C4195" s="11" t="s">
        <v>7382</v>
      </c>
      <c r="D4195" s="11">
        <v>18762</v>
      </c>
      <c r="E4195" s="11" t="s">
        <v>40</v>
      </c>
      <c r="F4195" s="11" t="s">
        <v>26</v>
      </c>
      <c r="G4195" s="11">
        <v>3615</v>
      </c>
      <c r="H4195" s="12" t="s">
        <v>41</v>
      </c>
      <c r="I4195" s="12" t="s">
        <v>55</v>
      </c>
      <c r="J4195" s="12" t="s">
        <v>55</v>
      </c>
      <c r="K4195" s="12" t="s">
        <v>56</v>
      </c>
      <c r="L4195" s="13">
        <v>43.44</v>
      </c>
      <c r="M4195" s="13">
        <v>25</v>
      </c>
      <c r="N4195" s="13">
        <f t="shared" si="4515"/>
        <v>1.7375999999999998</v>
      </c>
      <c r="O4195" s="13" t="s">
        <v>30</v>
      </c>
      <c r="P4195" s="13">
        <v>24</v>
      </c>
      <c r="Q4195" s="13">
        <v>0</v>
      </c>
      <c r="R4195" s="69">
        <f t="shared" ref="R4195" si="4550">+M4195*P4195</f>
        <v>600</v>
      </c>
      <c r="S4195" s="69">
        <v>0</v>
      </c>
      <c r="T4195" s="69">
        <f t="shared" ref="T4195" si="4551">+M4195*S4195</f>
        <v>0</v>
      </c>
      <c r="U4195" s="69">
        <f t="shared" ref="U4195:U4197" si="4552">+R4195-T4195</f>
        <v>600</v>
      </c>
      <c r="V4195" s="69">
        <f t="shared" ref="V4195" si="4553">+U4195*0</f>
        <v>0</v>
      </c>
      <c r="W4195" s="69">
        <f t="shared" ref="W4195:W4197" si="4554">+U4195-V4195</f>
        <v>600</v>
      </c>
      <c r="X4195" s="69">
        <v>0</v>
      </c>
      <c r="Y4195" s="14">
        <f t="shared" si="4533"/>
        <v>0</v>
      </c>
      <c r="Z4195" s="11" t="s">
        <v>26</v>
      </c>
      <c r="AA4195" s="12" t="s">
        <v>31</v>
      </c>
    </row>
    <row r="4196" spans="1:27" x14ac:dyDescent="0.25">
      <c r="A4196" s="10">
        <v>45723</v>
      </c>
      <c r="B4196" s="11" t="s">
        <v>7383</v>
      </c>
      <c r="C4196" s="11" t="s">
        <v>7384</v>
      </c>
      <c r="D4196" s="11">
        <v>18763</v>
      </c>
      <c r="E4196" s="11" t="s">
        <v>570</v>
      </c>
      <c r="F4196" s="11" t="s">
        <v>26</v>
      </c>
      <c r="G4196" s="11">
        <v>112526</v>
      </c>
      <c r="H4196" s="12" t="s">
        <v>4445</v>
      </c>
      <c r="I4196" s="12" t="s">
        <v>27</v>
      </c>
      <c r="J4196" s="12" t="s">
        <v>42</v>
      </c>
      <c r="K4196" s="12" t="s">
        <v>43</v>
      </c>
      <c r="L4196" s="13">
        <v>41.24</v>
      </c>
      <c r="M4196" s="13">
        <v>25</v>
      </c>
      <c r="N4196" s="13">
        <f t="shared" si="4515"/>
        <v>1.6496000000000002</v>
      </c>
      <c r="O4196" s="13">
        <v>42</v>
      </c>
      <c r="P4196" s="13" t="s">
        <v>30</v>
      </c>
      <c r="Q4196" s="13">
        <v>0</v>
      </c>
      <c r="R4196" s="69">
        <f t="shared" ref="R4196:R4197" si="4555">+L4196*O4196</f>
        <v>1732.0800000000002</v>
      </c>
      <c r="S4196" s="69">
        <v>0</v>
      </c>
      <c r="T4196" s="69">
        <f>+L4196*S4196</f>
        <v>0</v>
      </c>
      <c r="U4196" s="69">
        <f t="shared" si="4552"/>
        <v>1732.0800000000002</v>
      </c>
      <c r="V4196" s="69">
        <f>+U4196*1</f>
        <v>1732.0800000000002</v>
      </c>
      <c r="W4196" s="69">
        <f t="shared" si="4554"/>
        <v>0</v>
      </c>
      <c r="X4196" s="69">
        <v>0</v>
      </c>
      <c r="Y4196" s="14">
        <f t="shared" si="4533"/>
        <v>0</v>
      </c>
      <c r="Z4196" s="11" t="s">
        <v>26</v>
      </c>
      <c r="AA4196" s="12" t="s">
        <v>31</v>
      </c>
    </row>
    <row r="4197" spans="1:27" x14ac:dyDescent="0.25">
      <c r="A4197" s="10">
        <v>45723</v>
      </c>
      <c r="B4197" s="11" t="s">
        <v>7385</v>
      </c>
      <c r="C4197" s="11" t="s">
        <v>7386</v>
      </c>
      <c r="D4197" s="11">
        <v>18764</v>
      </c>
      <c r="E4197" s="11" t="s">
        <v>568</v>
      </c>
      <c r="F4197" s="11" t="s">
        <v>26</v>
      </c>
      <c r="G4197" s="11">
        <v>112570</v>
      </c>
      <c r="H4197" s="12" t="s">
        <v>4445</v>
      </c>
      <c r="I4197" s="12" t="s">
        <v>27</v>
      </c>
      <c r="J4197" s="12" t="s">
        <v>42</v>
      </c>
      <c r="K4197" s="12" t="s">
        <v>43</v>
      </c>
      <c r="L4197" s="13">
        <v>40.28</v>
      </c>
      <c r="M4197" s="13">
        <v>25</v>
      </c>
      <c r="N4197" s="13">
        <f t="shared" si="4515"/>
        <v>1.6112</v>
      </c>
      <c r="O4197" s="13">
        <v>42</v>
      </c>
      <c r="P4197" s="13" t="s">
        <v>30</v>
      </c>
      <c r="Q4197" s="13">
        <v>0</v>
      </c>
      <c r="R4197" s="69">
        <f t="shared" si="4555"/>
        <v>1691.76</v>
      </c>
      <c r="S4197" s="69">
        <v>0</v>
      </c>
      <c r="T4197" s="69">
        <f>+L4197*S4197</f>
        <v>0</v>
      </c>
      <c r="U4197" s="69">
        <f t="shared" si="4552"/>
        <v>1691.76</v>
      </c>
      <c r="V4197" s="69">
        <f>+U4197*1</f>
        <v>1691.76</v>
      </c>
      <c r="W4197" s="69">
        <f t="shared" si="4554"/>
        <v>0</v>
      </c>
      <c r="X4197" s="69">
        <v>0</v>
      </c>
      <c r="Y4197" s="14">
        <f t="shared" si="4533"/>
        <v>0</v>
      </c>
      <c r="Z4197" s="11" t="s">
        <v>26</v>
      </c>
      <c r="AA4197" s="12" t="s">
        <v>31</v>
      </c>
    </row>
    <row r="4198" spans="1:27" x14ac:dyDescent="0.25">
      <c r="A4198" s="10">
        <v>45723</v>
      </c>
      <c r="B4198" s="11" t="s">
        <v>7387</v>
      </c>
      <c r="C4198" s="11" t="s">
        <v>7388</v>
      </c>
      <c r="D4198" s="11">
        <v>18765</v>
      </c>
      <c r="E4198" s="11" t="s">
        <v>239</v>
      </c>
      <c r="F4198" s="11" t="s">
        <v>26</v>
      </c>
      <c r="G4198" s="11" t="s">
        <v>26</v>
      </c>
      <c r="H4198" s="12" t="s">
        <v>145</v>
      </c>
      <c r="I4198" s="12" t="s">
        <v>27</v>
      </c>
      <c r="J4198" s="12" t="s">
        <v>33</v>
      </c>
      <c r="K4198" s="12" t="s">
        <v>34</v>
      </c>
      <c r="L4198" s="13">
        <v>41.52</v>
      </c>
      <c r="M4198" s="13">
        <v>28</v>
      </c>
      <c r="N4198" s="13">
        <f t="shared" si="4515"/>
        <v>1.4828571428571429</v>
      </c>
      <c r="O4198" s="13">
        <v>91</v>
      </c>
      <c r="P4198" s="13" t="s">
        <v>30</v>
      </c>
      <c r="Q4198" s="13">
        <v>0</v>
      </c>
      <c r="R4198" s="69">
        <f>+L4198*O4198</f>
        <v>3778.32</v>
      </c>
      <c r="S4198" s="69">
        <v>40</v>
      </c>
      <c r="T4198" s="69">
        <f>L4198*S4198</f>
        <v>1660.8000000000002</v>
      </c>
      <c r="U4198" s="69">
        <f t="shared" ref="U4198:U4199" si="4556">R4198-T4198</f>
        <v>2117.52</v>
      </c>
      <c r="V4198" s="69">
        <f>U4198*1</f>
        <v>2117.52</v>
      </c>
      <c r="W4198" s="69">
        <f t="shared" ref="W4198:W4199" si="4557">U4198-V4198</f>
        <v>0</v>
      </c>
      <c r="X4198" s="69">
        <f>L4198*37</f>
        <v>1536.24</v>
      </c>
      <c r="Y4198" s="70">
        <f>+T4198-X4198</f>
        <v>124.56000000000017</v>
      </c>
      <c r="Z4198" s="12" t="s">
        <v>41</v>
      </c>
      <c r="AA4198" s="12" t="s">
        <v>79</v>
      </c>
    </row>
    <row r="4199" spans="1:27" x14ac:dyDescent="0.25">
      <c r="A4199" s="10">
        <v>45723</v>
      </c>
      <c r="B4199" s="11" t="s">
        <v>349</v>
      </c>
      <c r="C4199" s="11" t="s">
        <v>7389</v>
      </c>
      <c r="D4199" s="11">
        <v>18766</v>
      </c>
      <c r="E4199" s="11" t="s">
        <v>49</v>
      </c>
      <c r="F4199" s="11" t="s">
        <v>26</v>
      </c>
      <c r="G4199" s="11">
        <v>1671</v>
      </c>
      <c r="H4199" s="12" t="s">
        <v>45</v>
      </c>
      <c r="I4199" s="12" t="s">
        <v>27</v>
      </c>
      <c r="J4199" s="12" t="s">
        <v>33</v>
      </c>
      <c r="K4199" s="12" t="s">
        <v>34</v>
      </c>
      <c r="L4199" s="13">
        <v>37.36</v>
      </c>
      <c r="M4199" s="13">
        <v>25</v>
      </c>
      <c r="N4199" s="13">
        <f t="shared" si="4515"/>
        <v>1.4944</v>
      </c>
      <c r="O4199" s="13" t="s">
        <v>30</v>
      </c>
      <c r="P4199" s="13">
        <v>58</v>
      </c>
      <c r="Q4199" s="13">
        <v>0</v>
      </c>
      <c r="R4199" s="69">
        <f>M4199*P4199</f>
        <v>1450</v>
      </c>
      <c r="S4199" s="69">
        <v>0</v>
      </c>
      <c r="T4199" s="69">
        <f>M4199*S4199</f>
        <v>0</v>
      </c>
      <c r="U4199" s="69">
        <f t="shared" si="4556"/>
        <v>1450</v>
      </c>
      <c r="V4199" s="69">
        <f>U4199*0</f>
        <v>0</v>
      </c>
      <c r="W4199" s="69">
        <f t="shared" si="4557"/>
        <v>1450</v>
      </c>
      <c r="X4199" s="69">
        <v>0</v>
      </c>
      <c r="Y4199" s="14">
        <f t="shared" ref="Y4199:Y4204" si="4558">T4199-X4199</f>
        <v>0</v>
      </c>
      <c r="Z4199" s="11" t="s">
        <v>26</v>
      </c>
      <c r="AA4199" s="12" t="s">
        <v>31</v>
      </c>
    </row>
    <row r="4200" spans="1:27" x14ac:dyDescent="0.25">
      <c r="A4200" s="10">
        <v>45723</v>
      </c>
      <c r="B4200" s="11" t="s">
        <v>5451</v>
      </c>
      <c r="C4200" s="11" t="s">
        <v>7390</v>
      </c>
      <c r="D4200" s="11">
        <v>18767</v>
      </c>
      <c r="E4200" s="11" t="s">
        <v>183</v>
      </c>
      <c r="F4200" s="11" t="s">
        <v>26</v>
      </c>
      <c r="G4200" s="11">
        <v>1041</v>
      </c>
      <c r="H4200" s="12" t="s">
        <v>141</v>
      </c>
      <c r="I4200" s="12" t="s">
        <v>27</v>
      </c>
      <c r="J4200" s="12" t="s">
        <v>47</v>
      </c>
      <c r="K4200" s="12" t="s">
        <v>48</v>
      </c>
      <c r="L4200" s="13">
        <v>38.92</v>
      </c>
      <c r="M4200" s="13">
        <v>25</v>
      </c>
      <c r="N4200" s="13">
        <f t="shared" si="4515"/>
        <v>1.5568</v>
      </c>
      <c r="O4200" s="13">
        <v>40</v>
      </c>
      <c r="P4200" s="13" t="s">
        <v>30</v>
      </c>
      <c r="Q4200" s="13">
        <v>0</v>
      </c>
      <c r="R4200" s="69">
        <f>L4200*O4200</f>
        <v>1556.8000000000002</v>
      </c>
      <c r="S4200" s="69">
        <v>0</v>
      </c>
      <c r="T4200" s="69">
        <f>L4200*S4200</f>
        <v>0</v>
      </c>
      <c r="U4200" s="69">
        <f>R4200-T4200</f>
        <v>1556.8000000000002</v>
      </c>
      <c r="V4200" s="69">
        <f>U4200*0</f>
        <v>0</v>
      </c>
      <c r="W4200" s="69">
        <f>U4200-V4200</f>
        <v>1556.8000000000002</v>
      </c>
      <c r="X4200" s="69">
        <v>0</v>
      </c>
      <c r="Y4200" s="14">
        <f t="shared" si="4558"/>
        <v>0</v>
      </c>
      <c r="Z4200" s="11" t="s">
        <v>26</v>
      </c>
      <c r="AA4200" s="12" t="s">
        <v>31</v>
      </c>
    </row>
    <row r="4201" spans="1:27" x14ac:dyDescent="0.25">
      <c r="A4201" s="10">
        <v>45723</v>
      </c>
      <c r="B4201" s="11" t="s">
        <v>7391</v>
      </c>
      <c r="C4201" s="11" t="s">
        <v>7392</v>
      </c>
      <c r="D4201" s="11">
        <v>18768</v>
      </c>
      <c r="E4201" s="11" t="s">
        <v>44</v>
      </c>
      <c r="F4201" s="11" t="s">
        <v>26</v>
      </c>
      <c r="G4201" s="11">
        <v>1685</v>
      </c>
      <c r="H4201" s="12" t="s">
        <v>45</v>
      </c>
      <c r="I4201" s="12" t="s">
        <v>27</v>
      </c>
      <c r="J4201" s="12" t="s">
        <v>33</v>
      </c>
      <c r="K4201" s="12" t="s">
        <v>34</v>
      </c>
      <c r="L4201" s="13">
        <v>38.880000000000003</v>
      </c>
      <c r="M4201" s="13">
        <v>25</v>
      </c>
      <c r="N4201" s="13">
        <f t="shared" si="4515"/>
        <v>1.5552000000000001</v>
      </c>
      <c r="O4201" s="13" t="s">
        <v>30</v>
      </c>
      <c r="P4201" s="13">
        <v>58</v>
      </c>
      <c r="Q4201" s="13">
        <v>0</v>
      </c>
      <c r="R4201" s="69">
        <f>M4201*P4201</f>
        <v>1450</v>
      </c>
      <c r="S4201" s="69">
        <v>0</v>
      </c>
      <c r="T4201" s="69">
        <f>M4201*S4201</f>
        <v>0</v>
      </c>
      <c r="U4201" s="69">
        <f t="shared" ref="U4201" si="4559">R4201-T4201</f>
        <v>1450</v>
      </c>
      <c r="V4201" s="69">
        <f>U4201*0</f>
        <v>0</v>
      </c>
      <c r="W4201" s="69">
        <f t="shared" ref="W4201" si="4560">U4201-V4201</f>
        <v>1450</v>
      </c>
      <c r="X4201" s="69">
        <v>0</v>
      </c>
      <c r="Y4201" s="14">
        <f t="shared" si="4558"/>
        <v>0</v>
      </c>
      <c r="Z4201" s="11" t="s">
        <v>26</v>
      </c>
      <c r="AA4201" s="12" t="s">
        <v>31</v>
      </c>
    </row>
    <row r="4202" spans="1:27" x14ac:dyDescent="0.25">
      <c r="A4202" s="10">
        <v>45723</v>
      </c>
      <c r="B4202" s="11" t="s">
        <v>3485</v>
      </c>
      <c r="C4202" s="11" t="s">
        <v>7393</v>
      </c>
      <c r="D4202" s="11">
        <v>18769</v>
      </c>
      <c r="E4202" s="11" t="s">
        <v>434</v>
      </c>
      <c r="F4202" s="11" t="s">
        <v>26</v>
      </c>
      <c r="G4202" s="11">
        <v>3127</v>
      </c>
      <c r="H4202" s="12" t="s">
        <v>41</v>
      </c>
      <c r="I4202" s="12" t="s">
        <v>55</v>
      </c>
      <c r="J4202" s="12" t="s">
        <v>55</v>
      </c>
      <c r="K4202" s="12" t="s">
        <v>56</v>
      </c>
      <c r="L4202" s="13">
        <v>38.46</v>
      </c>
      <c r="M4202" s="13">
        <v>23</v>
      </c>
      <c r="N4202" s="13">
        <f t="shared" si="4515"/>
        <v>1.6721739130434783</v>
      </c>
      <c r="O4202" s="13" t="s">
        <v>30</v>
      </c>
      <c r="P4202" s="13">
        <v>24</v>
      </c>
      <c r="Q4202" s="13">
        <v>0</v>
      </c>
      <c r="R4202" s="69">
        <f t="shared" ref="R4202" si="4561">+M4202*P4202</f>
        <v>552</v>
      </c>
      <c r="S4202" s="69">
        <v>0</v>
      </c>
      <c r="T4202" s="69">
        <f t="shared" ref="T4202" si="4562">+M4202*S4202</f>
        <v>0</v>
      </c>
      <c r="U4202" s="69">
        <f t="shared" ref="U4202" si="4563">+R4202-T4202</f>
        <v>552</v>
      </c>
      <c r="V4202" s="69">
        <f t="shared" ref="V4202" si="4564">+U4202*0</f>
        <v>0</v>
      </c>
      <c r="W4202" s="69">
        <f t="shared" ref="W4202" si="4565">+U4202-V4202</f>
        <v>552</v>
      </c>
      <c r="X4202" s="69">
        <v>0</v>
      </c>
      <c r="Y4202" s="14">
        <f t="shared" si="4558"/>
        <v>0</v>
      </c>
      <c r="Z4202" s="11" t="s">
        <v>26</v>
      </c>
      <c r="AA4202" s="12" t="s">
        <v>31</v>
      </c>
    </row>
    <row r="4203" spans="1:27" x14ac:dyDescent="0.25">
      <c r="A4203" s="10">
        <v>45723</v>
      </c>
      <c r="B4203" s="11" t="s">
        <v>7394</v>
      </c>
      <c r="C4203" s="11" t="s">
        <v>7395</v>
      </c>
      <c r="D4203" s="11">
        <v>18770</v>
      </c>
      <c r="E4203" s="11" t="s">
        <v>500</v>
      </c>
      <c r="F4203" s="11" t="s">
        <v>26</v>
      </c>
      <c r="G4203" s="11">
        <v>831</v>
      </c>
      <c r="H4203" s="12" t="s">
        <v>141</v>
      </c>
      <c r="I4203" s="12" t="s">
        <v>27</v>
      </c>
      <c r="J4203" s="12" t="s">
        <v>33</v>
      </c>
      <c r="K4203" s="12" t="s">
        <v>34</v>
      </c>
      <c r="L4203" s="13">
        <v>41.22</v>
      </c>
      <c r="M4203" s="13">
        <v>28</v>
      </c>
      <c r="N4203" s="13">
        <f t="shared" si="4515"/>
        <v>1.4721428571428572</v>
      </c>
      <c r="O4203" s="13">
        <v>40</v>
      </c>
      <c r="P4203" s="13" t="s">
        <v>30</v>
      </c>
      <c r="Q4203" s="13">
        <v>0</v>
      </c>
      <c r="R4203" s="69">
        <f>L4203*O4203</f>
        <v>1648.8</v>
      </c>
      <c r="S4203" s="69">
        <v>0</v>
      </c>
      <c r="T4203" s="69">
        <f>L4203*S4203</f>
        <v>0</v>
      </c>
      <c r="U4203" s="69">
        <f>R4203-T4203</f>
        <v>1648.8</v>
      </c>
      <c r="V4203" s="69">
        <f>U4203*0</f>
        <v>0</v>
      </c>
      <c r="W4203" s="69">
        <f>U4203-V4203</f>
        <v>1648.8</v>
      </c>
      <c r="X4203" s="69">
        <v>0</v>
      </c>
      <c r="Y4203" s="14">
        <f t="shared" si="4558"/>
        <v>0</v>
      </c>
      <c r="Z4203" s="11" t="s">
        <v>26</v>
      </c>
      <c r="AA4203" s="12" t="s">
        <v>31</v>
      </c>
    </row>
    <row r="4204" spans="1:27" x14ac:dyDescent="0.25">
      <c r="A4204" s="10">
        <v>45723</v>
      </c>
      <c r="B4204" s="11" t="s">
        <v>7396</v>
      </c>
      <c r="C4204" s="11" t="s">
        <v>7397</v>
      </c>
      <c r="D4204" s="11">
        <v>18771</v>
      </c>
      <c r="E4204" s="11" t="s">
        <v>479</v>
      </c>
      <c r="F4204" s="11" t="s">
        <v>26</v>
      </c>
      <c r="G4204" s="11">
        <v>70442</v>
      </c>
      <c r="H4204" s="12" t="s">
        <v>4447</v>
      </c>
      <c r="I4204" s="12" t="s">
        <v>27</v>
      </c>
      <c r="J4204" s="12" t="s">
        <v>42</v>
      </c>
      <c r="K4204" s="12" t="s">
        <v>43</v>
      </c>
      <c r="L4204" s="13">
        <v>43.62</v>
      </c>
      <c r="M4204" s="13">
        <v>25</v>
      </c>
      <c r="N4204" s="13">
        <f t="shared" si="4515"/>
        <v>1.7447999999999999</v>
      </c>
      <c r="O4204" s="13">
        <v>42.5</v>
      </c>
      <c r="P4204" s="13"/>
      <c r="Q4204" s="13">
        <v>0</v>
      </c>
      <c r="R4204" s="69">
        <f>+L4204*O4204</f>
        <v>1853.85</v>
      </c>
      <c r="S4204" s="69">
        <v>0</v>
      </c>
      <c r="T4204" s="69">
        <f>+L4204*S4204</f>
        <v>0</v>
      </c>
      <c r="U4204" s="69">
        <f>+R4204-T4204</f>
        <v>1853.85</v>
      </c>
      <c r="V4204" s="69">
        <f>+U4204*0.75</f>
        <v>1390.3874999999998</v>
      </c>
      <c r="W4204" s="69">
        <f>+U4204-V4204</f>
        <v>463.46250000000009</v>
      </c>
      <c r="X4204" s="69">
        <v>0</v>
      </c>
      <c r="Y4204" s="14">
        <f t="shared" si="4558"/>
        <v>0</v>
      </c>
      <c r="Z4204" s="11" t="s">
        <v>26</v>
      </c>
      <c r="AA4204" s="12" t="s">
        <v>31</v>
      </c>
    </row>
    <row r="4205" spans="1:27" x14ac:dyDescent="0.25">
      <c r="A4205" s="10">
        <v>45723</v>
      </c>
      <c r="B4205" s="11" t="s">
        <v>7398</v>
      </c>
      <c r="C4205" s="11" t="s">
        <v>7399</v>
      </c>
      <c r="D4205" s="11">
        <v>18772</v>
      </c>
      <c r="E4205" s="11" t="s">
        <v>443</v>
      </c>
      <c r="F4205" s="11" t="s">
        <v>26</v>
      </c>
      <c r="G4205" s="11">
        <v>2116</v>
      </c>
      <c r="H4205" s="12" t="s">
        <v>4448</v>
      </c>
      <c r="I4205" s="12" t="s">
        <v>55</v>
      </c>
      <c r="J4205" s="12" t="s">
        <v>55</v>
      </c>
      <c r="K4205" s="12" t="s">
        <v>56</v>
      </c>
      <c r="L4205" s="13">
        <v>33.659999999999997</v>
      </c>
      <c r="M4205" s="13">
        <v>20</v>
      </c>
      <c r="N4205" s="13">
        <f t="shared" si="4515"/>
        <v>1.6829999999999998</v>
      </c>
      <c r="O4205" s="13">
        <v>15</v>
      </c>
      <c r="P4205" s="13" t="s">
        <v>30</v>
      </c>
      <c r="Q4205" s="13"/>
      <c r="R4205" s="69">
        <f>+L4205*O4205</f>
        <v>504.9</v>
      </c>
      <c r="S4205" s="69">
        <v>0</v>
      </c>
      <c r="T4205" s="69">
        <f>L4205*S4205</f>
        <v>0</v>
      </c>
      <c r="U4205" s="69">
        <f>R4205-T4205</f>
        <v>504.9</v>
      </c>
      <c r="V4205" s="69">
        <f>U4205*0</f>
        <v>0</v>
      </c>
      <c r="W4205" s="69">
        <f>U4205-V4205</f>
        <v>504.9</v>
      </c>
      <c r="X4205" s="69">
        <f>L4205*0</f>
        <v>0</v>
      </c>
      <c r="Y4205" s="14">
        <f>T4205-X4205</f>
        <v>0</v>
      </c>
      <c r="Z4205" s="11" t="s">
        <v>26</v>
      </c>
      <c r="AA4205" s="12" t="s">
        <v>31</v>
      </c>
    </row>
    <row r="4206" spans="1:27" x14ac:dyDescent="0.25">
      <c r="A4206" s="10">
        <v>45723</v>
      </c>
      <c r="B4206" s="11" t="s">
        <v>7400</v>
      </c>
      <c r="C4206" s="11" t="s">
        <v>7401</v>
      </c>
      <c r="D4206" s="11">
        <v>18773</v>
      </c>
      <c r="E4206" s="11" t="s">
        <v>81</v>
      </c>
      <c r="F4206" s="11" t="s">
        <v>26</v>
      </c>
      <c r="G4206" s="11">
        <v>1230</v>
      </c>
      <c r="H4206" s="12" t="s">
        <v>141</v>
      </c>
      <c r="I4206" s="12" t="s">
        <v>27</v>
      </c>
      <c r="J4206" s="12" t="s">
        <v>33</v>
      </c>
      <c r="K4206" s="12" t="s">
        <v>34</v>
      </c>
      <c r="L4206" s="13">
        <v>40.14</v>
      </c>
      <c r="M4206" s="13">
        <v>28</v>
      </c>
      <c r="N4206" s="13">
        <f t="shared" si="4515"/>
        <v>1.4335714285714285</v>
      </c>
      <c r="O4206" s="13">
        <v>40</v>
      </c>
      <c r="P4206" s="13" t="s">
        <v>30</v>
      </c>
      <c r="Q4206" s="13">
        <v>0</v>
      </c>
      <c r="R4206" s="69">
        <f>L4206*O4206</f>
        <v>1605.6</v>
      </c>
      <c r="S4206" s="69">
        <v>0</v>
      </c>
      <c r="T4206" s="69">
        <f>L4206*S4206</f>
        <v>0</v>
      </c>
      <c r="U4206" s="69">
        <f>R4206-T4206</f>
        <v>1605.6</v>
      </c>
      <c r="V4206" s="69">
        <f>U4206*0</f>
        <v>0</v>
      </c>
      <c r="W4206" s="69">
        <f>U4206-V4206</f>
        <v>1605.6</v>
      </c>
      <c r="X4206" s="69">
        <v>0</v>
      </c>
      <c r="Y4206" s="14">
        <f t="shared" ref="Y4206:Y4211" si="4566">T4206-X4206</f>
        <v>0</v>
      </c>
      <c r="Z4206" s="11" t="s">
        <v>26</v>
      </c>
      <c r="AA4206" s="12" t="s">
        <v>31</v>
      </c>
    </row>
    <row r="4207" spans="1:27" x14ac:dyDescent="0.25">
      <c r="A4207" s="10">
        <v>45723</v>
      </c>
      <c r="B4207" s="11" t="s">
        <v>2964</v>
      </c>
      <c r="C4207" s="11" t="s">
        <v>7402</v>
      </c>
      <c r="D4207" s="11">
        <v>18774</v>
      </c>
      <c r="E4207" s="11" t="s">
        <v>53</v>
      </c>
      <c r="F4207" s="11" t="s">
        <v>26</v>
      </c>
      <c r="G4207" s="11">
        <v>4753</v>
      </c>
      <c r="H4207" s="12" t="s">
        <v>41</v>
      </c>
      <c r="I4207" s="12" t="s">
        <v>27</v>
      </c>
      <c r="J4207" s="12" t="s">
        <v>42</v>
      </c>
      <c r="K4207" s="12" t="s">
        <v>43</v>
      </c>
      <c r="L4207" s="13">
        <v>43.04</v>
      </c>
      <c r="M4207" s="13">
        <v>25</v>
      </c>
      <c r="N4207" s="13">
        <f t="shared" si="4515"/>
        <v>1.7216</v>
      </c>
      <c r="O4207" s="13" t="s">
        <v>30</v>
      </c>
      <c r="P4207" s="13">
        <v>64</v>
      </c>
      <c r="Q4207" s="13">
        <v>0</v>
      </c>
      <c r="R4207" s="69">
        <f>M4207*P4207</f>
        <v>1600</v>
      </c>
      <c r="S4207" s="69">
        <v>0</v>
      </c>
      <c r="T4207" s="69">
        <f>M4207*S4207</f>
        <v>0</v>
      </c>
      <c r="U4207" s="69">
        <f>+R4207-T4207</f>
        <v>1600</v>
      </c>
      <c r="V4207" s="69">
        <f>+U4207*0</f>
        <v>0</v>
      </c>
      <c r="W4207" s="69">
        <f>+U4207-V4207</f>
        <v>1600</v>
      </c>
      <c r="X4207" s="69">
        <v>0</v>
      </c>
      <c r="Y4207" s="14">
        <f t="shared" si="4566"/>
        <v>0</v>
      </c>
      <c r="Z4207" s="11" t="s">
        <v>26</v>
      </c>
      <c r="AA4207" s="12" t="s">
        <v>31</v>
      </c>
    </row>
    <row r="4208" spans="1:27" x14ac:dyDescent="0.25">
      <c r="A4208" s="10">
        <v>45723</v>
      </c>
      <c r="B4208" s="11" t="s">
        <v>1307</v>
      </c>
      <c r="C4208" s="11" t="s">
        <v>7403</v>
      </c>
      <c r="D4208" s="11">
        <v>18775</v>
      </c>
      <c r="E4208" s="11" t="s">
        <v>229</v>
      </c>
      <c r="F4208" s="11" t="s">
        <v>26</v>
      </c>
      <c r="G4208" s="11">
        <v>26228</v>
      </c>
      <c r="H4208" s="12" t="s">
        <v>564</v>
      </c>
      <c r="I4208" s="12" t="s">
        <v>27</v>
      </c>
      <c r="J4208" s="12" t="s">
        <v>42</v>
      </c>
      <c r="K4208" s="12" t="s">
        <v>43</v>
      </c>
      <c r="L4208" s="13">
        <v>44.72</v>
      </c>
      <c r="M4208" s="13">
        <v>25</v>
      </c>
      <c r="N4208" s="13">
        <f t="shared" si="4515"/>
        <v>1.7887999999999999</v>
      </c>
      <c r="O4208" s="13"/>
      <c r="P4208" s="13">
        <v>64</v>
      </c>
      <c r="Q4208" s="13">
        <v>0</v>
      </c>
      <c r="R4208" s="69">
        <f>M4208*P4208</f>
        <v>1600</v>
      </c>
      <c r="S4208" s="69">
        <v>0</v>
      </c>
      <c r="T4208" s="69">
        <f>M4208*S4208</f>
        <v>0</v>
      </c>
      <c r="U4208" s="69">
        <f>R4208-T4208</f>
        <v>1600</v>
      </c>
      <c r="V4208" s="69">
        <f>U4208*0</f>
        <v>0</v>
      </c>
      <c r="W4208" s="69">
        <f>+U4208-V4208</f>
        <v>1600</v>
      </c>
      <c r="X4208" s="69">
        <v>0</v>
      </c>
      <c r="Y4208" s="14">
        <f t="shared" si="4566"/>
        <v>0</v>
      </c>
      <c r="Z4208" s="11" t="s">
        <v>26</v>
      </c>
      <c r="AA4208" s="12" t="s">
        <v>31</v>
      </c>
    </row>
    <row r="4209" spans="1:27" x14ac:dyDescent="0.25">
      <c r="A4209" s="10">
        <v>45723</v>
      </c>
      <c r="B4209" s="11" t="s">
        <v>6290</v>
      </c>
      <c r="C4209" s="11" t="s">
        <v>7404</v>
      </c>
      <c r="D4209" s="11">
        <v>18776</v>
      </c>
      <c r="E4209" s="11" t="s">
        <v>239</v>
      </c>
      <c r="F4209" s="11" t="s">
        <v>26</v>
      </c>
      <c r="G4209" s="11">
        <v>3012</v>
      </c>
      <c r="H4209" s="12" t="s">
        <v>41</v>
      </c>
      <c r="I4209" s="12" t="s">
        <v>27</v>
      </c>
      <c r="J4209" s="12" t="s">
        <v>47</v>
      </c>
      <c r="K4209" s="12" t="s">
        <v>48</v>
      </c>
      <c r="L4209" s="13">
        <v>41.42</v>
      </c>
      <c r="M4209" s="13">
        <v>28</v>
      </c>
      <c r="N4209" s="13">
        <f t="shared" si="4515"/>
        <v>1.4792857142857143</v>
      </c>
      <c r="O4209" s="13" t="s">
        <v>30</v>
      </c>
      <c r="P4209" s="13">
        <v>60</v>
      </c>
      <c r="Q4209" s="13">
        <v>0</v>
      </c>
      <c r="R4209" s="69">
        <f>M4209*P4209</f>
        <v>1680</v>
      </c>
      <c r="S4209" s="69">
        <v>0</v>
      </c>
      <c r="T4209" s="69">
        <f>M4209*S4209</f>
        <v>0</v>
      </c>
      <c r="U4209" s="69">
        <f>+R4209-T4209</f>
        <v>1680</v>
      </c>
      <c r="V4209" s="69">
        <f>+U4209*0</f>
        <v>0</v>
      </c>
      <c r="W4209" s="69">
        <f>+U4209-V4209</f>
        <v>1680</v>
      </c>
      <c r="X4209" s="69">
        <v>0</v>
      </c>
      <c r="Y4209" s="14">
        <f t="shared" si="4566"/>
        <v>0</v>
      </c>
      <c r="Z4209" s="11" t="s">
        <v>26</v>
      </c>
      <c r="AA4209" s="12" t="s">
        <v>31</v>
      </c>
    </row>
    <row r="4210" spans="1:27" x14ac:dyDescent="0.25">
      <c r="A4210" s="10">
        <v>45723</v>
      </c>
      <c r="B4210" s="11" t="s">
        <v>448</v>
      </c>
      <c r="C4210" s="11" t="s">
        <v>7405</v>
      </c>
      <c r="D4210" s="11">
        <v>18777</v>
      </c>
      <c r="E4210" s="11" t="s">
        <v>80</v>
      </c>
      <c r="F4210" s="11" t="s">
        <v>26</v>
      </c>
      <c r="G4210" s="11">
        <v>10916</v>
      </c>
      <c r="H4210" s="12" t="s">
        <v>140</v>
      </c>
      <c r="I4210" s="12" t="s">
        <v>27</v>
      </c>
      <c r="J4210" s="12" t="s">
        <v>47</v>
      </c>
      <c r="K4210" s="12" t="s">
        <v>48</v>
      </c>
      <c r="L4210" s="13">
        <v>39.68</v>
      </c>
      <c r="M4210" s="13">
        <v>27</v>
      </c>
      <c r="N4210" s="13">
        <f t="shared" si="4515"/>
        <v>1.4696296296296296</v>
      </c>
      <c r="O4210" s="13">
        <v>40</v>
      </c>
      <c r="P4210" s="13"/>
      <c r="Q4210" s="13">
        <v>0</v>
      </c>
      <c r="R4210" s="69">
        <f>+L4210*O4210</f>
        <v>1587.2</v>
      </c>
      <c r="S4210" s="69">
        <v>0</v>
      </c>
      <c r="T4210" s="69">
        <f>+L4210*S4210</f>
        <v>0</v>
      </c>
      <c r="U4210" s="69">
        <f>+R4210-T4210</f>
        <v>1587.2</v>
      </c>
      <c r="V4210" s="69">
        <f>+U4210*0</f>
        <v>0</v>
      </c>
      <c r="W4210" s="69">
        <f>+U4210-V4210</f>
        <v>1587.2</v>
      </c>
      <c r="X4210" s="69">
        <v>0</v>
      </c>
      <c r="Y4210" s="14">
        <f t="shared" si="4566"/>
        <v>0</v>
      </c>
      <c r="Z4210" s="11" t="s">
        <v>26</v>
      </c>
      <c r="AA4210" s="12" t="s">
        <v>31</v>
      </c>
    </row>
    <row r="4211" spans="1:27" x14ac:dyDescent="0.25">
      <c r="A4211" s="10">
        <v>45723</v>
      </c>
      <c r="B4211" s="11" t="s">
        <v>5583</v>
      </c>
      <c r="C4211" s="11" t="s">
        <v>7406</v>
      </c>
      <c r="D4211" s="11">
        <v>18778</v>
      </c>
      <c r="E4211" s="11" t="s">
        <v>7407</v>
      </c>
      <c r="F4211" s="11" t="s">
        <v>26</v>
      </c>
      <c r="G4211" s="11">
        <v>3013</v>
      </c>
      <c r="H4211" s="12" t="s">
        <v>41</v>
      </c>
      <c r="I4211" s="12" t="s">
        <v>37</v>
      </c>
      <c r="J4211" s="12" t="s">
        <v>227</v>
      </c>
      <c r="K4211" s="12" t="s">
        <v>38</v>
      </c>
      <c r="L4211" s="13">
        <v>40.700000000000003</v>
      </c>
      <c r="M4211" s="13">
        <v>25</v>
      </c>
      <c r="N4211" s="13">
        <f t="shared" si="4515"/>
        <v>1.6280000000000001</v>
      </c>
      <c r="O4211" s="13" t="s">
        <v>30</v>
      </c>
      <c r="P4211" s="13">
        <v>43.5</v>
      </c>
      <c r="Q4211" s="13">
        <v>0</v>
      </c>
      <c r="R4211" s="69">
        <f>M4211*P4211</f>
        <v>1087.5</v>
      </c>
      <c r="S4211" s="69">
        <v>0</v>
      </c>
      <c r="T4211" s="69">
        <f>M4211*S4211</f>
        <v>0</v>
      </c>
      <c r="U4211" s="69">
        <f>+R4211-T4211</f>
        <v>1087.5</v>
      </c>
      <c r="V4211" s="69">
        <f>+U4211*0</f>
        <v>0</v>
      </c>
      <c r="W4211" s="69">
        <f>+U4211-V4211</f>
        <v>1087.5</v>
      </c>
      <c r="X4211" s="69">
        <v>0</v>
      </c>
      <c r="Y4211" s="14">
        <f t="shared" si="4566"/>
        <v>0</v>
      </c>
      <c r="Z4211" s="11" t="s">
        <v>26</v>
      </c>
      <c r="AA4211" s="12" t="s">
        <v>31</v>
      </c>
    </row>
    <row r="4212" spans="1:27" x14ac:dyDescent="0.25">
      <c r="A4212" s="10">
        <v>45723</v>
      </c>
      <c r="B4212" s="11" t="s">
        <v>2551</v>
      </c>
      <c r="C4212" s="11" t="s">
        <v>7408</v>
      </c>
      <c r="D4212" s="11">
        <v>18779</v>
      </c>
      <c r="E4212" s="11" t="s">
        <v>443</v>
      </c>
      <c r="F4212" s="11" t="s">
        <v>26</v>
      </c>
      <c r="G4212" s="11">
        <v>2117</v>
      </c>
      <c r="H4212" s="12" t="s">
        <v>4448</v>
      </c>
      <c r="I4212" s="12" t="s">
        <v>55</v>
      </c>
      <c r="J4212" s="12" t="s">
        <v>55</v>
      </c>
      <c r="K4212" s="12" t="s">
        <v>56</v>
      </c>
      <c r="L4212" s="13">
        <v>33.28</v>
      </c>
      <c r="M4212" s="13">
        <v>22</v>
      </c>
      <c r="N4212" s="13">
        <f t="shared" si="4515"/>
        <v>1.5127272727272727</v>
      </c>
      <c r="O4212" s="13">
        <v>15</v>
      </c>
      <c r="P4212" s="13" t="s">
        <v>30</v>
      </c>
      <c r="Q4212" s="13"/>
      <c r="R4212" s="69">
        <f>+L4212*O4212</f>
        <v>499.20000000000005</v>
      </c>
      <c r="S4212" s="69">
        <v>0</v>
      </c>
      <c r="T4212" s="69">
        <f>L4212*S4212</f>
        <v>0</v>
      </c>
      <c r="U4212" s="69">
        <f>R4212-T4212</f>
        <v>499.20000000000005</v>
      </c>
      <c r="V4212" s="69">
        <f>U4212*0</f>
        <v>0</v>
      </c>
      <c r="W4212" s="69">
        <f>U4212-V4212</f>
        <v>499.20000000000005</v>
      </c>
      <c r="X4212" s="69">
        <f>L4212*0</f>
        <v>0</v>
      </c>
      <c r="Y4212" s="14">
        <f>T4212-X4212</f>
        <v>0</v>
      </c>
      <c r="Z4212" s="11" t="s">
        <v>26</v>
      </c>
      <c r="AA4212" s="12" t="s">
        <v>31</v>
      </c>
    </row>
    <row r="4213" spans="1:27" x14ac:dyDescent="0.25">
      <c r="A4213" s="10">
        <v>45723</v>
      </c>
      <c r="B4213" s="11" t="s">
        <v>5435</v>
      </c>
      <c r="C4213" s="11" t="s">
        <v>7409</v>
      </c>
      <c r="D4213" s="11">
        <v>18780</v>
      </c>
      <c r="E4213" s="11" t="s">
        <v>5740</v>
      </c>
      <c r="F4213" s="11" t="s">
        <v>26</v>
      </c>
      <c r="G4213" s="11">
        <v>2726</v>
      </c>
      <c r="H4213" s="12" t="s">
        <v>41</v>
      </c>
      <c r="I4213" s="12" t="s">
        <v>55</v>
      </c>
      <c r="J4213" s="12" t="s">
        <v>55</v>
      </c>
      <c r="K4213" s="12" t="s">
        <v>56</v>
      </c>
      <c r="L4213" s="13">
        <v>31.56</v>
      </c>
      <c r="M4213" s="13">
        <v>20</v>
      </c>
      <c r="N4213" s="13">
        <f t="shared" si="4515"/>
        <v>1.5779999999999998</v>
      </c>
      <c r="O4213" s="13" t="s">
        <v>30</v>
      </c>
      <c r="P4213" s="13">
        <v>24</v>
      </c>
      <c r="Q4213" s="13">
        <v>0</v>
      </c>
      <c r="R4213" s="69">
        <f t="shared" ref="R4213" si="4567">+M4213*P4213</f>
        <v>480</v>
      </c>
      <c r="S4213" s="69">
        <v>0</v>
      </c>
      <c r="T4213" s="69">
        <f t="shared" ref="T4213" si="4568">+M4213*S4213</f>
        <v>0</v>
      </c>
      <c r="U4213" s="69">
        <f t="shared" ref="U4213" si="4569">+R4213-T4213</f>
        <v>480</v>
      </c>
      <c r="V4213" s="69">
        <f t="shared" ref="V4213" si="4570">+U4213*0</f>
        <v>0</v>
      </c>
      <c r="W4213" s="69">
        <f t="shared" ref="W4213" si="4571">+U4213-V4213</f>
        <v>480</v>
      </c>
      <c r="X4213" s="69">
        <v>0</v>
      </c>
      <c r="Y4213" s="14">
        <f t="shared" ref="Y4213:Y4227" si="4572">T4213-X4213</f>
        <v>0</v>
      </c>
      <c r="Z4213" s="11" t="s">
        <v>26</v>
      </c>
      <c r="AA4213" s="12" t="s">
        <v>31</v>
      </c>
    </row>
    <row r="4214" spans="1:27" x14ac:dyDescent="0.25">
      <c r="A4214" s="10">
        <v>45723</v>
      </c>
      <c r="B4214" s="11" t="s">
        <v>2675</v>
      </c>
      <c r="C4214" s="11" t="s">
        <v>7410</v>
      </c>
      <c r="D4214" s="11">
        <v>18781</v>
      </c>
      <c r="E4214" s="11" t="s">
        <v>604</v>
      </c>
      <c r="F4214" s="11" t="s">
        <v>26</v>
      </c>
      <c r="G4214" s="11">
        <v>1083</v>
      </c>
      <c r="H4214" s="12" t="s">
        <v>141</v>
      </c>
      <c r="I4214" s="12" t="s">
        <v>37</v>
      </c>
      <c r="J4214" s="12" t="s">
        <v>85</v>
      </c>
      <c r="K4214" s="12" t="s">
        <v>86</v>
      </c>
      <c r="L4214" s="13">
        <v>36.340000000000003</v>
      </c>
      <c r="M4214" s="13">
        <v>25</v>
      </c>
      <c r="N4214" s="13">
        <f t="shared" si="4515"/>
        <v>1.4536000000000002</v>
      </c>
      <c r="O4214" s="13">
        <v>29</v>
      </c>
      <c r="P4214" s="13" t="s">
        <v>30</v>
      </c>
      <c r="Q4214" s="13">
        <v>0</v>
      </c>
      <c r="R4214" s="69">
        <f t="shared" ref="R4214" si="4573">L4214*O4214</f>
        <v>1053.8600000000001</v>
      </c>
      <c r="S4214" s="69">
        <v>0</v>
      </c>
      <c r="T4214" s="69">
        <f t="shared" ref="T4214" si="4574">L4214*S4214</f>
        <v>0</v>
      </c>
      <c r="U4214" s="69">
        <f t="shared" ref="U4214" si="4575">R4214-T4214</f>
        <v>1053.8600000000001</v>
      </c>
      <c r="V4214" s="69">
        <f t="shared" ref="V4214" si="4576">U4214*0</f>
        <v>0</v>
      </c>
      <c r="W4214" s="69">
        <f t="shared" ref="W4214" si="4577">U4214-V4214</f>
        <v>1053.8600000000001</v>
      </c>
      <c r="X4214" s="69">
        <v>0</v>
      </c>
      <c r="Y4214" s="14">
        <f t="shared" si="4572"/>
        <v>0</v>
      </c>
      <c r="Z4214" s="11" t="s">
        <v>26</v>
      </c>
      <c r="AA4214" s="12" t="s">
        <v>31</v>
      </c>
    </row>
    <row r="4215" spans="1:27" x14ac:dyDescent="0.25">
      <c r="A4215" s="10">
        <v>45723</v>
      </c>
      <c r="B4215" s="11" t="s">
        <v>615</v>
      </c>
      <c r="C4215" s="11" t="s">
        <v>7411</v>
      </c>
      <c r="D4215" s="11">
        <v>18782</v>
      </c>
      <c r="E4215" s="11" t="s">
        <v>479</v>
      </c>
      <c r="F4215" s="11" t="s">
        <v>26</v>
      </c>
      <c r="G4215" s="11">
        <v>70443</v>
      </c>
      <c r="H4215" s="12" t="s">
        <v>4447</v>
      </c>
      <c r="I4215" s="12" t="s">
        <v>27</v>
      </c>
      <c r="J4215" s="12" t="s">
        <v>42</v>
      </c>
      <c r="K4215" s="12" t="s">
        <v>43</v>
      </c>
      <c r="L4215" s="13">
        <v>42.06</v>
      </c>
      <c r="M4215" s="13">
        <v>25</v>
      </c>
      <c r="N4215" s="13">
        <f t="shared" si="4515"/>
        <v>1.6824000000000001</v>
      </c>
      <c r="O4215" s="13">
        <v>42.5</v>
      </c>
      <c r="P4215" s="13"/>
      <c r="Q4215" s="13">
        <v>0</v>
      </c>
      <c r="R4215" s="69">
        <f>+L4215*O4215</f>
        <v>1787.5500000000002</v>
      </c>
      <c r="S4215" s="69">
        <v>0</v>
      </c>
      <c r="T4215" s="69">
        <f>+L4215*S4215</f>
        <v>0</v>
      </c>
      <c r="U4215" s="69">
        <f>+R4215-T4215</f>
        <v>1787.5500000000002</v>
      </c>
      <c r="V4215" s="69">
        <f>+U4215*0.75</f>
        <v>1340.6625000000001</v>
      </c>
      <c r="W4215" s="69">
        <f>+U4215-V4215</f>
        <v>446.88750000000005</v>
      </c>
      <c r="X4215" s="69">
        <v>0</v>
      </c>
      <c r="Y4215" s="14">
        <f t="shared" si="4572"/>
        <v>0</v>
      </c>
      <c r="Z4215" s="11" t="s">
        <v>26</v>
      </c>
      <c r="AA4215" s="12" t="s">
        <v>31</v>
      </c>
    </row>
    <row r="4216" spans="1:27" x14ac:dyDescent="0.25">
      <c r="A4216" s="10">
        <v>45723</v>
      </c>
      <c r="B4216" s="11" t="s">
        <v>5914</v>
      </c>
      <c r="C4216" s="11" t="s">
        <v>7412</v>
      </c>
      <c r="D4216" s="11">
        <v>18783</v>
      </c>
      <c r="E4216" s="11" t="s">
        <v>603</v>
      </c>
      <c r="F4216" s="11" t="s">
        <v>26</v>
      </c>
      <c r="G4216" s="11">
        <v>1130</v>
      </c>
      <c r="H4216" s="12" t="s">
        <v>141</v>
      </c>
      <c r="I4216" s="12" t="s">
        <v>37</v>
      </c>
      <c r="J4216" s="12" t="s">
        <v>85</v>
      </c>
      <c r="K4216" s="12" t="s">
        <v>86</v>
      </c>
      <c r="L4216" s="13">
        <v>36.54</v>
      </c>
      <c r="M4216" s="13">
        <v>25</v>
      </c>
      <c r="N4216" s="13">
        <f t="shared" si="4515"/>
        <v>1.4616</v>
      </c>
      <c r="O4216" s="13">
        <v>29</v>
      </c>
      <c r="P4216" s="13" t="s">
        <v>30</v>
      </c>
      <c r="Q4216" s="13">
        <v>0</v>
      </c>
      <c r="R4216" s="69">
        <f t="shared" ref="R4216" si="4578">L4216*O4216</f>
        <v>1059.6600000000001</v>
      </c>
      <c r="S4216" s="69">
        <v>0</v>
      </c>
      <c r="T4216" s="69">
        <f t="shared" ref="T4216" si="4579">L4216*S4216</f>
        <v>0</v>
      </c>
      <c r="U4216" s="69">
        <f t="shared" ref="U4216" si="4580">R4216-T4216</f>
        <v>1059.6600000000001</v>
      </c>
      <c r="V4216" s="69">
        <f t="shared" ref="V4216" si="4581">U4216*0</f>
        <v>0</v>
      </c>
      <c r="W4216" s="69">
        <f t="shared" ref="W4216" si="4582">U4216-V4216</f>
        <v>1059.6600000000001</v>
      </c>
      <c r="X4216" s="69">
        <v>0</v>
      </c>
      <c r="Y4216" s="14">
        <f t="shared" si="4572"/>
        <v>0</v>
      </c>
      <c r="Z4216" s="11" t="s">
        <v>26</v>
      </c>
      <c r="AA4216" s="12" t="s">
        <v>31</v>
      </c>
    </row>
    <row r="4217" spans="1:27" x14ac:dyDescent="0.25">
      <c r="A4217" s="10">
        <v>45723</v>
      </c>
      <c r="B4217" s="11" t="s">
        <v>346</v>
      </c>
      <c r="C4217" s="11" t="s">
        <v>7413</v>
      </c>
      <c r="D4217" s="11">
        <v>18784</v>
      </c>
      <c r="E4217" s="11" t="s">
        <v>245</v>
      </c>
      <c r="F4217" s="11" t="s">
        <v>26</v>
      </c>
      <c r="G4217" s="11">
        <v>4507</v>
      </c>
      <c r="H4217" s="12" t="s">
        <v>41</v>
      </c>
      <c r="I4217" s="12" t="s">
        <v>55</v>
      </c>
      <c r="J4217" s="12" t="s">
        <v>55</v>
      </c>
      <c r="K4217" s="12" t="s">
        <v>56</v>
      </c>
      <c r="L4217" s="13">
        <v>38.299999999999997</v>
      </c>
      <c r="M4217" s="13">
        <v>23</v>
      </c>
      <c r="N4217" s="13">
        <f t="shared" si="4515"/>
        <v>1.6652173913043478</v>
      </c>
      <c r="O4217" s="13" t="s">
        <v>30</v>
      </c>
      <c r="P4217" s="13">
        <v>24</v>
      </c>
      <c r="Q4217" s="13">
        <v>0</v>
      </c>
      <c r="R4217" s="69">
        <f t="shared" ref="R4217" si="4583">+M4217*P4217</f>
        <v>552</v>
      </c>
      <c r="S4217" s="69">
        <v>0</v>
      </c>
      <c r="T4217" s="69">
        <f t="shared" ref="T4217" si="4584">+M4217*S4217</f>
        <v>0</v>
      </c>
      <c r="U4217" s="69">
        <f t="shared" ref="U4217" si="4585">+R4217-T4217</f>
        <v>552</v>
      </c>
      <c r="V4217" s="69">
        <f t="shared" ref="V4217" si="4586">+U4217*0</f>
        <v>0</v>
      </c>
      <c r="W4217" s="69">
        <f t="shared" ref="W4217" si="4587">+U4217-V4217</f>
        <v>552</v>
      </c>
      <c r="X4217" s="69">
        <v>0</v>
      </c>
      <c r="Y4217" s="14">
        <f t="shared" si="4572"/>
        <v>0</v>
      </c>
      <c r="Z4217" s="11" t="s">
        <v>26</v>
      </c>
      <c r="AA4217" s="12" t="s">
        <v>31</v>
      </c>
    </row>
    <row r="4218" spans="1:27" x14ac:dyDescent="0.25">
      <c r="A4218" s="10">
        <v>45723</v>
      </c>
      <c r="B4218" s="11" t="s">
        <v>112</v>
      </c>
      <c r="C4218" s="11" t="s">
        <v>7414</v>
      </c>
      <c r="D4218" s="11">
        <v>18785</v>
      </c>
      <c r="E4218" s="11" t="s">
        <v>434</v>
      </c>
      <c r="F4218" s="11" t="s">
        <v>26</v>
      </c>
      <c r="G4218" s="11">
        <v>3129</v>
      </c>
      <c r="H4218" s="12" t="s">
        <v>41</v>
      </c>
      <c r="I4218" s="12" t="s">
        <v>27</v>
      </c>
      <c r="J4218" s="12" t="s">
        <v>33</v>
      </c>
      <c r="K4218" s="12" t="s">
        <v>34</v>
      </c>
      <c r="L4218" s="13">
        <v>37.24</v>
      </c>
      <c r="M4218" s="13">
        <v>25</v>
      </c>
      <c r="N4218" s="13">
        <f t="shared" si="4515"/>
        <v>1.4896</v>
      </c>
      <c r="O4218" s="13" t="s">
        <v>30</v>
      </c>
      <c r="P4218" s="13">
        <v>60</v>
      </c>
      <c r="Q4218" s="13">
        <v>0</v>
      </c>
      <c r="R4218" s="69">
        <f>M4218*P4218</f>
        <v>1500</v>
      </c>
      <c r="S4218" s="69">
        <v>0</v>
      </c>
      <c r="T4218" s="69">
        <f>M4218*S4218</f>
        <v>0</v>
      </c>
      <c r="U4218" s="69">
        <f>+R4218-T4218</f>
        <v>1500</v>
      </c>
      <c r="V4218" s="69">
        <f>+U4218*0</f>
        <v>0</v>
      </c>
      <c r="W4218" s="69">
        <f>+U4218-V4218</f>
        <v>1500</v>
      </c>
      <c r="X4218" s="69">
        <v>0</v>
      </c>
      <c r="Y4218" s="14">
        <f t="shared" si="4572"/>
        <v>0</v>
      </c>
      <c r="Z4218" s="11" t="s">
        <v>26</v>
      </c>
      <c r="AA4218" s="12" t="s">
        <v>31</v>
      </c>
    </row>
    <row r="4219" spans="1:27" x14ac:dyDescent="0.25">
      <c r="A4219" s="10">
        <v>45723</v>
      </c>
      <c r="B4219" s="11" t="s">
        <v>127</v>
      </c>
      <c r="C4219" s="11" t="s">
        <v>7415</v>
      </c>
      <c r="D4219" s="11">
        <v>18786</v>
      </c>
      <c r="E4219" s="11" t="s">
        <v>573</v>
      </c>
      <c r="F4219" s="11" t="s">
        <v>26</v>
      </c>
      <c r="G4219" s="11">
        <v>904</v>
      </c>
      <c r="H4219" s="12" t="s">
        <v>141</v>
      </c>
      <c r="I4219" s="12" t="s">
        <v>37</v>
      </c>
      <c r="J4219" s="12" t="s">
        <v>85</v>
      </c>
      <c r="K4219" s="12" t="s">
        <v>86</v>
      </c>
      <c r="L4219" s="13">
        <v>38.5</v>
      </c>
      <c r="M4219" s="13">
        <v>25</v>
      </c>
      <c r="N4219" s="13">
        <f t="shared" si="4515"/>
        <v>1.54</v>
      </c>
      <c r="O4219" s="13">
        <v>29</v>
      </c>
      <c r="P4219" s="13" t="s">
        <v>30</v>
      </c>
      <c r="Q4219" s="13">
        <v>0</v>
      </c>
      <c r="R4219" s="69">
        <f t="shared" ref="R4219" si="4588">L4219*O4219</f>
        <v>1116.5</v>
      </c>
      <c r="S4219" s="69">
        <v>0</v>
      </c>
      <c r="T4219" s="69">
        <f t="shared" ref="T4219" si="4589">L4219*S4219</f>
        <v>0</v>
      </c>
      <c r="U4219" s="69">
        <f t="shared" ref="U4219" si="4590">R4219-T4219</f>
        <v>1116.5</v>
      </c>
      <c r="V4219" s="69">
        <f t="shared" ref="V4219" si="4591">U4219*0</f>
        <v>0</v>
      </c>
      <c r="W4219" s="69">
        <f t="shared" ref="W4219" si="4592">U4219-V4219</f>
        <v>1116.5</v>
      </c>
      <c r="X4219" s="69">
        <v>0</v>
      </c>
      <c r="Y4219" s="14">
        <f t="shared" si="4572"/>
        <v>0</v>
      </c>
      <c r="Z4219" s="11" t="s">
        <v>26</v>
      </c>
      <c r="AA4219" s="12" t="s">
        <v>31</v>
      </c>
    </row>
    <row r="4220" spans="1:27" x14ac:dyDescent="0.25">
      <c r="A4220" s="10">
        <v>45723</v>
      </c>
      <c r="B4220" s="11" t="s">
        <v>6485</v>
      </c>
      <c r="C4220" s="11" t="s">
        <v>7416</v>
      </c>
      <c r="D4220" s="11">
        <v>18787</v>
      </c>
      <c r="E4220" s="11" t="s">
        <v>1724</v>
      </c>
      <c r="F4220" s="11" t="s">
        <v>26</v>
      </c>
      <c r="G4220" s="11">
        <v>21101</v>
      </c>
      <c r="H4220" s="12" t="s">
        <v>4447</v>
      </c>
      <c r="I4220" s="12" t="s">
        <v>27</v>
      </c>
      <c r="J4220" s="12" t="s">
        <v>47</v>
      </c>
      <c r="K4220" s="12" t="s">
        <v>48</v>
      </c>
      <c r="L4220" s="13">
        <v>37.82</v>
      </c>
      <c r="M4220" s="13">
        <v>25</v>
      </c>
      <c r="N4220" s="13">
        <f t="shared" si="4515"/>
        <v>1.5127999999999999</v>
      </c>
      <c r="O4220" s="13">
        <v>46.66</v>
      </c>
      <c r="P4220" s="13" t="s">
        <v>30</v>
      </c>
      <c r="Q4220" s="13">
        <v>0</v>
      </c>
      <c r="R4220" s="69">
        <f>+L4220*O4220</f>
        <v>1764.6812</v>
      </c>
      <c r="S4220" s="69">
        <v>0</v>
      </c>
      <c r="T4220" s="69">
        <f>+L4220*S4220</f>
        <v>0</v>
      </c>
      <c r="U4220" s="69">
        <f>+R4220-T4220</f>
        <v>1764.6812</v>
      </c>
      <c r="V4220" s="69">
        <f>+U4220*0.75</f>
        <v>1323.5109</v>
      </c>
      <c r="W4220" s="69">
        <f>+U4220-V4220</f>
        <v>441.1703</v>
      </c>
      <c r="X4220" s="69">
        <v>0</v>
      </c>
      <c r="Y4220" s="14">
        <f t="shared" si="4572"/>
        <v>0</v>
      </c>
      <c r="Z4220" s="11" t="s">
        <v>26</v>
      </c>
      <c r="AA4220" s="12" t="s">
        <v>31</v>
      </c>
    </row>
    <row r="4221" spans="1:27" x14ac:dyDescent="0.25">
      <c r="A4221" s="10">
        <v>45723</v>
      </c>
      <c r="B4221" s="11" t="s">
        <v>7417</v>
      </c>
      <c r="C4221" s="11" t="s">
        <v>7418</v>
      </c>
      <c r="D4221" s="11">
        <v>18788</v>
      </c>
      <c r="E4221" s="11" t="s">
        <v>500</v>
      </c>
      <c r="F4221" s="11" t="s">
        <v>26</v>
      </c>
      <c r="G4221" s="11">
        <v>832</v>
      </c>
      <c r="H4221" s="12" t="s">
        <v>141</v>
      </c>
      <c r="I4221" s="12" t="s">
        <v>37</v>
      </c>
      <c r="J4221" s="12" t="s">
        <v>85</v>
      </c>
      <c r="K4221" s="12" t="s">
        <v>86</v>
      </c>
      <c r="L4221" s="13">
        <v>39.68</v>
      </c>
      <c r="M4221" s="13">
        <v>25</v>
      </c>
      <c r="N4221" s="13">
        <f t="shared" si="4515"/>
        <v>1.5871999999999999</v>
      </c>
      <c r="O4221" s="13">
        <v>29</v>
      </c>
      <c r="P4221" s="13" t="s">
        <v>30</v>
      </c>
      <c r="Q4221" s="13">
        <v>0</v>
      </c>
      <c r="R4221" s="69">
        <f t="shared" ref="R4221:R4222" si="4593">L4221*O4221</f>
        <v>1150.72</v>
      </c>
      <c r="S4221" s="69">
        <v>0</v>
      </c>
      <c r="T4221" s="69">
        <f t="shared" ref="T4221:T4222" si="4594">L4221*S4221</f>
        <v>0</v>
      </c>
      <c r="U4221" s="69">
        <f t="shared" ref="U4221:U4222" si="4595">R4221-T4221</f>
        <v>1150.72</v>
      </c>
      <c r="V4221" s="69">
        <f t="shared" ref="V4221:V4222" si="4596">U4221*0</f>
        <v>0</v>
      </c>
      <c r="W4221" s="69">
        <f t="shared" ref="W4221:W4222" si="4597">U4221-V4221</f>
        <v>1150.72</v>
      </c>
      <c r="X4221" s="69">
        <v>0</v>
      </c>
      <c r="Y4221" s="14">
        <f t="shared" si="4572"/>
        <v>0</v>
      </c>
      <c r="Z4221" s="11" t="s">
        <v>26</v>
      </c>
      <c r="AA4221" s="12" t="s">
        <v>31</v>
      </c>
    </row>
    <row r="4222" spans="1:27" x14ac:dyDescent="0.25">
      <c r="A4222" s="10">
        <v>45723</v>
      </c>
      <c r="B4222" s="11" t="s">
        <v>256</v>
      </c>
      <c r="C4222" s="11" t="s">
        <v>7419</v>
      </c>
      <c r="D4222" s="11">
        <v>18789</v>
      </c>
      <c r="E4222" s="11" t="s">
        <v>81</v>
      </c>
      <c r="F4222" s="11" t="s">
        <v>26</v>
      </c>
      <c r="G4222" s="11">
        <v>1231</v>
      </c>
      <c r="H4222" s="12" t="s">
        <v>141</v>
      </c>
      <c r="I4222" s="12" t="s">
        <v>37</v>
      </c>
      <c r="J4222" s="12" t="s">
        <v>85</v>
      </c>
      <c r="K4222" s="12" t="s">
        <v>86</v>
      </c>
      <c r="L4222" s="13">
        <v>38.42</v>
      </c>
      <c r="M4222" s="13">
        <v>25</v>
      </c>
      <c r="N4222" s="13">
        <f t="shared" si="4515"/>
        <v>1.5368000000000002</v>
      </c>
      <c r="O4222" s="13">
        <v>29</v>
      </c>
      <c r="P4222" s="13" t="s">
        <v>30</v>
      </c>
      <c r="Q4222" s="13">
        <v>0</v>
      </c>
      <c r="R4222" s="69">
        <f t="shared" si="4593"/>
        <v>1114.18</v>
      </c>
      <c r="S4222" s="69">
        <v>0</v>
      </c>
      <c r="T4222" s="69">
        <f t="shared" si="4594"/>
        <v>0</v>
      </c>
      <c r="U4222" s="69">
        <f t="shared" si="4595"/>
        <v>1114.18</v>
      </c>
      <c r="V4222" s="69">
        <f t="shared" si="4596"/>
        <v>0</v>
      </c>
      <c r="W4222" s="69">
        <f t="shared" si="4597"/>
        <v>1114.18</v>
      </c>
      <c r="X4222" s="69">
        <v>0</v>
      </c>
      <c r="Y4222" s="14">
        <f t="shared" si="4572"/>
        <v>0</v>
      </c>
      <c r="Z4222" s="11" t="s">
        <v>26</v>
      </c>
      <c r="AA4222" s="12" t="s">
        <v>31</v>
      </c>
    </row>
    <row r="4223" spans="1:27" x14ac:dyDescent="0.25">
      <c r="A4223" s="10">
        <v>45723</v>
      </c>
      <c r="B4223" s="11" t="s">
        <v>3974</v>
      </c>
      <c r="C4223" s="11" t="s">
        <v>7420</v>
      </c>
      <c r="D4223" s="11">
        <v>18790</v>
      </c>
      <c r="E4223" s="11" t="s">
        <v>538</v>
      </c>
      <c r="F4223" s="11" t="s">
        <v>26</v>
      </c>
      <c r="G4223" s="11">
        <v>3209</v>
      </c>
      <c r="H4223" s="12" t="s">
        <v>41</v>
      </c>
      <c r="I4223" s="12" t="s">
        <v>27</v>
      </c>
      <c r="J4223" s="12" t="s">
        <v>33</v>
      </c>
      <c r="K4223" s="12" t="s">
        <v>34</v>
      </c>
      <c r="L4223" s="13">
        <v>38.659999999999997</v>
      </c>
      <c r="M4223" s="13">
        <v>25</v>
      </c>
      <c r="N4223" s="13">
        <f t="shared" si="4515"/>
        <v>1.5463999999999998</v>
      </c>
      <c r="O4223" s="13" t="s">
        <v>30</v>
      </c>
      <c r="P4223" s="13">
        <v>60</v>
      </c>
      <c r="Q4223" s="13">
        <v>0</v>
      </c>
      <c r="R4223" s="69">
        <f>M4223*P4223</f>
        <v>1500</v>
      </c>
      <c r="S4223" s="69">
        <v>0</v>
      </c>
      <c r="T4223" s="69">
        <f>M4223*S4223</f>
        <v>0</v>
      </c>
      <c r="U4223" s="69">
        <f>+R4223-T4223</f>
        <v>1500</v>
      </c>
      <c r="V4223" s="69">
        <f>+U4223*0</f>
        <v>0</v>
      </c>
      <c r="W4223" s="69">
        <f>+U4223-V4223</f>
        <v>1500</v>
      </c>
      <c r="X4223" s="69">
        <v>0</v>
      </c>
      <c r="Y4223" s="14">
        <f t="shared" si="4572"/>
        <v>0</v>
      </c>
      <c r="Z4223" s="11" t="s">
        <v>26</v>
      </c>
      <c r="AA4223" s="12" t="s">
        <v>31</v>
      </c>
    </row>
    <row r="4224" spans="1:27" x14ac:dyDescent="0.25">
      <c r="A4224" s="10">
        <v>45723</v>
      </c>
      <c r="B4224" s="11" t="s">
        <v>3974</v>
      </c>
      <c r="C4224" s="11" t="s">
        <v>7421</v>
      </c>
      <c r="D4224" s="11">
        <v>18791</v>
      </c>
      <c r="E4224" s="11" t="s">
        <v>504</v>
      </c>
      <c r="F4224" s="11" t="s">
        <v>26</v>
      </c>
      <c r="G4224" s="11">
        <v>1270</v>
      </c>
      <c r="H4224" s="12" t="s">
        <v>141</v>
      </c>
      <c r="I4224" s="12" t="s">
        <v>37</v>
      </c>
      <c r="J4224" s="12" t="s">
        <v>85</v>
      </c>
      <c r="K4224" s="12" t="s">
        <v>86</v>
      </c>
      <c r="L4224" s="13">
        <v>38.020000000000003</v>
      </c>
      <c r="M4224" s="13">
        <v>25</v>
      </c>
      <c r="N4224" s="13">
        <f t="shared" si="4515"/>
        <v>1.5208000000000002</v>
      </c>
      <c r="O4224" s="13">
        <v>29</v>
      </c>
      <c r="P4224" s="13" t="s">
        <v>30</v>
      </c>
      <c r="Q4224" s="13">
        <v>0</v>
      </c>
      <c r="R4224" s="69">
        <f t="shared" ref="R4224" si="4598">L4224*O4224</f>
        <v>1102.5800000000002</v>
      </c>
      <c r="S4224" s="69">
        <v>0</v>
      </c>
      <c r="T4224" s="69">
        <f t="shared" ref="T4224" si="4599">L4224*S4224</f>
        <v>0</v>
      </c>
      <c r="U4224" s="69">
        <f t="shared" ref="U4224" si="4600">R4224-T4224</f>
        <v>1102.5800000000002</v>
      </c>
      <c r="V4224" s="69">
        <f t="shared" ref="V4224" si="4601">U4224*0</f>
        <v>0</v>
      </c>
      <c r="W4224" s="69">
        <f t="shared" ref="W4224" si="4602">U4224-V4224</f>
        <v>1102.5800000000002</v>
      </c>
      <c r="X4224" s="69">
        <v>0</v>
      </c>
      <c r="Y4224" s="14">
        <f t="shared" si="4572"/>
        <v>0</v>
      </c>
      <c r="Z4224" s="11" t="s">
        <v>26</v>
      </c>
      <c r="AA4224" s="12" t="s">
        <v>31</v>
      </c>
    </row>
    <row r="4225" spans="1:27" x14ac:dyDescent="0.25">
      <c r="A4225" s="10">
        <v>45723</v>
      </c>
      <c r="B4225" s="11" t="s">
        <v>7422</v>
      </c>
      <c r="C4225" s="11" t="s">
        <v>7423</v>
      </c>
      <c r="D4225" s="11">
        <v>18792</v>
      </c>
      <c r="E4225" s="11" t="s">
        <v>7424</v>
      </c>
      <c r="F4225" s="11" t="s">
        <v>26</v>
      </c>
      <c r="G4225" s="11" t="s">
        <v>35</v>
      </c>
      <c r="H4225" s="12" t="s">
        <v>36</v>
      </c>
      <c r="I4225" s="12" t="s">
        <v>55</v>
      </c>
      <c r="J4225" s="12" t="s">
        <v>55</v>
      </c>
      <c r="K4225" s="12" t="s">
        <v>56</v>
      </c>
      <c r="L4225" s="13">
        <v>20.239999999999998</v>
      </c>
      <c r="M4225" s="13">
        <v>13</v>
      </c>
      <c r="N4225" s="13">
        <f t="shared" si="4515"/>
        <v>1.5569230769230769</v>
      </c>
      <c r="O4225" s="13">
        <v>20</v>
      </c>
      <c r="P4225" s="13" t="s">
        <v>30</v>
      </c>
      <c r="Q4225" s="13">
        <v>0</v>
      </c>
      <c r="R4225" s="69">
        <f>(L4225*O4225)-Q4225</f>
        <v>404.79999999999995</v>
      </c>
      <c r="S4225" s="69">
        <v>0</v>
      </c>
      <c r="T4225" s="69">
        <f t="shared" ref="T4225" si="4603">+L4225*S4225</f>
        <v>0</v>
      </c>
      <c r="U4225" s="69">
        <f t="shared" ref="U4225:U4226" si="4604">+R4225-T4225</f>
        <v>404.79999999999995</v>
      </c>
      <c r="V4225" s="69">
        <f>+U4225*0</f>
        <v>0</v>
      </c>
      <c r="W4225" s="69">
        <f t="shared" ref="W4225:W4226" si="4605">+U4225-V4225</f>
        <v>404.79999999999995</v>
      </c>
      <c r="X4225" s="69">
        <v>0</v>
      </c>
      <c r="Y4225" s="14">
        <f t="shared" si="4572"/>
        <v>0</v>
      </c>
      <c r="Z4225" s="11" t="s">
        <v>26</v>
      </c>
      <c r="AA4225" s="12" t="s">
        <v>31</v>
      </c>
    </row>
    <row r="4226" spans="1:27" x14ac:dyDescent="0.25">
      <c r="A4226" s="10">
        <v>45723</v>
      </c>
      <c r="B4226" s="11" t="s">
        <v>7425</v>
      </c>
      <c r="C4226" s="11" t="s">
        <v>7426</v>
      </c>
      <c r="D4226" s="11">
        <v>18793</v>
      </c>
      <c r="E4226" s="11" t="s">
        <v>53</v>
      </c>
      <c r="F4226" s="11" t="s">
        <v>26</v>
      </c>
      <c r="G4226" s="11">
        <v>4754</v>
      </c>
      <c r="H4226" s="12" t="s">
        <v>41</v>
      </c>
      <c r="I4226" s="12" t="s">
        <v>55</v>
      </c>
      <c r="J4226" s="12" t="s">
        <v>55</v>
      </c>
      <c r="K4226" s="12" t="s">
        <v>56</v>
      </c>
      <c r="L4226" s="13">
        <v>40.54</v>
      </c>
      <c r="M4226" s="13">
        <v>25</v>
      </c>
      <c r="N4226" s="13">
        <f t="shared" si="4515"/>
        <v>1.6215999999999999</v>
      </c>
      <c r="O4226" s="13" t="s">
        <v>30</v>
      </c>
      <c r="P4226" s="13">
        <v>24</v>
      </c>
      <c r="Q4226" s="13">
        <v>0</v>
      </c>
      <c r="R4226" s="69">
        <f t="shared" ref="R4226" si="4606">+M4226*P4226</f>
        <v>600</v>
      </c>
      <c r="S4226" s="69">
        <v>0</v>
      </c>
      <c r="T4226" s="69">
        <f t="shared" ref="T4226" si="4607">+M4226*S4226</f>
        <v>0</v>
      </c>
      <c r="U4226" s="69">
        <f t="shared" si="4604"/>
        <v>600</v>
      </c>
      <c r="V4226" s="69">
        <f t="shared" ref="V4226" si="4608">+U4226*0</f>
        <v>0</v>
      </c>
      <c r="W4226" s="69">
        <f t="shared" si="4605"/>
        <v>600</v>
      </c>
      <c r="X4226" s="69">
        <v>0</v>
      </c>
      <c r="Y4226" s="14">
        <f t="shared" si="4572"/>
        <v>0</v>
      </c>
      <c r="Z4226" s="11" t="s">
        <v>26</v>
      </c>
      <c r="AA4226" s="12" t="s">
        <v>31</v>
      </c>
    </row>
    <row r="4227" spans="1:27" x14ac:dyDescent="0.25">
      <c r="A4227" s="10">
        <v>45723</v>
      </c>
      <c r="B4227" s="11" t="s">
        <v>7427</v>
      </c>
      <c r="C4227" s="11" t="s">
        <v>7428</v>
      </c>
      <c r="D4227" s="11">
        <v>18794</v>
      </c>
      <c r="E4227" s="11" t="s">
        <v>508</v>
      </c>
      <c r="F4227" s="11" t="s">
        <v>26</v>
      </c>
      <c r="G4227" s="11">
        <v>1320</v>
      </c>
      <c r="H4227" s="12" t="s">
        <v>141</v>
      </c>
      <c r="I4227" s="12" t="s">
        <v>27</v>
      </c>
      <c r="J4227" s="12" t="s">
        <v>33</v>
      </c>
      <c r="K4227" s="12" t="s">
        <v>34</v>
      </c>
      <c r="L4227" s="13">
        <v>41.08</v>
      </c>
      <c r="M4227" s="13">
        <v>28</v>
      </c>
      <c r="N4227" s="13">
        <f t="shared" si="4515"/>
        <v>1.4671428571428571</v>
      </c>
      <c r="O4227" s="13">
        <v>40</v>
      </c>
      <c r="P4227" s="13" t="s">
        <v>30</v>
      </c>
      <c r="Q4227" s="13">
        <v>0</v>
      </c>
      <c r="R4227" s="69">
        <f>L4227*O4227</f>
        <v>1643.1999999999998</v>
      </c>
      <c r="S4227" s="69">
        <v>0</v>
      </c>
      <c r="T4227" s="69">
        <f>L4227*S4227</f>
        <v>0</v>
      </c>
      <c r="U4227" s="69">
        <f>R4227-T4227</f>
        <v>1643.1999999999998</v>
      </c>
      <c r="V4227" s="69">
        <f>U4227*0</f>
        <v>0</v>
      </c>
      <c r="W4227" s="69">
        <f>U4227-V4227</f>
        <v>1643.1999999999998</v>
      </c>
      <c r="X4227" s="69">
        <v>0</v>
      </c>
      <c r="Y4227" s="14">
        <f t="shared" si="4572"/>
        <v>0</v>
      </c>
      <c r="Z4227" s="11" t="s">
        <v>26</v>
      </c>
      <c r="AA4227" s="12" t="s">
        <v>31</v>
      </c>
    </row>
    <row r="4228" spans="1:27" x14ac:dyDescent="0.25">
      <c r="A4228" s="10">
        <v>45723</v>
      </c>
      <c r="B4228" s="11" t="s">
        <v>7126</v>
      </c>
      <c r="C4228" s="11" t="s">
        <v>7429</v>
      </c>
      <c r="D4228" s="11">
        <v>18795</v>
      </c>
      <c r="E4228" s="11" t="s">
        <v>239</v>
      </c>
      <c r="F4228" s="11" t="s">
        <v>26</v>
      </c>
      <c r="G4228" s="11" t="s">
        <v>26</v>
      </c>
      <c r="H4228" s="12" t="s">
        <v>145</v>
      </c>
      <c r="I4228" s="12" t="s">
        <v>27</v>
      </c>
      <c r="J4228" s="12" t="s">
        <v>42</v>
      </c>
      <c r="K4228" s="12" t="s">
        <v>43</v>
      </c>
      <c r="L4228" s="13">
        <v>44.14</v>
      </c>
      <c r="M4228" s="13">
        <v>25</v>
      </c>
      <c r="N4228" s="13">
        <f t="shared" si="4515"/>
        <v>1.7656000000000001</v>
      </c>
      <c r="O4228" s="13">
        <v>91</v>
      </c>
      <c r="P4228" s="13" t="s">
        <v>30</v>
      </c>
      <c r="Q4228" s="13">
        <v>0</v>
      </c>
      <c r="R4228" s="69">
        <f>+L4228*O4228</f>
        <v>4016.7400000000002</v>
      </c>
      <c r="S4228" s="69">
        <v>40</v>
      </c>
      <c r="T4228" s="69">
        <f>L4228*S4228</f>
        <v>1765.6</v>
      </c>
      <c r="U4228" s="69">
        <f t="shared" ref="U4228" si="4609">R4228-T4228</f>
        <v>2251.1400000000003</v>
      </c>
      <c r="V4228" s="69">
        <f>U4228*1</f>
        <v>2251.1400000000003</v>
      </c>
      <c r="W4228" s="69">
        <f t="shared" ref="W4228" si="4610">U4228-V4228</f>
        <v>0</v>
      </c>
      <c r="X4228" s="69">
        <f>L4228*37</f>
        <v>1633.18</v>
      </c>
      <c r="Y4228" s="70">
        <f>+T4228-X4228</f>
        <v>132.41999999999985</v>
      </c>
      <c r="Z4228" s="12" t="s">
        <v>41</v>
      </c>
      <c r="AA4228" s="12" t="s">
        <v>79</v>
      </c>
    </row>
    <row r="4229" spans="1:27" x14ac:dyDescent="0.25">
      <c r="A4229" s="10">
        <v>45723</v>
      </c>
      <c r="B4229" s="11" t="s">
        <v>7430</v>
      </c>
      <c r="C4229" s="11" t="s">
        <v>7431</v>
      </c>
      <c r="D4229" s="11">
        <v>18796</v>
      </c>
      <c r="E4229" s="11" t="s">
        <v>75</v>
      </c>
      <c r="F4229" s="11" t="s">
        <v>26</v>
      </c>
      <c r="G4229" s="11">
        <v>4756</v>
      </c>
      <c r="H4229" s="12" t="s">
        <v>41</v>
      </c>
      <c r="I4229" s="12" t="s">
        <v>55</v>
      </c>
      <c r="J4229" s="12" t="s">
        <v>55</v>
      </c>
      <c r="K4229" s="12" t="s">
        <v>56</v>
      </c>
      <c r="L4229" s="13">
        <v>40.24</v>
      </c>
      <c r="M4229" s="13">
        <v>25</v>
      </c>
      <c r="N4229" s="13">
        <f t="shared" si="4515"/>
        <v>1.6096000000000001</v>
      </c>
      <c r="O4229" s="13" t="s">
        <v>30</v>
      </c>
      <c r="P4229" s="13">
        <v>24</v>
      </c>
      <c r="Q4229" s="13">
        <v>0</v>
      </c>
      <c r="R4229" s="69">
        <f t="shared" ref="R4229:R4230" si="4611">+M4229*P4229</f>
        <v>600</v>
      </c>
      <c r="S4229" s="69">
        <v>0</v>
      </c>
      <c r="T4229" s="69">
        <f t="shared" ref="T4229:T4230" si="4612">+M4229*S4229</f>
        <v>0</v>
      </c>
      <c r="U4229" s="69">
        <f t="shared" ref="U4229:U4230" si="4613">+R4229-T4229</f>
        <v>600</v>
      </c>
      <c r="V4229" s="69">
        <f t="shared" ref="V4229:V4230" si="4614">+U4229*0</f>
        <v>0</v>
      </c>
      <c r="W4229" s="69">
        <f t="shared" ref="W4229:W4230" si="4615">+U4229-V4229</f>
        <v>600</v>
      </c>
      <c r="X4229" s="69">
        <v>0</v>
      </c>
      <c r="Y4229" s="14">
        <f t="shared" ref="Y4229:Y4231" si="4616">T4229-X4229</f>
        <v>0</v>
      </c>
      <c r="Z4229" s="11" t="s">
        <v>26</v>
      </c>
      <c r="AA4229" s="12" t="s">
        <v>31</v>
      </c>
    </row>
    <row r="4230" spans="1:27" x14ac:dyDescent="0.25">
      <c r="A4230" s="10">
        <v>45723</v>
      </c>
      <c r="B4230" s="11" t="s">
        <v>7432</v>
      </c>
      <c r="C4230" s="11" t="s">
        <v>7433</v>
      </c>
      <c r="D4230" s="11">
        <v>18797</v>
      </c>
      <c r="E4230" s="11" t="s">
        <v>229</v>
      </c>
      <c r="F4230" s="11" t="s">
        <v>26</v>
      </c>
      <c r="G4230" s="11">
        <v>4755</v>
      </c>
      <c r="H4230" s="12" t="s">
        <v>41</v>
      </c>
      <c r="I4230" s="12" t="s">
        <v>55</v>
      </c>
      <c r="J4230" s="12" t="s">
        <v>55</v>
      </c>
      <c r="K4230" s="12" t="s">
        <v>56</v>
      </c>
      <c r="L4230" s="13">
        <v>39.380000000000003</v>
      </c>
      <c r="M4230" s="13">
        <v>25</v>
      </c>
      <c r="N4230" s="13">
        <f t="shared" si="4515"/>
        <v>1.5752000000000002</v>
      </c>
      <c r="O4230" s="13" t="s">
        <v>30</v>
      </c>
      <c r="P4230" s="13">
        <v>24</v>
      </c>
      <c r="Q4230" s="13">
        <v>0</v>
      </c>
      <c r="R4230" s="69">
        <f t="shared" si="4611"/>
        <v>600</v>
      </c>
      <c r="S4230" s="69">
        <v>0</v>
      </c>
      <c r="T4230" s="69">
        <f t="shared" si="4612"/>
        <v>0</v>
      </c>
      <c r="U4230" s="69">
        <f t="shared" si="4613"/>
        <v>600</v>
      </c>
      <c r="V4230" s="69">
        <f t="shared" si="4614"/>
        <v>0</v>
      </c>
      <c r="W4230" s="69">
        <f t="shared" si="4615"/>
        <v>600</v>
      </c>
      <c r="X4230" s="69">
        <v>0</v>
      </c>
      <c r="Y4230" s="14">
        <f t="shared" si="4616"/>
        <v>0</v>
      </c>
      <c r="Z4230" s="11" t="s">
        <v>26</v>
      </c>
      <c r="AA4230" s="12" t="s">
        <v>31</v>
      </c>
    </row>
    <row r="4231" spans="1:27" x14ac:dyDescent="0.25">
      <c r="A4231" s="10">
        <v>45724</v>
      </c>
      <c r="B4231" s="11" t="s">
        <v>5359</v>
      </c>
      <c r="C4231" s="11" t="s">
        <v>7434</v>
      </c>
      <c r="D4231" s="11">
        <v>18798</v>
      </c>
      <c r="E4231" s="11" t="s">
        <v>321</v>
      </c>
      <c r="F4231" s="11" t="s">
        <v>26</v>
      </c>
      <c r="G4231" s="11">
        <v>110534</v>
      </c>
      <c r="H4231" s="12" t="s">
        <v>4445</v>
      </c>
      <c r="I4231" s="12" t="s">
        <v>27</v>
      </c>
      <c r="J4231" s="12" t="s">
        <v>33</v>
      </c>
      <c r="K4231" s="12" t="s">
        <v>34</v>
      </c>
      <c r="L4231" s="13">
        <v>35.799999999999997</v>
      </c>
      <c r="M4231" s="13">
        <v>25</v>
      </c>
      <c r="N4231" s="13">
        <f t="shared" si="4515"/>
        <v>1.4319999999999999</v>
      </c>
      <c r="O4231" s="13">
        <v>44</v>
      </c>
      <c r="P4231" s="13" t="s">
        <v>30</v>
      </c>
      <c r="Q4231" s="13">
        <v>0</v>
      </c>
      <c r="R4231" s="69">
        <f t="shared" ref="R4231" si="4617">+L4231*O4231</f>
        <v>1575.1999999999998</v>
      </c>
      <c r="S4231" s="69">
        <v>0</v>
      </c>
      <c r="T4231" s="69">
        <f>+L4231*S4231</f>
        <v>0</v>
      </c>
      <c r="U4231" s="69">
        <f>+R4231-T4231</f>
        <v>1575.1999999999998</v>
      </c>
      <c r="V4231" s="69">
        <f>+U4231*1</f>
        <v>1575.1999999999998</v>
      </c>
      <c r="W4231" s="69">
        <f>+U4231-V4231</f>
        <v>0</v>
      </c>
      <c r="X4231" s="69">
        <v>0</v>
      </c>
      <c r="Y4231" s="14">
        <f t="shared" si="4616"/>
        <v>0</v>
      </c>
      <c r="Z4231" s="11" t="s">
        <v>26</v>
      </c>
      <c r="AA4231" s="12" t="s">
        <v>31</v>
      </c>
    </row>
    <row r="4232" spans="1:27" x14ac:dyDescent="0.25">
      <c r="A4232" s="10">
        <v>45724</v>
      </c>
      <c r="B4232" s="11" t="s">
        <v>333</v>
      </c>
      <c r="C4232" s="11" t="s">
        <v>7435</v>
      </c>
      <c r="D4232" s="11">
        <v>18799</v>
      </c>
      <c r="E4232" s="11" t="s">
        <v>538</v>
      </c>
      <c r="F4232" s="11" t="s">
        <v>26</v>
      </c>
      <c r="G4232" s="11" t="s">
        <v>26</v>
      </c>
      <c r="H4232" s="12" t="s">
        <v>4421</v>
      </c>
      <c r="I4232" s="12" t="s">
        <v>27</v>
      </c>
      <c r="J4232" s="12" t="s">
        <v>47</v>
      </c>
      <c r="K4232" s="12" t="s">
        <v>48</v>
      </c>
      <c r="L4232" s="13">
        <v>41.86</v>
      </c>
      <c r="M4232" s="13">
        <v>29</v>
      </c>
      <c r="N4232" s="13">
        <f t="shared" si="4515"/>
        <v>1.443448275862069</v>
      </c>
      <c r="O4232" s="13">
        <v>87</v>
      </c>
      <c r="P4232" s="13" t="s">
        <v>30</v>
      </c>
      <c r="Q4232" s="13">
        <v>0</v>
      </c>
      <c r="R4232" s="69">
        <f>L4232*O4232</f>
        <v>3641.82</v>
      </c>
      <c r="S4232" s="69">
        <v>38</v>
      </c>
      <c r="T4232" s="69">
        <f>L4232*S4232</f>
        <v>1590.68</v>
      </c>
      <c r="U4232" s="69">
        <f>R4232-T4232</f>
        <v>2051.1400000000003</v>
      </c>
      <c r="V4232" s="69">
        <f>U4232*1</f>
        <v>2051.1400000000003</v>
      </c>
      <c r="W4232" s="69">
        <f>U4232-V4232</f>
        <v>0</v>
      </c>
      <c r="X4232" s="69">
        <f>L4232*37</f>
        <v>1548.82</v>
      </c>
      <c r="Y4232" s="70">
        <f t="shared" ref="Y4232" si="4618">+T4232-X4232</f>
        <v>41.860000000000127</v>
      </c>
      <c r="Z4232" s="12" t="s">
        <v>41</v>
      </c>
      <c r="AA4232" s="12" t="s">
        <v>78</v>
      </c>
    </row>
    <row r="4233" spans="1:27" x14ac:dyDescent="0.25">
      <c r="A4233" s="10">
        <v>45724</v>
      </c>
      <c r="B4233" s="11" t="s">
        <v>7126</v>
      </c>
      <c r="C4233" s="11" t="s">
        <v>7436</v>
      </c>
      <c r="D4233" s="11">
        <v>18800</v>
      </c>
      <c r="E4233" s="11" t="s">
        <v>99</v>
      </c>
      <c r="F4233" s="11" t="s">
        <v>26</v>
      </c>
      <c r="G4233" s="11">
        <v>56672</v>
      </c>
      <c r="H4233" s="12" t="s">
        <v>4422</v>
      </c>
      <c r="I4233" s="12" t="s">
        <v>27</v>
      </c>
      <c r="J4233" s="12" t="s">
        <v>33</v>
      </c>
      <c r="K4233" s="12" t="s">
        <v>34</v>
      </c>
      <c r="L4233" s="13">
        <v>39.299999999999997</v>
      </c>
      <c r="M4233" s="13">
        <v>27</v>
      </c>
      <c r="N4233" s="13">
        <f t="shared" si="4515"/>
        <v>1.4555555555555555</v>
      </c>
      <c r="O4233" s="13">
        <v>45</v>
      </c>
      <c r="P4233" s="13" t="s">
        <v>30</v>
      </c>
      <c r="Q4233" s="13">
        <v>0</v>
      </c>
      <c r="R4233" s="69">
        <f>+L4233*O4233</f>
        <v>1768.4999999999998</v>
      </c>
      <c r="S4233" s="69">
        <v>0</v>
      </c>
      <c r="T4233" s="69">
        <f>+L4233*S4233</f>
        <v>0</v>
      </c>
      <c r="U4233" s="69">
        <f t="shared" ref="U4233" si="4619">+R4233-T4233</f>
        <v>1768.4999999999998</v>
      </c>
      <c r="V4233" s="69">
        <f>+U4233*1</f>
        <v>1768.4999999999998</v>
      </c>
      <c r="W4233" s="69">
        <f t="shared" ref="W4233" si="4620">+U4233-V4233</f>
        <v>0</v>
      </c>
      <c r="X4233" s="69">
        <v>0</v>
      </c>
      <c r="Y4233" s="14">
        <f t="shared" ref="Y4233:Y4235" si="4621">T4233-X4233</f>
        <v>0</v>
      </c>
      <c r="Z4233" s="11" t="s">
        <v>26</v>
      </c>
      <c r="AA4233" s="12" t="s">
        <v>31</v>
      </c>
    </row>
    <row r="4234" spans="1:27" x14ac:dyDescent="0.25">
      <c r="A4234" s="10">
        <v>45724</v>
      </c>
      <c r="B4234" s="11" t="s">
        <v>2891</v>
      </c>
      <c r="C4234" s="11" t="s">
        <v>7437</v>
      </c>
      <c r="D4234" s="11">
        <v>18801</v>
      </c>
      <c r="E4234" s="11" t="s">
        <v>80</v>
      </c>
      <c r="F4234" s="11" t="s">
        <v>26</v>
      </c>
      <c r="G4234" s="11">
        <v>10917</v>
      </c>
      <c r="H4234" s="12" t="s">
        <v>140</v>
      </c>
      <c r="I4234" s="12" t="s">
        <v>27</v>
      </c>
      <c r="J4234" s="12" t="s">
        <v>47</v>
      </c>
      <c r="K4234" s="12" t="s">
        <v>48</v>
      </c>
      <c r="L4234" s="13">
        <v>39.72</v>
      </c>
      <c r="M4234" s="13">
        <v>27</v>
      </c>
      <c r="N4234" s="13">
        <f t="shared" si="4515"/>
        <v>1.471111111111111</v>
      </c>
      <c r="O4234" s="13">
        <v>40</v>
      </c>
      <c r="P4234" s="13"/>
      <c r="Q4234" s="13">
        <v>0</v>
      </c>
      <c r="R4234" s="69">
        <f>+L4234*O4234</f>
        <v>1588.8</v>
      </c>
      <c r="S4234" s="69">
        <v>0</v>
      </c>
      <c r="T4234" s="69">
        <f>+L4234*S4234</f>
        <v>0</v>
      </c>
      <c r="U4234" s="69">
        <f>+R4234-T4234</f>
        <v>1588.8</v>
      </c>
      <c r="V4234" s="69">
        <f>+U4234*0</f>
        <v>0</v>
      </c>
      <c r="W4234" s="69">
        <f>+U4234-V4234</f>
        <v>1588.8</v>
      </c>
      <c r="X4234" s="69">
        <v>0</v>
      </c>
      <c r="Y4234" s="14">
        <f t="shared" si="4621"/>
        <v>0</v>
      </c>
      <c r="Z4234" s="11" t="s">
        <v>26</v>
      </c>
      <c r="AA4234" s="12" t="s">
        <v>31</v>
      </c>
    </row>
    <row r="4235" spans="1:27" x14ac:dyDescent="0.25">
      <c r="A4235" s="10">
        <v>45724</v>
      </c>
      <c r="B4235" s="11" t="s">
        <v>7438</v>
      </c>
      <c r="C4235" s="11" t="s">
        <v>7439</v>
      </c>
      <c r="D4235" s="11">
        <v>18802</v>
      </c>
      <c r="E4235" s="11" t="s">
        <v>229</v>
      </c>
      <c r="F4235" s="11" t="s">
        <v>26</v>
      </c>
      <c r="G4235" s="11">
        <v>3613</v>
      </c>
      <c r="H4235" s="12" t="s">
        <v>41</v>
      </c>
      <c r="I4235" s="12" t="s">
        <v>55</v>
      </c>
      <c r="J4235" s="12" t="s">
        <v>55</v>
      </c>
      <c r="K4235" s="12" t="s">
        <v>56</v>
      </c>
      <c r="L4235" s="13">
        <v>39.04</v>
      </c>
      <c r="M4235" s="13">
        <v>25</v>
      </c>
      <c r="N4235" s="13">
        <f t="shared" si="4515"/>
        <v>1.5615999999999999</v>
      </c>
      <c r="O4235" s="13" t="s">
        <v>30</v>
      </c>
      <c r="P4235" s="13">
        <v>24</v>
      </c>
      <c r="Q4235" s="13">
        <v>0</v>
      </c>
      <c r="R4235" s="69">
        <f t="shared" ref="R4235" si="4622">+M4235*P4235</f>
        <v>600</v>
      </c>
      <c r="S4235" s="69">
        <v>0</v>
      </c>
      <c r="T4235" s="69">
        <f t="shared" ref="T4235" si="4623">+M4235*S4235</f>
        <v>0</v>
      </c>
      <c r="U4235" s="69">
        <f t="shared" ref="U4235" si="4624">+R4235-T4235</f>
        <v>600</v>
      </c>
      <c r="V4235" s="69">
        <f t="shared" ref="V4235" si="4625">+U4235*0</f>
        <v>0</v>
      </c>
      <c r="W4235" s="69">
        <f t="shared" ref="W4235" si="4626">+U4235-V4235</f>
        <v>600</v>
      </c>
      <c r="X4235" s="69">
        <v>0</v>
      </c>
      <c r="Y4235" s="14">
        <f t="shared" si="4621"/>
        <v>0</v>
      </c>
      <c r="Z4235" s="11" t="s">
        <v>26</v>
      </c>
      <c r="AA4235" s="12" t="s">
        <v>31</v>
      </c>
    </row>
    <row r="4236" spans="1:27" x14ac:dyDescent="0.25">
      <c r="A4236" s="10">
        <v>45724</v>
      </c>
      <c r="B4236" s="11" t="s">
        <v>427</v>
      </c>
      <c r="C4236" s="11" t="s">
        <v>7440</v>
      </c>
      <c r="D4236" s="11">
        <v>18803</v>
      </c>
      <c r="E4236" s="11" t="s">
        <v>40</v>
      </c>
      <c r="F4236" s="11" t="s">
        <v>26</v>
      </c>
      <c r="G4236" s="92" t="s">
        <v>26</v>
      </c>
      <c r="H4236" s="12" t="s">
        <v>4421</v>
      </c>
      <c r="I4236" s="12" t="s">
        <v>27</v>
      </c>
      <c r="J4236" s="12" t="s">
        <v>47</v>
      </c>
      <c r="K4236" s="12" t="s">
        <v>48</v>
      </c>
      <c r="L4236" s="13">
        <v>42.14</v>
      </c>
      <c r="M4236" s="13">
        <v>29</v>
      </c>
      <c r="N4236" s="13">
        <f t="shared" si="4515"/>
        <v>1.453103448275862</v>
      </c>
      <c r="O4236" s="13">
        <v>87</v>
      </c>
      <c r="P4236" s="13" t="s">
        <v>30</v>
      </c>
      <c r="Q4236" s="13">
        <v>0</v>
      </c>
      <c r="R4236" s="69">
        <f>L4236*O4236</f>
        <v>3666.18</v>
      </c>
      <c r="S4236" s="69">
        <v>38</v>
      </c>
      <c r="T4236" s="69">
        <f>L4236*S4236</f>
        <v>1601.32</v>
      </c>
      <c r="U4236" s="69">
        <f>R4236-T4236</f>
        <v>2064.8599999999997</v>
      </c>
      <c r="V4236" s="69">
        <f>U4236*1</f>
        <v>2064.8599999999997</v>
      </c>
      <c r="W4236" s="69">
        <f>U4236-V4236</f>
        <v>0</v>
      </c>
      <c r="X4236" s="69">
        <f>L4236*37</f>
        <v>1559.18</v>
      </c>
      <c r="Y4236" s="70">
        <f t="shared" ref="Y4236" si="4627">+T4236-X4236</f>
        <v>42.139999999999873</v>
      </c>
      <c r="Z4236" s="12" t="s">
        <v>41</v>
      </c>
      <c r="AA4236" s="12" t="s">
        <v>78</v>
      </c>
    </row>
    <row r="4237" spans="1:27" x14ac:dyDescent="0.25">
      <c r="A4237" s="10">
        <v>45724</v>
      </c>
      <c r="B4237" s="11" t="s">
        <v>3004</v>
      </c>
      <c r="C4237" s="11" t="s">
        <v>7441</v>
      </c>
      <c r="D4237" s="11">
        <v>18804</v>
      </c>
      <c r="E4237" s="11" t="s">
        <v>5101</v>
      </c>
      <c r="F4237" s="11" t="s">
        <v>26</v>
      </c>
      <c r="G4237" s="11">
        <v>78111</v>
      </c>
      <c r="H4237" s="12" t="s">
        <v>4447</v>
      </c>
      <c r="I4237" s="12" t="s">
        <v>27</v>
      </c>
      <c r="J4237" s="12" t="s">
        <v>42</v>
      </c>
      <c r="K4237" s="12" t="s">
        <v>43</v>
      </c>
      <c r="L4237" s="13">
        <v>42.84</v>
      </c>
      <c r="M4237" s="13">
        <v>25</v>
      </c>
      <c r="N4237" s="13">
        <f t="shared" si="4515"/>
        <v>1.7136000000000002</v>
      </c>
      <c r="O4237" s="13">
        <v>42.5</v>
      </c>
      <c r="P4237" s="13"/>
      <c r="Q4237" s="13">
        <v>0</v>
      </c>
      <c r="R4237" s="69">
        <f>+L4237*O4237</f>
        <v>1820.7</v>
      </c>
      <c r="S4237" s="69">
        <v>0</v>
      </c>
      <c r="T4237" s="69">
        <f>+L4237*S4237</f>
        <v>0</v>
      </c>
      <c r="U4237" s="69">
        <f>+R4237-T4237</f>
        <v>1820.7</v>
      </c>
      <c r="V4237" s="69">
        <f>+U4237*0.75</f>
        <v>1365.5250000000001</v>
      </c>
      <c r="W4237" s="69">
        <f>+U4237-V4237</f>
        <v>455.17499999999995</v>
      </c>
      <c r="X4237" s="69">
        <v>0</v>
      </c>
      <c r="Y4237" s="14">
        <f t="shared" ref="Y4237" si="4628">T4237-X4237</f>
        <v>0</v>
      </c>
      <c r="Z4237" s="11" t="s">
        <v>26</v>
      </c>
      <c r="AA4237" s="12" t="s">
        <v>31</v>
      </c>
    </row>
    <row r="4238" spans="1:27" x14ac:dyDescent="0.25">
      <c r="A4238" s="10">
        <v>45724</v>
      </c>
      <c r="B4238" s="11" t="s">
        <v>7442</v>
      </c>
      <c r="C4238" s="11" t="s">
        <v>7443</v>
      </c>
      <c r="D4238" s="11">
        <v>18805</v>
      </c>
      <c r="E4238" s="11" t="s">
        <v>1199</v>
      </c>
      <c r="F4238" s="11" t="s">
        <v>26</v>
      </c>
      <c r="G4238" s="11">
        <v>2810</v>
      </c>
      <c r="H4238" s="12" t="s">
        <v>162</v>
      </c>
      <c r="I4238" s="12" t="s">
        <v>55</v>
      </c>
      <c r="J4238" s="12" t="s">
        <v>565</v>
      </c>
      <c r="K4238" s="12" t="s">
        <v>549</v>
      </c>
      <c r="L4238" s="13">
        <v>41.24</v>
      </c>
      <c r="M4238" s="13">
        <v>25</v>
      </c>
      <c r="N4238" s="13">
        <f t="shared" si="4515"/>
        <v>1.6496000000000002</v>
      </c>
      <c r="O4238" s="13">
        <v>25</v>
      </c>
      <c r="P4238" s="13"/>
      <c r="Q4238" s="13">
        <v>0</v>
      </c>
      <c r="R4238" s="69">
        <f>L4238*O4238</f>
        <v>1031</v>
      </c>
      <c r="S4238" s="69">
        <v>0</v>
      </c>
      <c r="T4238" s="69">
        <f>L4238*S4238</f>
        <v>0</v>
      </c>
      <c r="U4238" s="69">
        <f>R4238-T4238</f>
        <v>1031</v>
      </c>
      <c r="V4238" s="69">
        <f>U4238*0</f>
        <v>0</v>
      </c>
      <c r="W4238" s="69">
        <f>U4238-V4238</f>
        <v>1031</v>
      </c>
      <c r="X4238" s="69">
        <f>L4238*0</f>
        <v>0</v>
      </c>
      <c r="Y4238" s="14">
        <f>T4238-X4238</f>
        <v>0</v>
      </c>
      <c r="Z4238" s="11" t="s">
        <v>26</v>
      </c>
      <c r="AA4238" s="12" t="s">
        <v>31</v>
      </c>
    </row>
    <row r="4239" spans="1:27" x14ac:dyDescent="0.25">
      <c r="A4239" s="10">
        <v>45724</v>
      </c>
      <c r="B4239" s="11" t="s">
        <v>7444</v>
      </c>
      <c r="C4239" s="11" t="s">
        <v>7445</v>
      </c>
      <c r="D4239" s="11">
        <v>18806</v>
      </c>
      <c r="E4239" s="11" t="s">
        <v>482</v>
      </c>
      <c r="F4239" s="11" t="s">
        <v>26</v>
      </c>
      <c r="G4239" s="11" t="s">
        <v>26</v>
      </c>
      <c r="H4239" s="12" t="s">
        <v>4421</v>
      </c>
      <c r="I4239" s="12" t="s">
        <v>27</v>
      </c>
      <c r="J4239" s="12" t="s">
        <v>42</v>
      </c>
      <c r="K4239" s="12" t="s">
        <v>43</v>
      </c>
      <c r="L4239" s="13">
        <v>42.2</v>
      </c>
      <c r="M4239" s="13">
        <v>25</v>
      </c>
      <c r="N4239" s="13">
        <f t="shared" si="4515"/>
        <v>1.6880000000000002</v>
      </c>
      <c r="O4239" s="13">
        <v>83</v>
      </c>
      <c r="P4239" s="13" t="s">
        <v>30</v>
      </c>
      <c r="Q4239" s="13">
        <v>0</v>
      </c>
      <c r="R4239" s="69">
        <f>L4239*O4239</f>
        <v>3502.6000000000004</v>
      </c>
      <c r="S4239" s="69">
        <v>38</v>
      </c>
      <c r="T4239" s="69">
        <f>L4239*S4239</f>
        <v>1603.6000000000001</v>
      </c>
      <c r="U4239" s="69">
        <f t="shared" ref="U4239:U4241" si="4629">R4239-T4239</f>
        <v>1899.0000000000002</v>
      </c>
      <c r="V4239" s="69">
        <f>U4239*1</f>
        <v>1899.0000000000002</v>
      </c>
      <c r="W4239" s="69">
        <f t="shared" ref="W4239:W4241" si="4630">U4239-V4239</f>
        <v>0</v>
      </c>
      <c r="X4239" s="69">
        <f>L4239*37</f>
        <v>1561.4</v>
      </c>
      <c r="Y4239" s="70">
        <f>+T4239-X4239</f>
        <v>42.200000000000045</v>
      </c>
      <c r="Z4239" s="12" t="s">
        <v>41</v>
      </c>
      <c r="AA4239" s="12" t="s">
        <v>78</v>
      </c>
    </row>
    <row r="4240" spans="1:27" x14ac:dyDescent="0.25">
      <c r="A4240" s="10">
        <v>45724</v>
      </c>
      <c r="B4240" s="11" t="s">
        <v>326</v>
      </c>
      <c r="C4240" s="11" t="s">
        <v>7446</v>
      </c>
      <c r="D4240" s="11">
        <v>18807</v>
      </c>
      <c r="E4240" s="11" t="s">
        <v>57</v>
      </c>
      <c r="F4240" s="11" t="s">
        <v>26</v>
      </c>
      <c r="G4240" s="11" t="s">
        <v>26</v>
      </c>
      <c r="H4240" s="12" t="s">
        <v>4421</v>
      </c>
      <c r="I4240" s="12" t="s">
        <v>27</v>
      </c>
      <c r="J4240" s="12" t="s">
        <v>42</v>
      </c>
      <c r="K4240" s="12" t="s">
        <v>43</v>
      </c>
      <c r="L4240" s="13">
        <v>43.66</v>
      </c>
      <c r="M4240" s="13">
        <v>25</v>
      </c>
      <c r="N4240" s="13">
        <f t="shared" ref="N4240:N4260" si="4631">+L4240/M4240</f>
        <v>1.7464</v>
      </c>
      <c r="O4240" s="13">
        <v>83</v>
      </c>
      <c r="P4240" s="13" t="s">
        <v>30</v>
      </c>
      <c r="Q4240" s="13">
        <v>0</v>
      </c>
      <c r="R4240" s="69">
        <f>L4240*O4240</f>
        <v>3623.7799999999997</v>
      </c>
      <c r="S4240" s="69">
        <v>38</v>
      </c>
      <c r="T4240" s="69">
        <f>L4240*S4240</f>
        <v>1659.08</v>
      </c>
      <c r="U4240" s="69">
        <f t="shared" si="4629"/>
        <v>1964.6999999999998</v>
      </c>
      <c r="V4240" s="69">
        <f>U4240*1</f>
        <v>1964.6999999999998</v>
      </c>
      <c r="W4240" s="69">
        <f t="shared" si="4630"/>
        <v>0</v>
      </c>
      <c r="X4240" s="69">
        <f>L4240*37</f>
        <v>1615.4199999999998</v>
      </c>
      <c r="Y4240" s="70">
        <f>+T4240-X4240</f>
        <v>43.660000000000082</v>
      </c>
      <c r="Z4240" s="12" t="s">
        <v>41</v>
      </c>
      <c r="AA4240" s="12" t="s">
        <v>78</v>
      </c>
    </row>
    <row r="4241" spans="1:27" x14ac:dyDescent="0.25">
      <c r="A4241" s="10">
        <v>45724</v>
      </c>
      <c r="B4241" s="11" t="s">
        <v>626</v>
      </c>
      <c r="C4241" s="11" t="s">
        <v>7447</v>
      </c>
      <c r="D4241" s="11">
        <v>18808</v>
      </c>
      <c r="E4241" s="11" t="s">
        <v>434</v>
      </c>
      <c r="F4241" s="11" t="s">
        <v>26</v>
      </c>
      <c r="G4241" s="11" t="s">
        <v>26</v>
      </c>
      <c r="H4241" s="12" t="s">
        <v>4421</v>
      </c>
      <c r="I4241" s="12" t="s">
        <v>27</v>
      </c>
      <c r="J4241" s="12" t="s">
        <v>42</v>
      </c>
      <c r="K4241" s="12" t="s">
        <v>43</v>
      </c>
      <c r="L4241" s="13">
        <v>43.56</v>
      </c>
      <c r="M4241" s="13">
        <v>25</v>
      </c>
      <c r="N4241" s="13">
        <f t="shared" si="4631"/>
        <v>1.7424000000000002</v>
      </c>
      <c r="O4241" s="13">
        <v>83</v>
      </c>
      <c r="P4241" s="13" t="s">
        <v>30</v>
      </c>
      <c r="Q4241" s="13">
        <v>0</v>
      </c>
      <c r="R4241" s="69">
        <f>L4241*O4241</f>
        <v>3615.48</v>
      </c>
      <c r="S4241" s="69">
        <v>38</v>
      </c>
      <c r="T4241" s="69">
        <f>L4241*S4241</f>
        <v>1655.2800000000002</v>
      </c>
      <c r="U4241" s="69">
        <f t="shared" si="4629"/>
        <v>1960.1999999999998</v>
      </c>
      <c r="V4241" s="69">
        <f>U4241*1</f>
        <v>1960.1999999999998</v>
      </c>
      <c r="W4241" s="69">
        <f t="shared" si="4630"/>
        <v>0</v>
      </c>
      <c r="X4241" s="69">
        <f>L4241*37</f>
        <v>1611.72</v>
      </c>
      <c r="Y4241" s="70">
        <f>+T4241-X4241</f>
        <v>43.560000000000173</v>
      </c>
      <c r="Z4241" s="12" t="s">
        <v>41</v>
      </c>
      <c r="AA4241" s="12" t="s">
        <v>78</v>
      </c>
    </row>
    <row r="4242" spans="1:27" x14ac:dyDescent="0.25">
      <c r="A4242" s="10">
        <v>45724</v>
      </c>
      <c r="B4242" s="11" t="s">
        <v>1132</v>
      </c>
      <c r="C4242" s="11" t="s">
        <v>7448</v>
      </c>
      <c r="D4242" s="11">
        <v>18809</v>
      </c>
      <c r="E4242" s="11" t="s">
        <v>53</v>
      </c>
      <c r="F4242" s="11" t="s">
        <v>26</v>
      </c>
      <c r="G4242" s="11">
        <v>4757</v>
      </c>
      <c r="H4242" s="12" t="s">
        <v>41</v>
      </c>
      <c r="I4242" s="12" t="s">
        <v>55</v>
      </c>
      <c r="J4242" s="12" t="s">
        <v>55</v>
      </c>
      <c r="K4242" s="12" t="s">
        <v>56</v>
      </c>
      <c r="L4242" s="13">
        <v>38.96</v>
      </c>
      <c r="M4242" s="13">
        <v>23</v>
      </c>
      <c r="N4242" s="13">
        <f t="shared" si="4631"/>
        <v>1.693913043478261</v>
      </c>
      <c r="O4242" s="13" t="s">
        <v>30</v>
      </c>
      <c r="P4242" s="13">
        <v>24</v>
      </c>
      <c r="Q4242" s="13">
        <v>0</v>
      </c>
      <c r="R4242" s="69">
        <f t="shared" ref="R4242:R4243" si="4632">+M4242*P4242</f>
        <v>552</v>
      </c>
      <c r="S4242" s="69">
        <v>0</v>
      </c>
      <c r="T4242" s="69">
        <f t="shared" ref="T4242:T4243" si="4633">+M4242*S4242</f>
        <v>0</v>
      </c>
      <c r="U4242" s="69">
        <f t="shared" ref="U4242:U4243" si="4634">+R4242-T4242</f>
        <v>552</v>
      </c>
      <c r="V4242" s="69">
        <f t="shared" ref="V4242:V4243" si="4635">+U4242*0</f>
        <v>0</v>
      </c>
      <c r="W4242" s="69">
        <f t="shared" ref="W4242:W4243" si="4636">+U4242-V4242</f>
        <v>552</v>
      </c>
      <c r="X4242" s="69">
        <v>0</v>
      </c>
      <c r="Y4242" s="14">
        <f t="shared" ref="Y4242:Y4250" si="4637">T4242-X4242</f>
        <v>0</v>
      </c>
      <c r="Z4242" s="11" t="s">
        <v>26</v>
      </c>
      <c r="AA4242" s="12" t="s">
        <v>31</v>
      </c>
    </row>
    <row r="4243" spans="1:27" x14ac:dyDescent="0.25">
      <c r="A4243" s="10">
        <v>45724</v>
      </c>
      <c r="B4243" s="11" t="s">
        <v>1822</v>
      </c>
      <c r="C4243" s="11" t="s">
        <v>7449</v>
      </c>
      <c r="D4243" s="11">
        <v>18810</v>
      </c>
      <c r="E4243" s="11" t="s">
        <v>239</v>
      </c>
      <c r="F4243" s="11" t="s">
        <v>26</v>
      </c>
      <c r="G4243" s="11">
        <v>3014</v>
      </c>
      <c r="H4243" s="12" t="s">
        <v>41</v>
      </c>
      <c r="I4243" s="12" t="s">
        <v>55</v>
      </c>
      <c r="J4243" s="12" t="s">
        <v>55</v>
      </c>
      <c r="K4243" s="12" t="s">
        <v>56</v>
      </c>
      <c r="L4243" s="13">
        <v>38.299999999999997</v>
      </c>
      <c r="M4243" s="13">
        <v>23</v>
      </c>
      <c r="N4243" s="13">
        <f t="shared" si="4631"/>
        <v>1.6652173913043478</v>
      </c>
      <c r="O4243" s="13" t="s">
        <v>30</v>
      </c>
      <c r="P4243" s="13">
        <v>24</v>
      </c>
      <c r="Q4243" s="13">
        <v>0</v>
      </c>
      <c r="R4243" s="69">
        <f t="shared" si="4632"/>
        <v>552</v>
      </c>
      <c r="S4243" s="69">
        <v>0</v>
      </c>
      <c r="T4243" s="69">
        <f t="shared" si="4633"/>
        <v>0</v>
      </c>
      <c r="U4243" s="69">
        <f t="shared" si="4634"/>
        <v>552</v>
      </c>
      <c r="V4243" s="69">
        <f t="shared" si="4635"/>
        <v>0</v>
      </c>
      <c r="W4243" s="69">
        <f t="shared" si="4636"/>
        <v>552</v>
      </c>
      <c r="X4243" s="69">
        <v>0</v>
      </c>
      <c r="Y4243" s="14">
        <f t="shared" si="4637"/>
        <v>0</v>
      </c>
      <c r="Z4243" s="11" t="s">
        <v>26</v>
      </c>
      <c r="AA4243" s="12" t="s">
        <v>31</v>
      </c>
    </row>
    <row r="4244" spans="1:27" x14ac:dyDescent="0.25">
      <c r="A4244" s="10">
        <v>45724</v>
      </c>
      <c r="B4244" s="11" t="s">
        <v>453</v>
      </c>
      <c r="C4244" s="11" t="s">
        <v>7450</v>
      </c>
      <c r="D4244" s="11">
        <v>18811</v>
      </c>
      <c r="E4244" s="11" t="s">
        <v>49</v>
      </c>
      <c r="F4244" s="11" t="s">
        <v>26</v>
      </c>
      <c r="G4244" s="11">
        <v>1670</v>
      </c>
      <c r="H4244" s="12" t="s">
        <v>45</v>
      </c>
      <c r="I4244" s="12" t="s">
        <v>27</v>
      </c>
      <c r="J4244" s="12" t="s">
        <v>33</v>
      </c>
      <c r="K4244" s="12" t="s">
        <v>34</v>
      </c>
      <c r="L4244" s="13">
        <v>38.299999999999997</v>
      </c>
      <c r="M4244" s="13">
        <v>25</v>
      </c>
      <c r="N4244" s="13">
        <f t="shared" si="4631"/>
        <v>1.5319999999999998</v>
      </c>
      <c r="O4244" s="13" t="s">
        <v>30</v>
      </c>
      <c r="P4244" s="13">
        <v>58</v>
      </c>
      <c r="Q4244" s="13">
        <v>0</v>
      </c>
      <c r="R4244" s="69">
        <f>M4244*P4244</f>
        <v>1450</v>
      </c>
      <c r="S4244" s="69">
        <v>0</v>
      </c>
      <c r="T4244" s="69">
        <f>M4244*S4244</f>
        <v>0</v>
      </c>
      <c r="U4244" s="69">
        <f t="shared" ref="U4244:U4245" si="4638">R4244-T4244</f>
        <v>1450</v>
      </c>
      <c r="V4244" s="69">
        <f>U4244*0</f>
        <v>0</v>
      </c>
      <c r="W4244" s="69">
        <f t="shared" ref="W4244:W4245" si="4639">U4244-V4244</f>
        <v>1450</v>
      </c>
      <c r="X4244" s="69">
        <v>0</v>
      </c>
      <c r="Y4244" s="14">
        <f t="shared" si="4637"/>
        <v>0</v>
      </c>
      <c r="Z4244" s="11" t="s">
        <v>26</v>
      </c>
      <c r="AA4244" s="12" t="s">
        <v>31</v>
      </c>
    </row>
    <row r="4245" spans="1:27" x14ac:dyDescent="0.25">
      <c r="A4245" s="10">
        <v>45724</v>
      </c>
      <c r="B4245" s="11" t="s">
        <v>1266</v>
      </c>
      <c r="C4245" s="11" t="s">
        <v>7451</v>
      </c>
      <c r="D4245" s="11">
        <v>18812</v>
      </c>
      <c r="E4245" s="11" t="s">
        <v>44</v>
      </c>
      <c r="F4245" s="11" t="s">
        <v>26</v>
      </c>
      <c r="G4245" s="11">
        <v>1684</v>
      </c>
      <c r="H4245" s="12" t="s">
        <v>45</v>
      </c>
      <c r="I4245" s="12" t="s">
        <v>27</v>
      </c>
      <c r="J4245" s="12" t="s">
        <v>33</v>
      </c>
      <c r="K4245" s="12" t="s">
        <v>34</v>
      </c>
      <c r="L4245" s="13">
        <v>38.94</v>
      </c>
      <c r="M4245" s="13">
        <v>25</v>
      </c>
      <c r="N4245" s="13">
        <f t="shared" si="4631"/>
        <v>1.5575999999999999</v>
      </c>
      <c r="O4245" s="13" t="s">
        <v>30</v>
      </c>
      <c r="P4245" s="13">
        <v>58</v>
      </c>
      <c r="Q4245" s="13">
        <v>0</v>
      </c>
      <c r="R4245" s="69">
        <f>M4245*P4245</f>
        <v>1450</v>
      </c>
      <c r="S4245" s="69">
        <v>0</v>
      </c>
      <c r="T4245" s="69">
        <f>M4245*S4245</f>
        <v>0</v>
      </c>
      <c r="U4245" s="69">
        <f t="shared" si="4638"/>
        <v>1450</v>
      </c>
      <c r="V4245" s="69">
        <f>U4245*0</f>
        <v>0</v>
      </c>
      <c r="W4245" s="69">
        <f t="shared" si="4639"/>
        <v>1450</v>
      </c>
      <c r="X4245" s="69">
        <v>0</v>
      </c>
      <c r="Y4245" s="14">
        <f t="shared" si="4637"/>
        <v>0</v>
      </c>
      <c r="Z4245" s="11" t="s">
        <v>26</v>
      </c>
      <c r="AA4245" s="12" t="s">
        <v>31</v>
      </c>
    </row>
    <row r="4246" spans="1:27" x14ac:dyDescent="0.25">
      <c r="A4246" s="10">
        <v>45724</v>
      </c>
      <c r="B4246" s="11" t="s">
        <v>115</v>
      </c>
      <c r="C4246" s="11" t="s">
        <v>7452</v>
      </c>
      <c r="D4246" s="11">
        <v>18813</v>
      </c>
      <c r="E4246" s="11" t="s">
        <v>538</v>
      </c>
      <c r="F4246" s="11" t="s">
        <v>26</v>
      </c>
      <c r="G4246" s="11">
        <v>3210</v>
      </c>
      <c r="H4246" s="12" t="s">
        <v>41</v>
      </c>
      <c r="I4246" s="12" t="s">
        <v>55</v>
      </c>
      <c r="J4246" s="12" t="s">
        <v>55</v>
      </c>
      <c r="K4246" s="12" t="s">
        <v>56</v>
      </c>
      <c r="L4246" s="13">
        <v>37.64</v>
      </c>
      <c r="M4246" s="13">
        <v>23</v>
      </c>
      <c r="N4246" s="13">
        <f t="shared" si="4631"/>
        <v>1.6365217391304347</v>
      </c>
      <c r="O4246" s="13" t="s">
        <v>30</v>
      </c>
      <c r="P4246" s="13">
        <v>24</v>
      </c>
      <c r="Q4246" s="13">
        <v>0</v>
      </c>
      <c r="R4246" s="69">
        <f t="shared" ref="R4246" si="4640">+M4246*P4246</f>
        <v>552</v>
      </c>
      <c r="S4246" s="69">
        <v>0</v>
      </c>
      <c r="T4246" s="69">
        <f t="shared" ref="T4246" si="4641">+M4246*S4246</f>
        <v>0</v>
      </c>
      <c r="U4246" s="69">
        <f t="shared" ref="U4246:U4247" si="4642">+R4246-T4246</f>
        <v>552</v>
      </c>
      <c r="V4246" s="69">
        <f t="shared" ref="V4246" si="4643">+U4246*0</f>
        <v>0</v>
      </c>
      <c r="W4246" s="69">
        <f t="shared" ref="W4246:W4247" si="4644">+U4246-V4246</f>
        <v>552</v>
      </c>
      <c r="X4246" s="69">
        <v>0</v>
      </c>
      <c r="Y4246" s="14">
        <f t="shared" si="4637"/>
        <v>0</v>
      </c>
      <c r="Z4246" s="11" t="s">
        <v>26</v>
      </c>
      <c r="AA4246" s="12" t="s">
        <v>31</v>
      </c>
    </row>
    <row r="4247" spans="1:27" x14ac:dyDescent="0.25">
      <c r="A4247" s="10">
        <v>45724</v>
      </c>
      <c r="B4247" s="11" t="s">
        <v>6485</v>
      </c>
      <c r="C4247" s="11" t="s">
        <v>7453</v>
      </c>
      <c r="D4247" s="11">
        <v>18814</v>
      </c>
      <c r="E4247" s="11" t="s">
        <v>7454</v>
      </c>
      <c r="F4247" s="11" t="s">
        <v>26</v>
      </c>
      <c r="G4247" s="11" t="s">
        <v>35</v>
      </c>
      <c r="H4247" s="12" t="s">
        <v>36</v>
      </c>
      <c r="I4247" s="12" t="s">
        <v>55</v>
      </c>
      <c r="J4247" s="12" t="s">
        <v>55</v>
      </c>
      <c r="K4247" s="12" t="s">
        <v>56</v>
      </c>
      <c r="L4247" s="13">
        <v>31.54</v>
      </c>
      <c r="M4247" s="13">
        <v>20</v>
      </c>
      <c r="N4247" s="13">
        <f t="shared" si="4631"/>
        <v>1.577</v>
      </c>
      <c r="O4247" s="13">
        <v>20</v>
      </c>
      <c r="P4247" s="13" t="s">
        <v>30</v>
      </c>
      <c r="Q4247" s="13">
        <v>0</v>
      </c>
      <c r="R4247" s="69">
        <f>(L4247*O4247)-Q4247</f>
        <v>630.79999999999995</v>
      </c>
      <c r="S4247" s="69">
        <v>0</v>
      </c>
      <c r="T4247" s="69">
        <f t="shared" ref="T4247" si="4645">+L4247*S4247</f>
        <v>0</v>
      </c>
      <c r="U4247" s="69">
        <f t="shared" si="4642"/>
        <v>630.79999999999995</v>
      </c>
      <c r="V4247" s="69">
        <f>+U4247*0</f>
        <v>0</v>
      </c>
      <c r="W4247" s="69">
        <f t="shared" si="4644"/>
        <v>630.79999999999995</v>
      </c>
      <c r="X4247" s="69">
        <v>0</v>
      </c>
      <c r="Y4247" s="14">
        <f t="shared" si="4637"/>
        <v>0</v>
      </c>
      <c r="Z4247" s="11" t="s">
        <v>26</v>
      </c>
      <c r="AA4247" s="12" t="s">
        <v>31</v>
      </c>
    </row>
    <row r="4248" spans="1:27" x14ac:dyDescent="0.25">
      <c r="A4248" s="10">
        <v>45724</v>
      </c>
      <c r="B4248" s="11" t="s">
        <v>3914</v>
      </c>
      <c r="C4248" s="11" t="s">
        <v>7455</v>
      </c>
      <c r="D4248" s="11">
        <v>18815</v>
      </c>
      <c r="E4248" s="11" t="s">
        <v>75</v>
      </c>
      <c r="F4248" s="11" t="s">
        <v>26</v>
      </c>
      <c r="G4248" s="11">
        <v>40663</v>
      </c>
      <c r="H4248" s="12" t="s">
        <v>564</v>
      </c>
      <c r="I4248" s="12" t="s">
        <v>27</v>
      </c>
      <c r="J4248" s="12" t="s">
        <v>33</v>
      </c>
      <c r="K4248" s="12" t="s">
        <v>34</v>
      </c>
      <c r="L4248" s="13">
        <v>41.34</v>
      </c>
      <c r="M4248" s="13">
        <v>28</v>
      </c>
      <c r="N4248" s="13">
        <f t="shared" si="4631"/>
        <v>1.4764285714285716</v>
      </c>
      <c r="O4248" s="13"/>
      <c r="P4248" s="13">
        <v>60</v>
      </c>
      <c r="Q4248" s="13">
        <v>0</v>
      </c>
      <c r="R4248" s="69">
        <f>M4248*P4248</f>
        <v>1680</v>
      </c>
      <c r="S4248" s="69">
        <v>0</v>
      </c>
      <c r="T4248" s="69">
        <f>M4248*S4248</f>
        <v>0</v>
      </c>
      <c r="U4248" s="69">
        <f>R4248-T4248</f>
        <v>1680</v>
      </c>
      <c r="V4248" s="69">
        <f>U4248*0</f>
        <v>0</v>
      </c>
      <c r="W4248" s="69">
        <f>+U4248-V4248</f>
        <v>1680</v>
      </c>
      <c r="X4248" s="69">
        <v>0</v>
      </c>
      <c r="Y4248" s="14">
        <f t="shared" si="4637"/>
        <v>0</v>
      </c>
      <c r="Z4248" s="11" t="s">
        <v>26</v>
      </c>
      <c r="AA4248" s="12" t="s">
        <v>31</v>
      </c>
    </row>
    <row r="4249" spans="1:27" x14ac:dyDescent="0.25">
      <c r="A4249" s="10">
        <v>45724</v>
      </c>
      <c r="B4249" s="11" t="s">
        <v>7456</v>
      </c>
      <c r="C4249" s="11" t="s">
        <v>7457</v>
      </c>
      <c r="D4249" s="11">
        <v>18816</v>
      </c>
      <c r="E4249" s="11" t="s">
        <v>80</v>
      </c>
      <c r="F4249" s="11" t="s">
        <v>26</v>
      </c>
      <c r="G4249" s="11">
        <v>10918</v>
      </c>
      <c r="H4249" s="12" t="s">
        <v>140</v>
      </c>
      <c r="I4249" s="12" t="s">
        <v>27</v>
      </c>
      <c r="J4249" s="12" t="s">
        <v>47</v>
      </c>
      <c r="K4249" s="12" t="s">
        <v>48</v>
      </c>
      <c r="L4249" s="13">
        <v>41.6</v>
      </c>
      <c r="M4249" s="13">
        <v>28</v>
      </c>
      <c r="N4249" s="13">
        <f t="shared" si="4631"/>
        <v>1.4857142857142858</v>
      </c>
      <c r="O4249" s="13">
        <v>40</v>
      </c>
      <c r="P4249" s="13"/>
      <c r="Q4249" s="13">
        <v>0</v>
      </c>
      <c r="R4249" s="69">
        <f>+L4249*O4249</f>
        <v>1664</v>
      </c>
      <c r="S4249" s="69">
        <v>0</v>
      </c>
      <c r="T4249" s="69">
        <f>+L4249*S4249</f>
        <v>0</v>
      </c>
      <c r="U4249" s="69">
        <f>+R4249-T4249</f>
        <v>1664</v>
      </c>
      <c r="V4249" s="69">
        <f>+U4249*0</f>
        <v>0</v>
      </c>
      <c r="W4249" s="69">
        <f>+U4249-V4249</f>
        <v>1664</v>
      </c>
      <c r="X4249" s="69">
        <v>0</v>
      </c>
      <c r="Y4249" s="14">
        <f t="shared" si="4637"/>
        <v>0</v>
      </c>
      <c r="Z4249" s="11" t="s">
        <v>26</v>
      </c>
      <c r="AA4249" s="12" t="s">
        <v>31</v>
      </c>
    </row>
    <row r="4250" spans="1:27" x14ac:dyDescent="0.25">
      <c r="A4250" s="10">
        <v>45724</v>
      </c>
      <c r="B4250" s="11" t="s">
        <v>3018</v>
      </c>
      <c r="C4250" s="11" t="s">
        <v>7458</v>
      </c>
      <c r="D4250" s="11">
        <v>18817</v>
      </c>
      <c r="E4250" s="11" t="s">
        <v>5101</v>
      </c>
      <c r="F4250" s="11" t="s">
        <v>26</v>
      </c>
      <c r="G4250" s="11">
        <v>78112</v>
      </c>
      <c r="H4250" s="12" t="s">
        <v>4447</v>
      </c>
      <c r="I4250" s="12" t="s">
        <v>27</v>
      </c>
      <c r="J4250" s="12" t="s">
        <v>42</v>
      </c>
      <c r="K4250" s="12" t="s">
        <v>43</v>
      </c>
      <c r="L4250" s="13">
        <v>41.28</v>
      </c>
      <c r="M4250" s="13">
        <v>25</v>
      </c>
      <c r="N4250" s="13">
        <f t="shared" si="4631"/>
        <v>1.6512</v>
      </c>
      <c r="O4250" s="13">
        <v>42.5</v>
      </c>
      <c r="P4250" s="13"/>
      <c r="Q4250" s="13">
        <v>0</v>
      </c>
      <c r="R4250" s="69">
        <f>+L4250*O4250</f>
        <v>1754.4</v>
      </c>
      <c r="S4250" s="69">
        <v>0</v>
      </c>
      <c r="T4250" s="69">
        <f>+L4250*S4250</f>
        <v>0</v>
      </c>
      <c r="U4250" s="69">
        <f>+R4250-T4250</f>
        <v>1754.4</v>
      </c>
      <c r="V4250" s="69">
        <f>+U4250*0.75</f>
        <v>1315.8000000000002</v>
      </c>
      <c r="W4250" s="69">
        <f>+U4250-V4250</f>
        <v>438.59999999999991</v>
      </c>
      <c r="X4250" s="69">
        <v>0</v>
      </c>
      <c r="Y4250" s="14">
        <f t="shared" si="4637"/>
        <v>0</v>
      </c>
      <c r="Z4250" s="11" t="s">
        <v>26</v>
      </c>
      <c r="AA4250" s="12" t="s">
        <v>31</v>
      </c>
    </row>
    <row r="4251" spans="1:27" x14ac:dyDescent="0.25">
      <c r="A4251" s="10">
        <v>45724</v>
      </c>
      <c r="B4251" s="11" t="s">
        <v>6402</v>
      </c>
      <c r="C4251" s="11" t="s">
        <v>7459</v>
      </c>
      <c r="D4251" s="11">
        <v>18818</v>
      </c>
      <c r="E4251" s="11" t="s">
        <v>40</v>
      </c>
      <c r="F4251" s="11" t="s">
        <v>26</v>
      </c>
      <c r="G4251" s="11" t="s">
        <v>26</v>
      </c>
      <c r="H4251" s="12" t="s">
        <v>4421</v>
      </c>
      <c r="I4251" s="12" t="s">
        <v>27</v>
      </c>
      <c r="J4251" s="12" t="s">
        <v>33</v>
      </c>
      <c r="K4251" s="12" t="s">
        <v>34</v>
      </c>
      <c r="L4251" s="13">
        <v>43.58</v>
      </c>
      <c r="M4251" s="13">
        <v>30</v>
      </c>
      <c r="N4251" s="13">
        <f t="shared" si="4631"/>
        <v>1.4526666666666666</v>
      </c>
      <c r="O4251" s="13">
        <v>85</v>
      </c>
      <c r="P4251" s="13" t="s">
        <v>30</v>
      </c>
      <c r="Q4251" s="13">
        <v>0</v>
      </c>
      <c r="R4251" s="69">
        <f>L4251*O4251</f>
        <v>3704.2999999999997</v>
      </c>
      <c r="S4251" s="69">
        <v>38</v>
      </c>
      <c r="T4251" s="69">
        <f>L4251*S4251</f>
        <v>1656.04</v>
      </c>
      <c r="U4251" s="69">
        <f>R4251-T4251</f>
        <v>2048.2599999999998</v>
      </c>
      <c r="V4251" s="69">
        <f>U4251*1</f>
        <v>2048.2599999999998</v>
      </c>
      <c r="W4251" s="69">
        <f>U4251-V4251</f>
        <v>0</v>
      </c>
      <c r="X4251" s="69">
        <f>L4251*37</f>
        <v>1612.46</v>
      </c>
      <c r="Y4251" s="70">
        <f>+T4251-X4251</f>
        <v>43.579999999999927</v>
      </c>
      <c r="Z4251" s="12" t="s">
        <v>41</v>
      </c>
      <c r="AA4251" s="12" t="s">
        <v>78</v>
      </c>
    </row>
    <row r="4252" spans="1:27" x14ac:dyDescent="0.25">
      <c r="A4252" s="10">
        <v>45724</v>
      </c>
      <c r="B4252" s="11" t="s">
        <v>5359</v>
      </c>
      <c r="C4252" s="11" t="s">
        <v>7460</v>
      </c>
      <c r="D4252" s="11">
        <v>18819</v>
      </c>
      <c r="E4252" s="11" t="s">
        <v>1199</v>
      </c>
      <c r="F4252" s="11" t="s">
        <v>26</v>
      </c>
      <c r="G4252" s="11">
        <v>2811</v>
      </c>
      <c r="H4252" s="12" t="s">
        <v>162</v>
      </c>
      <c r="I4252" s="12" t="s">
        <v>27</v>
      </c>
      <c r="J4252" s="12" t="s">
        <v>33</v>
      </c>
      <c r="K4252" s="12" t="s">
        <v>34</v>
      </c>
      <c r="L4252" s="13">
        <v>38.32</v>
      </c>
      <c r="M4252" s="13">
        <v>25</v>
      </c>
      <c r="N4252" s="13">
        <f t="shared" si="4631"/>
        <v>1.5327999999999999</v>
      </c>
      <c r="O4252" s="13" t="s">
        <v>30</v>
      </c>
      <c r="P4252" s="13">
        <v>58</v>
      </c>
      <c r="Q4252" s="13">
        <v>0</v>
      </c>
      <c r="R4252" s="69">
        <f>M4252*P4252</f>
        <v>1450</v>
      </c>
      <c r="S4252" s="69">
        <v>0</v>
      </c>
      <c r="T4252" s="69">
        <f>M4252*S4252</f>
        <v>0</v>
      </c>
      <c r="U4252" s="69">
        <f>R4252-T4252</f>
        <v>1450</v>
      </c>
      <c r="V4252" s="69">
        <f>U4252*0</f>
        <v>0</v>
      </c>
      <c r="W4252" s="69">
        <f>U4252-V4252</f>
        <v>1450</v>
      </c>
      <c r="X4252" s="69">
        <v>0</v>
      </c>
      <c r="Y4252" s="14">
        <f t="shared" ref="Y4252" si="4646">T4252-X4252</f>
        <v>0</v>
      </c>
      <c r="Z4252" s="11" t="s">
        <v>26</v>
      </c>
      <c r="AA4252" s="12" t="s">
        <v>31</v>
      </c>
    </row>
    <row r="4253" spans="1:27" x14ac:dyDescent="0.25">
      <c r="A4253" s="10">
        <v>45724</v>
      </c>
      <c r="B4253" s="11" t="s">
        <v>2645</v>
      </c>
      <c r="C4253" s="11" t="s">
        <v>7461</v>
      </c>
      <c r="D4253" s="11">
        <v>18820</v>
      </c>
      <c r="E4253" s="11" t="s">
        <v>482</v>
      </c>
      <c r="F4253" s="11" t="s">
        <v>26</v>
      </c>
      <c r="G4253" s="11" t="s">
        <v>26</v>
      </c>
      <c r="H4253" s="12" t="s">
        <v>4421</v>
      </c>
      <c r="I4253" s="12" t="s">
        <v>27</v>
      </c>
      <c r="J4253" s="12" t="s">
        <v>33</v>
      </c>
      <c r="K4253" s="12" t="s">
        <v>34</v>
      </c>
      <c r="L4253" s="13">
        <v>43.32</v>
      </c>
      <c r="M4253" s="13">
        <v>30</v>
      </c>
      <c r="N4253" s="13">
        <f t="shared" si="4631"/>
        <v>1.444</v>
      </c>
      <c r="O4253" s="13">
        <v>85</v>
      </c>
      <c r="P4253" s="13" t="s">
        <v>30</v>
      </c>
      <c r="Q4253" s="13">
        <v>0</v>
      </c>
      <c r="R4253" s="69">
        <f>L4253*O4253</f>
        <v>3682.2</v>
      </c>
      <c r="S4253" s="69">
        <v>38</v>
      </c>
      <c r="T4253" s="69">
        <f>L4253*S4253</f>
        <v>1646.16</v>
      </c>
      <c r="U4253" s="69">
        <f>R4253-T4253</f>
        <v>2036.0399999999997</v>
      </c>
      <c r="V4253" s="69">
        <f>U4253*1</f>
        <v>2036.0399999999997</v>
      </c>
      <c r="W4253" s="69">
        <f>U4253-V4253</f>
        <v>0</v>
      </c>
      <c r="X4253" s="69">
        <f>L4253*37</f>
        <v>1602.84</v>
      </c>
      <c r="Y4253" s="70">
        <f>+T4253-X4253</f>
        <v>43.320000000000164</v>
      </c>
      <c r="Z4253" s="12" t="s">
        <v>41</v>
      </c>
      <c r="AA4253" s="12" t="s">
        <v>78</v>
      </c>
    </row>
    <row r="4254" spans="1:27" x14ac:dyDescent="0.25">
      <c r="A4254" s="10">
        <v>45724</v>
      </c>
      <c r="B4254" s="11" t="s">
        <v>248</v>
      </c>
      <c r="C4254" s="11" t="s">
        <v>7462</v>
      </c>
      <c r="D4254" s="11">
        <v>18821</v>
      </c>
      <c r="E4254" s="11" t="s">
        <v>57</v>
      </c>
      <c r="F4254" s="11" t="s">
        <v>26</v>
      </c>
      <c r="G4254" s="11">
        <v>4554</v>
      </c>
      <c r="H4254" s="12" t="s">
        <v>41</v>
      </c>
      <c r="I4254" s="12" t="s">
        <v>55</v>
      </c>
      <c r="J4254" s="12" t="s">
        <v>55</v>
      </c>
      <c r="K4254" s="12" t="s">
        <v>56</v>
      </c>
      <c r="L4254" s="13">
        <v>39.840000000000003</v>
      </c>
      <c r="M4254" s="13">
        <v>25</v>
      </c>
      <c r="N4254" s="13">
        <f t="shared" si="4631"/>
        <v>1.5936000000000001</v>
      </c>
      <c r="O4254" s="13" t="s">
        <v>30</v>
      </c>
      <c r="P4254" s="13">
        <v>24</v>
      </c>
      <c r="Q4254" s="13">
        <v>0</v>
      </c>
      <c r="R4254" s="69">
        <f t="shared" ref="R4254" si="4647">+M4254*P4254</f>
        <v>600</v>
      </c>
      <c r="S4254" s="69">
        <v>0</v>
      </c>
      <c r="T4254" s="69">
        <f t="shared" ref="T4254" si="4648">+M4254*S4254</f>
        <v>0</v>
      </c>
      <c r="U4254" s="69">
        <f t="shared" ref="U4254" si="4649">+R4254-T4254</f>
        <v>600</v>
      </c>
      <c r="V4254" s="69">
        <f t="shared" ref="V4254" si="4650">+U4254*0</f>
        <v>0</v>
      </c>
      <c r="W4254" s="69">
        <f t="shared" ref="W4254" si="4651">+U4254-V4254</f>
        <v>600</v>
      </c>
      <c r="X4254" s="69">
        <v>0</v>
      </c>
      <c r="Y4254" s="14">
        <f t="shared" ref="Y4254:Y4256" si="4652">T4254-X4254</f>
        <v>0</v>
      </c>
      <c r="Z4254" s="11" t="s">
        <v>26</v>
      </c>
      <c r="AA4254" s="12" t="s">
        <v>31</v>
      </c>
    </row>
    <row r="4255" spans="1:27" x14ac:dyDescent="0.25">
      <c r="A4255" s="10">
        <v>45724</v>
      </c>
      <c r="B4255" s="11" t="s">
        <v>1943</v>
      </c>
      <c r="C4255" s="11" t="s">
        <v>7463</v>
      </c>
      <c r="D4255" s="11">
        <v>18822</v>
      </c>
      <c r="E4255" s="11" t="s">
        <v>434</v>
      </c>
      <c r="F4255" s="11" t="s">
        <v>26</v>
      </c>
      <c r="G4255" s="11">
        <v>3130</v>
      </c>
      <c r="H4255" s="12" t="s">
        <v>41</v>
      </c>
      <c r="I4255" s="12" t="s">
        <v>55</v>
      </c>
      <c r="J4255" s="12" t="s">
        <v>565</v>
      </c>
      <c r="K4255" s="12" t="s">
        <v>549</v>
      </c>
      <c r="L4255" s="13">
        <v>40.44</v>
      </c>
      <c r="M4255" s="13">
        <v>25</v>
      </c>
      <c r="N4255" s="13">
        <f t="shared" si="4631"/>
        <v>1.6175999999999999</v>
      </c>
      <c r="O4255" s="13">
        <v>25</v>
      </c>
      <c r="P4255" s="13"/>
      <c r="Q4255" s="13">
        <v>0</v>
      </c>
      <c r="R4255" s="69">
        <f>L4255*O4255</f>
        <v>1011</v>
      </c>
      <c r="S4255" s="69">
        <v>0</v>
      </c>
      <c r="T4255" s="69">
        <f>L4255*S4255</f>
        <v>0</v>
      </c>
      <c r="U4255" s="69">
        <f>R4255-T4255</f>
        <v>1011</v>
      </c>
      <c r="V4255" s="69">
        <f>U4255*0</f>
        <v>0</v>
      </c>
      <c r="W4255" s="69">
        <f>U4255-V4255</f>
        <v>1011</v>
      </c>
      <c r="X4255" s="69">
        <v>0</v>
      </c>
      <c r="Y4255" s="14">
        <f t="shared" si="4652"/>
        <v>0</v>
      </c>
      <c r="Z4255" s="11" t="s">
        <v>26</v>
      </c>
      <c r="AA4255" s="12" t="s">
        <v>31</v>
      </c>
    </row>
    <row r="4256" spans="1:27" x14ac:dyDescent="0.25">
      <c r="A4256" s="10">
        <v>45724</v>
      </c>
      <c r="B4256" s="11" t="s">
        <v>3367</v>
      </c>
      <c r="C4256" s="11" t="s">
        <v>7464</v>
      </c>
      <c r="D4256" s="11">
        <v>18823</v>
      </c>
      <c r="E4256" s="11" t="s">
        <v>226</v>
      </c>
      <c r="F4256" s="11" t="s">
        <v>26</v>
      </c>
      <c r="G4256" s="11">
        <v>2812</v>
      </c>
      <c r="H4256" s="12" t="s">
        <v>162</v>
      </c>
      <c r="I4256" s="12" t="s">
        <v>27</v>
      </c>
      <c r="J4256" s="12" t="s">
        <v>33</v>
      </c>
      <c r="K4256" s="12" t="s">
        <v>34</v>
      </c>
      <c r="L4256" s="13">
        <v>37.9</v>
      </c>
      <c r="M4256" s="13">
        <v>25</v>
      </c>
      <c r="N4256" s="13">
        <f t="shared" si="4631"/>
        <v>1.516</v>
      </c>
      <c r="O4256" s="13" t="s">
        <v>30</v>
      </c>
      <c r="P4256" s="13">
        <v>58</v>
      </c>
      <c r="Q4256" s="13">
        <v>0</v>
      </c>
      <c r="R4256" s="69">
        <f>M4256*P4256</f>
        <v>1450</v>
      </c>
      <c r="S4256" s="69">
        <v>0</v>
      </c>
      <c r="T4256" s="69">
        <f>M4256*S4256</f>
        <v>0</v>
      </c>
      <c r="U4256" s="69">
        <f>R4256-T4256</f>
        <v>1450</v>
      </c>
      <c r="V4256" s="69">
        <f>U4256*0</f>
        <v>0</v>
      </c>
      <c r="W4256" s="69">
        <f>U4256-V4256</f>
        <v>1450</v>
      </c>
      <c r="X4256" s="69">
        <v>0</v>
      </c>
      <c r="Y4256" s="14">
        <f t="shared" si="4652"/>
        <v>0</v>
      </c>
      <c r="Z4256" s="11" t="s">
        <v>26</v>
      </c>
      <c r="AA4256" s="12" t="s">
        <v>31</v>
      </c>
    </row>
    <row r="4257" spans="1:27" x14ac:dyDescent="0.25">
      <c r="A4257" s="10">
        <v>45724</v>
      </c>
      <c r="B4257" s="11" t="s">
        <v>1918</v>
      </c>
      <c r="C4257" s="11" t="s">
        <v>7465</v>
      </c>
      <c r="D4257" s="11">
        <v>18824</v>
      </c>
      <c r="E4257" s="11" t="s">
        <v>239</v>
      </c>
      <c r="F4257" s="11" t="s">
        <v>26</v>
      </c>
      <c r="G4257" s="11" t="s">
        <v>26</v>
      </c>
      <c r="H4257" s="12" t="s">
        <v>4421</v>
      </c>
      <c r="I4257" s="12" t="s">
        <v>27</v>
      </c>
      <c r="J4257" s="12" t="s">
        <v>33</v>
      </c>
      <c r="K4257" s="12" t="s">
        <v>34</v>
      </c>
      <c r="L4257" s="13">
        <v>44.06</v>
      </c>
      <c r="M4257" s="13">
        <v>30</v>
      </c>
      <c r="N4257" s="13">
        <f t="shared" si="4631"/>
        <v>1.4686666666666668</v>
      </c>
      <c r="O4257" s="13">
        <v>85</v>
      </c>
      <c r="P4257" s="13" t="s">
        <v>30</v>
      </c>
      <c r="Q4257" s="13">
        <v>0</v>
      </c>
      <c r="R4257" s="69">
        <f>L4257*O4257</f>
        <v>3745.1000000000004</v>
      </c>
      <c r="S4257" s="69">
        <v>38</v>
      </c>
      <c r="T4257" s="69">
        <f>L4257*S4257</f>
        <v>1674.2800000000002</v>
      </c>
      <c r="U4257" s="69">
        <f>R4257-T4257</f>
        <v>2070.8200000000002</v>
      </c>
      <c r="V4257" s="69">
        <f>U4257*1</f>
        <v>2070.8200000000002</v>
      </c>
      <c r="W4257" s="69">
        <f>U4257-V4257</f>
        <v>0</v>
      </c>
      <c r="X4257" s="69">
        <f>L4257*37</f>
        <v>1630.22</v>
      </c>
      <c r="Y4257" s="70">
        <f>+T4257-X4257</f>
        <v>44.060000000000173</v>
      </c>
      <c r="Z4257" s="12" t="s">
        <v>41</v>
      </c>
      <c r="AA4257" s="12" t="s">
        <v>78</v>
      </c>
    </row>
    <row r="4258" spans="1:27" x14ac:dyDescent="0.25">
      <c r="A4258" s="10">
        <v>45724</v>
      </c>
      <c r="B4258" s="11" t="s">
        <v>3712</v>
      </c>
      <c r="C4258" s="11" t="s">
        <v>7466</v>
      </c>
      <c r="D4258" s="11">
        <v>18825</v>
      </c>
      <c r="E4258" s="11" t="s">
        <v>1199</v>
      </c>
      <c r="F4258" s="11" t="s">
        <v>26</v>
      </c>
      <c r="G4258" s="11">
        <v>2813</v>
      </c>
      <c r="H4258" s="12" t="s">
        <v>162</v>
      </c>
      <c r="I4258" s="12" t="s">
        <v>27</v>
      </c>
      <c r="J4258" s="12" t="s">
        <v>33</v>
      </c>
      <c r="K4258" s="12" t="s">
        <v>34</v>
      </c>
      <c r="L4258" s="13">
        <v>38.840000000000003</v>
      </c>
      <c r="M4258" s="13">
        <v>25</v>
      </c>
      <c r="N4258" s="13">
        <f t="shared" si="4631"/>
        <v>1.5536000000000001</v>
      </c>
      <c r="O4258" s="13" t="s">
        <v>30</v>
      </c>
      <c r="P4258" s="13">
        <v>58</v>
      </c>
      <c r="Q4258" s="13">
        <v>0</v>
      </c>
      <c r="R4258" s="69">
        <f>M4258*P4258</f>
        <v>1450</v>
      </c>
      <c r="S4258" s="69">
        <v>0</v>
      </c>
      <c r="T4258" s="69">
        <f>M4258*S4258</f>
        <v>0</v>
      </c>
      <c r="U4258" s="69">
        <f>R4258-T4258</f>
        <v>1450</v>
      </c>
      <c r="V4258" s="69">
        <f>U4258*0</f>
        <v>0</v>
      </c>
      <c r="W4258" s="69">
        <f>U4258-V4258</f>
        <v>1450</v>
      </c>
      <c r="X4258" s="69">
        <v>0</v>
      </c>
      <c r="Y4258" s="14">
        <f t="shared" ref="Y4258:Y4273" si="4653">T4258-X4258</f>
        <v>0</v>
      </c>
      <c r="Z4258" s="11" t="s">
        <v>26</v>
      </c>
      <c r="AA4258" s="12" t="s">
        <v>31</v>
      </c>
    </row>
    <row r="4259" spans="1:27" x14ac:dyDescent="0.25">
      <c r="A4259" s="10">
        <v>45724</v>
      </c>
      <c r="B4259" s="11" t="s">
        <v>3974</v>
      </c>
      <c r="C4259" s="11" t="s">
        <v>7467</v>
      </c>
      <c r="D4259" s="11">
        <v>18826</v>
      </c>
      <c r="E4259" s="11" t="s">
        <v>40</v>
      </c>
      <c r="F4259" s="11" t="s">
        <v>26</v>
      </c>
      <c r="G4259" s="11">
        <v>3618</v>
      </c>
      <c r="H4259" s="12" t="s">
        <v>41</v>
      </c>
      <c r="I4259" s="12" t="s">
        <v>27</v>
      </c>
      <c r="J4259" s="12" t="s">
        <v>33</v>
      </c>
      <c r="K4259" s="12" t="s">
        <v>34</v>
      </c>
      <c r="L4259" s="13">
        <v>37.520000000000003</v>
      </c>
      <c r="M4259" s="13">
        <v>25</v>
      </c>
      <c r="N4259" s="13">
        <f t="shared" si="4631"/>
        <v>1.5008000000000001</v>
      </c>
      <c r="O4259" s="13" t="s">
        <v>30</v>
      </c>
      <c r="P4259" s="13">
        <v>60</v>
      </c>
      <c r="Q4259" s="13">
        <v>0</v>
      </c>
      <c r="R4259" s="69">
        <f>M4259*P4259</f>
        <v>1500</v>
      </c>
      <c r="S4259" s="69">
        <v>0</v>
      </c>
      <c r="T4259" s="69">
        <f>M4259*S4259</f>
        <v>0</v>
      </c>
      <c r="U4259" s="69">
        <f>+R4259-T4259</f>
        <v>1500</v>
      </c>
      <c r="V4259" s="69">
        <f>+U4259*0</f>
        <v>0</v>
      </c>
      <c r="W4259" s="69">
        <f>+U4259-V4259</f>
        <v>1500</v>
      </c>
      <c r="X4259" s="69">
        <v>0</v>
      </c>
      <c r="Y4259" s="14">
        <f t="shared" si="4653"/>
        <v>0</v>
      </c>
      <c r="Z4259" s="11" t="s">
        <v>26</v>
      </c>
      <c r="AA4259" s="12" t="s">
        <v>31</v>
      </c>
    </row>
    <row r="4260" spans="1:27" x14ac:dyDescent="0.25">
      <c r="A4260" s="10">
        <v>45724</v>
      </c>
      <c r="B4260" s="11" t="s">
        <v>7468</v>
      </c>
      <c r="C4260" s="11" t="s">
        <v>7469</v>
      </c>
      <c r="D4260" s="11">
        <v>18827</v>
      </c>
      <c r="E4260" s="11" t="s">
        <v>482</v>
      </c>
      <c r="F4260" s="11" t="s">
        <v>26</v>
      </c>
      <c r="G4260" s="11">
        <v>3082</v>
      </c>
      <c r="H4260" s="12" t="s">
        <v>41</v>
      </c>
      <c r="I4260" s="12" t="s">
        <v>27</v>
      </c>
      <c r="J4260" s="12" t="s">
        <v>33</v>
      </c>
      <c r="K4260" s="12" t="s">
        <v>34</v>
      </c>
      <c r="L4260" s="13">
        <v>36.96</v>
      </c>
      <c r="M4260" s="13">
        <v>25</v>
      </c>
      <c r="N4260" s="13">
        <f t="shared" si="4631"/>
        <v>1.4783999999999999</v>
      </c>
      <c r="O4260" s="13" t="s">
        <v>30</v>
      </c>
      <c r="P4260" s="13">
        <v>60</v>
      </c>
      <c r="Q4260" s="13">
        <v>0</v>
      </c>
      <c r="R4260" s="69">
        <f>M4260*P4260</f>
        <v>1500</v>
      </c>
      <c r="S4260" s="69">
        <v>0</v>
      </c>
      <c r="T4260" s="69">
        <f>M4260*S4260</f>
        <v>0</v>
      </c>
      <c r="U4260" s="69">
        <f>+R4260-T4260</f>
        <v>1500</v>
      </c>
      <c r="V4260" s="69">
        <f>+U4260*0</f>
        <v>0</v>
      </c>
      <c r="W4260" s="69">
        <f>+U4260-V4260</f>
        <v>1500</v>
      </c>
      <c r="X4260" s="69">
        <v>0</v>
      </c>
      <c r="Y4260" s="14">
        <f t="shared" si="4653"/>
        <v>0</v>
      </c>
      <c r="Z4260" s="11" t="s">
        <v>26</v>
      </c>
      <c r="AA4260" s="12" t="s">
        <v>31</v>
      </c>
    </row>
    <row r="4261" spans="1:27" x14ac:dyDescent="0.25">
      <c r="A4261" s="10">
        <v>45726</v>
      </c>
      <c r="B4261" s="93">
        <v>1.8726851851851883E-2</v>
      </c>
      <c r="C4261" s="11" t="s">
        <v>7470</v>
      </c>
      <c r="D4261" s="11">
        <v>18828</v>
      </c>
      <c r="E4261" s="11" t="s">
        <v>482</v>
      </c>
      <c r="F4261" s="11" t="s">
        <v>26</v>
      </c>
      <c r="G4261" s="11">
        <v>3083</v>
      </c>
      <c r="H4261" s="66" t="s">
        <v>41</v>
      </c>
      <c r="I4261" s="12" t="s">
        <v>55</v>
      </c>
      <c r="J4261" s="12" t="s">
        <v>55</v>
      </c>
      <c r="K4261" s="12" t="s">
        <v>56</v>
      </c>
      <c r="L4261" s="13">
        <v>44.42</v>
      </c>
      <c r="M4261" s="13">
        <v>25</v>
      </c>
      <c r="N4261" s="13">
        <v>1.7768000000000002</v>
      </c>
      <c r="O4261" s="13"/>
      <c r="P4261" s="13">
        <v>24</v>
      </c>
      <c r="Q4261" s="13">
        <v>0</v>
      </c>
      <c r="R4261" s="69">
        <f t="shared" ref="R4261:R4263" si="4654">+M4261*P4261</f>
        <v>600</v>
      </c>
      <c r="S4261" s="69">
        <v>0</v>
      </c>
      <c r="T4261" s="69">
        <f t="shared" ref="T4261:T4263" si="4655">+M4261*S4261</f>
        <v>0</v>
      </c>
      <c r="U4261" s="69">
        <f t="shared" ref="U4261:U4263" si="4656">+R4261-T4261</f>
        <v>600</v>
      </c>
      <c r="V4261" s="69">
        <f t="shared" ref="V4261:V4263" si="4657">+U4261*0</f>
        <v>0</v>
      </c>
      <c r="W4261" s="69">
        <f t="shared" ref="W4261:W4263" si="4658">+U4261-V4261</f>
        <v>600</v>
      </c>
      <c r="X4261" s="69">
        <v>0</v>
      </c>
      <c r="Y4261" s="14">
        <f t="shared" si="4653"/>
        <v>0</v>
      </c>
      <c r="Z4261" s="11" t="s">
        <v>26</v>
      </c>
      <c r="AA4261" s="12" t="s">
        <v>31</v>
      </c>
    </row>
    <row r="4262" spans="1:27" x14ac:dyDescent="0.25">
      <c r="A4262" s="10">
        <v>45726</v>
      </c>
      <c r="B4262" s="93">
        <v>1.0960648148148122E-2</v>
      </c>
      <c r="C4262" s="11" t="s">
        <v>7471</v>
      </c>
      <c r="D4262" s="11">
        <v>18829</v>
      </c>
      <c r="E4262" s="11" t="s">
        <v>57</v>
      </c>
      <c r="F4262" s="11" t="s">
        <v>26</v>
      </c>
      <c r="G4262" s="11">
        <v>4557</v>
      </c>
      <c r="H4262" s="66" t="s">
        <v>41</v>
      </c>
      <c r="I4262" s="12" t="s">
        <v>55</v>
      </c>
      <c r="J4262" s="12" t="s">
        <v>55</v>
      </c>
      <c r="K4262" s="12" t="s">
        <v>56</v>
      </c>
      <c r="L4262" s="13">
        <v>38.78</v>
      </c>
      <c r="M4262" s="13">
        <v>23</v>
      </c>
      <c r="N4262" s="13">
        <v>1.6860869565217391</v>
      </c>
      <c r="O4262" s="13"/>
      <c r="P4262" s="13">
        <v>24</v>
      </c>
      <c r="Q4262" s="13">
        <v>0</v>
      </c>
      <c r="R4262" s="69">
        <f t="shared" si="4654"/>
        <v>552</v>
      </c>
      <c r="S4262" s="69">
        <v>0</v>
      </c>
      <c r="T4262" s="69">
        <f t="shared" si="4655"/>
        <v>0</v>
      </c>
      <c r="U4262" s="69">
        <f t="shared" si="4656"/>
        <v>552</v>
      </c>
      <c r="V4262" s="69">
        <f t="shared" si="4657"/>
        <v>0</v>
      </c>
      <c r="W4262" s="69">
        <f t="shared" si="4658"/>
        <v>552</v>
      </c>
      <c r="X4262" s="69">
        <v>0</v>
      </c>
      <c r="Y4262" s="14">
        <f t="shared" si="4653"/>
        <v>0</v>
      </c>
      <c r="Z4262" s="11" t="s">
        <v>26</v>
      </c>
      <c r="AA4262" s="12" t="s">
        <v>31</v>
      </c>
    </row>
    <row r="4263" spans="1:27" x14ac:dyDescent="0.25">
      <c r="A4263" s="10">
        <v>45726</v>
      </c>
      <c r="B4263" s="93">
        <v>9.7222222222222432E-3</v>
      </c>
      <c r="C4263" s="11" t="s">
        <v>7472</v>
      </c>
      <c r="D4263" s="11">
        <v>18830</v>
      </c>
      <c r="E4263" s="11" t="s">
        <v>40</v>
      </c>
      <c r="F4263" s="11" t="s">
        <v>26</v>
      </c>
      <c r="G4263" s="11">
        <v>3619</v>
      </c>
      <c r="H4263" s="66" t="s">
        <v>41</v>
      </c>
      <c r="I4263" s="12" t="s">
        <v>55</v>
      </c>
      <c r="J4263" s="12" t="s">
        <v>55</v>
      </c>
      <c r="K4263" s="12" t="s">
        <v>56</v>
      </c>
      <c r="L4263" s="13">
        <v>40.799999999999997</v>
      </c>
      <c r="M4263" s="13">
        <v>25</v>
      </c>
      <c r="N4263" s="13">
        <v>1.6319999999999999</v>
      </c>
      <c r="O4263" s="13"/>
      <c r="P4263" s="13">
        <v>24</v>
      </c>
      <c r="Q4263" s="13">
        <v>0</v>
      </c>
      <c r="R4263" s="69">
        <f t="shared" si="4654"/>
        <v>600</v>
      </c>
      <c r="S4263" s="69">
        <v>0</v>
      </c>
      <c r="T4263" s="69">
        <f t="shared" si="4655"/>
        <v>0</v>
      </c>
      <c r="U4263" s="69">
        <f t="shared" si="4656"/>
        <v>600</v>
      </c>
      <c r="V4263" s="69">
        <f t="shared" si="4657"/>
        <v>0</v>
      </c>
      <c r="W4263" s="69">
        <f t="shared" si="4658"/>
        <v>600</v>
      </c>
      <c r="X4263" s="69">
        <v>0</v>
      </c>
      <c r="Y4263" s="14">
        <f t="shared" si="4653"/>
        <v>0</v>
      </c>
      <c r="Z4263" s="11" t="s">
        <v>26</v>
      </c>
      <c r="AA4263" s="12" t="s">
        <v>31</v>
      </c>
    </row>
    <row r="4264" spans="1:27" x14ac:dyDescent="0.25">
      <c r="A4264" s="10">
        <v>45726</v>
      </c>
      <c r="B4264" s="93">
        <v>8.9583333333333459E-3</v>
      </c>
      <c r="C4264" s="11" t="s">
        <v>7473</v>
      </c>
      <c r="D4264" s="11">
        <v>18831</v>
      </c>
      <c r="E4264" s="11" t="s">
        <v>1199</v>
      </c>
      <c r="F4264" s="11" t="s">
        <v>26</v>
      </c>
      <c r="G4264" s="11">
        <v>2814</v>
      </c>
      <c r="H4264" s="12" t="s">
        <v>162</v>
      </c>
      <c r="I4264" s="12" t="s">
        <v>55</v>
      </c>
      <c r="J4264" s="12" t="s">
        <v>565</v>
      </c>
      <c r="K4264" s="12" t="s">
        <v>549</v>
      </c>
      <c r="L4264" s="13">
        <v>42.38</v>
      </c>
      <c r="M4264" s="13">
        <v>25</v>
      </c>
      <c r="N4264" s="13">
        <v>1.6952</v>
      </c>
      <c r="O4264" s="13">
        <v>25</v>
      </c>
      <c r="P4264" s="13"/>
      <c r="Q4264" s="13">
        <v>0</v>
      </c>
      <c r="R4264" s="69">
        <f>L4264*O4264</f>
        <v>1059.5</v>
      </c>
      <c r="S4264" s="69">
        <v>0</v>
      </c>
      <c r="T4264" s="69">
        <f>L4264*S4264</f>
        <v>0</v>
      </c>
      <c r="U4264" s="69">
        <f>R4264-T4264</f>
        <v>1059.5</v>
      </c>
      <c r="V4264" s="69">
        <f>U4264*0</f>
        <v>0</v>
      </c>
      <c r="W4264" s="69">
        <f>U4264-V4264</f>
        <v>1059.5</v>
      </c>
      <c r="X4264" s="69">
        <v>0</v>
      </c>
      <c r="Y4264" s="14">
        <f t="shared" si="4653"/>
        <v>0</v>
      </c>
      <c r="Z4264" s="11" t="s">
        <v>26</v>
      </c>
      <c r="AA4264" s="12" t="s">
        <v>31</v>
      </c>
    </row>
    <row r="4265" spans="1:27" x14ac:dyDescent="0.25">
      <c r="A4265" s="10">
        <v>45726</v>
      </c>
      <c r="B4265" s="93">
        <v>8.4837962962962532E-3</v>
      </c>
      <c r="C4265" s="11" t="s">
        <v>7474</v>
      </c>
      <c r="D4265" s="11">
        <v>18832</v>
      </c>
      <c r="E4265" s="11" t="s">
        <v>1199</v>
      </c>
      <c r="F4265" s="11" t="s">
        <v>26</v>
      </c>
      <c r="G4265" s="11">
        <v>2815</v>
      </c>
      <c r="H4265" s="12" t="s">
        <v>162</v>
      </c>
      <c r="I4265" s="12" t="s">
        <v>55</v>
      </c>
      <c r="J4265" s="12" t="s">
        <v>565</v>
      </c>
      <c r="K4265" s="12" t="s">
        <v>549</v>
      </c>
      <c r="L4265" s="13">
        <v>44.64</v>
      </c>
      <c r="M4265" s="13">
        <v>25</v>
      </c>
      <c r="N4265" s="13">
        <v>1.7856000000000001</v>
      </c>
      <c r="O4265" s="13">
        <v>25</v>
      </c>
      <c r="P4265" s="13"/>
      <c r="Q4265" s="13">
        <v>0</v>
      </c>
      <c r="R4265" s="69">
        <f>L4265*O4265</f>
        <v>1116</v>
      </c>
      <c r="S4265" s="69">
        <v>0</v>
      </c>
      <c r="T4265" s="69">
        <f>L4265*S4265</f>
        <v>0</v>
      </c>
      <c r="U4265" s="69">
        <f>R4265-T4265</f>
        <v>1116</v>
      </c>
      <c r="V4265" s="69">
        <f>U4265*0</f>
        <v>0</v>
      </c>
      <c r="W4265" s="69">
        <f>U4265-V4265</f>
        <v>1116</v>
      </c>
      <c r="X4265" s="69">
        <v>0</v>
      </c>
      <c r="Y4265" s="14">
        <f t="shared" si="4653"/>
        <v>0</v>
      </c>
      <c r="Z4265" s="11" t="s">
        <v>26</v>
      </c>
      <c r="AA4265" s="12" t="s">
        <v>31</v>
      </c>
    </row>
    <row r="4266" spans="1:27" x14ac:dyDescent="0.25">
      <c r="A4266" s="10">
        <v>45726</v>
      </c>
      <c r="B4266" s="93">
        <v>0.24730324074074078</v>
      </c>
      <c r="C4266" s="11" t="s">
        <v>7475</v>
      </c>
      <c r="D4266" s="11">
        <v>18833</v>
      </c>
      <c r="E4266" s="11" t="s">
        <v>321</v>
      </c>
      <c r="F4266" s="11" t="s">
        <v>26</v>
      </c>
      <c r="G4266" s="11" t="s">
        <v>35</v>
      </c>
      <c r="H4266" s="66" t="s">
        <v>36</v>
      </c>
      <c r="I4266" s="12" t="s">
        <v>55</v>
      </c>
      <c r="J4266" s="12" t="s">
        <v>55</v>
      </c>
      <c r="K4266" s="12" t="s">
        <v>56</v>
      </c>
      <c r="L4266" s="13">
        <v>40.5</v>
      </c>
      <c r="M4266" s="13">
        <v>25</v>
      </c>
      <c r="N4266" s="13">
        <v>1.62</v>
      </c>
      <c r="O4266" s="13">
        <v>20</v>
      </c>
      <c r="P4266" s="13" t="s">
        <v>30</v>
      </c>
      <c r="Q4266" s="13">
        <v>0</v>
      </c>
      <c r="R4266" s="69">
        <f>(L4266*O4266)-Q4266</f>
        <v>810</v>
      </c>
      <c r="S4266" s="69">
        <v>0</v>
      </c>
      <c r="T4266" s="69">
        <f t="shared" ref="T4266" si="4659">+L4266*S4266</f>
        <v>0</v>
      </c>
      <c r="U4266" s="69">
        <f t="shared" ref="U4266" si="4660">+R4266-T4266</f>
        <v>810</v>
      </c>
      <c r="V4266" s="69">
        <f>+U4266*0</f>
        <v>0</v>
      </c>
      <c r="W4266" s="69">
        <f t="shared" ref="W4266" si="4661">+U4266-V4266</f>
        <v>810</v>
      </c>
      <c r="X4266" s="69">
        <v>0</v>
      </c>
      <c r="Y4266" s="14">
        <f t="shared" si="4653"/>
        <v>0</v>
      </c>
      <c r="Z4266" s="11" t="s">
        <v>26</v>
      </c>
      <c r="AA4266" s="12" t="s">
        <v>31</v>
      </c>
    </row>
    <row r="4267" spans="1:27" x14ac:dyDescent="0.25">
      <c r="A4267" s="10">
        <v>45726</v>
      </c>
      <c r="B4267" s="93">
        <v>9.8842592592592871E-3</v>
      </c>
      <c r="C4267" s="11" t="s">
        <v>7476</v>
      </c>
      <c r="D4267" s="11">
        <v>18834</v>
      </c>
      <c r="E4267" s="11" t="s">
        <v>538</v>
      </c>
      <c r="F4267" s="11" t="s">
        <v>26</v>
      </c>
      <c r="G4267" s="11">
        <v>3213</v>
      </c>
      <c r="H4267" s="66" t="s">
        <v>41</v>
      </c>
      <c r="I4267" s="12" t="s">
        <v>55</v>
      </c>
      <c r="J4267" s="12" t="s">
        <v>565</v>
      </c>
      <c r="K4267" s="12" t="s">
        <v>549</v>
      </c>
      <c r="L4267" s="13">
        <v>41.9</v>
      </c>
      <c r="M4267" s="13">
        <v>25</v>
      </c>
      <c r="N4267" s="13">
        <v>1.6759999999999999</v>
      </c>
      <c r="O4267" s="13">
        <v>25</v>
      </c>
      <c r="P4267" s="13"/>
      <c r="Q4267" s="13">
        <v>0</v>
      </c>
      <c r="R4267" s="69">
        <f>L4267*O4267</f>
        <v>1047.5</v>
      </c>
      <c r="S4267" s="69">
        <v>0</v>
      </c>
      <c r="T4267" s="69">
        <f>L4267*S4267</f>
        <v>0</v>
      </c>
      <c r="U4267" s="69">
        <f>R4267-T4267</f>
        <v>1047.5</v>
      </c>
      <c r="V4267" s="69">
        <f t="shared" ref="V4267:V4273" si="4662">U4267*0</f>
        <v>0</v>
      </c>
      <c r="W4267" s="69">
        <f>U4267-V4267</f>
        <v>1047.5</v>
      </c>
      <c r="X4267" s="69">
        <v>0</v>
      </c>
      <c r="Y4267" s="14">
        <f t="shared" si="4653"/>
        <v>0</v>
      </c>
      <c r="Z4267" s="11" t="s">
        <v>26</v>
      </c>
      <c r="AA4267" s="12" t="s">
        <v>31</v>
      </c>
    </row>
    <row r="4268" spans="1:27" x14ac:dyDescent="0.25">
      <c r="A4268" s="10">
        <v>45726</v>
      </c>
      <c r="B4268" s="93">
        <v>1.41782407407407E-2</v>
      </c>
      <c r="C4268" s="11" t="s">
        <v>7477</v>
      </c>
      <c r="D4268" s="11">
        <v>18835</v>
      </c>
      <c r="E4268" s="11" t="s">
        <v>53</v>
      </c>
      <c r="F4268" s="11" t="s">
        <v>26</v>
      </c>
      <c r="G4268" s="11">
        <v>4758</v>
      </c>
      <c r="H4268" s="66" t="s">
        <v>41</v>
      </c>
      <c r="I4268" s="12" t="s">
        <v>55</v>
      </c>
      <c r="J4268" s="12" t="s">
        <v>565</v>
      </c>
      <c r="K4268" s="12" t="s">
        <v>549</v>
      </c>
      <c r="L4268" s="13">
        <v>41.14</v>
      </c>
      <c r="M4268" s="13">
        <v>25</v>
      </c>
      <c r="N4268" s="13">
        <v>1.6456</v>
      </c>
      <c r="O4268" s="13">
        <v>25</v>
      </c>
      <c r="P4268" s="13"/>
      <c r="Q4268" s="13">
        <v>0</v>
      </c>
      <c r="R4268" s="69">
        <f>L4268*O4268</f>
        <v>1028.5</v>
      </c>
      <c r="S4268" s="69">
        <v>0</v>
      </c>
      <c r="T4268" s="69">
        <f>L4268*S4268</f>
        <v>0</v>
      </c>
      <c r="U4268" s="69">
        <f>R4268-T4268</f>
        <v>1028.5</v>
      </c>
      <c r="V4268" s="69">
        <f t="shared" si="4662"/>
        <v>0</v>
      </c>
      <c r="W4268" s="69">
        <f>U4268-V4268</f>
        <v>1028.5</v>
      </c>
      <c r="X4268" s="69">
        <v>0</v>
      </c>
      <c r="Y4268" s="14">
        <f t="shared" si="4653"/>
        <v>0</v>
      </c>
      <c r="Z4268" s="11" t="s">
        <v>26</v>
      </c>
      <c r="AA4268" s="12" t="s">
        <v>31</v>
      </c>
    </row>
    <row r="4269" spans="1:27" x14ac:dyDescent="0.25">
      <c r="A4269" s="10">
        <v>45726</v>
      </c>
      <c r="B4269" s="93">
        <v>1.3981481481481484E-2</v>
      </c>
      <c r="C4269" s="11" t="s">
        <v>7478</v>
      </c>
      <c r="D4269" s="11">
        <v>18836</v>
      </c>
      <c r="E4269" s="11" t="s">
        <v>1199</v>
      </c>
      <c r="F4269" s="11" t="s">
        <v>26</v>
      </c>
      <c r="G4269" s="11">
        <v>2816</v>
      </c>
      <c r="H4269" s="12" t="s">
        <v>162</v>
      </c>
      <c r="I4269" s="12" t="s">
        <v>55</v>
      </c>
      <c r="J4269" s="12" t="s">
        <v>565</v>
      </c>
      <c r="K4269" s="12" t="s">
        <v>549</v>
      </c>
      <c r="L4269" s="13">
        <v>43.86</v>
      </c>
      <c r="M4269" s="13">
        <v>25</v>
      </c>
      <c r="N4269" s="13">
        <v>1.7544</v>
      </c>
      <c r="O4269" s="13">
        <v>25</v>
      </c>
      <c r="P4269" s="13"/>
      <c r="Q4269" s="13">
        <v>0</v>
      </c>
      <c r="R4269" s="69">
        <f>L4269*O4269</f>
        <v>1096.5</v>
      </c>
      <c r="S4269" s="69">
        <v>0</v>
      </c>
      <c r="T4269" s="69">
        <f>L4269*S4269</f>
        <v>0</v>
      </c>
      <c r="U4269" s="69">
        <f>R4269-T4269</f>
        <v>1096.5</v>
      </c>
      <c r="V4269" s="69">
        <f t="shared" si="4662"/>
        <v>0</v>
      </c>
      <c r="W4269" s="69">
        <f>U4269-V4269</f>
        <v>1096.5</v>
      </c>
      <c r="X4269" s="69">
        <v>0</v>
      </c>
      <c r="Y4269" s="14">
        <f t="shared" si="4653"/>
        <v>0</v>
      </c>
      <c r="Z4269" s="11" t="s">
        <v>26</v>
      </c>
      <c r="AA4269" s="12" t="s">
        <v>31</v>
      </c>
    </row>
    <row r="4270" spans="1:27" x14ac:dyDescent="0.25">
      <c r="A4270" s="10">
        <v>45727</v>
      </c>
      <c r="B4270" s="68">
        <v>1.288194444444446E-2</v>
      </c>
      <c r="C4270" s="11" t="s">
        <v>7479</v>
      </c>
      <c r="D4270" s="11">
        <v>18837</v>
      </c>
      <c r="E4270" s="11" t="s">
        <v>49</v>
      </c>
      <c r="F4270" s="11" t="s">
        <v>26</v>
      </c>
      <c r="G4270" s="11">
        <v>1687</v>
      </c>
      <c r="H4270" s="12" t="s">
        <v>45</v>
      </c>
      <c r="I4270" s="12" t="s">
        <v>27</v>
      </c>
      <c r="J4270" s="12" t="s">
        <v>28</v>
      </c>
      <c r="K4270" s="12" t="s">
        <v>29</v>
      </c>
      <c r="L4270" s="13">
        <v>37.9</v>
      </c>
      <c r="M4270" s="13">
        <v>25</v>
      </c>
      <c r="N4270" s="13">
        <v>1.516</v>
      </c>
      <c r="O4270" s="13"/>
      <c r="P4270" s="13">
        <v>40</v>
      </c>
      <c r="Q4270" s="13">
        <v>0</v>
      </c>
      <c r="R4270" s="69">
        <f>M4270*P4270</f>
        <v>1000</v>
      </c>
      <c r="S4270" s="69">
        <v>0</v>
      </c>
      <c r="T4270" s="69">
        <f>M4270*S4270</f>
        <v>0</v>
      </c>
      <c r="U4270" s="69">
        <f t="shared" ref="U4270:U4271" si="4663">R4270-T4270</f>
        <v>1000</v>
      </c>
      <c r="V4270" s="69">
        <f t="shared" si="4662"/>
        <v>0</v>
      </c>
      <c r="W4270" s="69">
        <f t="shared" ref="W4270:W4271" si="4664">U4270-V4270</f>
        <v>1000</v>
      </c>
      <c r="X4270" s="69">
        <v>0</v>
      </c>
      <c r="Y4270" s="14">
        <f t="shared" si="4653"/>
        <v>0</v>
      </c>
      <c r="Z4270" s="11" t="s">
        <v>26</v>
      </c>
      <c r="AA4270" s="12" t="s">
        <v>31</v>
      </c>
    </row>
    <row r="4271" spans="1:27" x14ac:dyDescent="0.25">
      <c r="A4271" s="10">
        <v>45727</v>
      </c>
      <c r="B4271" s="68">
        <v>1.4942129629629652E-2</v>
      </c>
      <c r="C4271" s="11" t="s">
        <v>7480</v>
      </c>
      <c r="D4271" s="11">
        <v>18838</v>
      </c>
      <c r="E4271" s="11" t="s">
        <v>44</v>
      </c>
      <c r="F4271" s="11" t="s">
        <v>26</v>
      </c>
      <c r="G4271" s="11">
        <v>1691</v>
      </c>
      <c r="H4271" s="12" t="s">
        <v>45</v>
      </c>
      <c r="I4271" s="12" t="s">
        <v>27</v>
      </c>
      <c r="J4271" s="12" t="s">
        <v>42</v>
      </c>
      <c r="K4271" s="12" t="s">
        <v>43</v>
      </c>
      <c r="L4271" s="13">
        <v>42.72</v>
      </c>
      <c r="M4271" s="13">
        <v>25</v>
      </c>
      <c r="N4271" s="13">
        <v>1.7087999999999999</v>
      </c>
      <c r="O4271" s="13"/>
      <c r="P4271" s="13">
        <v>62</v>
      </c>
      <c r="Q4271" s="13">
        <v>0</v>
      </c>
      <c r="R4271" s="69">
        <f>M4271*P4271</f>
        <v>1550</v>
      </c>
      <c r="S4271" s="69">
        <v>0</v>
      </c>
      <c r="T4271" s="69">
        <f>M4271*S4271</f>
        <v>0</v>
      </c>
      <c r="U4271" s="69">
        <f t="shared" si="4663"/>
        <v>1550</v>
      </c>
      <c r="V4271" s="69">
        <f t="shared" si="4662"/>
        <v>0</v>
      </c>
      <c r="W4271" s="69">
        <f t="shared" si="4664"/>
        <v>1550</v>
      </c>
      <c r="X4271" s="69">
        <v>0</v>
      </c>
      <c r="Y4271" s="14">
        <f t="shared" si="4653"/>
        <v>0</v>
      </c>
      <c r="Z4271" s="11" t="s">
        <v>26</v>
      </c>
      <c r="AA4271" s="12" t="s">
        <v>31</v>
      </c>
    </row>
    <row r="4272" spans="1:27" x14ac:dyDescent="0.25">
      <c r="A4272" s="10">
        <v>45727</v>
      </c>
      <c r="B4272" s="68">
        <v>1.063657407407409E-2</v>
      </c>
      <c r="C4272" s="11" t="s">
        <v>7481</v>
      </c>
      <c r="D4272" s="11">
        <v>18839</v>
      </c>
      <c r="E4272" s="11" t="s">
        <v>1199</v>
      </c>
      <c r="F4272" s="11" t="s">
        <v>26</v>
      </c>
      <c r="G4272" s="11">
        <v>2817</v>
      </c>
      <c r="H4272" s="12" t="s">
        <v>162</v>
      </c>
      <c r="I4272" s="12" t="s">
        <v>55</v>
      </c>
      <c r="J4272" s="12" t="s">
        <v>565</v>
      </c>
      <c r="K4272" s="12" t="s">
        <v>549</v>
      </c>
      <c r="L4272" s="13">
        <v>44.72</v>
      </c>
      <c r="M4272" s="13">
        <v>25</v>
      </c>
      <c r="N4272" s="13">
        <v>1.7887999999999999</v>
      </c>
      <c r="O4272" s="13">
        <v>25</v>
      </c>
      <c r="P4272" s="13"/>
      <c r="Q4272" s="13">
        <v>0</v>
      </c>
      <c r="R4272" s="69">
        <f>L4272*O4272</f>
        <v>1118</v>
      </c>
      <c r="S4272" s="69">
        <v>0</v>
      </c>
      <c r="T4272" s="69">
        <f>L4272*S4272</f>
        <v>0</v>
      </c>
      <c r="U4272" s="69">
        <f>R4272-T4272</f>
        <v>1118</v>
      </c>
      <c r="V4272" s="69">
        <f t="shared" si="4662"/>
        <v>0</v>
      </c>
      <c r="W4272" s="69">
        <f>U4272-V4272</f>
        <v>1118</v>
      </c>
      <c r="X4272" s="69">
        <v>0</v>
      </c>
      <c r="Y4272" s="14">
        <f t="shared" si="4653"/>
        <v>0</v>
      </c>
      <c r="Z4272" s="11" t="s">
        <v>26</v>
      </c>
      <c r="AA4272" s="12" t="s">
        <v>31</v>
      </c>
    </row>
    <row r="4273" spans="1:27" x14ac:dyDescent="0.25">
      <c r="A4273" s="10">
        <v>45727</v>
      </c>
      <c r="B4273" s="68">
        <v>0.11190972222222217</v>
      </c>
      <c r="C4273" s="11" t="s">
        <v>7482</v>
      </c>
      <c r="D4273" s="11">
        <v>18841</v>
      </c>
      <c r="E4273" s="11" t="s">
        <v>239</v>
      </c>
      <c r="F4273" s="11" t="s">
        <v>26</v>
      </c>
      <c r="G4273" s="11">
        <v>3015</v>
      </c>
      <c r="H4273" s="12" t="s">
        <v>41</v>
      </c>
      <c r="I4273" s="12" t="s">
        <v>55</v>
      </c>
      <c r="J4273" s="12" t="s">
        <v>565</v>
      </c>
      <c r="K4273" s="12" t="s">
        <v>549</v>
      </c>
      <c r="L4273" s="13">
        <v>40.56</v>
      </c>
      <c r="M4273" s="13">
        <v>25</v>
      </c>
      <c r="N4273" s="13">
        <v>1.6224000000000001</v>
      </c>
      <c r="O4273" s="13">
        <v>25</v>
      </c>
      <c r="P4273" s="13"/>
      <c r="Q4273" s="13">
        <v>0</v>
      </c>
      <c r="R4273" s="69">
        <f>L4273*O4273</f>
        <v>1014</v>
      </c>
      <c r="S4273" s="69">
        <v>0</v>
      </c>
      <c r="T4273" s="69">
        <f>L4273*S4273</f>
        <v>0</v>
      </c>
      <c r="U4273" s="69">
        <f>R4273-T4273</f>
        <v>1014</v>
      </c>
      <c r="V4273" s="69">
        <f t="shared" si="4662"/>
        <v>0</v>
      </c>
      <c r="W4273" s="69">
        <f>U4273-V4273</f>
        <v>1014</v>
      </c>
      <c r="X4273" s="69">
        <v>0</v>
      </c>
      <c r="Y4273" s="14">
        <f t="shared" si="4653"/>
        <v>0</v>
      </c>
      <c r="Z4273" s="11" t="s">
        <v>26</v>
      </c>
      <c r="AA4273" s="12" t="s">
        <v>31</v>
      </c>
    </row>
    <row r="4274" spans="1:27" x14ac:dyDescent="0.25">
      <c r="A4274" s="10">
        <v>45728</v>
      </c>
      <c r="B4274" s="11" t="s">
        <v>639</v>
      </c>
      <c r="C4274" s="11" t="s">
        <v>7483</v>
      </c>
      <c r="D4274" s="11">
        <v>18844</v>
      </c>
      <c r="E4274" s="11" t="s">
        <v>500</v>
      </c>
      <c r="F4274" s="11" t="s">
        <v>26</v>
      </c>
      <c r="G4274" s="11" t="s">
        <v>26</v>
      </c>
      <c r="H4274" s="12" t="s">
        <v>4421</v>
      </c>
      <c r="I4274" s="12" t="s">
        <v>27</v>
      </c>
      <c r="J4274" s="12" t="s">
        <v>33</v>
      </c>
      <c r="K4274" s="12" t="s">
        <v>34</v>
      </c>
      <c r="L4274" s="13">
        <v>43.32</v>
      </c>
      <c r="M4274" s="13">
        <v>30</v>
      </c>
      <c r="N4274" s="13">
        <f>+L4274/M4274</f>
        <v>1.444</v>
      </c>
      <c r="O4274" s="13">
        <v>85</v>
      </c>
      <c r="P4274" s="13" t="s">
        <v>30</v>
      </c>
      <c r="Q4274" s="13">
        <v>0</v>
      </c>
      <c r="R4274" s="69">
        <f>L4274*O4274</f>
        <v>3682.2</v>
      </c>
      <c r="S4274" s="69">
        <v>38</v>
      </c>
      <c r="T4274" s="69">
        <f>L4274*S4274</f>
        <v>1646.16</v>
      </c>
      <c r="U4274" s="69">
        <f>R4274-T4274</f>
        <v>2036.0399999999997</v>
      </c>
      <c r="V4274" s="69">
        <f>U4274*1</f>
        <v>2036.0399999999997</v>
      </c>
      <c r="W4274" s="69">
        <f>U4274-V4274</f>
        <v>0</v>
      </c>
      <c r="X4274" s="69">
        <f>L4274*36</f>
        <v>1559.52</v>
      </c>
      <c r="Y4274" s="70">
        <f t="shared" ref="Y4274:Y4276" si="4665">+T4274-X4274</f>
        <v>86.6400000000001</v>
      </c>
      <c r="Z4274" s="12" t="s">
        <v>141</v>
      </c>
      <c r="AA4274" s="12" t="s">
        <v>78</v>
      </c>
    </row>
    <row r="4275" spans="1:27" x14ac:dyDescent="0.25">
      <c r="A4275" s="10">
        <v>45728</v>
      </c>
      <c r="B4275" s="11" t="s">
        <v>5460</v>
      </c>
      <c r="C4275" s="11" t="s">
        <v>7484</v>
      </c>
      <c r="D4275" s="11">
        <v>18845</v>
      </c>
      <c r="E4275" s="11" t="s">
        <v>81</v>
      </c>
      <c r="F4275" s="11" t="s">
        <v>26</v>
      </c>
      <c r="G4275" s="11" t="s">
        <v>26</v>
      </c>
      <c r="H4275" s="12" t="s">
        <v>4421</v>
      </c>
      <c r="I4275" s="12" t="s">
        <v>27</v>
      </c>
      <c r="J4275" s="12" t="s">
        <v>33</v>
      </c>
      <c r="K4275" s="12" t="s">
        <v>34</v>
      </c>
      <c r="L4275" s="13">
        <v>42.26</v>
      </c>
      <c r="M4275" s="13">
        <v>29</v>
      </c>
      <c r="N4275" s="13">
        <f t="shared" ref="N4275:N4313" si="4666">+L4275/M4275</f>
        <v>1.4572413793103447</v>
      </c>
      <c r="O4275" s="13">
        <v>85</v>
      </c>
      <c r="P4275" s="13" t="s">
        <v>30</v>
      </c>
      <c r="Q4275" s="13">
        <v>0</v>
      </c>
      <c r="R4275" s="69">
        <f>L4275*O4275</f>
        <v>3592.1</v>
      </c>
      <c r="S4275" s="69">
        <v>38</v>
      </c>
      <c r="T4275" s="69">
        <f>L4275*S4275</f>
        <v>1605.8799999999999</v>
      </c>
      <c r="U4275" s="69">
        <f>R4275-T4275</f>
        <v>1986.22</v>
      </c>
      <c r="V4275" s="69">
        <f>U4275*1</f>
        <v>1986.22</v>
      </c>
      <c r="W4275" s="69">
        <f>U4275-V4275</f>
        <v>0</v>
      </c>
      <c r="X4275" s="69">
        <f>L4275*36</f>
        <v>1521.36</v>
      </c>
      <c r="Y4275" s="70">
        <f t="shared" si="4665"/>
        <v>84.519999999999982</v>
      </c>
      <c r="Z4275" s="12" t="s">
        <v>141</v>
      </c>
      <c r="AA4275" s="12" t="s">
        <v>78</v>
      </c>
    </row>
    <row r="4276" spans="1:27" x14ac:dyDescent="0.25">
      <c r="A4276" s="10">
        <v>45728</v>
      </c>
      <c r="B4276" s="11" t="s">
        <v>233</v>
      </c>
      <c r="C4276" s="11" t="s">
        <v>7485</v>
      </c>
      <c r="D4276" s="11">
        <v>18846</v>
      </c>
      <c r="E4276" s="11" t="s">
        <v>183</v>
      </c>
      <c r="F4276" s="11" t="s">
        <v>26</v>
      </c>
      <c r="G4276" s="11" t="s">
        <v>26</v>
      </c>
      <c r="H4276" s="12" t="s">
        <v>4421</v>
      </c>
      <c r="I4276" s="12" t="s">
        <v>27</v>
      </c>
      <c r="J4276" s="12" t="s">
        <v>42</v>
      </c>
      <c r="K4276" s="12" t="s">
        <v>43</v>
      </c>
      <c r="L4276" s="13">
        <v>43.24</v>
      </c>
      <c r="M4276" s="13">
        <v>25</v>
      </c>
      <c r="N4276" s="13">
        <f t="shared" si="4666"/>
        <v>1.7296</v>
      </c>
      <c r="O4276" s="13">
        <v>83</v>
      </c>
      <c r="P4276" s="13" t="s">
        <v>30</v>
      </c>
      <c r="Q4276" s="13">
        <v>0</v>
      </c>
      <c r="R4276" s="69">
        <f>L4276*O4276</f>
        <v>3588.92</v>
      </c>
      <c r="S4276" s="69">
        <v>38</v>
      </c>
      <c r="T4276" s="69">
        <f>L4276*S4276</f>
        <v>1643.1200000000001</v>
      </c>
      <c r="U4276" s="69">
        <f t="shared" ref="U4276:U4278" si="4667">R4276-T4276</f>
        <v>1945.8</v>
      </c>
      <c r="V4276" s="69">
        <f>U4276*1</f>
        <v>1945.8</v>
      </c>
      <c r="W4276" s="69">
        <f t="shared" ref="W4276:W4278" si="4668">U4276-V4276</f>
        <v>0</v>
      </c>
      <c r="X4276" s="69">
        <f>L4276*36</f>
        <v>1556.64</v>
      </c>
      <c r="Y4276" s="70">
        <f t="shared" si="4665"/>
        <v>86.480000000000018</v>
      </c>
      <c r="Z4276" s="12" t="s">
        <v>141</v>
      </c>
      <c r="AA4276" s="12" t="s">
        <v>78</v>
      </c>
    </row>
    <row r="4277" spans="1:27" x14ac:dyDescent="0.25">
      <c r="A4277" s="10">
        <v>45728</v>
      </c>
      <c r="B4277" s="11" t="s">
        <v>7486</v>
      </c>
      <c r="C4277" s="11" t="s">
        <v>7487</v>
      </c>
      <c r="D4277" s="11">
        <v>18847</v>
      </c>
      <c r="E4277" s="11" t="s">
        <v>44</v>
      </c>
      <c r="F4277" s="11" t="s">
        <v>26</v>
      </c>
      <c r="G4277" s="11">
        <v>1692</v>
      </c>
      <c r="H4277" s="12" t="s">
        <v>45</v>
      </c>
      <c r="I4277" s="12" t="s">
        <v>27</v>
      </c>
      <c r="J4277" s="12" t="s">
        <v>47</v>
      </c>
      <c r="K4277" s="12" t="s">
        <v>48</v>
      </c>
      <c r="L4277" s="13">
        <v>38.4</v>
      </c>
      <c r="M4277" s="13">
        <v>25</v>
      </c>
      <c r="N4277" s="13">
        <f t="shared" si="4666"/>
        <v>1.536</v>
      </c>
      <c r="O4277" s="13" t="s">
        <v>30</v>
      </c>
      <c r="P4277" s="13">
        <v>58</v>
      </c>
      <c r="Q4277" s="13">
        <v>0</v>
      </c>
      <c r="R4277" s="69">
        <f>M4277*P4277</f>
        <v>1450</v>
      </c>
      <c r="S4277" s="69">
        <v>0</v>
      </c>
      <c r="T4277" s="69">
        <f>M4277*S4277</f>
        <v>0</v>
      </c>
      <c r="U4277" s="69">
        <f t="shared" si="4667"/>
        <v>1450</v>
      </c>
      <c r="V4277" s="69">
        <f>U4277*0</f>
        <v>0</v>
      </c>
      <c r="W4277" s="69">
        <f t="shared" si="4668"/>
        <v>1450</v>
      </c>
      <c r="X4277" s="69">
        <v>0</v>
      </c>
      <c r="Y4277" s="14">
        <f t="shared" ref="Y4277:Y4292" si="4669">T4277-X4277</f>
        <v>0</v>
      </c>
      <c r="Z4277" s="11" t="s">
        <v>26</v>
      </c>
      <c r="AA4277" s="12" t="s">
        <v>31</v>
      </c>
    </row>
    <row r="4278" spans="1:27" x14ac:dyDescent="0.25">
      <c r="A4278" s="10">
        <v>45728</v>
      </c>
      <c r="B4278" s="11" t="s">
        <v>1151</v>
      </c>
      <c r="C4278" s="11" t="s">
        <v>7488</v>
      </c>
      <c r="D4278" s="11">
        <v>18848</v>
      </c>
      <c r="E4278" s="11" t="s">
        <v>49</v>
      </c>
      <c r="F4278" s="11" t="s">
        <v>26</v>
      </c>
      <c r="G4278" s="11">
        <v>1688</v>
      </c>
      <c r="H4278" s="12" t="s">
        <v>45</v>
      </c>
      <c r="I4278" s="12" t="s">
        <v>27</v>
      </c>
      <c r="J4278" s="12" t="s">
        <v>42</v>
      </c>
      <c r="K4278" s="12" t="s">
        <v>43</v>
      </c>
      <c r="L4278" s="13">
        <v>44.14</v>
      </c>
      <c r="M4278" s="13">
        <v>25</v>
      </c>
      <c r="N4278" s="13">
        <f t="shared" si="4666"/>
        <v>1.7656000000000001</v>
      </c>
      <c r="O4278" s="13" t="s">
        <v>30</v>
      </c>
      <c r="P4278" s="13">
        <v>62</v>
      </c>
      <c r="Q4278" s="13">
        <v>0</v>
      </c>
      <c r="R4278" s="69">
        <f>M4278*P4278</f>
        <v>1550</v>
      </c>
      <c r="S4278" s="69">
        <v>0</v>
      </c>
      <c r="T4278" s="69">
        <f>M4278*S4278</f>
        <v>0</v>
      </c>
      <c r="U4278" s="69">
        <f t="shared" si="4667"/>
        <v>1550</v>
      </c>
      <c r="V4278" s="69">
        <f t="shared" ref="V4278" si="4670">U4278*0</f>
        <v>0</v>
      </c>
      <c r="W4278" s="69">
        <f t="shared" si="4668"/>
        <v>1550</v>
      </c>
      <c r="X4278" s="69">
        <v>0</v>
      </c>
      <c r="Y4278" s="14">
        <f t="shared" si="4669"/>
        <v>0</v>
      </c>
      <c r="Z4278" s="11" t="s">
        <v>26</v>
      </c>
      <c r="AA4278" s="12" t="s">
        <v>31</v>
      </c>
    </row>
    <row r="4279" spans="1:27" x14ac:dyDescent="0.25">
      <c r="A4279" s="10">
        <v>45728</v>
      </c>
      <c r="B4279" s="11" t="s">
        <v>5983</v>
      </c>
      <c r="C4279" s="11" t="s">
        <v>7489</v>
      </c>
      <c r="D4279" s="11">
        <v>18849</v>
      </c>
      <c r="E4279" s="11" t="s">
        <v>230</v>
      </c>
      <c r="F4279" s="11" t="s">
        <v>26</v>
      </c>
      <c r="G4279" s="11">
        <v>78454</v>
      </c>
      <c r="H4279" s="12" t="s">
        <v>4447</v>
      </c>
      <c r="I4279" s="12" t="s">
        <v>27</v>
      </c>
      <c r="J4279" s="12" t="s">
        <v>42</v>
      </c>
      <c r="K4279" s="12" t="s">
        <v>43</v>
      </c>
      <c r="L4279" s="13">
        <v>42.7</v>
      </c>
      <c r="M4279" s="13">
        <v>25</v>
      </c>
      <c r="N4279" s="13">
        <f t="shared" si="4666"/>
        <v>1.7080000000000002</v>
      </c>
      <c r="O4279" s="13">
        <v>42.5</v>
      </c>
      <c r="P4279" s="13"/>
      <c r="Q4279" s="13">
        <v>0</v>
      </c>
      <c r="R4279" s="69">
        <f>+L4279*O4279</f>
        <v>1814.7500000000002</v>
      </c>
      <c r="S4279" s="69">
        <v>0</v>
      </c>
      <c r="T4279" s="69">
        <f>+L4279*S4279</f>
        <v>0</v>
      </c>
      <c r="U4279" s="69">
        <f>+R4279-T4279</f>
        <v>1814.7500000000002</v>
      </c>
      <c r="V4279" s="69">
        <f>+U4279*0.75</f>
        <v>1361.0625000000002</v>
      </c>
      <c r="W4279" s="69">
        <f>+U4279-V4279</f>
        <v>453.6875</v>
      </c>
      <c r="X4279" s="69">
        <v>0</v>
      </c>
      <c r="Y4279" s="14">
        <f t="shared" si="4669"/>
        <v>0</v>
      </c>
      <c r="Z4279" s="11" t="s">
        <v>26</v>
      </c>
      <c r="AA4279" s="12" t="s">
        <v>31</v>
      </c>
    </row>
    <row r="4280" spans="1:27" x14ac:dyDescent="0.25">
      <c r="A4280" s="10">
        <v>45728</v>
      </c>
      <c r="B4280" s="11" t="s">
        <v>1719</v>
      </c>
      <c r="C4280" s="11" t="s">
        <v>7490</v>
      </c>
      <c r="D4280" s="11">
        <v>18850</v>
      </c>
      <c r="E4280" s="11" t="s">
        <v>1199</v>
      </c>
      <c r="F4280" s="11" t="s">
        <v>26</v>
      </c>
      <c r="G4280" s="11">
        <v>2818</v>
      </c>
      <c r="H4280" s="12" t="s">
        <v>162</v>
      </c>
      <c r="I4280" s="12" t="s">
        <v>27</v>
      </c>
      <c r="J4280" s="12" t="s">
        <v>47</v>
      </c>
      <c r="K4280" s="12" t="s">
        <v>48</v>
      </c>
      <c r="L4280" s="13">
        <v>38.92</v>
      </c>
      <c r="M4280" s="13">
        <v>25</v>
      </c>
      <c r="N4280" s="13">
        <f t="shared" si="4666"/>
        <v>1.5568</v>
      </c>
      <c r="O4280" s="13" t="s">
        <v>30</v>
      </c>
      <c r="P4280" s="13">
        <v>58</v>
      </c>
      <c r="Q4280" s="13">
        <v>0</v>
      </c>
      <c r="R4280" s="69">
        <f>M4280*P4280</f>
        <v>1450</v>
      </c>
      <c r="S4280" s="69">
        <v>0</v>
      </c>
      <c r="T4280" s="69">
        <f>M4280*S4280</f>
        <v>0</v>
      </c>
      <c r="U4280" s="69">
        <f>R4280-T4280</f>
        <v>1450</v>
      </c>
      <c r="V4280" s="69">
        <f>U4280*0</f>
        <v>0</v>
      </c>
      <c r="W4280" s="69">
        <f>U4280-V4280</f>
        <v>1450</v>
      </c>
      <c r="X4280" s="69">
        <v>0</v>
      </c>
      <c r="Y4280" s="14">
        <f t="shared" si="4669"/>
        <v>0</v>
      </c>
      <c r="Z4280" s="11" t="s">
        <v>26</v>
      </c>
      <c r="AA4280" s="12" t="s">
        <v>31</v>
      </c>
    </row>
    <row r="4281" spans="1:27" x14ac:dyDescent="0.25">
      <c r="A4281" s="10">
        <v>45728</v>
      </c>
      <c r="B4281" s="11" t="s">
        <v>7078</v>
      </c>
      <c r="C4281" s="11" t="s">
        <v>7491</v>
      </c>
      <c r="D4281" s="11">
        <v>18851</v>
      </c>
      <c r="E4281" s="11" t="s">
        <v>239</v>
      </c>
      <c r="F4281" s="11" t="s">
        <v>26</v>
      </c>
      <c r="G4281" s="11">
        <v>3016</v>
      </c>
      <c r="H4281" s="12" t="s">
        <v>41</v>
      </c>
      <c r="I4281" s="12" t="s">
        <v>27</v>
      </c>
      <c r="J4281" s="12" t="s">
        <v>42</v>
      </c>
      <c r="K4281" s="12" t="s">
        <v>43</v>
      </c>
      <c r="L4281" s="13">
        <v>40.5</v>
      </c>
      <c r="M4281" s="13">
        <v>25</v>
      </c>
      <c r="N4281" s="13">
        <f t="shared" si="4666"/>
        <v>1.62</v>
      </c>
      <c r="O4281" s="13" t="s">
        <v>30</v>
      </c>
      <c r="P4281" s="13">
        <v>64</v>
      </c>
      <c r="Q4281" s="13">
        <v>0</v>
      </c>
      <c r="R4281" s="69">
        <f>M4281*P4281</f>
        <v>1600</v>
      </c>
      <c r="S4281" s="69">
        <v>0</v>
      </c>
      <c r="T4281" s="69">
        <f>M4281*S4281</f>
        <v>0</v>
      </c>
      <c r="U4281" s="69">
        <f>+R4281-T4281</f>
        <v>1600</v>
      </c>
      <c r="V4281" s="69">
        <f>+U4281*0</f>
        <v>0</v>
      </c>
      <c r="W4281" s="69">
        <f>+U4281-V4281</f>
        <v>1600</v>
      </c>
      <c r="X4281" s="69">
        <v>0</v>
      </c>
      <c r="Y4281" s="14">
        <f t="shared" si="4669"/>
        <v>0</v>
      </c>
      <c r="Z4281" s="11" t="s">
        <v>26</v>
      </c>
      <c r="AA4281" s="12" t="s">
        <v>31</v>
      </c>
    </row>
    <row r="4282" spans="1:27" x14ac:dyDescent="0.25">
      <c r="A4282" s="10">
        <v>45728</v>
      </c>
      <c r="B4282" s="11" t="s">
        <v>7492</v>
      </c>
      <c r="C4282" s="11" t="s">
        <v>7493</v>
      </c>
      <c r="D4282" s="11">
        <v>18852</v>
      </c>
      <c r="E4282" s="11" t="s">
        <v>519</v>
      </c>
      <c r="F4282" s="11" t="s">
        <v>26</v>
      </c>
      <c r="G4282" s="11">
        <v>10465</v>
      </c>
      <c r="H4282" s="12" t="s">
        <v>140</v>
      </c>
      <c r="I4282" s="12" t="s">
        <v>55</v>
      </c>
      <c r="J4282" s="12" t="s">
        <v>55</v>
      </c>
      <c r="K4282" s="12" t="s">
        <v>56</v>
      </c>
      <c r="L4282" s="13">
        <v>41.06</v>
      </c>
      <c r="M4282" s="13">
        <v>25</v>
      </c>
      <c r="N4282" s="13">
        <f t="shared" si="4666"/>
        <v>1.6424000000000001</v>
      </c>
      <c r="O4282" s="13">
        <v>15</v>
      </c>
      <c r="P4282" s="13"/>
      <c r="Q4282" s="13">
        <v>0</v>
      </c>
      <c r="R4282" s="69">
        <f>+L4282*O4282</f>
        <v>615.90000000000009</v>
      </c>
      <c r="S4282" s="69">
        <v>0</v>
      </c>
      <c r="T4282" s="69">
        <f>+L4282*S4282</f>
        <v>0</v>
      </c>
      <c r="U4282" s="69">
        <f>+R4282-T4282</f>
        <v>615.90000000000009</v>
      </c>
      <c r="V4282" s="69">
        <f>+U4282*0</f>
        <v>0</v>
      </c>
      <c r="W4282" s="69">
        <f>+U4282-V4282</f>
        <v>615.90000000000009</v>
      </c>
      <c r="X4282" s="69">
        <v>0</v>
      </c>
      <c r="Y4282" s="14">
        <f t="shared" si="4669"/>
        <v>0</v>
      </c>
      <c r="Z4282" s="11" t="s">
        <v>26</v>
      </c>
      <c r="AA4282" s="12" t="s">
        <v>31</v>
      </c>
    </row>
    <row r="4283" spans="1:27" x14ac:dyDescent="0.25">
      <c r="A4283" s="10">
        <v>45728</v>
      </c>
      <c r="B4283" s="11" t="s">
        <v>1132</v>
      </c>
      <c r="C4283" s="11" t="s">
        <v>7494</v>
      </c>
      <c r="D4283" s="11">
        <v>18853</v>
      </c>
      <c r="E4283" s="11" t="s">
        <v>2108</v>
      </c>
      <c r="F4283" s="11" t="s">
        <v>26</v>
      </c>
      <c r="G4283" s="11">
        <v>10649</v>
      </c>
      <c r="H4283" s="12" t="s">
        <v>140</v>
      </c>
      <c r="I4283" s="12" t="s">
        <v>27</v>
      </c>
      <c r="J4283" s="12" t="s">
        <v>42</v>
      </c>
      <c r="K4283" s="12" t="s">
        <v>43</v>
      </c>
      <c r="L4283" s="13">
        <v>40.18</v>
      </c>
      <c r="M4283" s="13">
        <v>25</v>
      </c>
      <c r="N4283" s="13">
        <f t="shared" si="4666"/>
        <v>1.6072</v>
      </c>
      <c r="O4283" s="13">
        <v>40</v>
      </c>
      <c r="P4283" s="13"/>
      <c r="Q4283" s="13">
        <v>0</v>
      </c>
      <c r="R4283" s="69">
        <f>+L4283*O4283</f>
        <v>1607.2</v>
      </c>
      <c r="S4283" s="69">
        <v>0</v>
      </c>
      <c r="T4283" s="69">
        <f>+L4283*S4283</f>
        <v>0</v>
      </c>
      <c r="U4283" s="69">
        <f>+R4283-T4283</f>
        <v>1607.2</v>
      </c>
      <c r="V4283" s="69">
        <f>+U4283*0</f>
        <v>0</v>
      </c>
      <c r="W4283" s="69">
        <f>+U4283-V4283</f>
        <v>1607.2</v>
      </c>
      <c r="X4283" s="69">
        <v>0</v>
      </c>
      <c r="Y4283" s="14">
        <f t="shared" si="4669"/>
        <v>0</v>
      </c>
      <c r="Z4283" s="11" t="s">
        <v>26</v>
      </c>
      <c r="AA4283" s="12" t="s">
        <v>31</v>
      </c>
    </row>
    <row r="4284" spans="1:27" x14ac:dyDescent="0.25">
      <c r="A4284" s="10">
        <v>45728</v>
      </c>
      <c r="B4284" s="11" t="s">
        <v>7495</v>
      </c>
      <c r="C4284" s="11" t="s">
        <v>7496</v>
      </c>
      <c r="D4284" s="11">
        <v>18854</v>
      </c>
      <c r="E4284" s="11" t="s">
        <v>229</v>
      </c>
      <c r="F4284" s="11" t="s">
        <v>26</v>
      </c>
      <c r="G4284" s="11">
        <v>26229</v>
      </c>
      <c r="H4284" s="12" t="s">
        <v>564</v>
      </c>
      <c r="I4284" s="12" t="s">
        <v>27</v>
      </c>
      <c r="J4284" s="12" t="s">
        <v>33</v>
      </c>
      <c r="K4284" s="12" t="s">
        <v>34</v>
      </c>
      <c r="L4284" s="13">
        <v>38.159999999999997</v>
      </c>
      <c r="M4284" s="13">
        <v>25</v>
      </c>
      <c r="N4284" s="13">
        <f t="shared" si="4666"/>
        <v>1.5263999999999998</v>
      </c>
      <c r="O4284" s="13"/>
      <c r="P4284" s="13">
        <v>60</v>
      </c>
      <c r="Q4284" s="13">
        <v>0</v>
      </c>
      <c r="R4284" s="69">
        <f>M4284*P4284</f>
        <v>1500</v>
      </c>
      <c r="S4284" s="69">
        <v>0</v>
      </c>
      <c r="T4284" s="69">
        <f>M4284*S4284</f>
        <v>0</v>
      </c>
      <c r="U4284" s="69">
        <f>R4284-T4284</f>
        <v>1500</v>
      </c>
      <c r="V4284" s="69">
        <f>U4284*0</f>
        <v>0</v>
      </c>
      <c r="W4284" s="69">
        <f>+U4284-V4284</f>
        <v>1500</v>
      </c>
      <c r="X4284" s="69">
        <v>0</v>
      </c>
      <c r="Y4284" s="14">
        <f t="shared" si="4669"/>
        <v>0</v>
      </c>
      <c r="Z4284" s="11" t="s">
        <v>26</v>
      </c>
      <c r="AA4284" s="12" t="s">
        <v>31</v>
      </c>
    </row>
    <row r="4285" spans="1:27" x14ac:dyDescent="0.25">
      <c r="A4285" s="10">
        <v>45728</v>
      </c>
      <c r="B4285" s="11" t="s">
        <v>7497</v>
      </c>
      <c r="C4285" s="11" t="s">
        <v>7498</v>
      </c>
      <c r="D4285" s="11">
        <v>18855</v>
      </c>
      <c r="E4285" s="11" t="s">
        <v>183</v>
      </c>
      <c r="F4285" s="11" t="s">
        <v>26</v>
      </c>
      <c r="G4285" s="11">
        <v>1043</v>
      </c>
      <c r="H4285" s="12" t="s">
        <v>141</v>
      </c>
      <c r="I4285" s="12" t="s">
        <v>27</v>
      </c>
      <c r="J4285" s="12" t="s">
        <v>47</v>
      </c>
      <c r="K4285" s="12" t="s">
        <v>48</v>
      </c>
      <c r="L4285" s="13">
        <v>41</v>
      </c>
      <c r="M4285" s="13">
        <v>28</v>
      </c>
      <c r="N4285" s="13">
        <f t="shared" si="4666"/>
        <v>1.4642857142857142</v>
      </c>
      <c r="O4285" s="13">
        <v>40</v>
      </c>
      <c r="P4285" s="13" t="s">
        <v>30</v>
      </c>
      <c r="Q4285" s="13">
        <v>0</v>
      </c>
      <c r="R4285" s="69">
        <f>L4285*O4285</f>
        <v>1640</v>
      </c>
      <c r="S4285" s="69">
        <v>0</v>
      </c>
      <c r="T4285" s="69">
        <f>L4285*S4285</f>
        <v>0</v>
      </c>
      <c r="U4285" s="69">
        <f>R4285-T4285</f>
        <v>1640</v>
      </c>
      <c r="V4285" s="69">
        <f>U4285*0</f>
        <v>0</v>
      </c>
      <c r="W4285" s="69">
        <f>U4285-V4285</f>
        <v>1640</v>
      </c>
      <c r="X4285" s="69">
        <v>0</v>
      </c>
      <c r="Y4285" s="14">
        <f t="shared" si="4669"/>
        <v>0</v>
      </c>
      <c r="Z4285" s="11" t="s">
        <v>26</v>
      </c>
      <c r="AA4285" s="12" t="s">
        <v>31</v>
      </c>
    </row>
    <row r="4286" spans="1:27" x14ac:dyDescent="0.25">
      <c r="A4286" s="10">
        <v>45728</v>
      </c>
      <c r="B4286" s="11" t="s">
        <v>7499</v>
      </c>
      <c r="C4286" s="11" t="s">
        <v>7500</v>
      </c>
      <c r="D4286" s="11">
        <v>18856</v>
      </c>
      <c r="E4286" s="11" t="s">
        <v>75</v>
      </c>
      <c r="F4286" s="11" t="s">
        <v>26</v>
      </c>
      <c r="G4286" s="11">
        <v>40664</v>
      </c>
      <c r="H4286" s="12" t="s">
        <v>564</v>
      </c>
      <c r="I4286" s="12" t="s">
        <v>27</v>
      </c>
      <c r="J4286" s="12" t="s">
        <v>33</v>
      </c>
      <c r="K4286" s="12" t="s">
        <v>34</v>
      </c>
      <c r="L4286" s="13">
        <v>38.54</v>
      </c>
      <c r="M4286" s="13">
        <v>25</v>
      </c>
      <c r="N4286" s="13">
        <f t="shared" si="4666"/>
        <v>1.5415999999999999</v>
      </c>
      <c r="O4286" s="13"/>
      <c r="P4286" s="13">
        <v>60</v>
      </c>
      <c r="Q4286" s="13">
        <v>0</v>
      </c>
      <c r="R4286" s="69">
        <f>M4286*P4286</f>
        <v>1500</v>
      </c>
      <c r="S4286" s="69">
        <v>0</v>
      </c>
      <c r="T4286" s="69">
        <f>M4286*S4286</f>
        <v>0</v>
      </c>
      <c r="U4286" s="69">
        <f>R4286-T4286</f>
        <v>1500</v>
      </c>
      <c r="V4286" s="69">
        <f>U4286*0</f>
        <v>0</v>
      </c>
      <c r="W4286" s="69">
        <f>+U4286-V4286</f>
        <v>1500</v>
      </c>
      <c r="X4286" s="69">
        <v>0</v>
      </c>
      <c r="Y4286" s="14">
        <f t="shared" si="4669"/>
        <v>0</v>
      </c>
      <c r="Z4286" s="11" t="s">
        <v>26</v>
      </c>
      <c r="AA4286" s="12" t="s">
        <v>31</v>
      </c>
    </row>
    <row r="4287" spans="1:27" x14ac:dyDescent="0.25">
      <c r="A4287" s="10">
        <v>45728</v>
      </c>
      <c r="B4287" s="11" t="s">
        <v>422</v>
      </c>
      <c r="C4287" s="11" t="s">
        <v>7501</v>
      </c>
      <c r="D4287" s="11">
        <v>18857</v>
      </c>
      <c r="E4287" s="11" t="s">
        <v>230</v>
      </c>
      <c r="F4287" s="11" t="s">
        <v>26</v>
      </c>
      <c r="G4287" s="11">
        <v>78455</v>
      </c>
      <c r="H4287" s="12" t="s">
        <v>4447</v>
      </c>
      <c r="I4287" s="12" t="s">
        <v>27</v>
      </c>
      <c r="J4287" s="12" t="s">
        <v>42</v>
      </c>
      <c r="K4287" s="12" t="s">
        <v>43</v>
      </c>
      <c r="L4287" s="13">
        <v>43.24</v>
      </c>
      <c r="M4287" s="13">
        <v>25</v>
      </c>
      <c r="N4287" s="13">
        <f t="shared" si="4666"/>
        <v>1.7296</v>
      </c>
      <c r="O4287" s="13">
        <v>42.5</v>
      </c>
      <c r="P4287" s="13"/>
      <c r="Q4287" s="13">
        <v>0</v>
      </c>
      <c r="R4287" s="69">
        <f>+L4287*O4287</f>
        <v>1837.7</v>
      </c>
      <c r="S4287" s="69">
        <v>0</v>
      </c>
      <c r="T4287" s="69">
        <f>+L4287*S4287</f>
        <v>0</v>
      </c>
      <c r="U4287" s="69">
        <f>+R4287-T4287</f>
        <v>1837.7</v>
      </c>
      <c r="V4287" s="69">
        <f>+U4287*0.75</f>
        <v>1378.2750000000001</v>
      </c>
      <c r="W4287" s="69">
        <f>+U4287-V4287</f>
        <v>459.42499999999995</v>
      </c>
      <c r="X4287" s="69">
        <v>0</v>
      </c>
      <c r="Y4287" s="14">
        <f t="shared" si="4669"/>
        <v>0</v>
      </c>
      <c r="Z4287" s="11" t="s">
        <v>26</v>
      </c>
      <c r="AA4287" s="12" t="s">
        <v>31</v>
      </c>
    </row>
    <row r="4288" spans="1:27" x14ac:dyDescent="0.25">
      <c r="A4288" s="10">
        <v>45728</v>
      </c>
      <c r="B4288" s="11" t="s">
        <v>7502</v>
      </c>
      <c r="C4288" s="11" t="s">
        <v>7503</v>
      </c>
      <c r="D4288" s="11">
        <v>18858</v>
      </c>
      <c r="E4288" s="11" t="s">
        <v>500</v>
      </c>
      <c r="F4288" s="11" t="s">
        <v>26</v>
      </c>
      <c r="G4288" s="11">
        <v>833</v>
      </c>
      <c r="H4288" s="12" t="s">
        <v>141</v>
      </c>
      <c r="I4288" s="12" t="s">
        <v>27</v>
      </c>
      <c r="J4288" s="12" t="s">
        <v>33</v>
      </c>
      <c r="K4288" s="12" t="s">
        <v>34</v>
      </c>
      <c r="L4288" s="13">
        <v>42.68</v>
      </c>
      <c r="M4288" s="13">
        <v>29</v>
      </c>
      <c r="N4288" s="13">
        <f t="shared" si="4666"/>
        <v>1.4717241379310344</v>
      </c>
      <c r="O4288" s="13">
        <v>40</v>
      </c>
      <c r="P4288" s="13" t="s">
        <v>30</v>
      </c>
      <c r="Q4288" s="13">
        <v>0</v>
      </c>
      <c r="R4288" s="69">
        <f>L4288*O4288</f>
        <v>1707.2</v>
      </c>
      <c r="S4288" s="69">
        <v>0</v>
      </c>
      <c r="T4288" s="69">
        <f>L4288*S4288</f>
        <v>0</v>
      </c>
      <c r="U4288" s="69">
        <f>R4288-T4288</f>
        <v>1707.2</v>
      </c>
      <c r="V4288" s="69">
        <f>U4288*0</f>
        <v>0</v>
      </c>
      <c r="W4288" s="69">
        <f>U4288-V4288</f>
        <v>1707.2</v>
      </c>
      <c r="X4288" s="69">
        <v>0</v>
      </c>
      <c r="Y4288" s="14">
        <f t="shared" si="4669"/>
        <v>0</v>
      </c>
      <c r="Z4288" s="11" t="s">
        <v>26</v>
      </c>
      <c r="AA4288" s="12" t="s">
        <v>31</v>
      </c>
    </row>
    <row r="4289" spans="1:27" x14ac:dyDescent="0.25">
      <c r="A4289" s="10">
        <v>45728</v>
      </c>
      <c r="B4289" s="11" t="s">
        <v>7504</v>
      </c>
      <c r="C4289" s="11" t="s">
        <v>7505</v>
      </c>
      <c r="D4289" s="11">
        <v>18859</v>
      </c>
      <c r="E4289" s="11" t="s">
        <v>81</v>
      </c>
      <c r="F4289" s="11" t="s">
        <v>26</v>
      </c>
      <c r="G4289" s="11">
        <v>1232</v>
      </c>
      <c r="H4289" s="12" t="s">
        <v>141</v>
      </c>
      <c r="I4289" s="12" t="s">
        <v>27</v>
      </c>
      <c r="J4289" s="12" t="s">
        <v>33</v>
      </c>
      <c r="K4289" s="12" t="s">
        <v>34</v>
      </c>
      <c r="L4289" s="13">
        <v>41.76</v>
      </c>
      <c r="M4289" s="13">
        <v>28</v>
      </c>
      <c r="N4289" s="13">
        <f t="shared" si="4666"/>
        <v>1.4914285714285713</v>
      </c>
      <c r="O4289" s="13">
        <v>40</v>
      </c>
      <c r="P4289" s="13" t="s">
        <v>30</v>
      </c>
      <c r="Q4289" s="13">
        <v>0</v>
      </c>
      <c r="R4289" s="69">
        <f>L4289*O4289</f>
        <v>1670.3999999999999</v>
      </c>
      <c r="S4289" s="69">
        <v>0</v>
      </c>
      <c r="T4289" s="69">
        <f>L4289*S4289</f>
        <v>0</v>
      </c>
      <c r="U4289" s="69">
        <f>R4289-T4289</f>
        <v>1670.3999999999999</v>
      </c>
      <c r="V4289" s="69">
        <f>U4289*0</f>
        <v>0</v>
      </c>
      <c r="W4289" s="69">
        <f>U4289-V4289</f>
        <v>1670.3999999999999</v>
      </c>
      <c r="X4289" s="69">
        <v>0</v>
      </c>
      <c r="Y4289" s="14">
        <f t="shared" si="4669"/>
        <v>0</v>
      </c>
      <c r="Z4289" s="11" t="s">
        <v>26</v>
      </c>
      <c r="AA4289" s="12" t="s">
        <v>31</v>
      </c>
    </row>
    <row r="4290" spans="1:27" x14ac:dyDescent="0.25">
      <c r="A4290" s="10">
        <v>45728</v>
      </c>
      <c r="B4290" s="11" t="s">
        <v>306</v>
      </c>
      <c r="C4290" s="11" t="s">
        <v>7506</v>
      </c>
      <c r="D4290" s="11">
        <v>18860</v>
      </c>
      <c r="E4290" s="11" t="s">
        <v>69</v>
      </c>
      <c r="F4290" s="11" t="s">
        <v>26</v>
      </c>
      <c r="G4290" s="11">
        <v>2144</v>
      </c>
      <c r="H4290" s="12" t="s">
        <v>70</v>
      </c>
      <c r="I4290" s="12" t="s">
        <v>27</v>
      </c>
      <c r="J4290" s="12" t="s">
        <v>42</v>
      </c>
      <c r="K4290" s="12" t="s">
        <v>43</v>
      </c>
      <c r="L4290" s="13">
        <v>42.52</v>
      </c>
      <c r="M4290" s="13">
        <v>25</v>
      </c>
      <c r="N4290" s="13">
        <f t="shared" si="4666"/>
        <v>1.7008000000000001</v>
      </c>
      <c r="O4290" s="13" t="s">
        <v>30</v>
      </c>
      <c r="P4290" s="13">
        <v>64</v>
      </c>
      <c r="Q4290" s="13">
        <v>0</v>
      </c>
      <c r="R4290" s="69">
        <f>+M4290*P4290</f>
        <v>1600</v>
      </c>
      <c r="S4290" s="69">
        <v>0</v>
      </c>
      <c r="T4290" s="69">
        <f>+M4290*S4290</f>
        <v>0</v>
      </c>
      <c r="U4290" s="69">
        <f t="shared" ref="U4290:U4291" si="4671">+R4290-T4290</f>
        <v>1600</v>
      </c>
      <c r="V4290" s="69">
        <f t="shared" ref="V4290" si="4672">+U4290*0</f>
        <v>0</v>
      </c>
      <c r="W4290" s="69">
        <f t="shared" ref="W4290:W4291" si="4673">+U4290-V4290</f>
        <v>1600</v>
      </c>
      <c r="X4290" s="69">
        <v>0</v>
      </c>
      <c r="Y4290" s="14">
        <f t="shared" si="4669"/>
        <v>0</v>
      </c>
      <c r="Z4290" s="11" t="s">
        <v>26</v>
      </c>
      <c r="AA4290" s="12" t="s">
        <v>31</v>
      </c>
    </row>
    <row r="4291" spans="1:27" x14ac:dyDescent="0.25">
      <c r="A4291" s="10">
        <v>45728</v>
      </c>
      <c r="B4291" s="11" t="s">
        <v>4065</v>
      </c>
      <c r="C4291" s="11" t="s">
        <v>7507</v>
      </c>
      <c r="D4291" s="11">
        <v>18861</v>
      </c>
      <c r="E4291" s="11" t="s">
        <v>74</v>
      </c>
      <c r="F4291" s="11" t="s">
        <v>26</v>
      </c>
      <c r="G4291" s="11">
        <v>1349</v>
      </c>
      <c r="H4291" s="12" t="s">
        <v>70</v>
      </c>
      <c r="I4291" s="12" t="s">
        <v>27</v>
      </c>
      <c r="J4291" s="12" t="s">
        <v>33</v>
      </c>
      <c r="K4291" s="12" t="s">
        <v>34</v>
      </c>
      <c r="L4291" s="13">
        <v>37.78</v>
      </c>
      <c r="M4291" s="13">
        <v>25</v>
      </c>
      <c r="N4291" s="13">
        <f t="shared" si="4666"/>
        <v>1.5112000000000001</v>
      </c>
      <c r="O4291" s="13" t="s">
        <v>30</v>
      </c>
      <c r="P4291" s="13">
        <v>60</v>
      </c>
      <c r="Q4291" s="13">
        <v>0</v>
      </c>
      <c r="R4291" s="69">
        <f>+M4291*P4291</f>
        <v>1500</v>
      </c>
      <c r="S4291" s="69">
        <v>0</v>
      </c>
      <c r="T4291" s="69">
        <f>+M4291*S4291</f>
        <v>0</v>
      </c>
      <c r="U4291" s="69">
        <f t="shared" si="4671"/>
        <v>1500</v>
      </c>
      <c r="V4291" s="69">
        <f>+U4291*0</f>
        <v>0</v>
      </c>
      <c r="W4291" s="69">
        <f t="shared" si="4673"/>
        <v>1500</v>
      </c>
      <c r="X4291" s="69">
        <v>0</v>
      </c>
      <c r="Y4291" s="14">
        <f t="shared" si="4669"/>
        <v>0</v>
      </c>
      <c r="Z4291" s="11" t="s">
        <v>26</v>
      </c>
      <c r="AA4291" s="12" t="s">
        <v>31</v>
      </c>
    </row>
    <row r="4292" spans="1:27" x14ac:dyDescent="0.25">
      <c r="A4292" s="10">
        <v>45728</v>
      </c>
      <c r="B4292" s="11" t="s">
        <v>6275</v>
      </c>
      <c r="C4292" s="11" t="s">
        <v>7508</v>
      </c>
      <c r="D4292" s="11">
        <v>18862</v>
      </c>
      <c r="E4292" s="11" t="s">
        <v>1199</v>
      </c>
      <c r="F4292" s="11" t="s">
        <v>26</v>
      </c>
      <c r="G4292" s="11">
        <v>2819</v>
      </c>
      <c r="H4292" s="12" t="s">
        <v>162</v>
      </c>
      <c r="I4292" s="12" t="s">
        <v>27</v>
      </c>
      <c r="J4292" s="12" t="s">
        <v>33</v>
      </c>
      <c r="K4292" s="12" t="s">
        <v>34</v>
      </c>
      <c r="L4292" s="13">
        <v>38.24</v>
      </c>
      <c r="M4292" s="13">
        <v>25</v>
      </c>
      <c r="N4292" s="13">
        <f t="shared" si="4666"/>
        <v>1.5296000000000001</v>
      </c>
      <c r="O4292" s="13" t="s">
        <v>30</v>
      </c>
      <c r="P4292" s="13">
        <v>58</v>
      </c>
      <c r="Q4292" s="13">
        <v>0</v>
      </c>
      <c r="R4292" s="69">
        <f>M4292*P4292</f>
        <v>1450</v>
      </c>
      <c r="S4292" s="69">
        <v>0</v>
      </c>
      <c r="T4292" s="69">
        <f>M4292*S4292</f>
        <v>0</v>
      </c>
      <c r="U4292" s="69">
        <f>R4292-T4292</f>
        <v>1450</v>
      </c>
      <c r="V4292" s="69">
        <f>U4292*0</f>
        <v>0</v>
      </c>
      <c r="W4292" s="69">
        <f>U4292-V4292</f>
        <v>1450</v>
      </c>
      <c r="X4292" s="69">
        <v>0</v>
      </c>
      <c r="Y4292" s="14">
        <f t="shared" si="4669"/>
        <v>0</v>
      </c>
      <c r="Z4292" s="11" t="s">
        <v>26</v>
      </c>
      <c r="AA4292" s="12" t="s">
        <v>31</v>
      </c>
    </row>
    <row r="4293" spans="1:27" x14ac:dyDescent="0.25">
      <c r="A4293" s="10">
        <v>45728</v>
      </c>
      <c r="B4293" s="11" t="s">
        <v>349</v>
      </c>
      <c r="C4293" s="11" t="s">
        <v>7509</v>
      </c>
      <c r="D4293" s="11">
        <v>18863</v>
      </c>
      <c r="E4293" s="11" t="s">
        <v>239</v>
      </c>
      <c r="F4293" s="11" t="s">
        <v>26</v>
      </c>
      <c r="G4293" s="11" t="s">
        <v>26</v>
      </c>
      <c r="H4293" s="12" t="s">
        <v>4421</v>
      </c>
      <c r="I4293" s="12" t="s">
        <v>27</v>
      </c>
      <c r="J4293" s="12" t="s">
        <v>42</v>
      </c>
      <c r="K4293" s="12" t="s">
        <v>43</v>
      </c>
      <c r="L4293" s="13">
        <v>44.76</v>
      </c>
      <c r="M4293" s="13">
        <v>25</v>
      </c>
      <c r="N4293" s="13">
        <f t="shared" si="4666"/>
        <v>1.7904</v>
      </c>
      <c r="O4293" s="13">
        <v>83</v>
      </c>
      <c r="P4293" s="13" t="s">
        <v>30</v>
      </c>
      <c r="Q4293" s="13">
        <v>0</v>
      </c>
      <c r="R4293" s="69">
        <f>L4293*O4293</f>
        <v>3715.08</v>
      </c>
      <c r="S4293" s="69">
        <v>38</v>
      </c>
      <c r="T4293" s="69">
        <f>L4293*S4293</f>
        <v>1700.8799999999999</v>
      </c>
      <c r="U4293" s="69">
        <f t="shared" ref="U4293" si="4674">R4293-T4293</f>
        <v>2014.2</v>
      </c>
      <c r="V4293" s="69">
        <f>U4293*1</f>
        <v>2014.2</v>
      </c>
      <c r="W4293" s="69">
        <f t="shared" ref="W4293" si="4675">U4293-V4293</f>
        <v>0</v>
      </c>
      <c r="X4293" s="69">
        <f>L4293*37</f>
        <v>1656.12</v>
      </c>
      <c r="Y4293" s="70">
        <f>+T4293-X4293</f>
        <v>44.759999999999991</v>
      </c>
      <c r="Z4293" s="12" t="s">
        <v>41</v>
      </c>
      <c r="AA4293" s="12" t="s">
        <v>78</v>
      </c>
    </row>
    <row r="4294" spans="1:27" x14ac:dyDescent="0.25">
      <c r="A4294" s="10">
        <v>45728</v>
      </c>
      <c r="B4294" s="11" t="s">
        <v>7510</v>
      </c>
      <c r="C4294" s="11" t="s">
        <v>7511</v>
      </c>
      <c r="D4294" s="11">
        <v>18864</v>
      </c>
      <c r="E4294" s="11" t="s">
        <v>84</v>
      </c>
      <c r="F4294" s="11" t="s">
        <v>26</v>
      </c>
      <c r="G4294" s="11">
        <v>60223</v>
      </c>
      <c r="H4294" s="12" t="s">
        <v>4422</v>
      </c>
      <c r="I4294" s="12" t="s">
        <v>27</v>
      </c>
      <c r="J4294" s="12" t="s">
        <v>33</v>
      </c>
      <c r="K4294" s="12" t="s">
        <v>34</v>
      </c>
      <c r="L4294" s="13">
        <v>34.82</v>
      </c>
      <c r="M4294" s="13">
        <v>25</v>
      </c>
      <c r="N4294" s="13">
        <f t="shared" si="4666"/>
        <v>1.3928</v>
      </c>
      <c r="O4294" s="13">
        <v>45</v>
      </c>
      <c r="P4294" s="13" t="s">
        <v>30</v>
      </c>
      <c r="Q4294" s="13">
        <v>0</v>
      </c>
      <c r="R4294" s="69">
        <f>+L4294*O4294</f>
        <v>1566.9</v>
      </c>
      <c r="S4294" s="69">
        <v>0</v>
      </c>
      <c r="T4294" s="69">
        <f>+L4294*S4294</f>
        <v>0</v>
      </c>
      <c r="U4294" s="69">
        <f t="shared" ref="U4294:U4296" si="4676">+R4294-T4294</f>
        <v>1566.9</v>
      </c>
      <c r="V4294" s="69">
        <f>+U4294*1</f>
        <v>1566.9</v>
      </c>
      <c r="W4294" s="69">
        <f t="shared" ref="W4294:W4296" si="4677">+U4294-V4294</f>
        <v>0</v>
      </c>
      <c r="X4294" s="69">
        <v>0</v>
      </c>
      <c r="Y4294" s="14">
        <f t="shared" ref="Y4294:Y4298" si="4678">T4294-X4294</f>
        <v>0</v>
      </c>
      <c r="Z4294" s="11" t="s">
        <v>26</v>
      </c>
      <c r="AA4294" s="12" t="s">
        <v>31</v>
      </c>
    </row>
    <row r="4295" spans="1:27" x14ac:dyDescent="0.25">
      <c r="A4295" s="10">
        <v>45728</v>
      </c>
      <c r="B4295" s="11" t="s">
        <v>6415</v>
      </c>
      <c r="C4295" s="11" t="s">
        <v>7512</v>
      </c>
      <c r="D4295" s="11">
        <v>18865</v>
      </c>
      <c r="E4295" s="11" t="s">
        <v>69</v>
      </c>
      <c r="F4295" s="11" t="s">
        <v>26</v>
      </c>
      <c r="G4295" s="11">
        <v>2146</v>
      </c>
      <c r="H4295" s="12" t="s">
        <v>70</v>
      </c>
      <c r="I4295" s="12" t="s">
        <v>27</v>
      </c>
      <c r="J4295" s="12" t="s">
        <v>42</v>
      </c>
      <c r="K4295" s="12" t="s">
        <v>43</v>
      </c>
      <c r="L4295" s="13">
        <v>44.12</v>
      </c>
      <c r="M4295" s="13">
        <v>25</v>
      </c>
      <c r="N4295" s="13">
        <f t="shared" si="4666"/>
        <v>1.7647999999999999</v>
      </c>
      <c r="O4295" s="13" t="s">
        <v>30</v>
      </c>
      <c r="P4295" s="13">
        <v>64</v>
      </c>
      <c r="Q4295" s="13">
        <v>0</v>
      </c>
      <c r="R4295" s="69">
        <f>+M4295*P4295</f>
        <v>1600</v>
      </c>
      <c r="S4295" s="69">
        <v>0</v>
      </c>
      <c r="T4295" s="69">
        <f>+M4295*S4295</f>
        <v>0</v>
      </c>
      <c r="U4295" s="69">
        <f t="shared" si="4676"/>
        <v>1600</v>
      </c>
      <c r="V4295" s="69">
        <f t="shared" ref="V4295:V4296" si="4679">+U4295*0</f>
        <v>0</v>
      </c>
      <c r="W4295" s="69">
        <f t="shared" si="4677"/>
        <v>1600</v>
      </c>
      <c r="X4295" s="69">
        <v>0</v>
      </c>
      <c r="Y4295" s="14">
        <f t="shared" si="4678"/>
        <v>0</v>
      </c>
      <c r="Z4295" s="11" t="s">
        <v>26</v>
      </c>
      <c r="AA4295" s="12" t="s">
        <v>31</v>
      </c>
    </row>
    <row r="4296" spans="1:27" x14ac:dyDescent="0.25">
      <c r="A4296" s="10">
        <v>45728</v>
      </c>
      <c r="B4296" s="11" t="s">
        <v>7513</v>
      </c>
      <c r="C4296" s="11" t="s">
        <v>7514</v>
      </c>
      <c r="D4296" s="11">
        <v>18866</v>
      </c>
      <c r="E4296" s="11" t="s">
        <v>74</v>
      </c>
      <c r="F4296" s="11" t="s">
        <v>26</v>
      </c>
      <c r="G4296" s="11">
        <v>2145</v>
      </c>
      <c r="H4296" s="12" t="s">
        <v>70</v>
      </c>
      <c r="I4296" s="12" t="s">
        <v>27</v>
      </c>
      <c r="J4296" s="12" t="s">
        <v>42</v>
      </c>
      <c r="K4296" s="12" t="s">
        <v>43</v>
      </c>
      <c r="L4296" s="13">
        <v>45.74</v>
      </c>
      <c r="M4296" s="13">
        <v>25</v>
      </c>
      <c r="N4296" s="13">
        <f t="shared" si="4666"/>
        <v>1.8296000000000001</v>
      </c>
      <c r="O4296" s="13" t="s">
        <v>30</v>
      </c>
      <c r="P4296" s="13">
        <v>64</v>
      </c>
      <c r="Q4296" s="13">
        <v>0</v>
      </c>
      <c r="R4296" s="69">
        <f>+M4296*P4296</f>
        <v>1600</v>
      </c>
      <c r="S4296" s="69">
        <v>0</v>
      </c>
      <c r="T4296" s="69">
        <f>+M4296*S4296</f>
        <v>0</v>
      </c>
      <c r="U4296" s="69">
        <f t="shared" si="4676"/>
        <v>1600</v>
      </c>
      <c r="V4296" s="69">
        <f t="shared" si="4679"/>
        <v>0</v>
      </c>
      <c r="W4296" s="69">
        <f t="shared" si="4677"/>
        <v>1600</v>
      </c>
      <c r="X4296" s="69">
        <v>0</v>
      </c>
      <c r="Y4296" s="14">
        <f t="shared" si="4678"/>
        <v>0</v>
      </c>
      <c r="Z4296" s="11" t="s">
        <v>26</v>
      </c>
      <c r="AA4296" s="12" t="s">
        <v>31</v>
      </c>
    </row>
    <row r="4297" spans="1:27" x14ac:dyDescent="0.25">
      <c r="A4297" s="10">
        <v>45728</v>
      </c>
      <c r="B4297" s="11" t="s">
        <v>7515</v>
      </c>
      <c r="C4297" s="11" t="s">
        <v>7516</v>
      </c>
      <c r="D4297" s="11">
        <v>18867</v>
      </c>
      <c r="E4297" s="11" t="s">
        <v>519</v>
      </c>
      <c r="F4297" s="11" t="s">
        <v>26</v>
      </c>
      <c r="G4297" s="11">
        <v>10466</v>
      </c>
      <c r="H4297" s="12" t="s">
        <v>140</v>
      </c>
      <c r="I4297" s="12" t="s">
        <v>27</v>
      </c>
      <c r="J4297" s="12" t="s">
        <v>47</v>
      </c>
      <c r="K4297" s="12" t="s">
        <v>48</v>
      </c>
      <c r="L4297" s="13">
        <v>43.32</v>
      </c>
      <c r="M4297" s="13">
        <v>30</v>
      </c>
      <c r="N4297" s="13">
        <f t="shared" si="4666"/>
        <v>1.444</v>
      </c>
      <c r="O4297" s="13">
        <v>40</v>
      </c>
      <c r="P4297" s="13"/>
      <c r="Q4297" s="13">
        <v>0</v>
      </c>
      <c r="R4297" s="69">
        <f>+L4297*O4297</f>
        <v>1732.8</v>
      </c>
      <c r="S4297" s="69">
        <v>0</v>
      </c>
      <c r="T4297" s="69">
        <f>+L4297*S4297</f>
        <v>0</v>
      </c>
      <c r="U4297" s="69">
        <f>+R4297-T4297</f>
        <v>1732.8</v>
      </c>
      <c r="V4297" s="69">
        <f>+U4297*0</f>
        <v>0</v>
      </c>
      <c r="W4297" s="69">
        <f>+U4297-V4297</f>
        <v>1732.8</v>
      </c>
      <c r="X4297" s="69">
        <v>0</v>
      </c>
      <c r="Y4297" s="14">
        <f t="shared" si="4678"/>
        <v>0</v>
      </c>
      <c r="Z4297" s="11" t="s">
        <v>26</v>
      </c>
      <c r="AA4297" s="12" t="s">
        <v>31</v>
      </c>
    </row>
    <row r="4298" spans="1:27" x14ac:dyDescent="0.25">
      <c r="A4298" s="10">
        <v>45728</v>
      </c>
      <c r="B4298" s="11" t="s">
        <v>7517</v>
      </c>
      <c r="C4298" s="11" t="s">
        <v>7518</v>
      </c>
      <c r="D4298" s="11">
        <v>18868</v>
      </c>
      <c r="E4298" s="11" t="s">
        <v>2108</v>
      </c>
      <c r="F4298" s="11" t="s">
        <v>26</v>
      </c>
      <c r="G4298" s="11">
        <v>10650</v>
      </c>
      <c r="H4298" s="12" t="s">
        <v>140</v>
      </c>
      <c r="I4298" s="12" t="s">
        <v>27</v>
      </c>
      <c r="J4298" s="12" t="s">
        <v>47</v>
      </c>
      <c r="K4298" s="12" t="s">
        <v>48</v>
      </c>
      <c r="L4298" s="13">
        <v>44.56</v>
      </c>
      <c r="M4298" s="13">
        <v>31</v>
      </c>
      <c r="N4298" s="13">
        <f t="shared" si="4666"/>
        <v>1.4374193548387098</v>
      </c>
      <c r="O4298" s="13">
        <v>40</v>
      </c>
      <c r="P4298" s="13"/>
      <c r="Q4298" s="13">
        <v>0</v>
      </c>
      <c r="R4298" s="69">
        <f>+L4298*O4298</f>
        <v>1782.4</v>
      </c>
      <c r="S4298" s="69">
        <v>0</v>
      </c>
      <c r="T4298" s="69">
        <f>+L4298*S4298</f>
        <v>0</v>
      </c>
      <c r="U4298" s="69">
        <f>+R4298-T4298</f>
        <v>1782.4</v>
      </c>
      <c r="V4298" s="69">
        <f>+U4298*0</f>
        <v>0</v>
      </c>
      <c r="W4298" s="69">
        <f>+U4298-V4298</f>
        <v>1782.4</v>
      </c>
      <c r="X4298" s="69">
        <v>0</v>
      </c>
      <c r="Y4298" s="14">
        <f t="shared" si="4678"/>
        <v>0</v>
      </c>
      <c r="Z4298" s="11" t="s">
        <v>26</v>
      </c>
      <c r="AA4298" s="12" t="s">
        <v>31</v>
      </c>
    </row>
    <row r="4299" spans="1:27" x14ac:dyDescent="0.25">
      <c r="A4299" s="10">
        <v>45728</v>
      </c>
      <c r="B4299" s="11" t="s">
        <v>7004</v>
      </c>
      <c r="C4299" s="11" t="s">
        <v>7519</v>
      </c>
      <c r="D4299" s="11">
        <v>18869</v>
      </c>
      <c r="E4299" s="11" t="s">
        <v>7520</v>
      </c>
      <c r="F4299" s="11" t="s">
        <v>26</v>
      </c>
      <c r="G4299" s="11">
        <v>9868</v>
      </c>
      <c r="H4299" s="12" t="s">
        <v>4446</v>
      </c>
      <c r="I4299" s="12" t="s">
        <v>27</v>
      </c>
      <c r="J4299" s="12" t="s">
        <v>42</v>
      </c>
      <c r="K4299" s="12" t="s">
        <v>43</v>
      </c>
      <c r="L4299" s="13">
        <v>21.3</v>
      </c>
      <c r="M4299" s="13">
        <v>13</v>
      </c>
      <c r="N4299" s="13">
        <f t="shared" si="4666"/>
        <v>1.6384615384615384</v>
      </c>
      <c r="O4299" s="13" t="s">
        <v>30</v>
      </c>
      <c r="P4299" s="13">
        <v>65.599999999999994</v>
      </c>
      <c r="Q4299" s="13"/>
      <c r="R4299" s="69">
        <f>M4299*P4299</f>
        <v>852.8</v>
      </c>
      <c r="S4299" s="69">
        <v>0</v>
      </c>
      <c r="T4299" s="69">
        <f>+M4299*S4299</f>
        <v>0</v>
      </c>
      <c r="U4299" s="69">
        <f>+R4299-T4299</f>
        <v>852.8</v>
      </c>
      <c r="V4299" s="69">
        <f>+U4299*0</f>
        <v>0</v>
      </c>
      <c r="W4299" s="69">
        <f>+U4299-V4299</f>
        <v>852.8</v>
      </c>
      <c r="X4299" s="69">
        <f>+M4299*0</f>
        <v>0</v>
      </c>
      <c r="Y4299" s="14">
        <f>+T4299-X4299</f>
        <v>0</v>
      </c>
      <c r="Z4299" s="11" t="s">
        <v>26</v>
      </c>
      <c r="AA4299" s="12" t="s">
        <v>31</v>
      </c>
    </row>
    <row r="4300" spans="1:27" x14ac:dyDescent="0.25">
      <c r="A4300" s="10">
        <v>45728</v>
      </c>
      <c r="B4300" s="11" t="s">
        <v>7521</v>
      </c>
      <c r="C4300" s="11" t="s">
        <v>7522</v>
      </c>
      <c r="D4300" s="11">
        <v>18870</v>
      </c>
      <c r="E4300" s="11" t="s">
        <v>7523</v>
      </c>
      <c r="F4300" s="11" t="s">
        <v>26</v>
      </c>
      <c r="G4300" s="11">
        <v>56677</v>
      </c>
      <c r="H4300" s="12" t="s">
        <v>4422</v>
      </c>
      <c r="I4300" s="12" t="s">
        <v>27</v>
      </c>
      <c r="J4300" s="12" t="s">
        <v>33</v>
      </c>
      <c r="K4300" s="12" t="s">
        <v>34</v>
      </c>
      <c r="L4300" s="13">
        <v>33.08</v>
      </c>
      <c r="M4300" s="13">
        <v>25</v>
      </c>
      <c r="N4300" s="13">
        <f t="shared" si="4666"/>
        <v>1.3231999999999999</v>
      </c>
      <c r="O4300" s="13">
        <v>45</v>
      </c>
      <c r="P4300" s="13" t="s">
        <v>30</v>
      </c>
      <c r="Q4300" s="13">
        <v>0</v>
      </c>
      <c r="R4300" s="69">
        <f>+L4300*O4300</f>
        <v>1488.6</v>
      </c>
      <c r="S4300" s="69">
        <v>0</v>
      </c>
      <c r="T4300" s="69">
        <f>+L4300*S4300</f>
        <v>0</v>
      </c>
      <c r="U4300" s="69">
        <f t="shared" ref="U4300" si="4680">+R4300-T4300</f>
        <v>1488.6</v>
      </c>
      <c r="V4300" s="69">
        <f>+U4300*1</f>
        <v>1488.6</v>
      </c>
      <c r="W4300" s="69">
        <f t="shared" ref="W4300" si="4681">+U4300-V4300</f>
        <v>0</v>
      </c>
      <c r="X4300" s="69">
        <v>0</v>
      </c>
      <c r="Y4300" s="14">
        <f t="shared" ref="Y4300:Y4301" si="4682">T4300-X4300</f>
        <v>0</v>
      </c>
      <c r="Z4300" s="11" t="s">
        <v>26</v>
      </c>
      <c r="AA4300" s="12" t="s">
        <v>31</v>
      </c>
    </row>
    <row r="4301" spans="1:27" x14ac:dyDescent="0.25">
      <c r="A4301" s="10">
        <v>45728</v>
      </c>
      <c r="B4301" s="11" t="s">
        <v>7524</v>
      </c>
      <c r="C4301" s="11" t="s">
        <v>7525</v>
      </c>
      <c r="D4301" s="11">
        <v>18871</v>
      </c>
      <c r="E4301" s="11" t="s">
        <v>2065</v>
      </c>
      <c r="F4301" s="11" t="s">
        <v>26</v>
      </c>
      <c r="G4301" s="11">
        <v>2820</v>
      </c>
      <c r="H4301" s="12" t="s">
        <v>162</v>
      </c>
      <c r="I4301" s="12" t="s">
        <v>27</v>
      </c>
      <c r="J4301" s="12" t="s">
        <v>33</v>
      </c>
      <c r="K4301" s="12" t="s">
        <v>34</v>
      </c>
      <c r="L4301" s="13">
        <v>38.76</v>
      </c>
      <c r="M4301" s="13">
        <v>25</v>
      </c>
      <c r="N4301" s="13">
        <f t="shared" si="4666"/>
        <v>1.5504</v>
      </c>
      <c r="O4301" s="13" t="s">
        <v>30</v>
      </c>
      <c r="P4301" s="13">
        <v>58</v>
      </c>
      <c r="Q4301" s="13">
        <v>0</v>
      </c>
      <c r="R4301" s="69">
        <f>M4301*P4301</f>
        <v>1450</v>
      </c>
      <c r="S4301" s="69">
        <v>0</v>
      </c>
      <c r="T4301" s="69">
        <f>M4301*S4301</f>
        <v>0</v>
      </c>
      <c r="U4301" s="69">
        <f>R4301-T4301</f>
        <v>1450</v>
      </c>
      <c r="V4301" s="69">
        <f>U4301*0</f>
        <v>0</v>
      </c>
      <c r="W4301" s="69">
        <f>U4301-V4301</f>
        <v>1450</v>
      </c>
      <c r="X4301" s="69">
        <v>0</v>
      </c>
      <c r="Y4301" s="14">
        <f t="shared" si="4682"/>
        <v>0</v>
      </c>
      <c r="Z4301" s="11" t="s">
        <v>26</v>
      </c>
      <c r="AA4301" s="12" t="s">
        <v>31</v>
      </c>
    </row>
    <row r="4302" spans="1:27" x14ac:dyDescent="0.25">
      <c r="A4302" s="10">
        <v>45728</v>
      </c>
      <c r="B4302" s="11" t="s">
        <v>5904</v>
      </c>
      <c r="C4302" s="11" t="s">
        <v>7526</v>
      </c>
      <c r="D4302" s="11">
        <v>18872</v>
      </c>
      <c r="E4302" s="11" t="s">
        <v>239</v>
      </c>
      <c r="F4302" s="11" t="s">
        <v>26</v>
      </c>
      <c r="G4302" s="11" t="s">
        <v>26</v>
      </c>
      <c r="H4302" s="12" t="s">
        <v>4421</v>
      </c>
      <c r="I4302" s="12" t="s">
        <v>27</v>
      </c>
      <c r="J4302" s="12" t="s">
        <v>42</v>
      </c>
      <c r="K4302" s="12" t="s">
        <v>43</v>
      </c>
      <c r="L4302" s="13">
        <v>43.06</v>
      </c>
      <c r="M4302" s="13">
        <v>25</v>
      </c>
      <c r="N4302" s="13">
        <f t="shared" si="4666"/>
        <v>1.7224000000000002</v>
      </c>
      <c r="O4302" s="13">
        <v>83</v>
      </c>
      <c r="P4302" s="13" t="s">
        <v>30</v>
      </c>
      <c r="Q4302" s="13">
        <v>0</v>
      </c>
      <c r="R4302" s="69">
        <f>L4302*O4302</f>
        <v>3573.98</v>
      </c>
      <c r="S4302" s="69">
        <v>38</v>
      </c>
      <c r="T4302" s="69">
        <f>L4302*S4302</f>
        <v>1636.2800000000002</v>
      </c>
      <c r="U4302" s="69">
        <f t="shared" ref="U4302" si="4683">R4302-T4302</f>
        <v>1937.6999999999998</v>
      </c>
      <c r="V4302" s="69">
        <f>U4302*1</f>
        <v>1937.6999999999998</v>
      </c>
      <c r="W4302" s="69">
        <f t="shared" ref="W4302" si="4684">U4302-V4302</f>
        <v>0</v>
      </c>
      <c r="X4302" s="69">
        <f>L4302*37</f>
        <v>1593.22</v>
      </c>
      <c r="Y4302" s="70">
        <f t="shared" ref="Y4302:Y4304" si="4685">+T4302-X4302</f>
        <v>43.060000000000173</v>
      </c>
      <c r="Z4302" s="12" t="s">
        <v>41</v>
      </c>
      <c r="AA4302" s="12" t="s">
        <v>78</v>
      </c>
    </row>
    <row r="4303" spans="1:27" x14ac:dyDescent="0.25">
      <c r="A4303" s="10">
        <v>45729</v>
      </c>
      <c r="B4303" s="11" t="s">
        <v>26</v>
      </c>
      <c r="C4303" s="11" t="s">
        <v>26</v>
      </c>
      <c r="D4303" s="11">
        <v>18873</v>
      </c>
      <c r="E4303" s="11" t="s">
        <v>500</v>
      </c>
      <c r="F4303" s="11" t="s">
        <v>26</v>
      </c>
      <c r="G4303" s="11" t="s">
        <v>26</v>
      </c>
      <c r="H4303" s="12" t="s">
        <v>4421</v>
      </c>
      <c r="I4303" s="12" t="s">
        <v>27</v>
      </c>
      <c r="J4303" s="12" t="s">
        <v>33</v>
      </c>
      <c r="K4303" s="12" t="s">
        <v>34</v>
      </c>
      <c r="L4303" s="13">
        <v>43.3</v>
      </c>
      <c r="M4303" s="13">
        <v>30</v>
      </c>
      <c r="N4303" s="13">
        <f t="shared" si="4666"/>
        <v>1.4433333333333331</v>
      </c>
      <c r="O4303" s="13">
        <v>85</v>
      </c>
      <c r="P4303" s="13" t="s">
        <v>30</v>
      </c>
      <c r="Q4303" s="13">
        <v>0</v>
      </c>
      <c r="R4303" s="69">
        <f>L4303*O4303</f>
        <v>3680.4999999999995</v>
      </c>
      <c r="S4303" s="69">
        <v>38</v>
      </c>
      <c r="T4303" s="69">
        <f>L4303*S4303</f>
        <v>1645.3999999999999</v>
      </c>
      <c r="U4303" s="69">
        <f>R4303-T4303</f>
        <v>2035.0999999999997</v>
      </c>
      <c r="V4303" s="69">
        <f>U4303*1</f>
        <v>2035.0999999999997</v>
      </c>
      <c r="W4303" s="69">
        <f>U4303-V4303</f>
        <v>0</v>
      </c>
      <c r="X4303" s="69">
        <f>L4303*36</f>
        <v>1558.8</v>
      </c>
      <c r="Y4303" s="70">
        <f t="shared" si="4685"/>
        <v>86.599999999999909</v>
      </c>
      <c r="Z4303" s="12" t="s">
        <v>141</v>
      </c>
      <c r="AA4303" s="12" t="s">
        <v>78</v>
      </c>
    </row>
    <row r="4304" spans="1:27" x14ac:dyDescent="0.25">
      <c r="A4304" s="10">
        <v>45729</v>
      </c>
      <c r="B4304" s="11" t="s">
        <v>26</v>
      </c>
      <c r="C4304" s="11" t="s">
        <v>26</v>
      </c>
      <c r="D4304" s="11">
        <v>18874</v>
      </c>
      <c r="E4304" s="11" t="s">
        <v>57</v>
      </c>
      <c r="F4304" s="11" t="s">
        <v>26</v>
      </c>
      <c r="G4304" s="11" t="s">
        <v>26</v>
      </c>
      <c r="H4304" s="12" t="s">
        <v>4421</v>
      </c>
      <c r="I4304" s="12" t="s">
        <v>27</v>
      </c>
      <c r="J4304" s="12" t="s">
        <v>42</v>
      </c>
      <c r="K4304" s="12" t="s">
        <v>43</v>
      </c>
      <c r="L4304" s="13">
        <v>45.6</v>
      </c>
      <c r="M4304" s="13">
        <v>28</v>
      </c>
      <c r="N4304" s="13">
        <f t="shared" si="4666"/>
        <v>1.6285714285714286</v>
      </c>
      <c r="O4304" s="13">
        <v>83</v>
      </c>
      <c r="P4304" s="13" t="s">
        <v>30</v>
      </c>
      <c r="Q4304" s="13">
        <v>0</v>
      </c>
      <c r="R4304" s="69">
        <f>L4304*O4304</f>
        <v>3784.8</v>
      </c>
      <c r="S4304" s="69">
        <v>38</v>
      </c>
      <c r="T4304" s="69">
        <f>L4304*S4304</f>
        <v>1732.8</v>
      </c>
      <c r="U4304" s="69">
        <f t="shared" ref="U4304" si="4686">R4304-T4304</f>
        <v>2052</v>
      </c>
      <c r="V4304" s="69">
        <f>U4304*1</f>
        <v>2052</v>
      </c>
      <c r="W4304" s="69">
        <f t="shared" ref="W4304" si="4687">U4304-V4304</f>
        <v>0</v>
      </c>
      <c r="X4304" s="69">
        <f>L4304*37</f>
        <v>1687.2</v>
      </c>
      <c r="Y4304" s="70">
        <f t="shared" si="4685"/>
        <v>45.599999999999909</v>
      </c>
      <c r="Z4304" s="12" t="s">
        <v>41</v>
      </c>
      <c r="AA4304" s="12" t="s">
        <v>78</v>
      </c>
    </row>
    <row r="4305" spans="1:27" x14ac:dyDescent="0.25">
      <c r="A4305" s="10">
        <v>45729</v>
      </c>
      <c r="B4305" s="11" t="s">
        <v>26</v>
      </c>
      <c r="C4305" s="11" t="s">
        <v>26</v>
      </c>
      <c r="D4305" s="11">
        <v>18875</v>
      </c>
      <c r="E4305" s="11" t="s">
        <v>1199</v>
      </c>
      <c r="F4305" s="11" t="s">
        <v>26</v>
      </c>
      <c r="G4305" s="11">
        <v>2821</v>
      </c>
      <c r="H4305" s="12" t="s">
        <v>162</v>
      </c>
      <c r="I4305" s="12" t="s">
        <v>27</v>
      </c>
      <c r="J4305" s="12" t="s">
        <v>33</v>
      </c>
      <c r="K4305" s="12" t="s">
        <v>34</v>
      </c>
      <c r="L4305" s="13">
        <v>38.4</v>
      </c>
      <c r="M4305" s="13">
        <v>25</v>
      </c>
      <c r="N4305" s="13">
        <f t="shared" si="4666"/>
        <v>1.536</v>
      </c>
      <c r="O4305" s="13" t="s">
        <v>30</v>
      </c>
      <c r="P4305" s="13">
        <v>58</v>
      </c>
      <c r="Q4305" s="13">
        <v>0</v>
      </c>
      <c r="R4305" s="69">
        <f>M4305*P4305</f>
        <v>1450</v>
      </c>
      <c r="S4305" s="69">
        <v>0</v>
      </c>
      <c r="T4305" s="69">
        <f>M4305*S4305</f>
        <v>0</v>
      </c>
      <c r="U4305" s="69">
        <f>R4305-T4305</f>
        <v>1450</v>
      </c>
      <c r="V4305" s="69">
        <f>U4305*0</f>
        <v>0</v>
      </c>
      <c r="W4305" s="69">
        <f>U4305-V4305</f>
        <v>1450</v>
      </c>
      <c r="X4305" s="69">
        <v>0</v>
      </c>
      <c r="Y4305" s="14">
        <f t="shared" ref="Y4305:Y4306" si="4688">T4305-X4305</f>
        <v>0</v>
      </c>
      <c r="Z4305" s="11" t="s">
        <v>26</v>
      </c>
      <c r="AA4305" s="12" t="s">
        <v>31</v>
      </c>
    </row>
    <row r="4306" spans="1:27" x14ac:dyDescent="0.25">
      <c r="A4306" s="10">
        <v>45729</v>
      </c>
      <c r="B4306" s="11" t="s">
        <v>26</v>
      </c>
      <c r="C4306" s="11" t="s">
        <v>26</v>
      </c>
      <c r="D4306" s="11">
        <v>18876</v>
      </c>
      <c r="E4306" s="11" t="s">
        <v>5120</v>
      </c>
      <c r="F4306" s="11" t="s">
        <v>26</v>
      </c>
      <c r="G4306" s="11">
        <v>78903</v>
      </c>
      <c r="H4306" s="12" t="s">
        <v>4447</v>
      </c>
      <c r="I4306" s="12" t="s">
        <v>27</v>
      </c>
      <c r="J4306" s="12" t="s">
        <v>42</v>
      </c>
      <c r="K4306" s="12" t="s">
        <v>43</v>
      </c>
      <c r="L4306" s="13">
        <v>43.4</v>
      </c>
      <c r="M4306" s="13">
        <v>25</v>
      </c>
      <c r="N4306" s="13">
        <f t="shared" si="4666"/>
        <v>1.736</v>
      </c>
      <c r="O4306" s="13">
        <v>42.5</v>
      </c>
      <c r="P4306" s="13"/>
      <c r="Q4306" s="13">
        <v>0</v>
      </c>
      <c r="R4306" s="69">
        <f>+L4306*O4306</f>
        <v>1844.5</v>
      </c>
      <c r="S4306" s="69">
        <v>0</v>
      </c>
      <c r="T4306" s="69">
        <f>+L4306*S4306</f>
        <v>0</v>
      </c>
      <c r="U4306" s="69">
        <f>+R4306-T4306</f>
        <v>1844.5</v>
      </c>
      <c r="V4306" s="69">
        <f>+U4306*0.75</f>
        <v>1383.375</v>
      </c>
      <c r="W4306" s="69">
        <f>+U4306-V4306</f>
        <v>461.125</v>
      </c>
      <c r="X4306" s="69">
        <v>0</v>
      </c>
      <c r="Y4306" s="14">
        <f t="shared" si="4688"/>
        <v>0</v>
      </c>
      <c r="Z4306" s="11" t="s">
        <v>26</v>
      </c>
      <c r="AA4306" s="12" t="s">
        <v>31</v>
      </c>
    </row>
    <row r="4307" spans="1:27" x14ac:dyDescent="0.25">
      <c r="A4307" s="10">
        <v>45729</v>
      </c>
      <c r="B4307" s="11" t="s">
        <v>26</v>
      </c>
      <c r="C4307" s="11" t="s">
        <v>26</v>
      </c>
      <c r="D4307" s="11">
        <v>18877</v>
      </c>
      <c r="E4307" s="11" t="s">
        <v>57</v>
      </c>
      <c r="F4307" s="11" t="s">
        <v>26</v>
      </c>
      <c r="G4307" s="11" t="s">
        <v>26</v>
      </c>
      <c r="H4307" s="12" t="s">
        <v>4421</v>
      </c>
      <c r="I4307" s="12" t="s">
        <v>27</v>
      </c>
      <c r="J4307" s="12" t="s">
        <v>42</v>
      </c>
      <c r="K4307" s="12" t="s">
        <v>43</v>
      </c>
      <c r="L4307" s="13">
        <v>44</v>
      </c>
      <c r="M4307" s="13">
        <v>25</v>
      </c>
      <c r="N4307" s="13">
        <f t="shared" si="4666"/>
        <v>1.76</v>
      </c>
      <c r="O4307" s="13">
        <v>83</v>
      </c>
      <c r="P4307" s="13" t="s">
        <v>30</v>
      </c>
      <c r="Q4307" s="13">
        <v>0</v>
      </c>
      <c r="R4307" s="69">
        <f>L4307*O4307</f>
        <v>3652</v>
      </c>
      <c r="S4307" s="69">
        <v>38</v>
      </c>
      <c r="T4307" s="69">
        <f>L4307*S4307</f>
        <v>1672</v>
      </c>
      <c r="U4307" s="69">
        <f t="shared" ref="U4307" si="4689">R4307-T4307</f>
        <v>1980</v>
      </c>
      <c r="V4307" s="69">
        <f>U4307*1</f>
        <v>1980</v>
      </c>
      <c r="W4307" s="69">
        <f t="shared" ref="W4307" si="4690">U4307-V4307</f>
        <v>0</v>
      </c>
      <c r="X4307" s="69">
        <f>L4307*37</f>
        <v>1628</v>
      </c>
      <c r="Y4307" s="70">
        <f t="shared" ref="Y4307:Y4308" si="4691">+T4307-X4307</f>
        <v>44</v>
      </c>
      <c r="Z4307" s="12" t="s">
        <v>41</v>
      </c>
      <c r="AA4307" s="12" t="s">
        <v>78</v>
      </c>
    </row>
    <row r="4308" spans="1:27" x14ac:dyDescent="0.25">
      <c r="A4308" s="10">
        <v>45729</v>
      </c>
      <c r="B4308" s="11" t="s">
        <v>26</v>
      </c>
      <c r="C4308" s="11" t="s">
        <v>26</v>
      </c>
      <c r="D4308" s="11">
        <v>18878</v>
      </c>
      <c r="E4308" s="11" t="s">
        <v>500</v>
      </c>
      <c r="F4308" s="11" t="s">
        <v>26</v>
      </c>
      <c r="G4308" s="11" t="s">
        <v>26</v>
      </c>
      <c r="H4308" s="12" t="s">
        <v>4421</v>
      </c>
      <c r="I4308" s="12" t="s">
        <v>27</v>
      </c>
      <c r="J4308" s="12" t="s">
        <v>33</v>
      </c>
      <c r="K4308" s="12" t="s">
        <v>34</v>
      </c>
      <c r="L4308" s="13">
        <v>42.1</v>
      </c>
      <c r="M4308" s="13">
        <v>28</v>
      </c>
      <c r="N4308" s="13">
        <f t="shared" si="4666"/>
        <v>1.5035714285714286</v>
      </c>
      <c r="O4308" s="13">
        <v>85</v>
      </c>
      <c r="P4308" s="13" t="s">
        <v>30</v>
      </c>
      <c r="Q4308" s="13">
        <v>0</v>
      </c>
      <c r="R4308" s="69">
        <f>L4308*O4308</f>
        <v>3578.5</v>
      </c>
      <c r="S4308" s="69">
        <v>38</v>
      </c>
      <c r="T4308" s="69">
        <f>L4308*S4308</f>
        <v>1599.8</v>
      </c>
      <c r="U4308" s="69">
        <f>R4308-T4308</f>
        <v>1978.7</v>
      </c>
      <c r="V4308" s="69">
        <f>U4308*1</f>
        <v>1978.7</v>
      </c>
      <c r="W4308" s="69">
        <f>U4308-V4308</f>
        <v>0</v>
      </c>
      <c r="X4308" s="69">
        <f>L4308*36</f>
        <v>1515.6000000000001</v>
      </c>
      <c r="Y4308" s="70">
        <f t="shared" si="4691"/>
        <v>84.199999999999818</v>
      </c>
      <c r="Z4308" s="12" t="s">
        <v>141</v>
      </c>
      <c r="AA4308" s="12" t="s">
        <v>78</v>
      </c>
    </row>
    <row r="4309" spans="1:27" x14ac:dyDescent="0.25">
      <c r="A4309" s="10">
        <v>45729</v>
      </c>
      <c r="B4309" s="11" t="s">
        <v>26</v>
      </c>
      <c r="C4309" s="11" t="s">
        <v>26</v>
      </c>
      <c r="D4309" s="11">
        <v>18879</v>
      </c>
      <c r="E4309" s="11" t="s">
        <v>75</v>
      </c>
      <c r="F4309" s="11" t="s">
        <v>26</v>
      </c>
      <c r="G4309" s="11">
        <v>40665</v>
      </c>
      <c r="H4309" s="12" t="s">
        <v>564</v>
      </c>
      <c r="I4309" s="12" t="s">
        <v>27</v>
      </c>
      <c r="J4309" s="12" t="s">
        <v>33</v>
      </c>
      <c r="K4309" s="12" t="s">
        <v>34</v>
      </c>
      <c r="L4309" s="13">
        <v>38</v>
      </c>
      <c r="M4309" s="13">
        <v>25</v>
      </c>
      <c r="N4309" s="13">
        <f t="shared" si="4666"/>
        <v>1.52</v>
      </c>
      <c r="O4309" s="13"/>
      <c r="P4309" s="13">
        <v>60</v>
      </c>
      <c r="Q4309" s="13">
        <v>0</v>
      </c>
      <c r="R4309" s="69">
        <f>M4309*P4309</f>
        <v>1500</v>
      </c>
      <c r="S4309" s="69">
        <v>0</v>
      </c>
      <c r="T4309" s="69">
        <f>M4309*S4309</f>
        <v>0</v>
      </c>
      <c r="U4309" s="69">
        <f>R4309-T4309</f>
        <v>1500</v>
      </c>
      <c r="V4309" s="69">
        <f>U4309*0</f>
        <v>0</v>
      </c>
      <c r="W4309" s="69">
        <f>+U4309-V4309</f>
        <v>1500</v>
      </c>
      <c r="X4309" s="69">
        <v>0</v>
      </c>
      <c r="Y4309" s="14">
        <f t="shared" ref="Y4309:Y4344" si="4692">T4309-X4309</f>
        <v>0</v>
      </c>
      <c r="Z4309" s="11" t="s">
        <v>26</v>
      </c>
      <c r="AA4309" s="12" t="s">
        <v>31</v>
      </c>
    </row>
    <row r="4310" spans="1:27" x14ac:dyDescent="0.25">
      <c r="A4310" s="10">
        <v>45729</v>
      </c>
      <c r="B4310" s="11" t="s">
        <v>26</v>
      </c>
      <c r="C4310" s="11" t="s">
        <v>26</v>
      </c>
      <c r="D4310" s="11">
        <v>18880</v>
      </c>
      <c r="E4310" s="11" t="s">
        <v>57</v>
      </c>
      <c r="F4310" s="11" t="s">
        <v>26</v>
      </c>
      <c r="G4310" s="11">
        <v>4559</v>
      </c>
      <c r="H4310" s="12" t="s">
        <v>41</v>
      </c>
      <c r="I4310" s="12" t="s">
        <v>55</v>
      </c>
      <c r="J4310" s="12" t="s">
        <v>565</v>
      </c>
      <c r="K4310" s="12" t="s">
        <v>549</v>
      </c>
      <c r="L4310" s="13">
        <v>36.94</v>
      </c>
      <c r="M4310" s="13">
        <v>23</v>
      </c>
      <c r="N4310" s="13">
        <f t="shared" si="4666"/>
        <v>1.6060869565217391</v>
      </c>
      <c r="O4310" s="13">
        <v>25</v>
      </c>
      <c r="P4310" s="13"/>
      <c r="Q4310" s="13">
        <v>0</v>
      </c>
      <c r="R4310" s="69">
        <f>L4310*O4310</f>
        <v>923.5</v>
      </c>
      <c r="S4310" s="69">
        <v>0</v>
      </c>
      <c r="T4310" s="69">
        <f>L4310*S4310</f>
        <v>0</v>
      </c>
      <c r="U4310" s="69">
        <f>R4310-T4310</f>
        <v>923.5</v>
      </c>
      <c r="V4310" s="69">
        <f t="shared" ref="V4310" si="4693">U4310*0</f>
        <v>0</v>
      </c>
      <c r="W4310" s="69">
        <f>U4310-V4310</f>
        <v>923.5</v>
      </c>
      <c r="X4310" s="69">
        <v>0</v>
      </c>
      <c r="Y4310" s="14">
        <f t="shared" si="4692"/>
        <v>0</v>
      </c>
      <c r="Z4310" s="11" t="s">
        <v>26</v>
      </c>
      <c r="AA4310" s="12" t="s">
        <v>31</v>
      </c>
    </row>
    <row r="4311" spans="1:27" x14ac:dyDescent="0.25">
      <c r="A4311" s="10">
        <v>45729</v>
      </c>
      <c r="B4311" s="11" t="s">
        <v>26</v>
      </c>
      <c r="C4311" s="11" t="s">
        <v>26</v>
      </c>
      <c r="D4311" s="11">
        <v>18881</v>
      </c>
      <c r="E4311" s="11" t="s">
        <v>1199</v>
      </c>
      <c r="F4311" s="11" t="s">
        <v>26</v>
      </c>
      <c r="G4311" s="11">
        <v>2822</v>
      </c>
      <c r="H4311" s="12" t="s">
        <v>162</v>
      </c>
      <c r="I4311" s="12" t="s">
        <v>27</v>
      </c>
      <c r="J4311" s="12" t="s">
        <v>47</v>
      </c>
      <c r="K4311" s="12" t="s">
        <v>48</v>
      </c>
      <c r="L4311" s="13">
        <v>38.1</v>
      </c>
      <c r="M4311" s="13">
        <v>25</v>
      </c>
      <c r="N4311" s="13">
        <f t="shared" si="4666"/>
        <v>1.524</v>
      </c>
      <c r="O4311" s="13" t="s">
        <v>30</v>
      </c>
      <c r="P4311" s="13">
        <v>58</v>
      </c>
      <c r="Q4311" s="13">
        <v>0</v>
      </c>
      <c r="R4311" s="69">
        <f>M4311*P4311</f>
        <v>1450</v>
      </c>
      <c r="S4311" s="69">
        <v>0</v>
      </c>
      <c r="T4311" s="69">
        <f>M4311*S4311</f>
        <v>0</v>
      </c>
      <c r="U4311" s="69">
        <f>R4311-T4311</f>
        <v>1450</v>
      </c>
      <c r="V4311" s="69">
        <f>U4311*0</f>
        <v>0</v>
      </c>
      <c r="W4311" s="69">
        <f>U4311-V4311</f>
        <v>1450</v>
      </c>
      <c r="X4311" s="69">
        <v>0</v>
      </c>
      <c r="Y4311" s="14">
        <f t="shared" si="4692"/>
        <v>0</v>
      </c>
      <c r="Z4311" s="11" t="s">
        <v>26</v>
      </c>
      <c r="AA4311" s="12" t="s">
        <v>31</v>
      </c>
    </row>
    <row r="4312" spans="1:27" x14ac:dyDescent="0.25">
      <c r="A4312" s="10">
        <v>45729</v>
      </c>
      <c r="B4312" s="11" t="s">
        <v>26</v>
      </c>
      <c r="C4312" s="11" t="s">
        <v>26</v>
      </c>
      <c r="D4312" s="11">
        <v>18882</v>
      </c>
      <c r="E4312" s="11" t="s">
        <v>7087</v>
      </c>
      <c r="F4312" s="11" t="s">
        <v>26</v>
      </c>
      <c r="G4312" s="11">
        <v>1640</v>
      </c>
      <c r="H4312" s="12" t="s">
        <v>45</v>
      </c>
      <c r="I4312" s="12" t="s">
        <v>27</v>
      </c>
      <c r="J4312" s="12" t="s">
        <v>33</v>
      </c>
      <c r="K4312" s="12" t="s">
        <v>34</v>
      </c>
      <c r="L4312" s="13">
        <v>38.9</v>
      </c>
      <c r="M4312" s="13">
        <v>25</v>
      </c>
      <c r="N4312" s="13">
        <f t="shared" si="4666"/>
        <v>1.556</v>
      </c>
      <c r="O4312" s="13" t="s">
        <v>30</v>
      </c>
      <c r="P4312" s="13">
        <v>58</v>
      </c>
      <c r="Q4312" s="13">
        <v>0</v>
      </c>
      <c r="R4312" s="69">
        <f>M4312*P4312</f>
        <v>1450</v>
      </c>
      <c r="S4312" s="69">
        <v>0</v>
      </c>
      <c r="T4312" s="69">
        <f>M4312*S4312</f>
        <v>0</v>
      </c>
      <c r="U4312" s="69">
        <f t="shared" ref="U4312" si="4694">R4312-T4312</f>
        <v>1450</v>
      </c>
      <c r="V4312" s="69">
        <f>U4312*0</f>
        <v>0</v>
      </c>
      <c r="W4312" s="69">
        <f t="shared" ref="W4312" si="4695">U4312-V4312</f>
        <v>1450</v>
      </c>
      <c r="X4312" s="69">
        <v>0</v>
      </c>
      <c r="Y4312" s="14">
        <f t="shared" si="4692"/>
        <v>0</v>
      </c>
      <c r="Z4312" s="11" t="s">
        <v>26</v>
      </c>
      <c r="AA4312" s="12" t="s">
        <v>31</v>
      </c>
    </row>
    <row r="4313" spans="1:27" x14ac:dyDescent="0.25">
      <c r="A4313" s="10">
        <v>45729</v>
      </c>
      <c r="B4313" s="11" t="s">
        <v>26</v>
      </c>
      <c r="C4313" s="11" t="s">
        <v>26</v>
      </c>
      <c r="D4313" s="11">
        <v>18883</v>
      </c>
      <c r="E4313" s="11" t="s">
        <v>6142</v>
      </c>
      <c r="F4313" s="11" t="s">
        <v>26</v>
      </c>
      <c r="G4313" s="11">
        <v>4683</v>
      </c>
      <c r="H4313" s="12" t="s">
        <v>140</v>
      </c>
      <c r="I4313" s="12" t="s">
        <v>55</v>
      </c>
      <c r="J4313" s="12" t="s">
        <v>55</v>
      </c>
      <c r="K4313" s="12" t="s">
        <v>56</v>
      </c>
      <c r="L4313" s="13">
        <v>39.5</v>
      </c>
      <c r="M4313" s="13">
        <v>25</v>
      </c>
      <c r="N4313" s="13">
        <f t="shared" si="4666"/>
        <v>1.58</v>
      </c>
      <c r="O4313" s="13">
        <v>15</v>
      </c>
      <c r="P4313" s="13"/>
      <c r="Q4313" s="13">
        <v>0</v>
      </c>
      <c r="R4313" s="69">
        <f>+L4313*O4313</f>
        <v>592.5</v>
      </c>
      <c r="S4313" s="69">
        <v>0</v>
      </c>
      <c r="T4313" s="69">
        <f>+L4313*S4313</f>
        <v>0</v>
      </c>
      <c r="U4313" s="69">
        <f>+R4313-T4313</f>
        <v>592.5</v>
      </c>
      <c r="V4313" s="69">
        <f>+U4313*0</f>
        <v>0</v>
      </c>
      <c r="W4313" s="69">
        <f>+U4313-V4313</f>
        <v>592.5</v>
      </c>
      <c r="X4313" s="69">
        <v>0</v>
      </c>
      <c r="Y4313" s="14">
        <f t="shared" si="4692"/>
        <v>0</v>
      </c>
      <c r="Z4313" s="11" t="s">
        <v>26</v>
      </c>
      <c r="AA4313" s="12" t="s">
        <v>31</v>
      </c>
    </row>
    <row r="4314" spans="1:27" x14ac:dyDescent="0.25">
      <c r="A4314" s="10">
        <v>45730</v>
      </c>
      <c r="B4314" s="11" t="s">
        <v>364</v>
      </c>
      <c r="C4314" s="11" t="s">
        <v>7527</v>
      </c>
      <c r="D4314" s="11">
        <v>18884</v>
      </c>
      <c r="E4314" s="11" t="s">
        <v>245</v>
      </c>
      <c r="F4314" s="11" t="s">
        <v>26</v>
      </c>
      <c r="G4314" s="11">
        <v>4509</v>
      </c>
      <c r="H4314" s="12" t="s">
        <v>41</v>
      </c>
      <c r="I4314" s="12" t="s">
        <v>55</v>
      </c>
      <c r="J4314" s="12" t="s">
        <v>565</v>
      </c>
      <c r="K4314" s="12" t="s">
        <v>549</v>
      </c>
      <c r="L4314" s="13">
        <v>41.84</v>
      </c>
      <c r="M4314" s="13">
        <v>25</v>
      </c>
      <c r="N4314" s="13">
        <f>L4314/M4314</f>
        <v>1.6736000000000002</v>
      </c>
      <c r="O4314" s="13">
        <v>25</v>
      </c>
      <c r="P4314" s="13"/>
      <c r="Q4314" s="13">
        <v>0</v>
      </c>
      <c r="R4314" s="69">
        <f>L4314*O4314</f>
        <v>1046</v>
      </c>
      <c r="S4314" s="69">
        <v>0</v>
      </c>
      <c r="T4314" s="69">
        <f>L4314*S4314</f>
        <v>0</v>
      </c>
      <c r="U4314" s="69">
        <f>R4314-T4314</f>
        <v>1046</v>
      </c>
      <c r="V4314" s="69">
        <f t="shared" ref="V4314:V4316" si="4696">U4314*0</f>
        <v>0</v>
      </c>
      <c r="W4314" s="69">
        <f>U4314-V4314</f>
        <v>1046</v>
      </c>
      <c r="X4314" s="69">
        <v>0</v>
      </c>
      <c r="Y4314" s="14">
        <f t="shared" si="4692"/>
        <v>0</v>
      </c>
      <c r="Z4314" s="11" t="s">
        <v>26</v>
      </c>
      <c r="AA4314" s="12" t="s">
        <v>31</v>
      </c>
    </row>
    <row r="4315" spans="1:27" x14ac:dyDescent="0.25">
      <c r="A4315" s="10">
        <v>45730</v>
      </c>
      <c r="B4315" s="11" t="s">
        <v>7528</v>
      </c>
      <c r="C4315" s="11" t="s">
        <v>7529</v>
      </c>
      <c r="D4315" s="11">
        <v>18885</v>
      </c>
      <c r="E4315" s="11" t="s">
        <v>538</v>
      </c>
      <c r="F4315" s="11" t="s">
        <v>26</v>
      </c>
      <c r="G4315" s="11">
        <v>3214</v>
      </c>
      <c r="H4315" s="12" t="s">
        <v>41</v>
      </c>
      <c r="I4315" s="12" t="s">
        <v>55</v>
      </c>
      <c r="J4315" s="12" t="s">
        <v>565</v>
      </c>
      <c r="K4315" s="12" t="s">
        <v>549</v>
      </c>
      <c r="L4315" s="13">
        <v>40.08</v>
      </c>
      <c r="M4315" s="13">
        <v>25</v>
      </c>
      <c r="N4315" s="13">
        <f t="shared" ref="N4315:N4377" si="4697">L4315/M4315</f>
        <v>1.6032</v>
      </c>
      <c r="O4315" s="13">
        <v>25</v>
      </c>
      <c r="P4315" s="13"/>
      <c r="Q4315" s="13">
        <v>0</v>
      </c>
      <c r="R4315" s="69">
        <f>L4315*O4315</f>
        <v>1002</v>
      </c>
      <c r="S4315" s="69">
        <v>0</v>
      </c>
      <c r="T4315" s="69">
        <f>L4315*S4315</f>
        <v>0</v>
      </c>
      <c r="U4315" s="69">
        <f>R4315-T4315</f>
        <v>1002</v>
      </c>
      <c r="V4315" s="69">
        <f t="shared" si="4696"/>
        <v>0</v>
      </c>
      <c r="W4315" s="69">
        <f>U4315-V4315</f>
        <v>1002</v>
      </c>
      <c r="X4315" s="69">
        <v>0</v>
      </c>
      <c r="Y4315" s="14">
        <f t="shared" si="4692"/>
        <v>0</v>
      </c>
      <c r="Z4315" s="11" t="s">
        <v>26</v>
      </c>
      <c r="AA4315" s="12" t="s">
        <v>31</v>
      </c>
    </row>
    <row r="4316" spans="1:27" x14ac:dyDescent="0.25">
      <c r="A4316" s="10">
        <v>45730</v>
      </c>
      <c r="B4316" s="11" t="s">
        <v>6704</v>
      </c>
      <c r="C4316" s="11" t="s">
        <v>7530</v>
      </c>
      <c r="D4316" s="11">
        <v>18886</v>
      </c>
      <c r="E4316" s="11" t="s">
        <v>57</v>
      </c>
      <c r="F4316" s="11" t="s">
        <v>26</v>
      </c>
      <c r="G4316" s="11">
        <v>4560</v>
      </c>
      <c r="H4316" s="12" t="s">
        <v>41</v>
      </c>
      <c r="I4316" s="12" t="s">
        <v>55</v>
      </c>
      <c r="J4316" s="12" t="s">
        <v>565</v>
      </c>
      <c r="K4316" s="12" t="s">
        <v>549</v>
      </c>
      <c r="L4316" s="13">
        <v>40.9</v>
      </c>
      <c r="M4316" s="13">
        <v>25</v>
      </c>
      <c r="N4316" s="13">
        <f t="shared" si="4697"/>
        <v>1.6359999999999999</v>
      </c>
      <c r="O4316" s="13">
        <v>25</v>
      </c>
      <c r="P4316" s="13"/>
      <c r="Q4316" s="13">
        <v>0</v>
      </c>
      <c r="R4316" s="69">
        <f>L4316*O4316</f>
        <v>1022.5</v>
      </c>
      <c r="S4316" s="69">
        <v>0</v>
      </c>
      <c r="T4316" s="69">
        <f>L4316*S4316</f>
        <v>0</v>
      </c>
      <c r="U4316" s="69">
        <f>R4316-T4316</f>
        <v>1022.5</v>
      </c>
      <c r="V4316" s="69">
        <f t="shared" si="4696"/>
        <v>0</v>
      </c>
      <c r="W4316" s="69">
        <f>U4316-V4316</f>
        <v>1022.5</v>
      </c>
      <c r="X4316" s="69">
        <v>0</v>
      </c>
      <c r="Y4316" s="14">
        <f t="shared" si="4692"/>
        <v>0</v>
      </c>
      <c r="Z4316" s="11" t="s">
        <v>26</v>
      </c>
      <c r="AA4316" s="12" t="s">
        <v>31</v>
      </c>
    </row>
    <row r="4317" spans="1:27" x14ac:dyDescent="0.25">
      <c r="A4317" s="10">
        <v>45730</v>
      </c>
      <c r="B4317" s="11" t="s">
        <v>7531</v>
      </c>
      <c r="C4317" s="11" t="s">
        <v>7532</v>
      </c>
      <c r="D4317" s="11">
        <v>18887</v>
      </c>
      <c r="E4317" s="11" t="s">
        <v>50</v>
      </c>
      <c r="F4317" s="11" t="s">
        <v>26</v>
      </c>
      <c r="G4317" s="11">
        <v>778</v>
      </c>
      <c r="H4317" s="12" t="s">
        <v>162</v>
      </c>
      <c r="I4317" s="12" t="s">
        <v>27</v>
      </c>
      <c r="J4317" s="12" t="s">
        <v>47</v>
      </c>
      <c r="K4317" s="12" t="s">
        <v>48</v>
      </c>
      <c r="L4317" s="13">
        <v>37.6</v>
      </c>
      <c r="M4317" s="13">
        <v>25</v>
      </c>
      <c r="N4317" s="13">
        <f t="shared" si="4697"/>
        <v>1.504</v>
      </c>
      <c r="O4317" s="13" t="s">
        <v>30</v>
      </c>
      <c r="P4317" s="13">
        <v>58</v>
      </c>
      <c r="Q4317" s="13">
        <v>0</v>
      </c>
      <c r="R4317" s="69">
        <f>M4317*P4317</f>
        <v>1450</v>
      </c>
      <c r="S4317" s="69">
        <v>0</v>
      </c>
      <c r="T4317" s="69">
        <f>M4317*S4317</f>
        <v>0</v>
      </c>
      <c r="U4317" s="69">
        <f>R4317-T4317</f>
        <v>1450</v>
      </c>
      <c r="V4317" s="69">
        <f>U4317*0</f>
        <v>0</v>
      </c>
      <c r="W4317" s="69">
        <f>U4317-V4317</f>
        <v>1450</v>
      </c>
      <c r="X4317" s="69">
        <v>0</v>
      </c>
      <c r="Y4317" s="14">
        <f t="shared" si="4692"/>
        <v>0</v>
      </c>
      <c r="Z4317" s="11" t="s">
        <v>26</v>
      </c>
      <c r="AA4317" s="12" t="s">
        <v>31</v>
      </c>
    </row>
    <row r="4318" spans="1:27" x14ac:dyDescent="0.25">
      <c r="A4318" s="10">
        <v>45730</v>
      </c>
      <c r="B4318" s="11" t="s">
        <v>3045</v>
      </c>
      <c r="C4318" s="11" t="s">
        <v>7533</v>
      </c>
      <c r="D4318" s="11">
        <v>18888</v>
      </c>
      <c r="E4318" s="11" t="s">
        <v>53</v>
      </c>
      <c r="F4318" s="11" t="s">
        <v>26</v>
      </c>
      <c r="G4318" s="11">
        <v>4759</v>
      </c>
      <c r="H4318" s="12" t="s">
        <v>41</v>
      </c>
      <c r="I4318" s="12" t="s">
        <v>55</v>
      </c>
      <c r="J4318" s="12" t="s">
        <v>565</v>
      </c>
      <c r="K4318" s="12" t="s">
        <v>549</v>
      </c>
      <c r="L4318" s="13">
        <v>41.88</v>
      </c>
      <c r="M4318" s="13">
        <v>25</v>
      </c>
      <c r="N4318" s="13">
        <f t="shared" si="4697"/>
        <v>1.6752</v>
      </c>
      <c r="O4318" s="13">
        <v>25</v>
      </c>
      <c r="P4318" s="13"/>
      <c r="Q4318" s="13">
        <v>0</v>
      </c>
      <c r="R4318" s="69">
        <f>L4318*O4318</f>
        <v>1047</v>
      </c>
      <c r="S4318" s="69">
        <v>0</v>
      </c>
      <c r="T4318" s="69">
        <f>L4318*S4318</f>
        <v>0</v>
      </c>
      <c r="U4318" s="69">
        <f>R4318-T4318</f>
        <v>1047</v>
      </c>
      <c r="V4318" s="69">
        <f t="shared" ref="V4318" si="4698">U4318*0</f>
        <v>0</v>
      </c>
      <c r="W4318" s="69">
        <f>U4318-V4318</f>
        <v>1047</v>
      </c>
      <c r="X4318" s="69">
        <v>0</v>
      </c>
      <c r="Y4318" s="14">
        <f t="shared" si="4692"/>
        <v>0</v>
      </c>
      <c r="Z4318" s="11" t="s">
        <v>26</v>
      </c>
      <c r="AA4318" s="12" t="s">
        <v>31</v>
      </c>
    </row>
    <row r="4319" spans="1:27" x14ac:dyDescent="0.25">
      <c r="A4319" s="10">
        <v>45730</v>
      </c>
      <c r="B4319" s="11" t="s">
        <v>282</v>
      </c>
      <c r="C4319" s="11" t="s">
        <v>7534</v>
      </c>
      <c r="D4319" s="11">
        <v>18889</v>
      </c>
      <c r="E4319" s="11" t="s">
        <v>63</v>
      </c>
      <c r="F4319" s="11" t="s">
        <v>26</v>
      </c>
      <c r="G4319" s="11">
        <v>10863</v>
      </c>
      <c r="H4319" s="12" t="s">
        <v>140</v>
      </c>
      <c r="I4319" s="12" t="s">
        <v>27</v>
      </c>
      <c r="J4319" s="12" t="s">
        <v>42</v>
      </c>
      <c r="K4319" s="12" t="s">
        <v>43</v>
      </c>
      <c r="L4319" s="13">
        <v>38.22</v>
      </c>
      <c r="M4319" s="13">
        <v>25</v>
      </c>
      <c r="N4319" s="13">
        <f t="shared" si="4697"/>
        <v>1.5287999999999999</v>
      </c>
      <c r="O4319" s="13">
        <v>40</v>
      </c>
      <c r="P4319" s="13"/>
      <c r="Q4319" s="13">
        <v>0</v>
      </c>
      <c r="R4319" s="69">
        <f>+L4319*O4319</f>
        <v>1528.8</v>
      </c>
      <c r="S4319" s="69">
        <v>0</v>
      </c>
      <c r="T4319" s="69">
        <f>+L4319*S4319</f>
        <v>0</v>
      </c>
      <c r="U4319" s="69">
        <f>+R4319-T4319</f>
        <v>1528.8</v>
      </c>
      <c r="V4319" s="69">
        <f>+U4319*0</f>
        <v>0</v>
      </c>
      <c r="W4319" s="69">
        <f>+U4319-V4319</f>
        <v>1528.8</v>
      </c>
      <c r="X4319" s="69">
        <v>0</v>
      </c>
      <c r="Y4319" s="14">
        <f t="shared" si="4692"/>
        <v>0</v>
      </c>
      <c r="Z4319" s="11" t="s">
        <v>26</v>
      </c>
      <c r="AA4319" s="12" t="s">
        <v>31</v>
      </c>
    </row>
    <row r="4320" spans="1:27" x14ac:dyDescent="0.25">
      <c r="A4320" s="10">
        <v>45730</v>
      </c>
      <c r="B4320" s="11" t="s">
        <v>2447</v>
      </c>
      <c r="C4320" s="11" t="s">
        <v>7535</v>
      </c>
      <c r="D4320" s="11">
        <v>18890</v>
      </c>
      <c r="E4320" s="11" t="s">
        <v>1199</v>
      </c>
      <c r="F4320" s="11" t="s">
        <v>26</v>
      </c>
      <c r="G4320" s="11">
        <v>2823</v>
      </c>
      <c r="H4320" s="12" t="s">
        <v>162</v>
      </c>
      <c r="I4320" s="12" t="s">
        <v>55</v>
      </c>
      <c r="J4320" s="12" t="s">
        <v>565</v>
      </c>
      <c r="K4320" s="12" t="s">
        <v>549</v>
      </c>
      <c r="L4320" s="13">
        <v>40.98</v>
      </c>
      <c r="M4320" s="13">
        <v>25</v>
      </c>
      <c r="N4320" s="13">
        <f t="shared" si="4697"/>
        <v>1.6391999999999998</v>
      </c>
      <c r="O4320" s="13">
        <v>25</v>
      </c>
      <c r="P4320" s="13"/>
      <c r="Q4320" s="13">
        <v>0</v>
      </c>
      <c r="R4320" s="69">
        <f>L4320*O4320</f>
        <v>1024.5</v>
      </c>
      <c r="S4320" s="69">
        <v>0</v>
      </c>
      <c r="T4320" s="69">
        <f>L4320*S4320</f>
        <v>0</v>
      </c>
      <c r="U4320" s="69">
        <f>R4320-T4320</f>
        <v>1024.5</v>
      </c>
      <c r="V4320" s="69">
        <f t="shared" ref="V4320" si="4699">U4320*0</f>
        <v>0</v>
      </c>
      <c r="W4320" s="69">
        <f>U4320-V4320</f>
        <v>1024.5</v>
      </c>
      <c r="X4320" s="69">
        <v>0</v>
      </c>
      <c r="Y4320" s="14">
        <f t="shared" si="4692"/>
        <v>0</v>
      </c>
      <c r="Z4320" s="11" t="s">
        <v>26</v>
      </c>
      <c r="AA4320" s="12" t="s">
        <v>31</v>
      </c>
    </row>
    <row r="4321" spans="1:27" x14ac:dyDescent="0.25">
      <c r="A4321" s="10">
        <v>45730</v>
      </c>
      <c r="B4321" s="11" t="s">
        <v>461</v>
      </c>
      <c r="C4321" s="11" t="s">
        <v>7536</v>
      </c>
      <c r="D4321" s="11">
        <v>18891</v>
      </c>
      <c r="E4321" s="11" t="s">
        <v>75</v>
      </c>
      <c r="F4321" s="11" t="s">
        <v>26</v>
      </c>
      <c r="G4321" s="11">
        <v>3017</v>
      </c>
      <c r="H4321" s="12" t="s">
        <v>41</v>
      </c>
      <c r="I4321" s="12" t="s">
        <v>55</v>
      </c>
      <c r="J4321" s="12" t="s">
        <v>55</v>
      </c>
      <c r="K4321" s="12" t="s">
        <v>56</v>
      </c>
      <c r="L4321" s="13">
        <v>41.1</v>
      </c>
      <c r="M4321" s="13">
        <v>25</v>
      </c>
      <c r="N4321" s="13">
        <f t="shared" si="4697"/>
        <v>1.6440000000000001</v>
      </c>
      <c r="O4321" s="13" t="s">
        <v>30</v>
      </c>
      <c r="P4321" s="13">
        <v>24</v>
      </c>
      <c r="Q4321" s="13">
        <v>0</v>
      </c>
      <c r="R4321" s="69">
        <f t="shared" ref="R4321:R4322" si="4700">+M4321*P4321</f>
        <v>600</v>
      </c>
      <c r="S4321" s="69">
        <v>0</v>
      </c>
      <c r="T4321" s="69">
        <f t="shared" ref="T4321:T4322" si="4701">+M4321*S4321</f>
        <v>0</v>
      </c>
      <c r="U4321" s="69">
        <f t="shared" ref="U4321:U4322" si="4702">+R4321-T4321</f>
        <v>600</v>
      </c>
      <c r="V4321" s="69">
        <f t="shared" ref="V4321:V4322" si="4703">+U4321*0</f>
        <v>0</v>
      </c>
      <c r="W4321" s="69">
        <f t="shared" ref="W4321:W4322" si="4704">+U4321-V4321</f>
        <v>600</v>
      </c>
      <c r="X4321" s="69">
        <v>0</v>
      </c>
      <c r="Y4321" s="14">
        <f t="shared" si="4692"/>
        <v>0</v>
      </c>
      <c r="Z4321" s="11" t="s">
        <v>26</v>
      </c>
      <c r="AA4321" s="12" t="s">
        <v>31</v>
      </c>
    </row>
    <row r="4322" spans="1:27" x14ac:dyDescent="0.25">
      <c r="A4322" s="10">
        <v>45730</v>
      </c>
      <c r="B4322" s="11" t="s">
        <v>701</v>
      </c>
      <c r="C4322" s="11" t="s">
        <v>7537</v>
      </c>
      <c r="D4322" s="11">
        <v>18892</v>
      </c>
      <c r="E4322" s="11" t="s">
        <v>239</v>
      </c>
      <c r="F4322" s="11" t="s">
        <v>26</v>
      </c>
      <c r="G4322" s="11">
        <v>3018</v>
      </c>
      <c r="H4322" s="12" t="s">
        <v>41</v>
      </c>
      <c r="I4322" s="12" t="s">
        <v>55</v>
      </c>
      <c r="J4322" s="12" t="s">
        <v>55</v>
      </c>
      <c r="K4322" s="12" t="s">
        <v>56</v>
      </c>
      <c r="L4322" s="13">
        <v>40.380000000000003</v>
      </c>
      <c r="M4322" s="13">
        <v>25</v>
      </c>
      <c r="N4322" s="13">
        <f t="shared" si="4697"/>
        <v>1.6152000000000002</v>
      </c>
      <c r="O4322" s="13" t="s">
        <v>30</v>
      </c>
      <c r="P4322" s="13">
        <v>24</v>
      </c>
      <c r="Q4322" s="13">
        <v>0</v>
      </c>
      <c r="R4322" s="69">
        <f t="shared" si="4700"/>
        <v>600</v>
      </c>
      <c r="S4322" s="69">
        <v>0</v>
      </c>
      <c r="T4322" s="69">
        <f t="shared" si="4701"/>
        <v>0</v>
      </c>
      <c r="U4322" s="69">
        <f t="shared" si="4702"/>
        <v>600</v>
      </c>
      <c r="V4322" s="69">
        <f t="shared" si="4703"/>
        <v>0</v>
      </c>
      <c r="W4322" s="69">
        <f t="shared" si="4704"/>
        <v>600</v>
      </c>
      <c r="X4322" s="69">
        <v>0</v>
      </c>
      <c r="Y4322" s="14">
        <f t="shared" si="4692"/>
        <v>0</v>
      </c>
      <c r="Z4322" s="11" t="s">
        <v>26</v>
      </c>
      <c r="AA4322" s="12" t="s">
        <v>31</v>
      </c>
    </row>
    <row r="4323" spans="1:27" x14ac:dyDescent="0.25">
      <c r="A4323" s="10">
        <v>45730</v>
      </c>
      <c r="B4323" s="11" t="s">
        <v>7538</v>
      </c>
      <c r="C4323" s="11" t="s">
        <v>7539</v>
      </c>
      <c r="D4323" s="11">
        <v>18893</v>
      </c>
      <c r="E4323" s="11" t="s">
        <v>98</v>
      </c>
      <c r="F4323" s="11" t="s">
        <v>26</v>
      </c>
      <c r="G4323" s="11">
        <v>10746</v>
      </c>
      <c r="H4323" s="12" t="s">
        <v>140</v>
      </c>
      <c r="I4323" s="12" t="s">
        <v>27</v>
      </c>
      <c r="J4323" s="12" t="s">
        <v>42</v>
      </c>
      <c r="K4323" s="12" t="s">
        <v>43</v>
      </c>
      <c r="L4323" s="13">
        <v>37.340000000000003</v>
      </c>
      <c r="M4323" s="13">
        <v>25</v>
      </c>
      <c r="N4323" s="13">
        <f t="shared" si="4697"/>
        <v>1.4936</v>
      </c>
      <c r="O4323" s="13">
        <v>40</v>
      </c>
      <c r="P4323" s="13"/>
      <c r="Q4323" s="13">
        <v>0</v>
      </c>
      <c r="R4323" s="69">
        <f>+L4323*O4323</f>
        <v>1493.6000000000001</v>
      </c>
      <c r="S4323" s="69">
        <v>0</v>
      </c>
      <c r="T4323" s="69">
        <f>+L4323*S4323</f>
        <v>0</v>
      </c>
      <c r="U4323" s="69">
        <f>+R4323-T4323</f>
        <v>1493.6000000000001</v>
      </c>
      <c r="V4323" s="69">
        <f>+U4323*0</f>
        <v>0</v>
      </c>
      <c r="W4323" s="69">
        <f>+U4323-V4323</f>
        <v>1493.6000000000001</v>
      </c>
      <c r="X4323" s="69">
        <v>0</v>
      </c>
      <c r="Y4323" s="14">
        <f t="shared" si="4692"/>
        <v>0</v>
      </c>
      <c r="Z4323" s="11" t="s">
        <v>26</v>
      </c>
      <c r="AA4323" s="12" t="s">
        <v>31</v>
      </c>
    </row>
    <row r="4324" spans="1:27" x14ac:dyDescent="0.25">
      <c r="A4324" s="10">
        <v>45730</v>
      </c>
      <c r="B4324" s="11" t="s">
        <v>1890</v>
      </c>
      <c r="C4324" s="11" t="s">
        <v>7540</v>
      </c>
      <c r="D4324" s="11">
        <v>18894</v>
      </c>
      <c r="E4324" s="11" t="s">
        <v>229</v>
      </c>
      <c r="F4324" s="11" t="s">
        <v>26</v>
      </c>
      <c r="G4324" s="11">
        <v>3019</v>
      </c>
      <c r="H4324" s="12" t="s">
        <v>41</v>
      </c>
      <c r="I4324" s="12" t="s">
        <v>55</v>
      </c>
      <c r="J4324" s="12" t="s">
        <v>55</v>
      </c>
      <c r="K4324" s="12" t="s">
        <v>56</v>
      </c>
      <c r="L4324" s="13">
        <v>41.54</v>
      </c>
      <c r="M4324" s="13">
        <v>25</v>
      </c>
      <c r="N4324" s="13">
        <f t="shared" si="4697"/>
        <v>1.6616</v>
      </c>
      <c r="O4324" s="13" t="s">
        <v>30</v>
      </c>
      <c r="P4324" s="13">
        <v>24</v>
      </c>
      <c r="Q4324" s="13">
        <v>0</v>
      </c>
      <c r="R4324" s="69">
        <f t="shared" ref="R4324" si="4705">+M4324*P4324</f>
        <v>600</v>
      </c>
      <c r="S4324" s="69">
        <v>0</v>
      </c>
      <c r="T4324" s="69">
        <f t="shared" ref="T4324" si="4706">+M4324*S4324</f>
        <v>0</v>
      </c>
      <c r="U4324" s="69">
        <f t="shared" ref="U4324" si="4707">+R4324-T4324</f>
        <v>600</v>
      </c>
      <c r="V4324" s="69">
        <f t="shared" ref="V4324" si="4708">+U4324*0</f>
        <v>0</v>
      </c>
      <c r="W4324" s="69">
        <f t="shared" ref="W4324" si="4709">+U4324-V4324</f>
        <v>600</v>
      </c>
      <c r="X4324" s="69">
        <v>0</v>
      </c>
      <c r="Y4324" s="14">
        <f t="shared" si="4692"/>
        <v>0</v>
      </c>
      <c r="Z4324" s="11" t="s">
        <v>26</v>
      </c>
      <c r="AA4324" s="12" t="s">
        <v>31</v>
      </c>
    </row>
    <row r="4325" spans="1:27" x14ac:dyDescent="0.25">
      <c r="A4325" s="10">
        <v>45730</v>
      </c>
      <c r="B4325" s="11" t="s">
        <v>1667</v>
      </c>
      <c r="C4325" s="11" t="s">
        <v>7541</v>
      </c>
      <c r="D4325" s="11">
        <v>18895</v>
      </c>
      <c r="E4325" s="11" t="s">
        <v>519</v>
      </c>
      <c r="F4325" s="11" t="s">
        <v>26</v>
      </c>
      <c r="G4325" s="11">
        <v>10467</v>
      </c>
      <c r="H4325" s="12" t="s">
        <v>140</v>
      </c>
      <c r="I4325" s="12" t="s">
        <v>55</v>
      </c>
      <c r="J4325" s="12" t="s">
        <v>55</v>
      </c>
      <c r="K4325" s="12" t="s">
        <v>56</v>
      </c>
      <c r="L4325" s="13">
        <v>41.94</v>
      </c>
      <c r="M4325" s="13">
        <v>25</v>
      </c>
      <c r="N4325" s="13">
        <f t="shared" si="4697"/>
        <v>1.6776</v>
      </c>
      <c r="O4325" s="13">
        <v>15</v>
      </c>
      <c r="P4325" s="13"/>
      <c r="Q4325" s="13">
        <v>0</v>
      </c>
      <c r="R4325" s="69">
        <f>+L4325*O4325</f>
        <v>629.09999999999991</v>
      </c>
      <c r="S4325" s="69">
        <v>0</v>
      </c>
      <c r="T4325" s="69">
        <f>+L4325*S4325</f>
        <v>0</v>
      </c>
      <c r="U4325" s="69">
        <f>+R4325-T4325</f>
        <v>629.09999999999991</v>
      </c>
      <c r="V4325" s="69">
        <f>+U4325*0</f>
        <v>0</v>
      </c>
      <c r="W4325" s="69">
        <f>+U4325-V4325</f>
        <v>629.09999999999991</v>
      </c>
      <c r="X4325" s="69">
        <v>0</v>
      </c>
      <c r="Y4325" s="14">
        <f t="shared" si="4692"/>
        <v>0</v>
      </c>
      <c r="Z4325" s="11" t="s">
        <v>26</v>
      </c>
      <c r="AA4325" s="12" t="s">
        <v>31</v>
      </c>
    </row>
    <row r="4326" spans="1:27" x14ac:dyDescent="0.25">
      <c r="A4326" s="10">
        <v>45730</v>
      </c>
      <c r="B4326" s="11" t="s">
        <v>7542</v>
      </c>
      <c r="C4326" s="11" t="s">
        <v>7543</v>
      </c>
      <c r="D4326" s="11">
        <v>18896</v>
      </c>
      <c r="E4326" s="11" t="s">
        <v>2108</v>
      </c>
      <c r="F4326" s="11" t="s">
        <v>26</v>
      </c>
      <c r="G4326" s="11">
        <v>14802</v>
      </c>
      <c r="H4326" s="12" t="s">
        <v>140</v>
      </c>
      <c r="I4326" s="12" t="s">
        <v>55</v>
      </c>
      <c r="J4326" s="12" t="s">
        <v>55</v>
      </c>
      <c r="K4326" s="12" t="s">
        <v>56</v>
      </c>
      <c r="L4326" s="13">
        <v>39.76</v>
      </c>
      <c r="M4326" s="13">
        <v>25</v>
      </c>
      <c r="N4326" s="13">
        <f t="shared" si="4697"/>
        <v>1.5903999999999998</v>
      </c>
      <c r="O4326" s="13">
        <v>15</v>
      </c>
      <c r="P4326" s="13"/>
      <c r="Q4326" s="13">
        <v>0</v>
      </c>
      <c r="R4326" s="69">
        <f>+L4326*O4326</f>
        <v>596.4</v>
      </c>
      <c r="S4326" s="69">
        <v>0</v>
      </c>
      <c r="T4326" s="69">
        <f>+L4326*S4326</f>
        <v>0</v>
      </c>
      <c r="U4326" s="69">
        <f>+R4326-T4326</f>
        <v>596.4</v>
      </c>
      <c r="V4326" s="69">
        <f>+U4326*0</f>
        <v>0</v>
      </c>
      <c r="W4326" s="69">
        <f>+U4326-V4326</f>
        <v>596.4</v>
      </c>
      <c r="X4326" s="69">
        <v>0</v>
      </c>
      <c r="Y4326" s="14">
        <f t="shared" si="4692"/>
        <v>0</v>
      </c>
      <c r="Z4326" s="11" t="s">
        <v>26</v>
      </c>
      <c r="AA4326" s="12" t="s">
        <v>31</v>
      </c>
    </row>
    <row r="4327" spans="1:27" x14ac:dyDescent="0.25">
      <c r="A4327" s="10">
        <v>45730</v>
      </c>
      <c r="B4327" s="11" t="s">
        <v>3405</v>
      </c>
      <c r="C4327" s="11" t="s">
        <v>7544</v>
      </c>
      <c r="D4327" s="11">
        <v>18897</v>
      </c>
      <c r="E4327" s="11" t="s">
        <v>6142</v>
      </c>
      <c r="F4327" s="11" t="s">
        <v>26</v>
      </c>
      <c r="G4327" s="11">
        <v>4682</v>
      </c>
      <c r="H4327" s="12" t="s">
        <v>140</v>
      </c>
      <c r="I4327" s="12" t="s">
        <v>55</v>
      </c>
      <c r="J4327" s="12" t="s">
        <v>55</v>
      </c>
      <c r="K4327" s="12" t="s">
        <v>56</v>
      </c>
      <c r="L4327" s="13">
        <v>40.28</v>
      </c>
      <c r="M4327" s="13">
        <v>25</v>
      </c>
      <c r="N4327" s="13">
        <f t="shared" si="4697"/>
        <v>1.6112</v>
      </c>
      <c r="O4327" s="13">
        <v>15</v>
      </c>
      <c r="P4327" s="13"/>
      <c r="Q4327" s="13">
        <v>0</v>
      </c>
      <c r="R4327" s="69">
        <f>+L4327*O4327</f>
        <v>604.20000000000005</v>
      </c>
      <c r="S4327" s="69">
        <v>0</v>
      </c>
      <c r="T4327" s="69">
        <f>+L4327*S4327</f>
        <v>0</v>
      </c>
      <c r="U4327" s="69">
        <f>+R4327-T4327</f>
        <v>604.20000000000005</v>
      </c>
      <c r="V4327" s="69">
        <f>+U4327*0</f>
        <v>0</v>
      </c>
      <c r="W4327" s="69">
        <f>+U4327-V4327</f>
        <v>604.20000000000005</v>
      </c>
      <c r="X4327" s="69">
        <v>0</v>
      </c>
      <c r="Y4327" s="14">
        <f t="shared" si="4692"/>
        <v>0</v>
      </c>
      <c r="Z4327" s="11" t="s">
        <v>26</v>
      </c>
      <c r="AA4327" s="12" t="s">
        <v>31</v>
      </c>
    </row>
    <row r="4328" spans="1:27" x14ac:dyDescent="0.25">
      <c r="A4328" s="10">
        <v>45730</v>
      </c>
      <c r="B4328" s="11" t="s">
        <v>333</v>
      </c>
      <c r="C4328" s="11" t="s">
        <v>7545</v>
      </c>
      <c r="D4328" s="11">
        <v>18898</v>
      </c>
      <c r="E4328" s="11" t="s">
        <v>538</v>
      </c>
      <c r="F4328" s="11" t="s">
        <v>26</v>
      </c>
      <c r="G4328" s="11">
        <v>3216</v>
      </c>
      <c r="H4328" s="12" t="s">
        <v>41</v>
      </c>
      <c r="I4328" s="12" t="s">
        <v>55</v>
      </c>
      <c r="J4328" s="12" t="s">
        <v>565</v>
      </c>
      <c r="K4328" s="12" t="s">
        <v>549</v>
      </c>
      <c r="L4328" s="13">
        <v>43.52</v>
      </c>
      <c r="M4328" s="13">
        <v>25</v>
      </c>
      <c r="N4328" s="13">
        <f t="shared" si="4697"/>
        <v>1.7408000000000001</v>
      </c>
      <c r="O4328" s="13">
        <v>25</v>
      </c>
      <c r="P4328" s="13"/>
      <c r="Q4328" s="13">
        <v>0</v>
      </c>
      <c r="R4328" s="69">
        <f>L4328*O4328</f>
        <v>1088</v>
      </c>
      <c r="S4328" s="69">
        <v>0</v>
      </c>
      <c r="T4328" s="69">
        <f>L4328*S4328</f>
        <v>0</v>
      </c>
      <c r="U4328" s="69">
        <f>R4328-T4328</f>
        <v>1088</v>
      </c>
      <c r="V4328" s="69">
        <f t="shared" ref="V4328" si="4710">U4328*0</f>
        <v>0</v>
      </c>
      <c r="W4328" s="69">
        <f>U4328-V4328</f>
        <v>1088</v>
      </c>
      <c r="X4328" s="69">
        <v>0</v>
      </c>
      <c r="Y4328" s="14">
        <f t="shared" si="4692"/>
        <v>0</v>
      </c>
      <c r="Z4328" s="11" t="s">
        <v>26</v>
      </c>
      <c r="AA4328" s="12" t="s">
        <v>31</v>
      </c>
    </row>
    <row r="4329" spans="1:27" x14ac:dyDescent="0.25">
      <c r="A4329" s="10">
        <v>45730</v>
      </c>
      <c r="B4329" s="11" t="s">
        <v>7546</v>
      </c>
      <c r="C4329" s="11" t="s">
        <v>7547</v>
      </c>
      <c r="D4329" s="11">
        <v>18899</v>
      </c>
      <c r="E4329" s="11" t="s">
        <v>53</v>
      </c>
      <c r="F4329" s="11" t="s">
        <v>26</v>
      </c>
      <c r="G4329" s="11">
        <v>4760</v>
      </c>
      <c r="H4329" s="12" t="s">
        <v>41</v>
      </c>
      <c r="I4329" s="12" t="s">
        <v>55</v>
      </c>
      <c r="J4329" s="12" t="s">
        <v>55</v>
      </c>
      <c r="K4329" s="12" t="s">
        <v>56</v>
      </c>
      <c r="L4329" s="13">
        <v>38.86</v>
      </c>
      <c r="M4329" s="13">
        <v>24</v>
      </c>
      <c r="N4329" s="13">
        <f t="shared" si="4697"/>
        <v>1.6191666666666666</v>
      </c>
      <c r="O4329" s="13" t="s">
        <v>30</v>
      </c>
      <c r="P4329" s="13">
        <v>24</v>
      </c>
      <c r="Q4329" s="13">
        <v>0</v>
      </c>
      <c r="R4329" s="69">
        <f t="shared" ref="R4329" si="4711">+M4329*P4329</f>
        <v>576</v>
      </c>
      <c r="S4329" s="69">
        <v>0</v>
      </c>
      <c r="T4329" s="69">
        <f t="shared" ref="T4329" si="4712">+M4329*S4329</f>
        <v>0</v>
      </c>
      <c r="U4329" s="69">
        <f t="shared" ref="U4329" si="4713">+R4329-T4329</f>
        <v>576</v>
      </c>
      <c r="V4329" s="69">
        <f t="shared" ref="V4329" si="4714">+U4329*0</f>
        <v>0</v>
      </c>
      <c r="W4329" s="69">
        <f t="shared" ref="W4329" si="4715">+U4329-V4329</f>
        <v>576</v>
      </c>
      <c r="X4329" s="69">
        <v>0</v>
      </c>
      <c r="Y4329" s="14">
        <f t="shared" si="4692"/>
        <v>0</v>
      </c>
      <c r="Z4329" s="11" t="s">
        <v>26</v>
      </c>
      <c r="AA4329" s="12" t="s">
        <v>31</v>
      </c>
    </row>
    <row r="4330" spans="1:27" x14ac:dyDescent="0.25">
      <c r="A4330" s="10">
        <v>45730</v>
      </c>
      <c r="B4330" s="11" t="s">
        <v>7548</v>
      </c>
      <c r="C4330" s="11" t="s">
        <v>7549</v>
      </c>
      <c r="D4330" s="11">
        <v>18900</v>
      </c>
      <c r="E4330" s="11" t="s">
        <v>50</v>
      </c>
      <c r="F4330" s="11" t="s">
        <v>26</v>
      </c>
      <c r="G4330" s="11">
        <v>779</v>
      </c>
      <c r="H4330" s="12" t="s">
        <v>162</v>
      </c>
      <c r="I4330" s="12" t="s">
        <v>27</v>
      </c>
      <c r="J4330" s="12" t="s">
        <v>47</v>
      </c>
      <c r="K4330" s="12" t="s">
        <v>48</v>
      </c>
      <c r="L4330" s="13">
        <v>38.880000000000003</v>
      </c>
      <c r="M4330" s="13">
        <v>25</v>
      </c>
      <c r="N4330" s="13">
        <f t="shared" si="4697"/>
        <v>1.5552000000000001</v>
      </c>
      <c r="O4330" s="13" t="s">
        <v>30</v>
      </c>
      <c r="P4330" s="13">
        <v>58</v>
      </c>
      <c r="Q4330" s="13">
        <v>0</v>
      </c>
      <c r="R4330" s="69">
        <f>M4330*P4330</f>
        <v>1450</v>
      </c>
      <c r="S4330" s="69">
        <v>0</v>
      </c>
      <c r="T4330" s="69">
        <f>M4330*S4330</f>
        <v>0</v>
      </c>
      <c r="U4330" s="69">
        <f>R4330-T4330</f>
        <v>1450</v>
      </c>
      <c r="V4330" s="69">
        <f>U4330*0</f>
        <v>0</v>
      </c>
      <c r="W4330" s="69">
        <f>U4330-V4330</f>
        <v>1450</v>
      </c>
      <c r="X4330" s="69">
        <v>0</v>
      </c>
      <c r="Y4330" s="14">
        <f t="shared" si="4692"/>
        <v>0</v>
      </c>
      <c r="Z4330" s="11" t="s">
        <v>26</v>
      </c>
      <c r="AA4330" s="12" t="s">
        <v>31</v>
      </c>
    </row>
    <row r="4331" spans="1:27" x14ac:dyDescent="0.25">
      <c r="A4331" s="10">
        <v>45730</v>
      </c>
      <c r="B4331" s="11" t="s">
        <v>3305</v>
      </c>
      <c r="C4331" s="11" t="s">
        <v>7550</v>
      </c>
      <c r="D4331" s="11">
        <v>18901</v>
      </c>
      <c r="E4331" s="11" t="s">
        <v>1199</v>
      </c>
      <c r="F4331" s="11" t="s">
        <v>26</v>
      </c>
      <c r="G4331" s="11">
        <v>2824</v>
      </c>
      <c r="H4331" s="12" t="s">
        <v>162</v>
      </c>
      <c r="I4331" s="12" t="s">
        <v>55</v>
      </c>
      <c r="J4331" s="12" t="s">
        <v>565</v>
      </c>
      <c r="K4331" s="12" t="s">
        <v>549</v>
      </c>
      <c r="L4331" s="13">
        <v>40.92</v>
      </c>
      <c r="M4331" s="13">
        <v>25</v>
      </c>
      <c r="N4331" s="13">
        <f t="shared" si="4697"/>
        <v>1.6368</v>
      </c>
      <c r="O4331" s="13">
        <v>25</v>
      </c>
      <c r="P4331" s="13"/>
      <c r="Q4331" s="13">
        <v>0</v>
      </c>
      <c r="R4331" s="69">
        <f>L4331*O4331</f>
        <v>1023</v>
      </c>
      <c r="S4331" s="69">
        <v>0</v>
      </c>
      <c r="T4331" s="69">
        <f>L4331*S4331</f>
        <v>0</v>
      </c>
      <c r="U4331" s="69">
        <f>R4331-T4331</f>
        <v>1023</v>
      </c>
      <c r="V4331" s="69">
        <f t="shared" ref="V4331" si="4716">U4331*0</f>
        <v>0</v>
      </c>
      <c r="W4331" s="69">
        <f>U4331-V4331</f>
        <v>1023</v>
      </c>
      <c r="X4331" s="69">
        <v>0</v>
      </c>
      <c r="Y4331" s="14">
        <f t="shared" si="4692"/>
        <v>0</v>
      </c>
      <c r="Z4331" s="11" t="s">
        <v>26</v>
      </c>
      <c r="AA4331" s="12" t="s">
        <v>31</v>
      </c>
    </row>
    <row r="4332" spans="1:27" x14ac:dyDescent="0.25">
      <c r="A4332" s="10">
        <v>45730</v>
      </c>
      <c r="B4332" s="11" t="s">
        <v>7551</v>
      </c>
      <c r="C4332" s="11" t="s">
        <v>7552</v>
      </c>
      <c r="D4332" s="11">
        <v>18902</v>
      </c>
      <c r="E4332" s="11" t="s">
        <v>7087</v>
      </c>
      <c r="F4332" s="11" t="s">
        <v>26</v>
      </c>
      <c r="G4332" s="11">
        <v>1639</v>
      </c>
      <c r="H4332" s="12" t="s">
        <v>45</v>
      </c>
      <c r="I4332" s="12" t="s">
        <v>27</v>
      </c>
      <c r="J4332" s="12" t="s">
        <v>33</v>
      </c>
      <c r="K4332" s="12" t="s">
        <v>34</v>
      </c>
      <c r="L4332" s="13">
        <v>38.36</v>
      </c>
      <c r="M4332" s="13">
        <v>25</v>
      </c>
      <c r="N4332" s="13">
        <f t="shared" si="4697"/>
        <v>1.5344</v>
      </c>
      <c r="O4332" s="13" t="s">
        <v>30</v>
      </c>
      <c r="P4332" s="13">
        <v>58</v>
      </c>
      <c r="Q4332" s="13">
        <v>0</v>
      </c>
      <c r="R4332" s="69">
        <f>M4332*P4332</f>
        <v>1450</v>
      </c>
      <c r="S4332" s="69">
        <v>0</v>
      </c>
      <c r="T4332" s="69">
        <f>M4332*S4332</f>
        <v>0</v>
      </c>
      <c r="U4332" s="69">
        <f t="shared" ref="U4332" si="4717">R4332-T4332</f>
        <v>1450</v>
      </c>
      <c r="V4332" s="69">
        <f>U4332*0</f>
        <v>0</v>
      </c>
      <c r="W4332" s="69">
        <f t="shared" ref="W4332" si="4718">U4332-V4332</f>
        <v>1450</v>
      </c>
      <c r="X4332" s="69">
        <v>0</v>
      </c>
      <c r="Y4332" s="14">
        <f t="shared" si="4692"/>
        <v>0</v>
      </c>
      <c r="Z4332" s="11" t="s">
        <v>26</v>
      </c>
      <c r="AA4332" s="12" t="s">
        <v>31</v>
      </c>
    </row>
    <row r="4333" spans="1:27" x14ac:dyDescent="0.25">
      <c r="A4333" s="10">
        <v>45730</v>
      </c>
      <c r="B4333" s="11" t="s">
        <v>7553</v>
      </c>
      <c r="C4333" s="11" t="s">
        <v>7554</v>
      </c>
      <c r="D4333" s="11">
        <v>18903</v>
      </c>
      <c r="E4333" s="11" t="s">
        <v>57</v>
      </c>
      <c r="F4333" s="11" t="s">
        <v>26</v>
      </c>
      <c r="G4333" s="11">
        <v>4562</v>
      </c>
      <c r="H4333" s="12" t="s">
        <v>41</v>
      </c>
      <c r="I4333" s="12" t="s">
        <v>55</v>
      </c>
      <c r="J4333" s="12" t="s">
        <v>565</v>
      </c>
      <c r="K4333" s="12" t="s">
        <v>549</v>
      </c>
      <c r="L4333" s="13">
        <v>40.04</v>
      </c>
      <c r="M4333" s="13">
        <v>25</v>
      </c>
      <c r="N4333" s="13">
        <f t="shared" si="4697"/>
        <v>1.6015999999999999</v>
      </c>
      <c r="O4333" s="13">
        <v>25</v>
      </c>
      <c r="P4333" s="13"/>
      <c r="Q4333" s="13">
        <v>0</v>
      </c>
      <c r="R4333" s="69">
        <f>L4333*O4333</f>
        <v>1001</v>
      </c>
      <c r="S4333" s="69">
        <v>0</v>
      </c>
      <c r="T4333" s="69">
        <f>L4333*S4333</f>
        <v>0</v>
      </c>
      <c r="U4333" s="69">
        <f>R4333-T4333</f>
        <v>1001</v>
      </c>
      <c r="V4333" s="69">
        <f t="shared" ref="V4333:V4334" si="4719">U4333*0</f>
        <v>0</v>
      </c>
      <c r="W4333" s="69">
        <f>U4333-V4333</f>
        <v>1001</v>
      </c>
      <c r="X4333" s="69">
        <v>0</v>
      </c>
      <c r="Y4333" s="14">
        <f t="shared" si="4692"/>
        <v>0</v>
      </c>
      <c r="Z4333" s="11" t="s">
        <v>26</v>
      </c>
      <c r="AA4333" s="12" t="s">
        <v>31</v>
      </c>
    </row>
    <row r="4334" spans="1:27" x14ac:dyDescent="0.25">
      <c r="A4334" s="10">
        <v>45730</v>
      </c>
      <c r="B4334" s="11" t="s">
        <v>5522</v>
      </c>
      <c r="C4334" s="11" t="s">
        <v>7555</v>
      </c>
      <c r="D4334" s="11">
        <v>18904</v>
      </c>
      <c r="E4334" s="11" t="s">
        <v>245</v>
      </c>
      <c r="F4334" s="11" t="s">
        <v>26</v>
      </c>
      <c r="G4334" s="11">
        <v>4511</v>
      </c>
      <c r="H4334" s="12" t="s">
        <v>41</v>
      </c>
      <c r="I4334" s="12" t="s">
        <v>55</v>
      </c>
      <c r="J4334" s="12" t="s">
        <v>565</v>
      </c>
      <c r="K4334" s="12" t="s">
        <v>549</v>
      </c>
      <c r="L4334" s="13">
        <v>40.54</v>
      </c>
      <c r="M4334" s="13">
        <v>25</v>
      </c>
      <c r="N4334" s="13">
        <f t="shared" si="4697"/>
        <v>1.6215999999999999</v>
      </c>
      <c r="O4334" s="13">
        <v>25</v>
      </c>
      <c r="P4334" s="13"/>
      <c r="Q4334" s="13">
        <v>0</v>
      </c>
      <c r="R4334" s="69">
        <f>L4334*O4334</f>
        <v>1013.5</v>
      </c>
      <c r="S4334" s="69">
        <v>0</v>
      </c>
      <c r="T4334" s="69">
        <f>L4334*S4334</f>
        <v>0</v>
      </c>
      <c r="U4334" s="69">
        <f>R4334-T4334</f>
        <v>1013.5</v>
      </c>
      <c r="V4334" s="69">
        <f t="shared" si="4719"/>
        <v>0</v>
      </c>
      <c r="W4334" s="69">
        <f>U4334-V4334</f>
        <v>1013.5</v>
      </c>
      <c r="X4334" s="69">
        <v>0</v>
      </c>
      <c r="Y4334" s="14">
        <f t="shared" si="4692"/>
        <v>0</v>
      </c>
      <c r="Z4334" s="11" t="s">
        <v>26</v>
      </c>
      <c r="AA4334" s="12" t="s">
        <v>31</v>
      </c>
    </row>
    <row r="4335" spans="1:27" x14ac:dyDescent="0.25">
      <c r="A4335" s="10">
        <v>45730</v>
      </c>
      <c r="B4335" s="11" t="s">
        <v>7556</v>
      </c>
      <c r="C4335" s="11" t="s">
        <v>7557</v>
      </c>
      <c r="D4335" s="11">
        <v>18905</v>
      </c>
      <c r="E4335" s="11" t="s">
        <v>63</v>
      </c>
      <c r="F4335" s="11" t="s">
        <v>26</v>
      </c>
      <c r="G4335" s="11">
        <v>10864</v>
      </c>
      <c r="H4335" s="12" t="s">
        <v>140</v>
      </c>
      <c r="I4335" s="12" t="s">
        <v>55</v>
      </c>
      <c r="J4335" s="12" t="s">
        <v>55</v>
      </c>
      <c r="K4335" s="12" t="s">
        <v>56</v>
      </c>
      <c r="L4335" s="13">
        <v>40.68</v>
      </c>
      <c r="M4335" s="13">
        <v>25</v>
      </c>
      <c r="N4335" s="13">
        <f t="shared" si="4697"/>
        <v>1.6272</v>
      </c>
      <c r="O4335" s="13">
        <v>15</v>
      </c>
      <c r="P4335" s="13"/>
      <c r="Q4335" s="13">
        <v>0</v>
      </c>
      <c r="R4335" s="69">
        <f>+L4335*O4335</f>
        <v>610.20000000000005</v>
      </c>
      <c r="S4335" s="69">
        <v>0</v>
      </c>
      <c r="T4335" s="69">
        <f>+L4335*S4335</f>
        <v>0</v>
      </c>
      <c r="U4335" s="69">
        <f>+R4335-T4335</f>
        <v>610.20000000000005</v>
      </c>
      <c r="V4335" s="69">
        <f>+U4335*0</f>
        <v>0</v>
      </c>
      <c r="W4335" s="69">
        <f>+U4335-V4335</f>
        <v>610.20000000000005</v>
      </c>
      <c r="X4335" s="69">
        <v>0</v>
      </c>
      <c r="Y4335" s="14">
        <f t="shared" si="4692"/>
        <v>0</v>
      </c>
      <c r="Z4335" s="11" t="s">
        <v>26</v>
      </c>
      <c r="AA4335" s="12" t="s">
        <v>31</v>
      </c>
    </row>
    <row r="4336" spans="1:27" x14ac:dyDescent="0.25">
      <c r="A4336" s="10">
        <v>45730</v>
      </c>
      <c r="B4336" s="11" t="s">
        <v>7558</v>
      </c>
      <c r="C4336" s="11" t="s">
        <v>7559</v>
      </c>
      <c r="D4336" s="11">
        <v>18906</v>
      </c>
      <c r="E4336" s="11" t="s">
        <v>239</v>
      </c>
      <c r="F4336" s="11" t="s">
        <v>26</v>
      </c>
      <c r="G4336" s="11">
        <v>3022</v>
      </c>
      <c r="H4336" s="12" t="s">
        <v>41</v>
      </c>
      <c r="I4336" s="12" t="s">
        <v>55</v>
      </c>
      <c r="J4336" s="12" t="s">
        <v>55</v>
      </c>
      <c r="K4336" s="12" t="s">
        <v>56</v>
      </c>
      <c r="L4336" s="13">
        <v>39.32</v>
      </c>
      <c r="M4336" s="13">
        <v>24</v>
      </c>
      <c r="N4336" s="13">
        <f t="shared" si="4697"/>
        <v>1.6383333333333334</v>
      </c>
      <c r="O4336" s="13" t="s">
        <v>30</v>
      </c>
      <c r="P4336" s="13">
        <v>24</v>
      </c>
      <c r="Q4336" s="13">
        <v>0</v>
      </c>
      <c r="R4336" s="69">
        <f t="shared" ref="R4336" si="4720">+M4336*P4336</f>
        <v>576</v>
      </c>
      <c r="S4336" s="69">
        <v>0</v>
      </c>
      <c r="T4336" s="69">
        <f t="shared" ref="T4336" si="4721">+M4336*S4336</f>
        <v>0</v>
      </c>
      <c r="U4336" s="69">
        <f t="shared" ref="U4336" si="4722">+R4336-T4336</f>
        <v>576</v>
      </c>
      <c r="V4336" s="69">
        <f t="shared" ref="V4336" si="4723">+U4336*0</f>
        <v>0</v>
      </c>
      <c r="W4336" s="69">
        <f t="shared" ref="W4336" si="4724">+U4336-V4336</f>
        <v>576</v>
      </c>
      <c r="X4336" s="69">
        <v>0</v>
      </c>
      <c r="Y4336" s="14">
        <f t="shared" si="4692"/>
        <v>0</v>
      </c>
      <c r="Z4336" s="11" t="s">
        <v>26</v>
      </c>
      <c r="AA4336" s="12" t="s">
        <v>31</v>
      </c>
    </row>
    <row r="4337" spans="1:27" x14ac:dyDescent="0.25">
      <c r="A4337" s="10">
        <v>45730</v>
      </c>
      <c r="B4337" s="11" t="s">
        <v>7560</v>
      </c>
      <c r="C4337" s="11" t="s">
        <v>7561</v>
      </c>
      <c r="D4337" s="11">
        <v>18907</v>
      </c>
      <c r="E4337" s="11" t="s">
        <v>98</v>
      </c>
      <c r="F4337" s="11" t="s">
        <v>26</v>
      </c>
      <c r="G4337" s="11">
        <v>10747</v>
      </c>
      <c r="H4337" s="12" t="s">
        <v>140</v>
      </c>
      <c r="I4337" s="12" t="s">
        <v>55</v>
      </c>
      <c r="J4337" s="12" t="s">
        <v>55</v>
      </c>
      <c r="K4337" s="12" t="s">
        <v>56</v>
      </c>
      <c r="L4337" s="13">
        <v>37.04</v>
      </c>
      <c r="M4337" s="13">
        <v>23</v>
      </c>
      <c r="N4337" s="13">
        <f t="shared" si="4697"/>
        <v>1.6104347826086955</v>
      </c>
      <c r="O4337" s="13">
        <v>15</v>
      </c>
      <c r="P4337" s="13"/>
      <c r="Q4337" s="13">
        <v>0</v>
      </c>
      <c r="R4337" s="69">
        <f>+L4337*O4337</f>
        <v>555.6</v>
      </c>
      <c r="S4337" s="69">
        <v>0</v>
      </c>
      <c r="T4337" s="69">
        <f>+L4337*S4337</f>
        <v>0</v>
      </c>
      <c r="U4337" s="69">
        <f>+R4337-T4337</f>
        <v>555.6</v>
      </c>
      <c r="V4337" s="69">
        <f>+U4337*0</f>
        <v>0</v>
      </c>
      <c r="W4337" s="69">
        <f>+U4337-V4337</f>
        <v>555.6</v>
      </c>
      <c r="X4337" s="69">
        <v>0</v>
      </c>
      <c r="Y4337" s="14">
        <f t="shared" si="4692"/>
        <v>0</v>
      </c>
      <c r="Z4337" s="11" t="s">
        <v>26</v>
      </c>
      <c r="AA4337" s="12" t="s">
        <v>31</v>
      </c>
    </row>
    <row r="4338" spans="1:27" x14ac:dyDescent="0.25">
      <c r="A4338" s="10">
        <v>45730</v>
      </c>
      <c r="B4338" s="11" t="s">
        <v>7562</v>
      </c>
      <c r="C4338" s="11" t="s">
        <v>7563</v>
      </c>
      <c r="D4338" s="11">
        <v>18908</v>
      </c>
      <c r="E4338" s="11" t="s">
        <v>229</v>
      </c>
      <c r="F4338" s="11" t="s">
        <v>26</v>
      </c>
      <c r="G4338" s="11">
        <v>3021</v>
      </c>
      <c r="H4338" s="12" t="s">
        <v>41</v>
      </c>
      <c r="I4338" s="12" t="s">
        <v>55</v>
      </c>
      <c r="J4338" s="12" t="s">
        <v>55</v>
      </c>
      <c r="K4338" s="12" t="s">
        <v>56</v>
      </c>
      <c r="L4338" s="13">
        <v>39.74</v>
      </c>
      <c r="M4338" s="13">
        <v>25</v>
      </c>
      <c r="N4338" s="13">
        <f t="shared" si="4697"/>
        <v>1.5896000000000001</v>
      </c>
      <c r="O4338" s="13" t="s">
        <v>30</v>
      </c>
      <c r="P4338" s="13">
        <v>24</v>
      </c>
      <c r="Q4338" s="13">
        <v>0</v>
      </c>
      <c r="R4338" s="69">
        <f t="shared" ref="R4338:R4339" si="4725">+M4338*P4338</f>
        <v>600</v>
      </c>
      <c r="S4338" s="69">
        <v>0</v>
      </c>
      <c r="T4338" s="69">
        <f t="shared" ref="T4338:T4339" si="4726">+M4338*S4338</f>
        <v>0</v>
      </c>
      <c r="U4338" s="69">
        <f t="shared" ref="U4338:U4339" si="4727">+R4338-T4338</f>
        <v>600</v>
      </c>
      <c r="V4338" s="69">
        <f t="shared" ref="V4338:V4339" si="4728">+U4338*0</f>
        <v>0</v>
      </c>
      <c r="W4338" s="69">
        <f t="shared" ref="W4338:W4339" si="4729">+U4338-V4338</f>
        <v>600</v>
      </c>
      <c r="X4338" s="69">
        <v>0</v>
      </c>
      <c r="Y4338" s="14">
        <f t="shared" si="4692"/>
        <v>0</v>
      </c>
      <c r="Z4338" s="11" t="s">
        <v>26</v>
      </c>
      <c r="AA4338" s="12" t="s">
        <v>31</v>
      </c>
    </row>
    <row r="4339" spans="1:27" x14ac:dyDescent="0.25">
      <c r="A4339" s="10">
        <v>45730</v>
      </c>
      <c r="B4339" s="11" t="s">
        <v>7564</v>
      </c>
      <c r="C4339" s="11" t="s">
        <v>7565</v>
      </c>
      <c r="D4339" s="11">
        <v>18909</v>
      </c>
      <c r="E4339" s="11" t="s">
        <v>75</v>
      </c>
      <c r="F4339" s="11" t="s">
        <v>26</v>
      </c>
      <c r="G4339" s="11">
        <v>3020</v>
      </c>
      <c r="H4339" s="12" t="s">
        <v>41</v>
      </c>
      <c r="I4339" s="12" t="s">
        <v>55</v>
      </c>
      <c r="J4339" s="12" t="s">
        <v>55</v>
      </c>
      <c r="K4339" s="12" t="s">
        <v>56</v>
      </c>
      <c r="L4339" s="13">
        <v>37.9</v>
      </c>
      <c r="M4339" s="13">
        <v>23</v>
      </c>
      <c r="N4339" s="13">
        <f t="shared" si="4697"/>
        <v>1.6478260869565218</v>
      </c>
      <c r="O4339" s="13" t="s">
        <v>30</v>
      </c>
      <c r="P4339" s="13">
        <v>24</v>
      </c>
      <c r="Q4339" s="13">
        <v>0</v>
      </c>
      <c r="R4339" s="69">
        <f t="shared" si="4725"/>
        <v>552</v>
      </c>
      <c r="S4339" s="69">
        <v>0</v>
      </c>
      <c r="T4339" s="69">
        <f t="shared" si="4726"/>
        <v>0</v>
      </c>
      <c r="U4339" s="69">
        <f t="shared" si="4727"/>
        <v>552</v>
      </c>
      <c r="V4339" s="69">
        <f t="shared" si="4728"/>
        <v>0</v>
      </c>
      <c r="W4339" s="69">
        <f t="shared" si="4729"/>
        <v>552</v>
      </c>
      <c r="X4339" s="69">
        <v>0</v>
      </c>
      <c r="Y4339" s="14">
        <f t="shared" si="4692"/>
        <v>0</v>
      </c>
      <c r="Z4339" s="11" t="s">
        <v>26</v>
      </c>
      <c r="AA4339" s="12" t="s">
        <v>31</v>
      </c>
    </row>
    <row r="4340" spans="1:27" x14ac:dyDescent="0.25">
      <c r="A4340" s="10">
        <v>45730</v>
      </c>
      <c r="B4340" s="11" t="s">
        <v>314</v>
      </c>
      <c r="C4340" s="11" t="s">
        <v>7566</v>
      </c>
      <c r="D4340" s="11">
        <v>18910</v>
      </c>
      <c r="E4340" s="11" t="s">
        <v>5030</v>
      </c>
      <c r="F4340" s="11" t="s">
        <v>26</v>
      </c>
      <c r="G4340" s="11">
        <v>10806</v>
      </c>
      <c r="H4340" s="12" t="s">
        <v>140</v>
      </c>
      <c r="I4340" s="12" t="s">
        <v>55</v>
      </c>
      <c r="J4340" s="12" t="s">
        <v>565</v>
      </c>
      <c r="K4340" s="12" t="s">
        <v>549</v>
      </c>
      <c r="L4340" s="13">
        <v>33.22</v>
      </c>
      <c r="M4340" s="13">
        <v>22</v>
      </c>
      <c r="N4340" s="13">
        <f t="shared" si="4697"/>
        <v>1.51</v>
      </c>
      <c r="O4340" s="13">
        <v>25</v>
      </c>
      <c r="P4340" s="13"/>
      <c r="Q4340" s="13">
        <v>0</v>
      </c>
      <c r="R4340" s="69">
        <f>+L4340*O4340</f>
        <v>830.5</v>
      </c>
      <c r="S4340" s="69">
        <v>0</v>
      </c>
      <c r="T4340" s="69">
        <f>+L4340*S4340</f>
        <v>0</v>
      </c>
      <c r="U4340" s="69">
        <f>+R4340-T4340</f>
        <v>830.5</v>
      </c>
      <c r="V4340" s="69">
        <f>+U4340*0</f>
        <v>0</v>
      </c>
      <c r="W4340" s="69">
        <f>+U4340-V4340</f>
        <v>830.5</v>
      </c>
      <c r="X4340" s="69">
        <v>0</v>
      </c>
      <c r="Y4340" s="14">
        <f t="shared" si="4692"/>
        <v>0</v>
      </c>
      <c r="Z4340" s="11" t="s">
        <v>26</v>
      </c>
      <c r="AA4340" s="12" t="s">
        <v>31</v>
      </c>
    </row>
    <row r="4341" spans="1:27" x14ac:dyDescent="0.25">
      <c r="A4341" s="10">
        <v>45730</v>
      </c>
      <c r="B4341" s="11" t="s">
        <v>6521</v>
      </c>
      <c r="C4341" s="11" t="s">
        <v>7567</v>
      </c>
      <c r="D4341" s="11">
        <v>18911</v>
      </c>
      <c r="E4341" s="11" t="s">
        <v>2108</v>
      </c>
      <c r="F4341" s="11" t="s">
        <v>26</v>
      </c>
      <c r="G4341" s="11">
        <v>14803</v>
      </c>
      <c r="H4341" s="12" t="s">
        <v>140</v>
      </c>
      <c r="I4341" s="12" t="s">
        <v>55</v>
      </c>
      <c r="J4341" s="12" t="s">
        <v>565</v>
      </c>
      <c r="K4341" s="12" t="s">
        <v>549</v>
      </c>
      <c r="L4341" s="13">
        <v>33.479999999999997</v>
      </c>
      <c r="M4341" s="13">
        <v>22</v>
      </c>
      <c r="N4341" s="13">
        <f t="shared" si="4697"/>
        <v>1.5218181818181817</v>
      </c>
      <c r="O4341" s="13">
        <v>25</v>
      </c>
      <c r="P4341" s="13"/>
      <c r="Q4341" s="13">
        <v>0</v>
      </c>
      <c r="R4341" s="69">
        <f>+L4341*O4341</f>
        <v>836.99999999999989</v>
      </c>
      <c r="S4341" s="69">
        <v>0</v>
      </c>
      <c r="T4341" s="69">
        <f>+L4341*S4341</f>
        <v>0</v>
      </c>
      <c r="U4341" s="69">
        <f>+R4341-T4341</f>
        <v>836.99999999999989</v>
      </c>
      <c r="V4341" s="69">
        <f>+U4341*0</f>
        <v>0</v>
      </c>
      <c r="W4341" s="69">
        <f>+U4341-V4341</f>
        <v>836.99999999999989</v>
      </c>
      <c r="X4341" s="69">
        <v>0</v>
      </c>
      <c r="Y4341" s="14">
        <f t="shared" si="4692"/>
        <v>0</v>
      </c>
      <c r="Z4341" s="11" t="s">
        <v>26</v>
      </c>
      <c r="AA4341" s="12" t="s">
        <v>31</v>
      </c>
    </row>
    <row r="4342" spans="1:27" x14ac:dyDescent="0.25">
      <c r="A4342" s="10">
        <v>45730</v>
      </c>
      <c r="B4342" s="11" t="s">
        <v>7568</v>
      </c>
      <c r="C4342" s="11" t="s">
        <v>7569</v>
      </c>
      <c r="D4342" s="11">
        <v>18912</v>
      </c>
      <c r="E4342" s="11" t="s">
        <v>434</v>
      </c>
      <c r="F4342" s="11" t="s">
        <v>26</v>
      </c>
      <c r="G4342" s="11">
        <v>3131</v>
      </c>
      <c r="H4342" s="12" t="s">
        <v>41</v>
      </c>
      <c r="I4342" s="12" t="s">
        <v>55</v>
      </c>
      <c r="J4342" s="12" t="s">
        <v>55</v>
      </c>
      <c r="K4342" s="12" t="s">
        <v>56</v>
      </c>
      <c r="L4342" s="13">
        <v>37.82</v>
      </c>
      <c r="M4342" s="13">
        <v>23</v>
      </c>
      <c r="N4342" s="13">
        <f t="shared" si="4697"/>
        <v>1.6443478260869566</v>
      </c>
      <c r="O4342" s="13" t="s">
        <v>30</v>
      </c>
      <c r="P4342" s="13">
        <v>24</v>
      </c>
      <c r="Q4342" s="13">
        <v>0</v>
      </c>
      <c r="R4342" s="69">
        <f t="shared" ref="R4342" si="4730">+M4342*P4342</f>
        <v>552</v>
      </c>
      <c r="S4342" s="69">
        <v>0</v>
      </c>
      <c r="T4342" s="69">
        <f t="shared" ref="T4342" si="4731">+M4342*S4342</f>
        <v>0</v>
      </c>
      <c r="U4342" s="69">
        <f t="shared" ref="U4342" si="4732">+R4342-T4342</f>
        <v>552</v>
      </c>
      <c r="V4342" s="69">
        <f t="shared" ref="V4342" si="4733">+U4342*0</f>
        <v>0</v>
      </c>
      <c r="W4342" s="69">
        <f t="shared" ref="W4342" si="4734">+U4342-V4342</f>
        <v>552</v>
      </c>
      <c r="X4342" s="69">
        <v>0</v>
      </c>
      <c r="Y4342" s="14">
        <f t="shared" si="4692"/>
        <v>0</v>
      </c>
      <c r="Z4342" s="11" t="s">
        <v>26</v>
      </c>
      <c r="AA4342" s="12" t="s">
        <v>31</v>
      </c>
    </row>
    <row r="4343" spans="1:27" x14ac:dyDescent="0.25">
      <c r="A4343" s="10">
        <v>45730</v>
      </c>
      <c r="B4343" s="11" t="s">
        <v>7570</v>
      </c>
      <c r="C4343" s="11" t="s">
        <v>7571</v>
      </c>
      <c r="D4343" s="11">
        <v>18913</v>
      </c>
      <c r="E4343" s="11" t="s">
        <v>6142</v>
      </c>
      <c r="F4343" s="11" t="s">
        <v>26</v>
      </c>
      <c r="G4343" s="11">
        <v>4677</v>
      </c>
      <c r="H4343" s="12" t="s">
        <v>140</v>
      </c>
      <c r="I4343" s="12" t="s">
        <v>55</v>
      </c>
      <c r="J4343" s="12" t="s">
        <v>55</v>
      </c>
      <c r="K4343" s="12" t="s">
        <v>56</v>
      </c>
      <c r="L4343" s="13">
        <v>40.64</v>
      </c>
      <c r="M4343" s="13">
        <v>25</v>
      </c>
      <c r="N4343" s="13">
        <f t="shared" si="4697"/>
        <v>1.6255999999999999</v>
      </c>
      <c r="O4343" s="13">
        <v>15</v>
      </c>
      <c r="P4343" s="13"/>
      <c r="Q4343" s="13">
        <v>0</v>
      </c>
      <c r="R4343" s="69">
        <f>+L4343*O4343</f>
        <v>609.6</v>
      </c>
      <c r="S4343" s="69">
        <v>0</v>
      </c>
      <c r="T4343" s="69">
        <f>+L4343*S4343</f>
        <v>0</v>
      </c>
      <c r="U4343" s="69">
        <f>+R4343-T4343</f>
        <v>609.6</v>
      </c>
      <c r="V4343" s="69">
        <f>+U4343*0</f>
        <v>0</v>
      </c>
      <c r="W4343" s="69">
        <f>+U4343-V4343</f>
        <v>609.6</v>
      </c>
      <c r="X4343" s="69">
        <v>0</v>
      </c>
      <c r="Y4343" s="14">
        <f t="shared" si="4692"/>
        <v>0</v>
      </c>
      <c r="Z4343" s="11" t="s">
        <v>26</v>
      </c>
      <c r="AA4343" s="12" t="s">
        <v>31</v>
      </c>
    </row>
    <row r="4344" spans="1:27" x14ac:dyDescent="0.25">
      <c r="A4344" s="10">
        <v>45730</v>
      </c>
      <c r="B4344" s="11" t="s">
        <v>7572</v>
      </c>
      <c r="C4344" s="11" t="s">
        <v>7573</v>
      </c>
      <c r="D4344" s="11">
        <v>18914</v>
      </c>
      <c r="E4344" s="11" t="s">
        <v>519</v>
      </c>
      <c r="F4344" s="11" t="s">
        <v>26</v>
      </c>
      <c r="G4344" s="11">
        <v>10468</v>
      </c>
      <c r="H4344" s="12" t="s">
        <v>140</v>
      </c>
      <c r="I4344" s="12" t="s">
        <v>55</v>
      </c>
      <c r="J4344" s="12" t="s">
        <v>55</v>
      </c>
      <c r="K4344" s="12" t="s">
        <v>56</v>
      </c>
      <c r="L4344" s="13">
        <v>40.28</v>
      </c>
      <c r="M4344" s="13">
        <v>25</v>
      </c>
      <c r="N4344" s="13">
        <f t="shared" si="4697"/>
        <v>1.6112</v>
      </c>
      <c r="O4344" s="13">
        <v>15</v>
      </c>
      <c r="P4344" s="13"/>
      <c r="Q4344" s="13">
        <v>0</v>
      </c>
      <c r="R4344" s="69">
        <f>+L4344*O4344</f>
        <v>604.20000000000005</v>
      </c>
      <c r="S4344" s="69">
        <v>0</v>
      </c>
      <c r="T4344" s="69">
        <f>+L4344*S4344</f>
        <v>0</v>
      </c>
      <c r="U4344" s="69">
        <f>+R4344-T4344</f>
        <v>604.20000000000005</v>
      </c>
      <c r="V4344" s="69">
        <f>+U4344*0</f>
        <v>0</v>
      </c>
      <c r="W4344" s="69">
        <f>+U4344-V4344</f>
        <v>604.20000000000005</v>
      </c>
      <c r="X4344" s="69">
        <v>0</v>
      </c>
      <c r="Y4344" s="14">
        <f t="shared" si="4692"/>
        <v>0</v>
      </c>
      <c r="Z4344" s="11" t="s">
        <v>26</v>
      </c>
      <c r="AA4344" s="12" t="s">
        <v>31</v>
      </c>
    </row>
    <row r="4345" spans="1:27" x14ac:dyDescent="0.25">
      <c r="A4345" s="10">
        <v>45731</v>
      </c>
      <c r="B4345" s="11" t="s">
        <v>7574</v>
      </c>
      <c r="C4345" s="11" t="s">
        <v>7575</v>
      </c>
      <c r="D4345" s="11">
        <v>18915</v>
      </c>
      <c r="E4345" s="11" t="s">
        <v>60</v>
      </c>
      <c r="F4345" s="11" t="s">
        <v>26</v>
      </c>
      <c r="G4345" s="11" t="s">
        <v>35</v>
      </c>
      <c r="H4345" s="12" t="s">
        <v>36</v>
      </c>
      <c r="I4345" s="12" t="s">
        <v>27</v>
      </c>
      <c r="J4345" s="12" t="s">
        <v>42</v>
      </c>
      <c r="K4345" s="12" t="s">
        <v>43</v>
      </c>
      <c r="L4345" s="13">
        <v>5.62</v>
      </c>
      <c r="M4345" s="13">
        <v>4</v>
      </c>
      <c r="N4345" s="13">
        <f t="shared" si="4697"/>
        <v>1.405</v>
      </c>
      <c r="O4345" s="13">
        <v>45</v>
      </c>
      <c r="P4345" s="13" t="s">
        <v>30</v>
      </c>
      <c r="Q4345" s="13">
        <v>0</v>
      </c>
      <c r="R4345" s="69">
        <f>(L4345*O4345)-Q4345</f>
        <v>252.9</v>
      </c>
      <c r="S4345" s="69">
        <v>0</v>
      </c>
      <c r="T4345" s="69">
        <f t="shared" ref="T4345" si="4735">+L4345*S4345</f>
        <v>0</v>
      </c>
      <c r="U4345" s="69">
        <f t="shared" ref="U4345" si="4736">+R4345-T4345</f>
        <v>252.9</v>
      </c>
      <c r="V4345" s="69">
        <f>+U4345*0</f>
        <v>0</v>
      </c>
      <c r="W4345" s="69">
        <f t="shared" ref="W4345" si="4737">+U4345-V4345</f>
        <v>252.9</v>
      </c>
      <c r="X4345" s="69">
        <v>0</v>
      </c>
      <c r="Y4345" s="14">
        <f>T4345-X4345</f>
        <v>0</v>
      </c>
      <c r="Z4345" s="11" t="s">
        <v>26</v>
      </c>
      <c r="AA4345" s="12" t="s">
        <v>31</v>
      </c>
    </row>
    <row r="4346" spans="1:27" x14ac:dyDescent="0.25">
      <c r="A4346" s="10">
        <v>45731</v>
      </c>
      <c r="B4346" s="11" t="s">
        <v>6786</v>
      </c>
      <c r="C4346" s="11" t="s">
        <v>7576</v>
      </c>
      <c r="D4346" s="11">
        <v>18916</v>
      </c>
      <c r="E4346" s="11" t="s">
        <v>98</v>
      </c>
      <c r="F4346" s="11" t="s">
        <v>26</v>
      </c>
      <c r="G4346" s="11">
        <v>10748</v>
      </c>
      <c r="H4346" s="12" t="s">
        <v>140</v>
      </c>
      <c r="I4346" s="12" t="s">
        <v>55</v>
      </c>
      <c r="J4346" s="12" t="s">
        <v>565</v>
      </c>
      <c r="K4346" s="12" t="s">
        <v>549</v>
      </c>
      <c r="L4346" s="13">
        <v>38.42</v>
      </c>
      <c r="M4346" s="13">
        <v>24</v>
      </c>
      <c r="N4346" s="13">
        <f t="shared" si="4697"/>
        <v>1.6008333333333333</v>
      </c>
      <c r="O4346" s="13">
        <v>25</v>
      </c>
      <c r="P4346" s="13"/>
      <c r="Q4346" s="13">
        <v>0</v>
      </c>
      <c r="R4346" s="69">
        <f>+L4346*O4346</f>
        <v>960.5</v>
      </c>
      <c r="S4346" s="69">
        <v>0</v>
      </c>
      <c r="T4346" s="69">
        <f>+L4346*S4346</f>
        <v>0</v>
      </c>
      <c r="U4346" s="69">
        <f>+R4346-T4346</f>
        <v>960.5</v>
      </c>
      <c r="V4346" s="69">
        <f>+U4346*0</f>
        <v>0</v>
      </c>
      <c r="W4346" s="69">
        <f>+U4346-V4346</f>
        <v>960.5</v>
      </c>
      <c r="X4346" s="69">
        <v>0</v>
      </c>
      <c r="Y4346" s="14">
        <f t="shared" ref="Y4346:Y4373" si="4738">T4346-X4346</f>
        <v>0</v>
      </c>
      <c r="Z4346" s="11" t="s">
        <v>26</v>
      </c>
      <c r="AA4346" s="12" t="s">
        <v>31</v>
      </c>
    </row>
    <row r="4347" spans="1:27" x14ac:dyDescent="0.25">
      <c r="A4347" s="10">
        <v>45731</v>
      </c>
      <c r="B4347" s="11" t="s">
        <v>7577</v>
      </c>
      <c r="C4347" s="11" t="s">
        <v>7576</v>
      </c>
      <c r="D4347" s="11">
        <v>18917</v>
      </c>
      <c r="E4347" s="11" t="s">
        <v>1199</v>
      </c>
      <c r="F4347" s="11" t="s">
        <v>26</v>
      </c>
      <c r="G4347" s="11">
        <v>2825</v>
      </c>
      <c r="H4347" s="12" t="s">
        <v>162</v>
      </c>
      <c r="I4347" s="12" t="s">
        <v>27</v>
      </c>
      <c r="J4347" s="12" t="s">
        <v>33</v>
      </c>
      <c r="K4347" s="12" t="s">
        <v>34</v>
      </c>
      <c r="L4347" s="13">
        <v>38.94</v>
      </c>
      <c r="M4347" s="13">
        <v>25</v>
      </c>
      <c r="N4347" s="13">
        <f t="shared" si="4697"/>
        <v>1.5575999999999999</v>
      </c>
      <c r="O4347" s="13" t="s">
        <v>30</v>
      </c>
      <c r="P4347" s="13">
        <v>58</v>
      </c>
      <c r="Q4347" s="13">
        <v>0</v>
      </c>
      <c r="R4347" s="69">
        <f>M4347*P4347</f>
        <v>1450</v>
      </c>
      <c r="S4347" s="69">
        <v>0</v>
      </c>
      <c r="T4347" s="69">
        <f>M4347*S4347</f>
        <v>0</v>
      </c>
      <c r="U4347" s="69">
        <f>R4347-T4347</f>
        <v>1450</v>
      </c>
      <c r="V4347" s="69">
        <f>U4347*0</f>
        <v>0</v>
      </c>
      <c r="W4347" s="69">
        <f>U4347-V4347</f>
        <v>1450</v>
      </c>
      <c r="X4347" s="69">
        <v>0</v>
      </c>
      <c r="Y4347" s="14">
        <f t="shared" si="4738"/>
        <v>0</v>
      </c>
      <c r="Z4347" s="11" t="s">
        <v>26</v>
      </c>
      <c r="AA4347" s="12" t="s">
        <v>31</v>
      </c>
    </row>
    <row r="4348" spans="1:27" x14ac:dyDescent="0.25">
      <c r="A4348" s="10">
        <v>45731</v>
      </c>
      <c r="B4348" s="11" t="s">
        <v>2701</v>
      </c>
      <c r="C4348" s="11" t="s">
        <v>7578</v>
      </c>
      <c r="D4348" s="11">
        <v>18918</v>
      </c>
      <c r="E4348" s="11" t="s">
        <v>46</v>
      </c>
      <c r="F4348" s="11" t="s">
        <v>26</v>
      </c>
      <c r="G4348" s="11">
        <v>112678</v>
      </c>
      <c r="H4348" s="12" t="s">
        <v>4445</v>
      </c>
      <c r="I4348" s="12" t="s">
        <v>27</v>
      </c>
      <c r="J4348" s="12" t="s">
        <v>33</v>
      </c>
      <c r="K4348" s="12" t="s">
        <v>34</v>
      </c>
      <c r="L4348" s="13">
        <v>36.22</v>
      </c>
      <c r="M4348" s="13">
        <v>25</v>
      </c>
      <c r="N4348" s="13">
        <f t="shared" si="4697"/>
        <v>1.4487999999999999</v>
      </c>
      <c r="O4348" s="13">
        <v>44</v>
      </c>
      <c r="P4348" s="13" t="s">
        <v>30</v>
      </c>
      <c r="Q4348" s="13">
        <v>0</v>
      </c>
      <c r="R4348" s="69">
        <f t="shared" ref="R4348" si="4739">+L4348*O4348</f>
        <v>1593.6799999999998</v>
      </c>
      <c r="S4348" s="69">
        <v>0</v>
      </c>
      <c r="T4348" s="69">
        <f>+L4348*S4348</f>
        <v>0</v>
      </c>
      <c r="U4348" s="69">
        <f>+R4348-T4348</f>
        <v>1593.6799999999998</v>
      </c>
      <c r="V4348" s="69">
        <f>+U4348*1</f>
        <v>1593.6799999999998</v>
      </c>
      <c r="W4348" s="69">
        <f>+U4348-V4348</f>
        <v>0</v>
      </c>
      <c r="X4348" s="69">
        <v>0</v>
      </c>
      <c r="Y4348" s="14">
        <f t="shared" si="4738"/>
        <v>0</v>
      </c>
      <c r="Z4348" s="11" t="s">
        <v>26</v>
      </c>
      <c r="AA4348" s="12" t="s">
        <v>31</v>
      </c>
    </row>
    <row r="4349" spans="1:27" x14ac:dyDescent="0.25">
      <c r="A4349" s="10">
        <v>45731</v>
      </c>
      <c r="B4349" s="11" t="s">
        <v>7574</v>
      </c>
      <c r="C4349" s="11" t="s">
        <v>7579</v>
      </c>
      <c r="D4349" s="11">
        <v>18919</v>
      </c>
      <c r="E4349" s="11" t="s">
        <v>519</v>
      </c>
      <c r="F4349" s="11" t="s">
        <v>26</v>
      </c>
      <c r="G4349" s="11">
        <v>10469</v>
      </c>
      <c r="H4349" s="12" t="s">
        <v>140</v>
      </c>
      <c r="I4349" s="12" t="s">
        <v>55</v>
      </c>
      <c r="J4349" s="12" t="s">
        <v>55</v>
      </c>
      <c r="K4349" s="12" t="s">
        <v>56</v>
      </c>
      <c r="L4349" s="13">
        <v>42.86</v>
      </c>
      <c r="M4349" s="13">
        <v>25</v>
      </c>
      <c r="N4349" s="13">
        <f t="shared" si="4697"/>
        <v>1.7143999999999999</v>
      </c>
      <c r="O4349" s="13">
        <v>15</v>
      </c>
      <c r="P4349" s="13"/>
      <c r="Q4349" s="13">
        <v>0</v>
      </c>
      <c r="R4349" s="69">
        <f>+L4349*O4349</f>
        <v>642.9</v>
      </c>
      <c r="S4349" s="69">
        <v>0</v>
      </c>
      <c r="T4349" s="69">
        <f>+L4349*S4349</f>
        <v>0</v>
      </c>
      <c r="U4349" s="69">
        <f>+R4349-T4349</f>
        <v>642.9</v>
      </c>
      <c r="V4349" s="69">
        <f>+U4349*0</f>
        <v>0</v>
      </c>
      <c r="W4349" s="69">
        <f>+U4349-V4349</f>
        <v>642.9</v>
      </c>
      <c r="X4349" s="69">
        <v>0</v>
      </c>
      <c r="Y4349" s="14">
        <f t="shared" si="4738"/>
        <v>0</v>
      </c>
      <c r="Z4349" s="11" t="s">
        <v>26</v>
      </c>
      <c r="AA4349" s="12" t="s">
        <v>31</v>
      </c>
    </row>
    <row r="4350" spans="1:27" x14ac:dyDescent="0.25">
      <c r="A4350" s="10">
        <v>45731</v>
      </c>
      <c r="B4350" s="11" t="s">
        <v>7580</v>
      </c>
      <c r="C4350" s="11" t="s">
        <v>7581</v>
      </c>
      <c r="D4350" s="11">
        <v>18920</v>
      </c>
      <c r="E4350" s="11" t="s">
        <v>60</v>
      </c>
      <c r="F4350" s="11" t="s">
        <v>26</v>
      </c>
      <c r="G4350" s="11" t="s">
        <v>35</v>
      </c>
      <c r="H4350" s="12" t="s">
        <v>36</v>
      </c>
      <c r="I4350" s="12" t="s">
        <v>27</v>
      </c>
      <c r="J4350" s="12" t="s">
        <v>33</v>
      </c>
      <c r="K4350" s="12" t="s">
        <v>34</v>
      </c>
      <c r="L4350" s="13">
        <v>5.4</v>
      </c>
      <c r="M4350" s="13">
        <v>4</v>
      </c>
      <c r="N4350" s="13">
        <f t="shared" si="4697"/>
        <v>1.35</v>
      </c>
      <c r="O4350" s="13">
        <v>50</v>
      </c>
      <c r="P4350" s="13" t="s">
        <v>30</v>
      </c>
      <c r="Q4350" s="13">
        <v>0</v>
      </c>
      <c r="R4350" s="69">
        <f>(L4350*O4350)-Q4350</f>
        <v>270</v>
      </c>
      <c r="S4350" s="69">
        <v>0</v>
      </c>
      <c r="T4350" s="69">
        <f t="shared" ref="T4350" si="4740">+L4350*S4350</f>
        <v>0</v>
      </c>
      <c r="U4350" s="69">
        <f t="shared" ref="U4350" si="4741">+R4350-T4350</f>
        <v>270</v>
      </c>
      <c r="V4350" s="69">
        <f t="shared" ref="V4350" si="4742">+U4350*0</f>
        <v>0</v>
      </c>
      <c r="W4350" s="69">
        <f t="shared" ref="W4350" si="4743">+U4350-V4350</f>
        <v>270</v>
      </c>
      <c r="X4350" s="69">
        <v>0</v>
      </c>
      <c r="Y4350" s="14">
        <f t="shared" si="4738"/>
        <v>0</v>
      </c>
      <c r="Z4350" s="11" t="s">
        <v>26</v>
      </c>
      <c r="AA4350" s="12" t="s">
        <v>31</v>
      </c>
    </row>
    <row r="4351" spans="1:27" x14ac:dyDescent="0.25">
      <c r="A4351" s="10">
        <v>45731</v>
      </c>
      <c r="B4351" s="11" t="s">
        <v>3492</v>
      </c>
      <c r="C4351" s="11" t="s">
        <v>7582</v>
      </c>
      <c r="D4351" s="11">
        <v>18921</v>
      </c>
      <c r="E4351" s="11" t="s">
        <v>63</v>
      </c>
      <c r="F4351" s="11" t="s">
        <v>26</v>
      </c>
      <c r="G4351" s="11">
        <v>10865</v>
      </c>
      <c r="H4351" s="12" t="s">
        <v>140</v>
      </c>
      <c r="I4351" s="12" t="s">
        <v>55</v>
      </c>
      <c r="J4351" s="12" t="s">
        <v>55</v>
      </c>
      <c r="K4351" s="12" t="s">
        <v>56</v>
      </c>
      <c r="L4351" s="13">
        <v>36.68</v>
      </c>
      <c r="M4351" s="13">
        <v>23</v>
      </c>
      <c r="N4351" s="13">
        <f t="shared" si="4697"/>
        <v>1.5947826086956522</v>
      </c>
      <c r="O4351" s="13">
        <v>15</v>
      </c>
      <c r="P4351" s="13"/>
      <c r="Q4351" s="13">
        <v>0</v>
      </c>
      <c r="R4351" s="69">
        <f>+L4351*O4351</f>
        <v>550.20000000000005</v>
      </c>
      <c r="S4351" s="69">
        <v>0</v>
      </c>
      <c r="T4351" s="69">
        <f>+L4351*S4351</f>
        <v>0</v>
      </c>
      <c r="U4351" s="69">
        <f>+R4351-T4351</f>
        <v>550.20000000000005</v>
      </c>
      <c r="V4351" s="69">
        <f>+U4351*0</f>
        <v>0</v>
      </c>
      <c r="W4351" s="69">
        <f>+U4351-V4351</f>
        <v>550.20000000000005</v>
      </c>
      <c r="X4351" s="69">
        <v>0</v>
      </c>
      <c r="Y4351" s="14">
        <f t="shared" si="4738"/>
        <v>0</v>
      </c>
      <c r="Z4351" s="11" t="s">
        <v>26</v>
      </c>
      <c r="AA4351" s="12" t="s">
        <v>31</v>
      </c>
    </row>
    <row r="4352" spans="1:27" x14ac:dyDescent="0.25">
      <c r="A4352" s="10">
        <v>45731</v>
      </c>
      <c r="B4352" s="11" t="s">
        <v>7583</v>
      </c>
      <c r="C4352" s="11" t="s">
        <v>7584</v>
      </c>
      <c r="D4352" s="11">
        <v>18922</v>
      </c>
      <c r="E4352" s="11" t="s">
        <v>229</v>
      </c>
      <c r="F4352" s="11" t="s">
        <v>26</v>
      </c>
      <c r="G4352" s="11">
        <v>26230</v>
      </c>
      <c r="H4352" s="12" t="s">
        <v>564</v>
      </c>
      <c r="I4352" s="12" t="s">
        <v>55</v>
      </c>
      <c r="J4352" s="12" t="s">
        <v>565</v>
      </c>
      <c r="K4352" s="12" t="s">
        <v>549</v>
      </c>
      <c r="L4352" s="13">
        <v>45.12</v>
      </c>
      <c r="M4352" s="13">
        <v>25</v>
      </c>
      <c r="N4352" s="13">
        <f t="shared" si="4697"/>
        <v>1.8048</v>
      </c>
      <c r="O4352" s="13">
        <v>25</v>
      </c>
      <c r="P4352" s="13" t="s">
        <v>30</v>
      </c>
      <c r="Q4352" s="13">
        <v>0</v>
      </c>
      <c r="R4352" s="69">
        <f t="shared" ref="R4352" si="4744">L4352*O4352</f>
        <v>1128</v>
      </c>
      <c r="S4352" s="69">
        <v>0</v>
      </c>
      <c r="T4352" s="69">
        <f t="shared" ref="T4352" si="4745">L4352*S4352</f>
        <v>0</v>
      </c>
      <c r="U4352" s="69">
        <f t="shared" ref="U4352" si="4746">R4352-T4352</f>
        <v>1128</v>
      </c>
      <c r="V4352" s="69">
        <f>U4352*0</f>
        <v>0</v>
      </c>
      <c r="W4352" s="69">
        <f t="shared" ref="W4352" si="4747">U4352-V4352</f>
        <v>1128</v>
      </c>
      <c r="X4352" s="69">
        <v>0</v>
      </c>
      <c r="Y4352" s="14">
        <f t="shared" si="4738"/>
        <v>0</v>
      </c>
      <c r="Z4352" s="11" t="s">
        <v>26</v>
      </c>
      <c r="AA4352" s="12" t="s">
        <v>31</v>
      </c>
    </row>
    <row r="4353" spans="1:27" x14ac:dyDescent="0.25">
      <c r="A4353" s="10">
        <v>45731</v>
      </c>
      <c r="B4353" s="11" t="s">
        <v>256</v>
      </c>
      <c r="C4353" s="11" t="s">
        <v>7585</v>
      </c>
      <c r="D4353" s="11">
        <v>18923</v>
      </c>
      <c r="E4353" s="11" t="s">
        <v>1199</v>
      </c>
      <c r="F4353" s="11" t="s">
        <v>26</v>
      </c>
      <c r="G4353" s="11">
        <v>2826</v>
      </c>
      <c r="H4353" s="12" t="s">
        <v>162</v>
      </c>
      <c r="I4353" s="12" t="s">
        <v>27</v>
      </c>
      <c r="J4353" s="12" t="s">
        <v>33</v>
      </c>
      <c r="K4353" s="12" t="s">
        <v>34</v>
      </c>
      <c r="L4353" s="13">
        <v>38.619999999999997</v>
      </c>
      <c r="M4353" s="13">
        <v>25</v>
      </c>
      <c r="N4353" s="13">
        <f t="shared" si="4697"/>
        <v>1.5448</v>
      </c>
      <c r="O4353" s="13" t="s">
        <v>30</v>
      </c>
      <c r="P4353" s="13">
        <v>58</v>
      </c>
      <c r="Q4353" s="13">
        <v>0</v>
      </c>
      <c r="R4353" s="69">
        <f>M4353*P4353</f>
        <v>1450</v>
      </c>
      <c r="S4353" s="69">
        <v>0</v>
      </c>
      <c r="T4353" s="69">
        <f>M4353*S4353</f>
        <v>0</v>
      </c>
      <c r="U4353" s="69">
        <f>R4353-T4353</f>
        <v>1450</v>
      </c>
      <c r="V4353" s="69">
        <f>U4353*0</f>
        <v>0</v>
      </c>
      <c r="W4353" s="69">
        <f>U4353-V4353</f>
        <v>1450</v>
      </c>
      <c r="X4353" s="69">
        <v>0</v>
      </c>
      <c r="Y4353" s="14">
        <f t="shared" si="4738"/>
        <v>0</v>
      </c>
      <c r="Z4353" s="11" t="s">
        <v>26</v>
      </c>
      <c r="AA4353" s="12" t="s">
        <v>31</v>
      </c>
    </row>
    <row r="4354" spans="1:27" x14ac:dyDescent="0.25">
      <c r="A4354" s="10">
        <v>45731</v>
      </c>
      <c r="B4354" s="11" t="s">
        <v>6618</v>
      </c>
      <c r="C4354" s="11" t="s">
        <v>7586</v>
      </c>
      <c r="D4354" s="11">
        <v>18924</v>
      </c>
      <c r="E4354" s="11" t="s">
        <v>69</v>
      </c>
      <c r="F4354" s="11" t="s">
        <v>26</v>
      </c>
      <c r="G4354" s="11">
        <v>2147</v>
      </c>
      <c r="H4354" s="12" t="s">
        <v>70</v>
      </c>
      <c r="I4354" s="12" t="s">
        <v>27</v>
      </c>
      <c r="J4354" s="12" t="s">
        <v>33</v>
      </c>
      <c r="K4354" s="12" t="s">
        <v>34</v>
      </c>
      <c r="L4354" s="13">
        <v>38.200000000000003</v>
      </c>
      <c r="M4354" s="13">
        <v>25</v>
      </c>
      <c r="N4354" s="13">
        <f t="shared" si="4697"/>
        <v>1.528</v>
      </c>
      <c r="O4354" s="13" t="s">
        <v>30</v>
      </c>
      <c r="P4354" s="13">
        <v>60</v>
      </c>
      <c r="Q4354" s="13">
        <v>0</v>
      </c>
      <c r="R4354" s="69">
        <f>+M4354*P4354</f>
        <v>1500</v>
      </c>
      <c r="S4354" s="69">
        <v>0</v>
      </c>
      <c r="T4354" s="69">
        <f>+M4354*S4354</f>
        <v>0</v>
      </c>
      <c r="U4354" s="69">
        <f t="shared" ref="U4354:U4355" si="4748">+R4354-T4354</f>
        <v>1500</v>
      </c>
      <c r="V4354" s="69">
        <f>+U4354*0</f>
        <v>0</v>
      </c>
      <c r="W4354" s="69">
        <f t="shared" ref="W4354:W4355" si="4749">+U4354-V4354</f>
        <v>1500</v>
      </c>
      <c r="X4354" s="69">
        <v>0</v>
      </c>
      <c r="Y4354" s="14">
        <f t="shared" si="4738"/>
        <v>0</v>
      </c>
      <c r="Z4354" s="11" t="s">
        <v>26</v>
      </c>
      <c r="AA4354" s="12" t="s">
        <v>31</v>
      </c>
    </row>
    <row r="4355" spans="1:27" x14ac:dyDescent="0.25">
      <c r="A4355" s="10">
        <v>45731</v>
      </c>
      <c r="B4355" s="11" t="s">
        <v>407</v>
      </c>
      <c r="C4355" s="11" t="s">
        <v>7587</v>
      </c>
      <c r="D4355" s="11">
        <v>18925</v>
      </c>
      <c r="E4355" s="11" t="s">
        <v>74</v>
      </c>
      <c r="F4355" s="11" t="s">
        <v>26</v>
      </c>
      <c r="G4355" s="11">
        <v>1350</v>
      </c>
      <c r="H4355" s="12" t="s">
        <v>70</v>
      </c>
      <c r="I4355" s="12" t="s">
        <v>27</v>
      </c>
      <c r="J4355" s="12" t="s">
        <v>33</v>
      </c>
      <c r="K4355" s="12" t="s">
        <v>34</v>
      </c>
      <c r="L4355" s="13">
        <v>36.119999999999997</v>
      </c>
      <c r="M4355" s="13">
        <v>25</v>
      </c>
      <c r="N4355" s="13">
        <f t="shared" si="4697"/>
        <v>1.4447999999999999</v>
      </c>
      <c r="O4355" s="13" t="s">
        <v>30</v>
      </c>
      <c r="P4355" s="13">
        <v>60</v>
      </c>
      <c r="Q4355" s="13">
        <v>0</v>
      </c>
      <c r="R4355" s="69">
        <f>+M4355*P4355</f>
        <v>1500</v>
      </c>
      <c r="S4355" s="69">
        <v>0</v>
      </c>
      <c r="T4355" s="69">
        <f>+M4355*S4355</f>
        <v>0</v>
      </c>
      <c r="U4355" s="69">
        <f t="shared" si="4748"/>
        <v>1500</v>
      </c>
      <c r="V4355" s="69">
        <f>+U4355*0</f>
        <v>0</v>
      </c>
      <c r="W4355" s="69">
        <f t="shared" si="4749"/>
        <v>1500</v>
      </c>
      <c r="X4355" s="69">
        <v>0</v>
      </c>
      <c r="Y4355" s="14">
        <f t="shared" si="4738"/>
        <v>0</v>
      </c>
      <c r="Z4355" s="11" t="s">
        <v>26</v>
      </c>
      <c r="AA4355" s="12" t="s">
        <v>31</v>
      </c>
    </row>
    <row r="4356" spans="1:27" x14ac:dyDescent="0.25">
      <c r="A4356" s="10">
        <v>45731</v>
      </c>
      <c r="B4356" s="11" t="s">
        <v>7588</v>
      </c>
      <c r="C4356" s="11" t="s">
        <v>7589</v>
      </c>
      <c r="D4356" s="11">
        <v>18926</v>
      </c>
      <c r="E4356" s="11" t="s">
        <v>98</v>
      </c>
      <c r="F4356" s="11" t="s">
        <v>26</v>
      </c>
      <c r="G4356" s="11">
        <v>10749</v>
      </c>
      <c r="H4356" s="12" t="s">
        <v>140</v>
      </c>
      <c r="I4356" s="12" t="s">
        <v>55</v>
      </c>
      <c r="J4356" s="12" t="s">
        <v>565</v>
      </c>
      <c r="K4356" s="12" t="s">
        <v>549</v>
      </c>
      <c r="L4356" s="13">
        <v>38.9</v>
      </c>
      <c r="M4356" s="13">
        <v>24</v>
      </c>
      <c r="N4356" s="13">
        <f t="shared" si="4697"/>
        <v>1.6208333333333333</v>
      </c>
      <c r="O4356" s="13">
        <v>25</v>
      </c>
      <c r="P4356" s="13"/>
      <c r="Q4356" s="13">
        <v>0</v>
      </c>
      <c r="R4356" s="69">
        <f>+L4356*O4356</f>
        <v>972.5</v>
      </c>
      <c r="S4356" s="69">
        <v>0</v>
      </c>
      <c r="T4356" s="69">
        <f>+L4356*S4356</f>
        <v>0</v>
      </c>
      <c r="U4356" s="69">
        <f>+R4356-T4356</f>
        <v>972.5</v>
      </c>
      <c r="V4356" s="69">
        <f>+U4356*0</f>
        <v>0</v>
      </c>
      <c r="W4356" s="69">
        <f>+U4356-V4356</f>
        <v>972.5</v>
      </c>
      <c r="X4356" s="69">
        <v>0</v>
      </c>
      <c r="Y4356" s="14">
        <f t="shared" si="4738"/>
        <v>0</v>
      </c>
      <c r="Z4356" s="11" t="s">
        <v>26</v>
      </c>
      <c r="AA4356" s="12" t="s">
        <v>31</v>
      </c>
    </row>
    <row r="4357" spans="1:27" x14ac:dyDescent="0.25">
      <c r="A4357" s="10">
        <v>45731</v>
      </c>
      <c r="B4357" s="11" t="s">
        <v>2537</v>
      </c>
      <c r="C4357" s="11" t="s">
        <v>7590</v>
      </c>
      <c r="D4357" s="11">
        <v>18927</v>
      </c>
      <c r="E4357" s="11" t="s">
        <v>504</v>
      </c>
      <c r="F4357" s="11" t="s">
        <v>26</v>
      </c>
      <c r="G4357" s="11">
        <v>1271</v>
      </c>
      <c r="H4357" s="12" t="s">
        <v>141</v>
      </c>
      <c r="I4357" s="12" t="s">
        <v>37</v>
      </c>
      <c r="J4357" s="12" t="s">
        <v>85</v>
      </c>
      <c r="K4357" s="12" t="s">
        <v>86</v>
      </c>
      <c r="L4357" s="13">
        <v>40.26</v>
      </c>
      <c r="M4357" s="13">
        <v>25</v>
      </c>
      <c r="N4357" s="13">
        <f t="shared" si="4697"/>
        <v>1.6103999999999998</v>
      </c>
      <c r="O4357" s="13">
        <v>29</v>
      </c>
      <c r="P4357" s="13" t="s">
        <v>30</v>
      </c>
      <c r="Q4357" s="13">
        <v>0</v>
      </c>
      <c r="R4357" s="69">
        <f t="shared" ref="R4357:R4358" si="4750">L4357*O4357</f>
        <v>1167.54</v>
      </c>
      <c r="S4357" s="69">
        <v>0</v>
      </c>
      <c r="T4357" s="69">
        <f t="shared" ref="T4357:T4358" si="4751">L4357*S4357</f>
        <v>0</v>
      </c>
      <c r="U4357" s="69">
        <f t="shared" ref="U4357:U4360" si="4752">R4357-T4357</f>
        <v>1167.54</v>
      </c>
      <c r="V4357" s="69">
        <f t="shared" ref="V4357:V4358" si="4753">U4357*0</f>
        <v>0</v>
      </c>
      <c r="W4357" s="69">
        <f t="shared" ref="W4357:W4360" si="4754">U4357-V4357</f>
        <v>1167.54</v>
      </c>
      <c r="X4357" s="69">
        <v>0</v>
      </c>
      <c r="Y4357" s="14">
        <f t="shared" si="4738"/>
        <v>0</v>
      </c>
      <c r="Z4357" s="11" t="s">
        <v>26</v>
      </c>
      <c r="AA4357" s="12" t="s">
        <v>31</v>
      </c>
    </row>
    <row r="4358" spans="1:27" x14ac:dyDescent="0.25">
      <c r="A4358" s="10">
        <v>45731</v>
      </c>
      <c r="B4358" s="11" t="s">
        <v>7591</v>
      </c>
      <c r="C4358" s="11" t="s">
        <v>7592</v>
      </c>
      <c r="D4358" s="11">
        <v>18928</v>
      </c>
      <c r="E4358" s="11" t="s">
        <v>657</v>
      </c>
      <c r="F4358" s="11" t="s">
        <v>26</v>
      </c>
      <c r="G4358" s="11">
        <v>872</v>
      </c>
      <c r="H4358" s="12" t="s">
        <v>141</v>
      </c>
      <c r="I4358" s="12" t="s">
        <v>37</v>
      </c>
      <c r="J4358" s="12" t="s">
        <v>85</v>
      </c>
      <c r="K4358" s="12" t="s">
        <v>86</v>
      </c>
      <c r="L4358" s="13">
        <v>39.56</v>
      </c>
      <c r="M4358" s="13">
        <v>25</v>
      </c>
      <c r="N4358" s="13">
        <f t="shared" si="4697"/>
        <v>1.5824</v>
      </c>
      <c r="O4358" s="13">
        <v>29</v>
      </c>
      <c r="P4358" s="13" t="s">
        <v>30</v>
      </c>
      <c r="Q4358" s="13">
        <v>0</v>
      </c>
      <c r="R4358" s="69">
        <f t="shared" si="4750"/>
        <v>1147.24</v>
      </c>
      <c r="S4358" s="69">
        <v>0</v>
      </c>
      <c r="T4358" s="69">
        <f t="shared" si="4751"/>
        <v>0</v>
      </c>
      <c r="U4358" s="69">
        <f t="shared" si="4752"/>
        <v>1147.24</v>
      </c>
      <c r="V4358" s="69">
        <f t="shared" si="4753"/>
        <v>0</v>
      </c>
      <c r="W4358" s="69">
        <f t="shared" si="4754"/>
        <v>1147.24</v>
      </c>
      <c r="X4358" s="69">
        <v>0</v>
      </c>
      <c r="Y4358" s="14">
        <f t="shared" si="4738"/>
        <v>0</v>
      </c>
      <c r="Z4358" s="11" t="s">
        <v>26</v>
      </c>
      <c r="AA4358" s="12" t="s">
        <v>31</v>
      </c>
    </row>
    <row r="4359" spans="1:27" x14ac:dyDescent="0.25">
      <c r="A4359" s="10">
        <v>45731</v>
      </c>
      <c r="B4359" s="11" t="s">
        <v>6981</v>
      </c>
      <c r="C4359" s="11" t="s">
        <v>7593</v>
      </c>
      <c r="D4359" s="11">
        <v>18929</v>
      </c>
      <c r="E4359" s="11" t="s">
        <v>1724</v>
      </c>
      <c r="F4359" s="11" t="s">
        <v>26</v>
      </c>
      <c r="G4359" s="11">
        <v>1642</v>
      </c>
      <c r="H4359" s="12" t="s">
        <v>45</v>
      </c>
      <c r="I4359" s="12" t="s">
        <v>27</v>
      </c>
      <c r="J4359" s="12" t="s">
        <v>33</v>
      </c>
      <c r="K4359" s="12" t="s">
        <v>34</v>
      </c>
      <c r="L4359" s="13">
        <v>36.32</v>
      </c>
      <c r="M4359" s="13">
        <v>25</v>
      </c>
      <c r="N4359" s="13">
        <f t="shared" si="4697"/>
        <v>1.4528000000000001</v>
      </c>
      <c r="O4359" s="13" t="s">
        <v>30</v>
      </c>
      <c r="P4359" s="13">
        <v>58</v>
      </c>
      <c r="Q4359" s="13">
        <v>0</v>
      </c>
      <c r="R4359" s="69">
        <f>M4359*P4359</f>
        <v>1450</v>
      </c>
      <c r="S4359" s="69">
        <v>0</v>
      </c>
      <c r="T4359" s="69">
        <f>M4359*S4359</f>
        <v>0</v>
      </c>
      <c r="U4359" s="69">
        <f t="shared" si="4752"/>
        <v>1450</v>
      </c>
      <c r="V4359" s="69">
        <f>U4359*0</f>
        <v>0</v>
      </c>
      <c r="W4359" s="69">
        <f t="shared" si="4754"/>
        <v>1450</v>
      </c>
      <c r="X4359" s="69">
        <v>0</v>
      </c>
      <c r="Y4359" s="14">
        <f t="shared" si="4738"/>
        <v>0</v>
      </c>
      <c r="Z4359" s="11" t="s">
        <v>26</v>
      </c>
      <c r="AA4359" s="12" t="s">
        <v>31</v>
      </c>
    </row>
    <row r="4360" spans="1:27" x14ac:dyDescent="0.25">
      <c r="A4360" s="10">
        <v>45731</v>
      </c>
      <c r="B4360" s="11" t="s">
        <v>7594</v>
      </c>
      <c r="C4360" s="11" t="s">
        <v>7595</v>
      </c>
      <c r="D4360" s="11">
        <v>18930</v>
      </c>
      <c r="E4360" s="11" t="s">
        <v>32</v>
      </c>
      <c r="F4360" s="11" t="s">
        <v>26</v>
      </c>
      <c r="G4360" s="11">
        <v>1643</v>
      </c>
      <c r="H4360" s="12" t="s">
        <v>45</v>
      </c>
      <c r="I4360" s="12" t="s">
        <v>27</v>
      </c>
      <c r="J4360" s="12" t="s">
        <v>33</v>
      </c>
      <c r="K4360" s="12" t="s">
        <v>34</v>
      </c>
      <c r="L4360" s="13">
        <v>37.14</v>
      </c>
      <c r="M4360" s="13">
        <v>25</v>
      </c>
      <c r="N4360" s="13">
        <f t="shared" si="4697"/>
        <v>1.4856</v>
      </c>
      <c r="O4360" s="13" t="s">
        <v>30</v>
      </c>
      <c r="P4360" s="13">
        <v>58</v>
      </c>
      <c r="Q4360" s="13">
        <v>0</v>
      </c>
      <c r="R4360" s="69">
        <f>M4360*P4360</f>
        <v>1450</v>
      </c>
      <c r="S4360" s="69">
        <v>0</v>
      </c>
      <c r="T4360" s="69">
        <f>M4360*S4360</f>
        <v>0</v>
      </c>
      <c r="U4360" s="69">
        <f t="shared" si="4752"/>
        <v>1450</v>
      </c>
      <c r="V4360" s="69">
        <f>U4360*0</f>
        <v>0</v>
      </c>
      <c r="W4360" s="69">
        <f t="shared" si="4754"/>
        <v>1450</v>
      </c>
      <c r="X4360" s="69">
        <v>0</v>
      </c>
      <c r="Y4360" s="14">
        <f t="shared" si="4738"/>
        <v>0</v>
      </c>
      <c r="Z4360" s="11" t="s">
        <v>26</v>
      </c>
      <c r="AA4360" s="12" t="s">
        <v>31</v>
      </c>
    </row>
    <row r="4361" spans="1:27" x14ac:dyDescent="0.25">
      <c r="A4361" s="10">
        <v>45731</v>
      </c>
      <c r="B4361" s="11" t="s">
        <v>298</v>
      </c>
      <c r="C4361" s="11" t="s">
        <v>7596</v>
      </c>
      <c r="D4361" s="11">
        <v>18931</v>
      </c>
      <c r="E4361" s="11" t="s">
        <v>60</v>
      </c>
      <c r="F4361" s="11" t="s">
        <v>26</v>
      </c>
      <c r="G4361" s="11" t="s">
        <v>35</v>
      </c>
      <c r="H4361" s="12" t="s">
        <v>36</v>
      </c>
      <c r="I4361" s="12" t="s">
        <v>27</v>
      </c>
      <c r="J4361" s="12" t="s">
        <v>28</v>
      </c>
      <c r="K4361" s="12" t="s">
        <v>29</v>
      </c>
      <c r="L4361" s="13">
        <v>2.68</v>
      </c>
      <c r="M4361" s="13">
        <v>2</v>
      </c>
      <c r="N4361" s="13">
        <f t="shared" si="4697"/>
        <v>1.34</v>
      </c>
      <c r="O4361" s="13">
        <v>32</v>
      </c>
      <c r="P4361" s="13" t="s">
        <v>30</v>
      </c>
      <c r="Q4361" s="13">
        <v>0</v>
      </c>
      <c r="R4361" s="69">
        <f>(L4361*O4361)-Q4361</f>
        <v>85.76</v>
      </c>
      <c r="S4361" s="69">
        <v>0</v>
      </c>
      <c r="T4361" s="69">
        <f t="shared" ref="T4361" si="4755">+L4361*S4361</f>
        <v>0</v>
      </c>
      <c r="U4361" s="69">
        <f t="shared" ref="U4361" si="4756">+R4361-T4361</f>
        <v>85.76</v>
      </c>
      <c r="V4361" s="69">
        <f>+U4361*0</f>
        <v>0</v>
      </c>
      <c r="W4361" s="69">
        <f t="shared" ref="W4361" si="4757">+U4361-V4361</f>
        <v>85.76</v>
      </c>
      <c r="X4361" s="69">
        <v>0</v>
      </c>
      <c r="Y4361" s="14">
        <f t="shared" si="4738"/>
        <v>0</v>
      </c>
      <c r="Z4361" s="11" t="s">
        <v>26</v>
      </c>
      <c r="AA4361" s="12" t="s">
        <v>31</v>
      </c>
    </row>
    <row r="4362" spans="1:27" x14ac:dyDescent="0.25">
      <c r="A4362" s="10">
        <v>45731</v>
      </c>
      <c r="B4362" s="11" t="s">
        <v>7597</v>
      </c>
      <c r="C4362" s="11" t="s">
        <v>7598</v>
      </c>
      <c r="D4362" s="11">
        <v>18932</v>
      </c>
      <c r="E4362" s="11" t="s">
        <v>5030</v>
      </c>
      <c r="F4362" s="11" t="s">
        <v>26</v>
      </c>
      <c r="G4362" s="11">
        <v>10807</v>
      </c>
      <c r="H4362" s="12" t="s">
        <v>140</v>
      </c>
      <c r="I4362" s="12" t="s">
        <v>55</v>
      </c>
      <c r="J4362" s="12" t="s">
        <v>565</v>
      </c>
      <c r="K4362" s="12" t="s">
        <v>549</v>
      </c>
      <c r="L4362" s="13">
        <v>32.799999999999997</v>
      </c>
      <c r="M4362" s="13">
        <v>21</v>
      </c>
      <c r="N4362" s="13">
        <f t="shared" si="4697"/>
        <v>1.5619047619047617</v>
      </c>
      <c r="O4362" s="13">
        <v>25</v>
      </c>
      <c r="P4362" s="13"/>
      <c r="Q4362" s="13">
        <v>0</v>
      </c>
      <c r="R4362" s="69">
        <f>+L4362*O4362</f>
        <v>819.99999999999989</v>
      </c>
      <c r="S4362" s="69">
        <v>0</v>
      </c>
      <c r="T4362" s="69">
        <f>+L4362*S4362</f>
        <v>0</v>
      </c>
      <c r="U4362" s="69">
        <f>+R4362-T4362</f>
        <v>819.99999999999989</v>
      </c>
      <c r="V4362" s="69">
        <f>+U4362*0</f>
        <v>0</v>
      </c>
      <c r="W4362" s="69">
        <f>+U4362-V4362</f>
        <v>819.99999999999989</v>
      </c>
      <c r="X4362" s="69">
        <v>0</v>
      </c>
      <c r="Y4362" s="14">
        <f t="shared" si="4738"/>
        <v>0</v>
      </c>
      <c r="Z4362" s="11" t="s">
        <v>26</v>
      </c>
      <c r="AA4362" s="12" t="s">
        <v>31</v>
      </c>
    </row>
    <row r="4363" spans="1:27" x14ac:dyDescent="0.25">
      <c r="A4363" s="10">
        <v>45731</v>
      </c>
      <c r="B4363" s="11" t="s">
        <v>7599</v>
      </c>
      <c r="C4363" s="11" t="s">
        <v>7600</v>
      </c>
      <c r="D4363" s="11">
        <v>18933</v>
      </c>
      <c r="E4363" s="11" t="s">
        <v>603</v>
      </c>
      <c r="F4363" s="11" t="s">
        <v>26</v>
      </c>
      <c r="G4363" s="11">
        <v>1131</v>
      </c>
      <c r="H4363" s="12" t="s">
        <v>141</v>
      </c>
      <c r="I4363" s="12" t="s">
        <v>37</v>
      </c>
      <c r="J4363" s="12" t="s">
        <v>85</v>
      </c>
      <c r="K4363" s="12" t="s">
        <v>86</v>
      </c>
      <c r="L4363" s="13">
        <v>37.06</v>
      </c>
      <c r="M4363" s="13">
        <v>23</v>
      </c>
      <c r="N4363" s="13">
        <f t="shared" si="4697"/>
        <v>1.6113043478260871</v>
      </c>
      <c r="O4363" s="13">
        <v>29</v>
      </c>
      <c r="P4363" s="13" t="s">
        <v>30</v>
      </c>
      <c r="Q4363" s="13">
        <v>0</v>
      </c>
      <c r="R4363" s="69">
        <f t="shared" ref="R4363" si="4758">L4363*O4363</f>
        <v>1074.74</v>
      </c>
      <c r="S4363" s="69">
        <v>0</v>
      </c>
      <c r="T4363" s="69">
        <f t="shared" ref="T4363" si="4759">L4363*S4363</f>
        <v>0</v>
      </c>
      <c r="U4363" s="69">
        <f t="shared" ref="U4363" si="4760">R4363-T4363</f>
        <v>1074.74</v>
      </c>
      <c r="V4363" s="69">
        <f t="shared" ref="V4363" si="4761">U4363*0</f>
        <v>0</v>
      </c>
      <c r="W4363" s="69">
        <f t="shared" ref="W4363" si="4762">U4363-V4363</f>
        <v>1074.74</v>
      </c>
      <c r="X4363" s="69">
        <v>0</v>
      </c>
      <c r="Y4363" s="14">
        <f t="shared" si="4738"/>
        <v>0</v>
      </c>
      <c r="Z4363" s="11" t="s">
        <v>26</v>
      </c>
      <c r="AA4363" s="12" t="s">
        <v>31</v>
      </c>
    </row>
    <row r="4364" spans="1:27" x14ac:dyDescent="0.25">
      <c r="A4364" s="10">
        <v>45731</v>
      </c>
      <c r="B4364" s="11" t="s">
        <v>7601</v>
      </c>
      <c r="C4364" s="11" t="s">
        <v>7602</v>
      </c>
      <c r="D4364" s="11">
        <v>18934</v>
      </c>
      <c r="E4364" s="11" t="s">
        <v>519</v>
      </c>
      <c r="F4364" s="11" t="s">
        <v>26</v>
      </c>
      <c r="G4364" s="11">
        <v>10470</v>
      </c>
      <c r="H4364" s="12" t="s">
        <v>140</v>
      </c>
      <c r="I4364" s="12" t="s">
        <v>55</v>
      </c>
      <c r="J4364" s="12" t="s">
        <v>55</v>
      </c>
      <c r="K4364" s="12" t="s">
        <v>56</v>
      </c>
      <c r="L4364" s="13">
        <v>36.520000000000003</v>
      </c>
      <c r="M4364" s="13">
        <v>22</v>
      </c>
      <c r="N4364" s="13">
        <f t="shared" si="4697"/>
        <v>1.6600000000000001</v>
      </c>
      <c r="O4364" s="13">
        <v>15</v>
      </c>
      <c r="P4364" s="13"/>
      <c r="Q4364" s="13">
        <v>0</v>
      </c>
      <c r="R4364" s="69">
        <f>+L4364*O4364</f>
        <v>547.80000000000007</v>
      </c>
      <c r="S4364" s="69">
        <v>0</v>
      </c>
      <c r="T4364" s="69">
        <f>+L4364*S4364</f>
        <v>0</v>
      </c>
      <c r="U4364" s="69">
        <f>+R4364-T4364</f>
        <v>547.80000000000007</v>
      </c>
      <c r="V4364" s="69">
        <f>+U4364*0</f>
        <v>0</v>
      </c>
      <c r="W4364" s="69">
        <f>+U4364-V4364</f>
        <v>547.80000000000007</v>
      </c>
      <c r="X4364" s="69">
        <v>0</v>
      </c>
      <c r="Y4364" s="14">
        <f t="shared" si="4738"/>
        <v>0</v>
      </c>
      <c r="Z4364" s="11" t="s">
        <v>26</v>
      </c>
      <c r="AA4364" s="12" t="s">
        <v>31</v>
      </c>
    </row>
    <row r="4365" spans="1:27" x14ac:dyDescent="0.25">
      <c r="A4365" s="10">
        <v>45731</v>
      </c>
      <c r="B4365" s="11" t="s">
        <v>7603</v>
      </c>
      <c r="C4365" s="11" t="s">
        <v>7604</v>
      </c>
      <c r="D4365" s="11">
        <v>18935</v>
      </c>
      <c r="E4365" s="11" t="s">
        <v>53</v>
      </c>
      <c r="F4365" s="11" t="s">
        <v>26</v>
      </c>
      <c r="G4365" s="11">
        <v>4763</v>
      </c>
      <c r="H4365" s="12" t="s">
        <v>41</v>
      </c>
      <c r="I4365" s="12" t="s">
        <v>55</v>
      </c>
      <c r="J4365" s="12" t="s">
        <v>55</v>
      </c>
      <c r="K4365" s="12" t="s">
        <v>56</v>
      </c>
      <c r="L4365" s="13">
        <v>37.659999999999997</v>
      </c>
      <c r="M4365" s="13">
        <v>23</v>
      </c>
      <c r="N4365" s="13">
        <f t="shared" si="4697"/>
        <v>1.6373913043478259</v>
      </c>
      <c r="O4365" s="13" t="s">
        <v>30</v>
      </c>
      <c r="P4365" s="13">
        <v>24</v>
      </c>
      <c r="Q4365" s="13">
        <v>0</v>
      </c>
      <c r="R4365" s="69">
        <f t="shared" ref="R4365:R4366" si="4763">+M4365*P4365</f>
        <v>552</v>
      </c>
      <c r="S4365" s="69">
        <v>0</v>
      </c>
      <c r="T4365" s="69">
        <f t="shared" ref="T4365:T4366" si="4764">+M4365*S4365</f>
        <v>0</v>
      </c>
      <c r="U4365" s="69">
        <f t="shared" ref="U4365:U4367" si="4765">+R4365-T4365</f>
        <v>552</v>
      </c>
      <c r="V4365" s="69">
        <f t="shared" ref="V4365:V4367" si="4766">+U4365*0</f>
        <v>0</v>
      </c>
      <c r="W4365" s="69">
        <f t="shared" ref="W4365:W4367" si="4767">+U4365-V4365</f>
        <v>552</v>
      </c>
      <c r="X4365" s="69">
        <v>0</v>
      </c>
      <c r="Y4365" s="14">
        <f t="shared" si="4738"/>
        <v>0</v>
      </c>
      <c r="Z4365" s="11" t="s">
        <v>26</v>
      </c>
      <c r="AA4365" s="12" t="s">
        <v>31</v>
      </c>
    </row>
    <row r="4366" spans="1:27" x14ac:dyDescent="0.25">
      <c r="A4366" s="10">
        <v>45731</v>
      </c>
      <c r="B4366" s="11" t="s">
        <v>7605</v>
      </c>
      <c r="C4366" s="11" t="s">
        <v>7606</v>
      </c>
      <c r="D4366" s="11">
        <v>18936</v>
      </c>
      <c r="E4366" s="11" t="s">
        <v>245</v>
      </c>
      <c r="F4366" s="11" t="s">
        <v>26</v>
      </c>
      <c r="G4366" s="11">
        <v>4513</v>
      </c>
      <c r="H4366" s="12" t="s">
        <v>41</v>
      </c>
      <c r="I4366" s="12" t="s">
        <v>55</v>
      </c>
      <c r="J4366" s="12" t="s">
        <v>55</v>
      </c>
      <c r="K4366" s="12" t="s">
        <v>56</v>
      </c>
      <c r="L4366" s="13">
        <v>37.04</v>
      </c>
      <c r="M4366" s="13">
        <v>23</v>
      </c>
      <c r="N4366" s="13">
        <f t="shared" si="4697"/>
        <v>1.6104347826086955</v>
      </c>
      <c r="O4366" s="13" t="s">
        <v>30</v>
      </c>
      <c r="P4366" s="13">
        <v>24</v>
      </c>
      <c r="Q4366" s="13">
        <v>0</v>
      </c>
      <c r="R4366" s="69">
        <f t="shared" si="4763"/>
        <v>552</v>
      </c>
      <c r="S4366" s="69">
        <v>0</v>
      </c>
      <c r="T4366" s="69">
        <f t="shared" si="4764"/>
        <v>0</v>
      </c>
      <c r="U4366" s="69">
        <f t="shared" si="4765"/>
        <v>552</v>
      </c>
      <c r="V4366" s="69">
        <f t="shared" si="4766"/>
        <v>0</v>
      </c>
      <c r="W4366" s="69">
        <f t="shared" si="4767"/>
        <v>552</v>
      </c>
      <c r="X4366" s="69">
        <v>0</v>
      </c>
      <c r="Y4366" s="14">
        <f t="shared" si="4738"/>
        <v>0</v>
      </c>
      <c r="Z4366" s="11" t="s">
        <v>26</v>
      </c>
      <c r="AA4366" s="12" t="s">
        <v>31</v>
      </c>
    </row>
    <row r="4367" spans="1:27" x14ac:dyDescent="0.25">
      <c r="A4367" s="10">
        <v>45731</v>
      </c>
      <c r="B4367" s="11" t="s">
        <v>1052</v>
      </c>
      <c r="C4367" s="11" t="s">
        <v>7607</v>
      </c>
      <c r="D4367" s="11">
        <v>18937</v>
      </c>
      <c r="E4367" s="11" t="s">
        <v>61</v>
      </c>
      <c r="F4367" s="11" t="s">
        <v>26</v>
      </c>
      <c r="G4367" s="11" t="s">
        <v>35</v>
      </c>
      <c r="H4367" s="12" t="s">
        <v>36</v>
      </c>
      <c r="I4367" s="12" t="s">
        <v>27</v>
      </c>
      <c r="J4367" s="12" t="s">
        <v>33</v>
      </c>
      <c r="K4367" s="12" t="s">
        <v>34</v>
      </c>
      <c r="L4367" s="13">
        <v>8.76</v>
      </c>
      <c r="M4367" s="13">
        <v>6</v>
      </c>
      <c r="N4367" s="13">
        <f t="shared" si="4697"/>
        <v>1.46</v>
      </c>
      <c r="O4367" s="13">
        <v>50</v>
      </c>
      <c r="P4367" s="13" t="s">
        <v>30</v>
      </c>
      <c r="Q4367" s="13">
        <v>0</v>
      </c>
      <c r="R4367" s="69">
        <f>(L4367*O4367)-Q4367</f>
        <v>438</v>
      </c>
      <c r="S4367" s="69">
        <v>0</v>
      </c>
      <c r="T4367" s="69">
        <f t="shared" ref="T4367" si="4768">+L4367*S4367</f>
        <v>0</v>
      </c>
      <c r="U4367" s="69">
        <f t="shared" si="4765"/>
        <v>438</v>
      </c>
      <c r="V4367" s="69">
        <f t="shared" si="4766"/>
        <v>0</v>
      </c>
      <c r="W4367" s="69">
        <f t="shared" si="4767"/>
        <v>438</v>
      </c>
      <c r="X4367" s="69">
        <v>0</v>
      </c>
      <c r="Y4367" s="14">
        <f t="shared" si="4738"/>
        <v>0</v>
      </c>
      <c r="Z4367" s="11" t="s">
        <v>26</v>
      </c>
      <c r="AA4367" s="12" t="s">
        <v>31</v>
      </c>
    </row>
    <row r="4368" spans="1:27" x14ac:dyDescent="0.25">
      <c r="A4368" s="10">
        <v>45731</v>
      </c>
      <c r="B4368" s="11" t="s">
        <v>7608</v>
      </c>
      <c r="C4368" s="11" t="s">
        <v>7609</v>
      </c>
      <c r="D4368" s="11">
        <v>18938</v>
      </c>
      <c r="E4368" s="11" t="s">
        <v>57</v>
      </c>
      <c r="F4368" s="11" t="s">
        <v>26</v>
      </c>
      <c r="G4368" s="11">
        <v>4563</v>
      </c>
      <c r="H4368" s="12" t="s">
        <v>41</v>
      </c>
      <c r="I4368" s="12" t="s">
        <v>55</v>
      </c>
      <c r="J4368" s="12" t="s">
        <v>565</v>
      </c>
      <c r="K4368" s="12" t="s">
        <v>549</v>
      </c>
      <c r="L4368" s="13">
        <v>39.840000000000003</v>
      </c>
      <c r="M4368" s="13">
        <v>25</v>
      </c>
      <c r="N4368" s="13">
        <f t="shared" si="4697"/>
        <v>1.5936000000000001</v>
      </c>
      <c r="O4368" s="13">
        <v>25</v>
      </c>
      <c r="P4368" s="13"/>
      <c r="Q4368" s="13">
        <v>0</v>
      </c>
      <c r="R4368" s="69">
        <f>L4368*O4368</f>
        <v>996.00000000000011</v>
      </c>
      <c r="S4368" s="69">
        <v>0</v>
      </c>
      <c r="T4368" s="69">
        <f>L4368*S4368</f>
        <v>0</v>
      </c>
      <c r="U4368" s="69">
        <f>R4368-T4368</f>
        <v>996.00000000000011</v>
      </c>
      <c r="V4368" s="69">
        <f t="shared" ref="V4368" si="4769">U4368*0</f>
        <v>0</v>
      </c>
      <c r="W4368" s="69">
        <f>U4368-V4368</f>
        <v>996.00000000000011</v>
      </c>
      <c r="X4368" s="69">
        <v>0</v>
      </c>
      <c r="Y4368" s="14">
        <f t="shared" si="4738"/>
        <v>0</v>
      </c>
      <c r="Z4368" s="11" t="s">
        <v>26</v>
      </c>
      <c r="AA4368" s="12" t="s">
        <v>31</v>
      </c>
    </row>
    <row r="4369" spans="1:27" x14ac:dyDescent="0.25">
      <c r="A4369" s="10">
        <v>45731</v>
      </c>
      <c r="B4369" s="11" t="s">
        <v>7610</v>
      </c>
      <c r="C4369" s="11" t="s">
        <v>7611</v>
      </c>
      <c r="D4369" s="11">
        <v>18939</v>
      </c>
      <c r="E4369" s="11" t="s">
        <v>63</v>
      </c>
      <c r="F4369" s="11" t="s">
        <v>26</v>
      </c>
      <c r="G4369" s="11">
        <v>10866</v>
      </c>
      <c r="H4369" s="12" t="s">
        <v>140</v>
      </c>
      <c r="I4369" s="12" t="s">
        <v>55</v>
      </c>
      <c r="J4369" s="12" t="s">
        <v>55</v>
      </c>
      <c r="K4369" s="12" t="s">
        <v>56</v>
      </c>
      <c r="L4369" s="13">
        <v>36.94</v>
      </c>
      <c r="M4369" s="13">
        <v>22</v>
      </c>
      <c r="N4369" s="13">
        <f t="shared" si="4697"/>
        <v>1.679090909090909</v>
      </c>
      <c r="O4369" s="13">
        <v>15</v>
      </c>
      <c r="P4369" s="13"/>
      <c r="Q4369" s="13">
        <v>0</v>
      </c>
      <c r="R4369" s="69">
        <f>+L4369*O4369</f>
        <v>554.09999999999991</v>
      </c>
      <c r="S4369" s="69">
        <v>0</v>
      </c>
      <c r="T4369" s="69">
        <f>+L4369*S4369</f>
        <v>0</v>
      </c>
      <c r="U4369" s="69">
        <f>+R4369-T4369</f>
        <v>554.09999999999991</v>
      </c>
      <c r="V4369" s="69">
        <f>+U4369*0</f>
        <v>0</v>
      </c>
      <c r="W4369" s="69">
        <f>+U4369-V4369</f>
        <v>554.09999999999991</v>
      </c>
      <c r="X4369" s="69">
        <v>0</v>
      </c>
      <c r="Y4369" s="14">
        <f t="shared" si="4738"/>
        <v>0</v>
      </c>
      <c r="Z4369" s="11" t="s">
        <v>26</v>
      </c>
      <c r="AA4369" s="12" t="s">
        <v>31</v>
      </c>
    </row>
    <row r="4370" spans="1:27" x14ac:dyDescent="0.25">
      <c r="A4370" s="10">
        <v>45731</v>
      </c>
      <c r="B4370" s="11" t="s">
        <v>3760</v>
      </c>
      <c r="C4370" s="11" t="s">
        <v>7612</v>
      </c>
      <c r="D4370" s="11">
        <v>18940</v>
      </c>
      <c r="E4370" s="11" t="s">
        <v>434</v>
      </c>
      <c r="F4370" s="11" t="s">
        <v>26</v>
      </c>
      <c r="G4370" s="11">
        <v>3132</v>
      </c>
      <c r="H4370" s="12" t="s">
        <v>41</v>
      </c>
      <c r="I4370" s="12" t="s">
        <v>55</v>
      </c>
      <c r="J4370" s="12" t="s">
        <v>565</v>
      </c>
      <c r="K4370" s="12" t="s">
        <v>549</v>
      </c>
      <c r="L4370" s="13">
        <v>38.9</v>
      </c>
      <c r="M4370" s="13">
        <v>24</v>
      </c>
      <c r="N4370" s="13">
        <f t="shared" si="4697"/>
        <v>1.6208333333333333</v>
      </c>
      <c r="O4370" s="13">
        <v>25</v>
      </c>
      <c r="P4370" s="13"/>
      <c r="Q4370" s="13">
        <v>0</v>
      </c>
      <c r="R4370" s="69">
        <f>L4370*O4370</f>
        <v>972.5</v>
      </c>
      <c r="S4370" s="69">
        <v>0</v>
      </c>
      <c r="T4370" s="69">
        <f>L4370*S4370</f>
        <v>0</v>
      </c>
      <c r="U4370" s="69">
        <f>R4370-T4370</f>
        <v>972.5</v>
      </c>
      <c r="V4370" s="69">
        <f t="shared" ref="V4370:V4371" si="4770">U4370*0</f>
        <v>0</v>
      </c>
      <c r="W4370" s="69">
        <f>U4370-V4370</f>
        <v>972.5</v>
      </c>
      <c r="X4370" s="69">
        <v>0</v>
      </c>
      <c r="Y4370" s="14">
        <f t="shared" si="4738"/>
        <v>0</v>
      </c>
      <c r="Z4370" s="11" t="s">
        <v>26</v>
      </c>
      <c r="AA4370" s="12" t="s">
        <v>31</v>
      </c>
    </row>
    <row r="4371" spans="1:27" x14ac:dyDescent="0.25">
      <c r="A4371" s="10">
        <v>45731</v>
      </c>
      <c r="B4371" s="11" t="s">
        <v>1578</v>
      </c>
      <c r="C4371" s="11" t="s">
        <v>7613</v>
      </c>
      <c r="D4371" s="11">
        <v>18941</v>
      </c>
      <c r="E4371" s="11" t="s">
        <v>482</v>
      </c>
      <c r="F4371" s="11" t="s">
        <v>26</v>
      </c>
      <c r="G4371" s="11">
        <v>3085</v>
      </c>
      <c r="H4371" s="12" t="s">
        <v>41</v>
      </c>
      <c r="I4371" s="12" t="s">
        <v>55</v>
      </c>
      <c r="J4371" s="12" t="s">
        <v>565</v>
      </c>
      <c r="K4371" s="12" t="s">
        <v>549</v>
      </c>
      <c r="L4371" s="13">
        <v>40.380000000000003</v>
      </c>
      <c r="M4371" s="13">
        <v>25</v>
      </c>
      <c r="N4371" s="13">
        <f t="shared" si="4697"/>
        <v>1.6152000000000002</v>
      </c>
      <c r="O4371" s="13">
        <v>25</v>
      </c>
      <c r="P4371" s="13"/>
      <c r="Q4371" s="13">
        <v>0</v>
      </c>
      <c r="R4371" s="69">
        <f>L4371*O4371</f>
        <v>1009.5000000000001</v>
      </c>
      <c r="S4371" s="69">
        <v>0</v>
      </c>
      <c r="T4371" s="69">
        <f>L4371*S4371</f>
        <v>0</v>
      </c>
      <c r="U4371" s="69">
        <f>R4371-T4371</f>
        <v>1009.5000000000001</v>
      </c>
      <c r="V4371" s="69">
        <f t="shared" si="4770"/>
        <v>0</v>
      </c>
      <c r="W4371" s="69">
        <f>U4371-V4371</f>
        <v>1009.5000000000001</v>
      </c>
      <c r="X4371" s="69">
        <v>0</v>
      </c>
      <c r="Y4371" s="14">
        <f t="shared" si="4738"/>
        <v>0</v>
      </c>
      <c r="Z4371" s="11" t="s">
        <v>26</v>
      </c>
      <c r="AA4371" s="12" t="s">
        <v>31</v>
      </c>
    </row>
    <row r="4372" spans="1:27" x14ac:dyDescent="0.25">
      <c r="A4372" s="10">
        <v>45731</v>
      </c>
      <c r="B4372" s="11" t="s">
        <v>3501</v>
      </c>
      <c r="C4372" s="11" t="s">
        <v>7614</v>
      </c>
      <c r="D4372" s="11">
        <v>18942</v>
      </c>
      <c r="E4372" s="11" t="s">
        <v>1724</v>
      </c>
      <c r="F4372" s="11" t="s">
        <v>26</v>
      </c>
      <c r="G4372" s="11">
        <v>1641</v>
      </c>
      <c r="H4372" s="12" t="s">
        <v>45</v>
      </c>
      <c r="I4372" s="12" t="s">
        <v>27</v>
      </c>
      <c r="J4372" s="12" t="s">
        <v>33</v>
      </c>
      <c r="K4372" s="12" t="s">
        <v>34</v>
      </c>
      <c r="L4372" s="13">
        <v>38.86</v>
      </c>
      <c r="M4372" s="13">
        <v>25</v>
      </c>
      <c r="N4372" s="13">
        <f t="shared" si="4697"/>
        <v>1.5544</v>
      </c>
      <c r="O4372" s="13" t="s">
        <v>30</v>
      </c>
      <c r="P4372" s="13">
        <v>58</v>
      </c>
      <c r="Q4372" s="13">
        <v>0</v>
      </c>
      <c r="R4372" s="69">
        <f>M4372*P4372</f>
        <v>1450</v>
      </c>
      <c r="S4372" s="69">
        <v>0</v>
      </c>
      <c r="T4372" s="69">
        <f>M4372*S4372</f>
        <v>0</v>
      </c>
      <c r="U4372" s="69">
        <f t="shared" ref="U4372" si="4771">R4372-T4372</f>
        <v>1450</v>
      </c>
      <c r="V4372" s="69">
        <f>U4372*0</f>
        <v>0</v>
      </c>
      <c r="W4372" s="69">
        <f t="shared" ref="W4372" si="4772">U4372-V4372</f>
        <v>1450</v>
      </c>
      <c r="X4372" s="69">
        <v>0</v>
      </c>
      <c r="Y4372" s="14">
        <f t="shared" si="4738"/>
        <v>0</v>
      </c>
      <c r="Z4372" s="11" t="s">
        <v>26</v>
      </c>
      <c r="AA4372" s="12" t="s">
        <v>31</v>
      </c>
    </row>
    <row r="4373" spans="1:27" x14ac:dyDescent="0.25">
      <c r="A4373" s="10">
        <v>45731</v>
      </c>
      <c r="B4373" s="11" t="s">
        <v>7601</v>
      </c>
      <c r="C4373" s="11" t="s">
        <v>7615</v>
      </c>
      <c r="D4373" s="11">
        <v>18943</v>
      </c>
      <c r="E4373" s="11" t="s">
        <v>1199</v>
      </c>
      <c r="F4373" s="11" t="s">
        <v>26</v>
      </c>
      <c r="G4373" s="11">
        <v>2827</v>
      </c>
      <c r="H4373" s="12" t="s">
        <v>162</v>
      </c>
      <c r="I4373" s="12" t="s">
        <v>55</v>
      </c>
      <c r="J4373" s="12" t="s">
        <v>565</v>
      </c>
      <c r="K4373" s="12" t="s">
        <v>549</v>
      </c>
      <c r="L4373" s="13">
        <v>41.14</v>
      </c>
      <c r="M4373" s="13">
        <v>25</v>
      </c>
      <c r="N4373" s="13">
        <f t="shared" si="4697"/>
        <v>1.6456</v>
      </c>
      <c r="O4373" s="13">
        <v>25</v>
      </c>
      <c r="P4373" s="13"/>
      <c r="Q4373" s="13">
        <v>0</v>
      </c>
      <c r="R4373" s="69">
        <f>L4373*O4373</f>
        <v>1028.5</v>
      </c>
      <c r="S4373" s="69">
        <v>0</v>
      </c>
      <c r="T4373" s="69">
        <f>L4373*S4373</f>
        <v>0</v>
      </c>
      <c r="U4373" s="69">
        <f>R4373-T4373</f>
        <v>1028.5</v>
      </c>
      <c r="V4373" s="69">
        <f t="shared" ref="V4373" si="4773">U4373*0</f>
        <v>0</v>
      </c>
      <c r="W4373" s="69">
        <f>U4373-V4373</f>
        <v>1028.5</v>
      </c>
      <c r="X4373" s="69">
        <v>0</v>
      </c>
      <c r="Y4373" s="14">
        <f t="shared" si="4738"/>
        <v>0</v>
      </c>
      <c r="Z4373" s="11" t="s">
        <v>26</v>
      </c>
      <c r="AA4373" s="12" t="s">
        <v>31</v>
      </c>
    </row>
    <row r="4374" spans="1:27" x14ac:dyDescent="0.25">
      <c r="A4374" s="10">
        <v>45731</v>
      </c>
      <c r="B4374" s="11" t="s">
        <v>3910</v>
      </c>
      <c r="C4374" s="11" t="s">
        <v>7616</v>
      </c>
      <c r="D4374" s="11">
        <v>18944</v>
      </c>
      <c r="E4374" s="11" t="s">
        <v>6133</v>
      </c>
      <c r="F4374" s="11" t="s">
        <v>26</v>
      </c>
      <c r="G4374" s="11">
        <v>2966</v>
      </c>
      <c r="H4374" s="12" t="s">
        <v>4441</v>
      </c>
      <c r="I4374" s="12" t="s">
        <v>27</v>
      </c>
      <c r="J4374" s="12" t="s">
        <v>42</v>
      </c>
      <c r="K4374" s="12" t="s">
        <v>43</v>
      </c>
      <c r="L4374" s="13">
        <v>16.399999999999999</v>
      </c>
      <c r="M4374" s="13">
        <v>10</v>
      </c>
      <c r="N4374" s="13">
        <f t="shared" si="4697"/>
        <v>1.64</v>
      </c>
      <c r="O4374" s="13">
        <v>41</v>
      </c>
      <c r="P4374" s="13" t="s">
        <v>30</v>
      </c>
      <c r="Q4374" s="13"/>
      <c r="R4374" s="69">
        <f>L4374*O4374</f>
        <v>672.4</v>
      </c>
      <c r="S4374" s="69">
        <v>0</v>
      </c>
      <c r="T4374" s="69">
        <f>L4374*S4374</f>
        <v>0</v>
      </c>
      <c r="U4374" s="69">
        <f>R4374-T4374</f>
        <v>672.4</v>
      </c>
      <c r="V4374" s="69">
        <f>U4374*1</f>
        <v>672.4</v>
      </c>
      <c r="W4374" s="69">
        <f>U4374-V4374</f>
        <v>0</v>
      </c>
      <c r="X4374" s="69">
        <v>0</v>
      </c>
      <c r="Y4374" s="14">
        <v>0</v>
      </c>
      <c r="Z4374" s="12" t="s">
        <v>26</v>
      </c>
      <c r="AA4374" s="12" t="s">
        <v>31</v>
      </c>
    </row>
    <row r="4375" spans="1:27" x14ac:dyDescent="0.25">
      <c r="A4375" s="10">
        <v>45731</v>
      </c>
      <c r="B4375" s="11" t="s">
        <v>6466</v>
      </c>
      <c r="C4375" s="11" t="s">
        <v>7617</v>
      </c>
      <c r="D4375" s="11">
        <v>18945</v>
      </c>
      <c r="E4375" s="11" t="s">
        <v>538</v>
      </c>
      <c r="F4375" s="11" t="s">
        <v>26</v>
      </c>
      <c r="G4375" s="11">
        <v>3219</v>
      </c>
      <c r="H4375" s="12" t="s">
        <v>41</v>
      </c>
      <c r="I4375" s="12" t="s">
        <v>55</v>
      </c>
      <c r="J4375" s="12" t="s">
        <v>565</v>
      </c>
      <c r="K4375" s="12" t="s">
        <v>549</v>
      </c>
      <c r="L4375" s="13">
        <v>39.200000000000003</v>
      </c>
      <c r="M4375" s="13">
        <v>25</v>
      </c>
      <c r="N4375" s="13">
        <f t="shared" si="4697"/>
        <v>1.5680000000000001</v>
      </c>
      <c r="O4375" s="13">
        <v>25</v>
      </c>
      <c r="P4375" s="13"/>
      <c r="Q4375" s="13">
        <v>0</v>
      </c>
      <c r="R4375" s="69">
        <f>L4375*O4375</f>
        <v>980.00000000000011</v>
      </c>
      <c r="S4375" s="69">
        <v>0</v>
      </c>
      <c r="T4375" s="69">
        <f>L4375*S4375</f>
        <v>0</v>
      </c>
      <c r="U4375" s="69">
        <f>R4375-T4375</f>
        <v>980.00000000000011</v>
      </c>
      <c r="V4375" s="69">
        <f t="shared" ref="V4375:V4377" si="4774">U4375*0</f>
        <v>0</v>
      </c>
      <c r="W4375" s="69">
        <f>U4375-V4375</f>
        <v>980.00000000000011</v>
      </c>
      <c r="X4375" s="69">
        <v>0</v>
      </c>
      <c r="Y4375" s="14">
        <f t="shared" ref="Y4375:Y4377" si="4775">T4375-X4375</f>
        <v>0</v>
      </c>
      <c r="Z4375" s="11" t="s">
        <v>26</v>
      </c>
      <c r="AA4375" s="12" t="s">
        <v>31</v>
      </c>
    </row>
    <row r="4376" spans="1:27" x14ac:dyDescent="0.25">
      <c r="A4376" s="10">
        <v>45731</v>
      </c>
      <c r="B4376" s="11" t="s">
        <v>688</v>
      </c>
      <c r="C4376" s="11" t="s">
        <v>7618</v>
      </c>
      <c r="D4376" s="11">
        <v>18946</v>
      </c>
      <c r="E4376" s="11" t="s">
        <v>40</v>
      </c>
      <c r="F4376" s="11" t="s">
        <v>26</v>
      </c>
      <c r="G4376" s="11">
        <v>3621</v>
      </c>
      <c r="H4376" s="12" t="s">
        <v>41</v>
      </c>
      <c r="I4376" s="12" t="s">
        <v>55</v>
      </c>
      <c r="J4376" s="12" t="s">
        <v>565</v>
      </c>
      <c r="K4376" s="12" t="s">
        <v>549</v>
      </c>
      <c r="L4376" s="13">
        <v>38.9</v>
      </c>
      <c r="M4376" s="13">
        <v>24</v>
      </c>
      <c r="N4376" s="13">
        <f t="shared" si="4697"/>
        <v>1.6208333333333333</v>
      </c>
      <c r="O4376" s="13">
        <v>25</v>
      </c>
      <c r="P4376" s="13"/>
      <c r="Q4376" s="13">
        <v>0</v>
      </c>
      <c r="R4376" s="69">
        <f>L4376*O4376</f>
        <v>972.5</v>
      </c>
      <c r="S4376" s="69">
        <v>0</v>
      </c>
      <c r="T4376" s="69">
        <f>L4376*S4376</f>
        <v>0</v>
      </c>
      <c r="U4376" s="69">
        <f>R4376-T4376</f>
        <v>972.5</v>
      </c>
      <c r="V4376" s="69">
        <f t="shared" si="4774"/>
        <v>0</v>
      </c>
      <c r="W4376" s="69">
        <f>U4376-V4376</f>
        <v>972.5</v>
      </c>
      <c r="X4376" s="69">
        <v>0</v>
      </c>
      <c r="Y4376" s="14">
        <f t="shared" si="4775"/>
        <v>0</v>
      </c>
      <c r="Z4376" s="11" t="s">
        <v>26</v>
      </c>
      <c r="AA4376" s="12" t="s">
        <v>31</v>
      </c>
    </row>
    <row r="4377" spans="1:27" x14ac:dyDescent="0.25">
      <c r="A4377" s="10">
        <v>45731</v>
      </c>
      <c r="B4377" s="11" t="s">
        <v>7619</v>
      </c>
      <c r="C4377" s="11" t="s">
        <v>7620</v>
      </c>
      <c r="D4377" s="11">
        <v>18947</v>
      </c>
      <c r="E4377" s="11" t="s">
        <v>7407</v>
      </c>
      <c r="F4377" s="11" t="s">
        <v>26</v>
      </c>
      <c r="G4377" s="11">
        <v>4764</v>
      </c>
      <c r="H4377" s="12" t="s">
        <v>41</v>
      </c>
      <c r="I4377" s="12" t="s">
        <v>55</v>
      </c>
      <c r="J4377" s="12" t="s">
        <v>565</v>
      </c>
      <c r="K4377" s="12" t="s">
        <v>549</v>
      </c>
      <c r="L4377" s="13">
        <v>40.619999999999997</v>
      </c>
      <c r="M4377" s="13">
        <v>25</v>
      </c>
      <c r="N4377" s="13">
        <f t="shared" si="4697"/>
        <v>1.6247999999999998</v>
      </c>
      <c r="O4377" s="13">
        <v>25</v>
      </c>
      <c r="P4377" s="13"/>
      <c r="Q4377" s="13">
        <v>0</v>
      </c>
      <c r="R4377" s="69">
        <f>L4377*O4377</f>
        <v>1015.4999999999999</v>
      </c>
      <c r="S4377" s="69">
        <v>0</v>
      </c>
      <c r="T4377" s="69">
        <f>L4377*S4377</f>
        <v>0</v>
      </c>
      <c r="U4377" s="69">
        <f>R4377-T4377</f>
        <v>1015.4999999999999</v>
      </c>
      <c r="V4377" s="69">
        <f t="shared" si="4774"/>
        <v>0</v>
      </c>
      <c r="W4377" s="69">
        <f>U4377-V4377</f>
        <v>1015.4999999999999</v>
      </c>
      <c r="X4377" s="69">
        <v>0</v>
      </c>
      <c r="Y4377" s="14">
        <f t="shared" si="4775"/>
        <v>0</v>
      </c>
      <c r="Z4377" s="11" t="s">
        <v>26</v>
      </c>
      <c r="AA4377" s="12" t="s">
        <v>31</v>
      </c>
    </row>
    <row r="4378" spans="1:27" x14ac:dyDescent="0.25">
      <c r="A4378" s="10">
        <v>45733</v>
      </c>
      <c r="B4378" s="11" t="s">
        <v>7649</v>
      </c>
      <c r="C4378" s="11" t="s">
        <v>7650</v>
      </c>
      <c r="D4378" s="11">
        <v>18948</v>
      </c>
      <c r="E4378" s="11" t="s">
        <v>245</v>
      </c>
      <c r="F4378" s="11" t="s">
        <v>26</v>
      </c>
      <c r="G4378" s="11" t="s">
        <v>26</v>
      </c>
      <c r="H4378" s="12" t="s">
        <v>4421</v>
      </c>
      <c r="I4378" s="12" t="s">
        <v>27</v>
      </c>
      <c r="J4378" s="12" t="s">
        <v>47</v>
      </c>
      <c r="K4378" s="12" t="s">
        <v>48</v>
      </c>
      <c r="L4378" s="13">
        <v>44.52</v>
      </c>
      <c r="M4378" s="13">
        <v>30</v>
      </c>
      <c r="N4378" s="13">
        <f>L4378/M4378</f>
        <v>1.4840000000000002</v>
      </c>
      <c r="O4378" s="13">
        <v>87</v>
      </c>
      <c r="P4378" s="13" t="s">
        <v>30</v>
      </c>
      <c r="Q4378" s="13">
        <v>0</v>
      </c>
      <c r="R4378" s="69">
        <f t="shared" ref="R4378:R4384" si="4776">L4378*O4378</f>
        <v>3873.2400000000002</v>
      </c>
      <c r="S4378" s="69">
        <v>38</v>
      </c>
      <c r="T4378" s="69">
        <f t="shared" ref="T4378:T4384" si="4777">L4378*S4378</f>
        <v>1691.7600000000002</v>
      </c>
      <c r="U4378" s="69">
        <f t="shared" ref="U4378:U4384" si="4778">R4378-T4378</f>
        <v>2181.48</v>
      </c>
      <c r="V4378" s="69">
        <f>U4378*1</f>
        <v>2181.48</v>
      </c>
      <c r="W4378" s="69">
        <f t="shared" ref="W4378:W4384" si="4779">U4378-V4378</f>
        <v>0</v>
      </c>
      <c r="X4378" s="69">
        <f>L4378*37</f>
        <v>1647.24</v>
      </c>
      <c r="Y4378" s="70">
        <f t="shared" ref="Y4378" si="4780">+T4378-X4378</f>
        <v>44.520000000000209</v>
      </c>
      <c r="Z4378" s="12" t="s">
        <v>41</v>
      </c>
      <c r="AA4378" s="12" t="s">
        <v>78</v>
      </c>
    </row>
    <row r="4379" spans="1:27" x14ac:dyDescent="0.25">
      <c r="A4379" s="10">
        <v>45733</v>
      </c>
      <c r="B4379" s="11" t="s">
        <v>2908</v>
      </c>
      <c r="C4379" s="11" t="s">
        <v>7651</v>
      </c>
      <c r="D4379" s="11">
        <v>18949</v>
      </c>
      <c r="E4379" s="11" t="s">
        <v>53</v>
      </c>
      <c r="F4379" s="11" t="s">
        <v>26</v>
      </c>
      <c r="G4379" s="11">
        <v>4766</v>
      </c>
      <c r="H4379" s="12" t="s">
        <v>41</v>
      </c>
      <c r="I4379" s="12" t="s">
        <v>55</v>
      </c>
      <c r="J4379" s="12" t="s">
        <v>565</v>
      </c>
      <c r="K4379" s="12" t="s">
        <v>549</v>
      </c>
      <c r="L4379" s="13">
        <v>42.86</v>
      </c>
      <c r="M4379" s="13">
        <v>25</v>
      </c>
      <c r="N4379" s="13">
        <f t="shared" ref="N4379:N4426" si="4781">L4379/M4379</f>
        <v>1.7143999999999999</v>
      </c>
      <c r="O4379" s="13">
        <v>25</v>
      </c>
      <c r="P4379" s="13"/>
      <c r="Q4379" s="13">
        <v>0</v>
      </c>
      <c r="R4379" s="69">
        <f t="shared" si="4776"/>
        <v>1071.5</v>
      </c>
      <c r="S4379" s="69">
        <v>0</v>
      </c>
      <c r="T4379" s="69">
        <f t="shared" si="4777"/>
        <v>0</v>
      </c>
      <c r="U4379" s="69">
        <f t="shared" si="4778"/>
        <v>1071.5</v>
      </c>
      <c r="V4379" s="69">
        <f t="shared" ref="V4379" si="4782">U4379*0</f>
        <v>0</v>
      </c>
      <c r="W4379" s="69">
        <f t="shared" si="4779"/>
        <v>1071.5</v>
      </c>
      <c r="X4379" s="69">
        <v>0</v>
      </c>
      <c r="Y4379" s="14">
        <f t="shared" ref="Y4379:Y4380" si="4783">T4379-X4379</f>
        <v>0</v>
      </c>
      <c r="Z4379" s="11" t="s">
        <v>26</v>
      </c>
      <c r="AA4379" s="12" t="s">
        <v>31</v>
      </c>
    </row>
    <row r="4380" spans="1:27" x14ac:dyDescent="0.25">
      <c r="A4380" s="10">
        <v>45733</v>
      </c>
      <c r="B4380" s="11" t="s">
        <v>7247</v>
      </c>
      <c r="C4380" s="11" t="s">
        <v>7652</v>
      </c>
      <c r="D4380" s="11">
        <v>18950</v>
      </c>
      <c r="E4380" s="11" t="s">
        <v>235</v>
      </c>
      <c r="F4380" s="11" t="s">
        <v>26</v>
      </c>
      <c r="G4380" s="11">
        <v>1646</v>
      </c>
      <c r="H4380" s="12" t="s">
        <v>45</v>
      </c>
      <c r="I4380" s="12" t="s">
        <v>27</v>
      </c>
      <c r="J4380" s="12" t="s">
        <v>33</v>
      </c>
      <c r="K4380" s="12" t="s">
        <v>34</v>
      </c>
      <c r="L4380" s="13">
        <v>38.92</v>
      </c>
      <c r="M4380" s="13">
        <v>25</v>
      </c>
      <c r="N4380" s="13">
        <f t="shared" si="4781"/>
        <v>1.5568</v>
      </c>
      <c r="O4380" s="13" t="s">
        <v>30</v>
      </c>
      <c r="P4380" s="13">
        <v>58</v>
      </c>
      <c r="Q4380" s="13">
        <v>0</v>
      </c>
      <c r="R4380" s="69">
        <f>M4380*P4380</f>
        <v>1450</v>
      </c>
      <c r="S4380" s="69">
        <v>0</v>
      </c>
      <c r="T4380" s="69">
        <f>M4380*S4380</f>
        <v>0</v>
      </c>
      <c r="U4380" s="69">
        <f t="shared" si="4778"/>
        <v>1450</v>
      </c>
      <c r="V4380" s="69">
        <f>U4380*0</f>
        <v>0</v>
      </c>
      <c r="W4380" s="69">
        <f t="shared" si="4779"/>
        <v>1450</v>
      </c>
      <c r="X4380" s="69">
        <v>0</v>
      </c>
      <c r="Y4380" s="14">
        <f t="shared" si="4783"/>
        <v>0</v>
      </c>
      <c r="Z4380" s="11" t="s">
        <v>26</v>
      </c>
      <c r="AA4380" s="12" t="s">
        <v>31</v>
      </c>
    </row>
    <row r="4381" spans="1:27" x14ac:dyDescent="0.25">
      <c r="A4381" s="10">
        <v>45733</v>
      </c>
      <c r="B4381" s="11" t="s">
        <v>7653</v>
      </c>
      <c r="C4381" s="11" t="s">
        <v>7654</v>
      </c>
      <c r="D4381" s="11">
        <v>18951</v>
      </c>
      <c r="E4381" s="11" t="s">
        <v>538</v>
      </c>
      <c r="F4381" s="11" t="s">
        <v>26</v>
      </c>
      <c r="G4381" s="11" t="s">
        <v>26</v>
      </c>
      <c r="H4381" s="12" t="s">
        <v>4421</v>
      </c>
      <c r="I4381" s="12" t="s">
        <v>27</v>
      </c>
      <c r="J4381" s="12" t="s">
        <v>33</v>
      </c>
      <c r="K4381" s="12" t="s">
        <v>34</v>
      </c>
      <c r="L4381" s="13">
        <v>42.7</v>
      </c>
      <c r="M4381" s="13">
        <v>29</v>
      </c>
      <c r="N4381" s="13">
        <f t="shared" si="4781"/>
        <v>1.4724137931034484</v>
      </c>
      <c r="O4381" s="13">
        <v>85</v>
      </c>
      <c r="P4381" s="13" t="s">
        <v>30</v>
      </c>
      <c r="Q4381" s="13">
        <v>0</v>
      </c>
      <c r="R4381" s="69">
        <f>L4381*O4381</f>
        <v>3629.5000000000005</v>
      </c>
      <c r="S4381" s="69">
        <v>38</v>
      </c>
      <c r="T4381" s="69">
        <f>L4381*S4381</f>
        <v>1622.6000000000001</v>
      </c>
      <c r="U4381" s="69">
        <f>R4381-T4381</f>
        <v>2006.9000000000003</v>
      </c>
      <c r="V4381" s="69">
        <f>U4381*1</f>
        <v>2006.9000000000003</v>
      </c>
      <c r="W4381" s="69">
        <f>U4381-V4381</f>
        <v>0</v>
      </c>
      <c r="X4381" s="69">
        <f>L4381*37</f>
        <v>1579.9</v>
      </c>
      <c r="Y4381" s="70">
        <f t="shared" ref="Y4381" si="4784">+T4381-X4381</f>
        <v>42.700000000000045</v>
      </c>
      <c r="Z4381" s="12" t="s">
        <v>41</v>
      </c>
      <c r="AA4381" s="12" t="s">
        <v>78</v>
      </c>
    </row>
    <row r="4382" spans="1:27" x14ac:dyDescent="0.25">
      <c r="A4382" s="10">
        <v>45733</v>
      </c>
      <c r="B4382" s="11" t="s">
        <v>1270</v>
      </c>
      <c r="C4382" s="11" t="s">
        <v>7655</v>
      </c>
      <c r="D4382" s="11">
        <v>18952</v>
      </c>
      <c r="E4382" s="11" t="s">
        <v>434</v>
      </c>
      <c r="F4382" s="11" t="s">
        <v>26</v>
      </c>
      <c r="G4382" s="11">
        <v>3133</v>
      </c>
      <c r="H4382" s="12" t="s">
        <v>41</v>
      </c>
      <c r="I4382" s="12" t="s">
        <v>55</v>
      </c>
      <c r="J4382" s="12" t="s">
        <v>565</v>
      </c>
      <c r="K4382" s="12" t="s">
        <v>549</v>
      </c>
      <c r="L4382" s="13">
        <v>42.22</v>
      </c>
      <c r="M4382" s="13">
        <v>25</v>
      </c>
      <c r="N4382" s="13">
        <f t="shared" si="4781"/>
        <v>1.6887999999999999</v>
      </c>
      <c r="O4382" s="13">
        <v>25</v>
      </c>
      <c r="P4382" s="13"/>
      <c r="Q4382" s="13">
        <v>0</v>
      </c>
      <c r="R4382" s="69">
        <f>L4382*O4382</f>
        <v>1055.5</v>
      </c>
      <c r="S4382" s="69">
        <v>0</v>
      </c>
      <c r="T4382" s="69">
        <f>L4382*S4382</f>
        <v>0</v>
      </c>
      <c r="U4382" s="69">
        <f>R4382-T4382</f>
        <v>1055.5</v>
      </c>
      <c r="V4382" s="69">
        <f t="shared" ref="V4382" si="4785">U4382*0</f>
        <v>0</v>
      </c>
      <c r="W4382" s="69">
        <f>U4382-V4382</f>
        <v>1055.5</v>
      </c>
      <c r="X4382" s="69">
        <v>0</v>
      </c>
      <c r="Y4382" s="14">
        <f t="shared" ref="Y4382:Y4387" si="4786">T4382-X4382</f>
        <v>0</v>
      </c>
      <c r="Z4382" s="11" t="s">
        <v>26</v>
      </c>
      <c r="AA4382" s="12" t="s">
        <v>31</v>
      </c>
    </row>
    <row r="4383" spans="1:27" x14ac:dyDescent="0.25">
      <c r="A4383" s="10">
        <v>45733</v>
      </c>
      <c r="B4383" s="11" t="s">
        <v>7656</v>
      </c>
      <c r="C4383" s="11" t="s">
        <v>7657</v>
      </c>
      <c r="D4383" s="11">
        <v>18953</v>
      </c>
      <c r="E4383" s="11" t="s">
        <v>50</v>
      </c>
      <c r="F4383" s="11" t="s">
        <v>26</v>
      </c>
      <c r="G4383" s="11">
        <v>780</v>
      </c>
      <c r="H4383" s="12" t="s">
        <v>162</v>
      </c>
      <c r="I4383" s="12" t="s">
        <v>27</v>
      </c>
      <c r="J4383" s="12" t="s">
        <v>33</v>
      </c>
      <c r="K4383" s="12" t="s">
        <v>34</v>
      </c>
      <c r="L4383" s="13">
        <v>38.76</v>
      </c>
      <c r="M4383" s="13">
        <v>25</v>
      </c>
      <c r="N4383" s="13">
        <f t="shared" si="4781"/>
        <v>1.5504</v>
      </c>
      <c r="O4383" s="13" t="s">
        <v>30</v>
      </c>
      <c r="P4383" s="13">
        <v>58</v>
      </c>
      <c r="Q4383" s="13">
        <v>0</v>
      </c>
      <c r="R4383" s="69">
        <f>M4383*P4383</f>
        <v>1450</v>
      </c>
      <c r="S4383" s="69">
        <v>0</v>
      </c>
      <c r="T4383" s="69">
        <f>M4383*S4383</f>
        <v>0</v>
      </c>
      <c r="U4383" s="69">
        <f>R4383-T4383</f>
        <v>1450</v>
      </c>
      <c r="V4383" s="69">
        <f>U4383*0</f>
        <v>0</v>
      </c>
      <c r="W4383" s="69">
        <f>U4383-V4383</f>
        <v>1450</v>
      </c>
      <c r="X4383" s="69">
        <v>0</v>
      </c>
      <c r="Y4383" s="14">
        <f t="shared" si="4786"/>
        <v>0</v>
      </c>
      <c r="Z4383" s="11" t="s">
        <v>26</v>
      </c>
      <c r="AA4383" s="12" t="s">
        <v>31</v>
      </c>
    </row>
    <row r="4384" spans="1:27" x14ac:dyDescent="0.25">
      <c r="A4384" s="10">
        <v>45733</v>
      </c>
      <c r="B4384" s="11" t="s">
        <v>7658</v>
      </c>
      <c r="C4384" s="11" t="s">
        <v>7659</v>
      </c>
      <c r="D4384" s="11">
        <v>18954</v>
      </c>
      <c r="E4384" s="11" t="s">
        <v>49</v>
      </c>
      <c r="F4384" s="11" t="s">
        <v>26</v>
      </c>
      <c r="G4384" s="11">
        <v>1690</v>
      </c>
      <c r="H4384" s="12" t="s">
        <v>45</v>
      </c>
      <c r="I4384" s="12" t="s">
        <v>27</v>
      </c>
      <c r="J4384" s="12" t="s">
        <v>33</v>
      </c>
      <c r="K4384" s="12" t="s">
        <v>34</v>
      </c>
      <c r="L4384" s="13">
        <v>37</v>
      </c>
      <c r="M4384" s="13">
        <v>25</v>
      </c>
      <c r="N4384" s="13">
        <f t="shared" si="4781"/>
        <v>1.48</v>
      </c>
      <c r="O4384" s="13" t="s">
        <v>30</v>
      </c>
      <c r="P4384" s="13">
        <v>58</v>
      </c>
      <c r="Q4384" s="13">
        <v>0</v>
      </c>
      <c r="R4384" s="69">
        <f>M4384*P4384</f>
        <v>1450</v>
      </c>
      <c r="S4384" s="69">
        <v>0</v>
      </c>
      <c r="T4384" s="69">
        <f>M4384*S4384</f>
        <v>0</v>
      </c>
      <c r="U4384" s="69">
        <f t="shared" ref="U4384" si="4787">R4384-T4384</f>
        <v>1450</v>
      </c>
      <c r="V4384" s="69">
        <f>U4384*0</f>
        <v>0</v>
      </c>
      <c r="W4384" s="69">
        <f t="shared" ref="W4384" si="4788">U4384-V4384</f>
        <v>1450</v>
      </c>
      <c r="X4384" s="69">
        <v>0</v>
      </c>
      <c r="Y4384" s="14">
        <f t="shared" si="4786"/>
        <v>0</v>
      </c>
      <c r="Z4384" s="11" t="s">
        <v>26</v>
      </c>
      <c r="AA4384" s="12" t="s">
        <v>31</v>
      </c>
    </row>
    <row r="4385" spans="1:27" x14ac:dyDescent="0.25">
      <c r="A4385" s="10">
        <v>45733</v>
      </c>
      <c r="B4385" s="11" t="s">
        <v>7660</v>
      </c>
      <c r="C4385" s="11" t="s">
        <v>7661</v>
      </c>
      <c r="D4385" s="11">
        <v>18955</v>
      </c>
      <c r="E4385" s="11" t="s">
        <v>57</v>
      </c>
      <c r="F4385" s="11" t="s">
        <v>26</v>
      </c>
      <c r="G4385" s="11">
        <v>4564</v>
      </c>
      <c r="H4385" s="12" t="s">
        <v>41</v>
      </c>
      <c r="I4385" s="12" t="s">
        <v>55</v>
      </c>
      <c r="J4385" s="12" t="s">
        <v>565</v>
      </c>
      <c r="K4385" s="12" t="s">
        <v>549</v>
      </c>
      <c r="L4385" s="13">
        <v>40.64</v>
      </c>
      <c r="M4385" s="13">
        <v>25</v>
      </c>
      <c r="N4385" s="13">
        <f t="shared" si="4781"/>
        <v>1.6255999999999999</v>
      </c>
      <c r="O4385" s="13">
        <v>25</v>
      </c>
      <c r="P4385" s="13"/>
      <c r="Q4385" s="13">
        <v>0</v>
      </c>
      <c r="R4385" s="69">
        <f>L4385*O4385</f>
        <v>1016</v>
      </c>
      <c r="S4385" s="69">
        <v>0</v>
      </c>
      <c r="T4385" s="69">
        <f>L4385*S4385</f>
        <v>0</v>
      </c>
      <c r="U4385" s="69">
        <f>R4385-T4385</f>
        <v>1016</v>
      </c>
      <c r="V4385" s="69">
        <f t="shared" ref="V4385:V4386" si="4789">U4385*0</f>
        <v>0</v>
      </c>
      <c r="W4385" s="69">
        <f>U4385-V4385</f>
        <v>1016</v>
      </c>
      <c r="X4385" s="69">
        <v>0</v>
      </c>
      <c r="Y4385" s="14">
        <f t="shared" si="4786"/>
        <v>0</v>
      </c>
      <c r="Z4385" s="11" t="s">
        <v>26</v>
      </c>
      <c r="AA4385" s="12" t="s">
        <v>31</v>
      </c>
    </row>
    <row r="4386" spans="1:27" x14ac:dyDescent="0.25">
      <c r="A4386" s="10">
        <v>45733</v>
      </c>
      <c r="B4386" s="11" t="s">
        <v>3043</v>
      </c>
      <c r="C4386" s="11" t="s">
        <v>7662</v>
      </c>
      <c r="D4386" s="11">
        <v>18956</v>
      </c>
      <c r="E4386" s="11" t="s">
        <v>44</v>
      </c>
      <c r="F4386" s="11" t="s">
        <v>26</v>
      </c>
      <c r="G4386" s="11">
        <v>1694</v>
      </c>
      <c r="H4386" s="12" t="s">
        <v>45</v>
      </c>
      <c r="I4386" s="12" t="s">
        <v>27</v>
      </c>
      <c r="J4386" s="12" t="s">
        <v>42</v>
      </c>
      <c r="K4386" s="12" t="s">
        <v>43</v>
      </c>
      <c r="L4386" s="13">
        <v>42.88</v>
      </c>
      <c r="M4386" s="13">
        <v>25</v>
      </c>
      <c r="N4386" s="13">
        <f t="shared" si="4781"/>
        <v>1.7152000000000001</v>
      </c>
      <c r="O4386" s="13" t="s">
        <v>30</v>
      </c>
      <c r="P4386" s="13">
        <v>62</v>
      </c>
      <c r="Q4386" s="13">
        <v>0</v>
      </c>
      <c r="R4386" s="69">
        <f>M4386*P4386</f>
        <v>1550</v>
      </c>
      <c r="S4386" s="69">
        <v>0</v>
      </c>
      <c r="T4386" s="69">
        <f>M4386*S4386</f>
        <v>0</v>
      </c>
      <c r="U4386" s="69">
        <f t="shared" ref="U4386" si="4790">R4386-T4386</f>
        <v>1550</v>
      </c>
      <c r="V4386" s="69">
        <f t="shared" si="4789"/>
        <v>0</v>
      </c>
      <c r="W4386" s="69">
        <f t="shared" ref="W4386" si="4791">U4386-V4386</f>
        <v>1550</v>
      </c>
      <c r="X4386" s="69">
        <v>0</v>
      </c>
      <c r="Y4386" s="14">
        <f t="shared" si="4786"/>
        <v>0</v>
      </c>
      <c r="Z4386" s="11" t="s">
        <v>26</v>
      </c>
      <c r="AA4386" s="12" t="s">
        <v>31</v>
      </c>
    </row>
    <row r="4387" spans="1:27" x14ac:dyDescent="0.25">
      <c r="A4387" s="10">
        <v>45733</v>
      </c>
      <c r="B4387" s="11" t="s">
        <v>1151</v>
      </c>
      <c r="C4387" s="11" t="s">
        <v>7663</v>
      </c>
      <c r="D4387" s="11">
        <v>18957</v>
      </c>
      <c r="E4387" s="11" t="s">
        <v>5120</v>
      </c>
      <c r="F4387" s="11" t="s">
        <v>26</v>
      </c>
      <c r="G4387" s="11">
        <v>78904</v>
      </c>
      <c r="H4387" s="12" t="s">
        <v>4447</v>
      </c>
      <c r="I4387" s="12" t="s">
        <v>27</v>
      </c>
      <c r="J4387" s="12" t="s">
        <v>42</v>
      </c>
      <c r="K4387" s="12" t="s">
        <v>43</v>
      </c>
      <c r="L4387" s="13">
        <v>45.64</v>
      </c>
      <c r="M4387" s="13">
        <v>28</v>
      </c>
      <c r="N4387" s="13">
        <f t="shared" si="4781"/>
        <v>1.6300000000000001</v>
      </c>
      <c r="O4387" s="13">
        <v>42.5</v>
      </c>
      <c r="P4387" s="13"/>
      <c r="Q4387" s="13">
        <v>0</v>
      </c>
      <c r="R4387" s="69">
        <f>+L4387*O4387</f>
        <v>1939.7</v>
      </c>
      <c r="S4387" s="69">
        <v>0</v>
      </c>
      <c r="T4387" s="69">
        <f>+L4387*S4387</f>
        <v>0</v>
      </c>
      <c r="U4387" s="69">
        <f>+R4387-T4387</f>
        <v>1939.7</v>
      </c>
      <c r="V4387" s="69">
        <f>+U4387*0.75</f>
        <v>1454.7750000000001</v>
      </c>
      <c r="W4387" s="69">
        <f>+U4387-V4387</f>
        <v>484.92499999999995</v>
      </c>
      <c r="X4387" s="69">
        <v>0</v>
      </c>
      <c r="Y4387" s="14">
        <f t="shared" si="4786"/>
        <v>0</v>
      </c>
      <c r="Z4387" s="11" t="s">
        <v>26</v>
      </c>
      <c r="AA4387" s="12" t="s">
        <v>31</v>
      </c>
    </row>
    <row r="4388" spans="1:27" x14ac:dyDescent="0.25">
      <c r="A4388" s="10">
        <v>45733</v>
      </c>
      <c r="B4388" s="11" t="s">
        <v>7664</v>
      </c>
      <c r="C4388" s="11" t="s">
        <v>7665</v>
      </c>
      <c r="D4388" s="11">
        <v>18958</v>
      </c>
      <c r="E4388" s="11" t="s">
        <v>97</v>
      </c>
      <c r="F4388" s="11" t="s">
        <v>26</v>
      </c>
      <c r="G4388" s="11">
        <v>9869</v>
      </c>
      <c r="H4388" s="12" t="s">
        <v>4446</v>
      </c>
      <c r="I4388" s="12" t="s">
        <v>27</v>
      </c>
      <c r="J4388" s="12" t="s">
        <v>42</v>
      </c>
      <c r="K4388" s="12" t="s">
        <v>43</v>
      </c>
      <c r="L4388" s="13">
        <v>22.64</v>
      </c>
      <c r="M4388" s="13">
        <v>14</v>
      </c>
      <c r="N4388" s="13">
        <f t="shared" si="4781"/>
        <v>1.6171428571428572</v>
      </c>
      <c r="O4388" s="13" t="s">
        <v>30</v>
      </c>
      <c r="P4388" s="13">
        <v>65.599999999999994</v>
      </c>
      <c r="Q4388" s="13"/>
      <c r="R4388" s="69">
        <f>M4388*P4388</f>
        <v>918.39999999999986</v>
      </c>
      <c r="S4388" s="69">
        <v>0</v>
      </c>
      <c r="T4388" s="69">
        <f>+M4388*S4388</f>
        <v>0</v>
      </c>
      <c r="U4388" s="69">
        <f>+R4388-T4388</f>
        <v>918.39999999999986</v>
      </c>
      <c r="V4388" s="69">
        <f>+U4388*0</f>
        <v>0</v>
      </c>
      <c r="W4388" s="69">
        <f>+U4388-V4388</f>
        <v>918.39999999999986</v>
      </c>
      <c r="X4388" s="69">
        <f>+M4388*0</f>
        <v>0</v>
      </c>
      <c r="Y4388" s="14">
        <f>+T4388-X4388</f>
        <v>0</v>
      </c>
      <c r="Z4388" s="11" t="s">
        <v>26</v>
      </c>
      <c r="AA4388" s="12" t="s">
        <v>31</v>
      </c>
    </row>
    <row r="4389" spans="1:27" x14ac:dyDescent="0.25">
      <c r="A4389" s="10">
        <v>45733</v>
      </c>
      <c r="B4389" s="11" t="s">
        <v>7666</v>
      </c>
      <c r="C4389" s="11" t="s">
        <v>7667</v>
      </c>
      <c r="D4389" s="11">
        <v>18959</v>
      </c>
      <c r="E4389" s="11" t="s">
        <v>40</v>
      </c>
      <c r="F4389" s="11" t="s">
        <v>26</v>
      </c>
      <c r="G4389" s="11">
        <v>3623</v>
      </c>
      <c r="H4389" s="12" t="s">
        <v>41</v>
      </c>
      <c r="I4389" s="12" t="s">
        <v>55</v>
      </c>
      <c r="J4389" s="12" t="s">
        <v>565</v>
      </c>
      <c r="K4389" s="12" t="s">
        <v>549</v>
      </c>
      <c r="L4389" s="13">
        <v>43.12</v>
      </c>
      <c r="M4389" s="13">
        <v>25</v>
      </c>
      <c r="N4389" s="13">
        <f t="shared" si="4781"/>
        <v>1.7247999999999999</v>
      </c>
      <c r="O4389" s="13">
        <v>25</v>
      </c>
      <c r="P4389" s="13"/>
      <c r="Q4389" s="13">
        <v>0</v>
      </c>
      <c r="R4389" s="69">
        <f>L4389*O4389</f>
        <v>1078</v>
      </c>
      <c r="S4389" s="69">
        <v>0</v>
      </c>
      <c r="T4389" s="69">
        <f>L4389*S4389</f>
        <v>0</v>
      </c>
      <c r="U4389" s="69">
        <f>R4389-T4389</f>
        <v>1078</v>
      </c>
      <c r="V4389" s="69">
        <f t="shared" ref="V4389" si="4792">U4389*0</f>
        <v>0</v>
      </c>
      <c r="W4389" s="69">
        <f>U4389-V4389</f>
        <v>1078</v>
      </c>
      <c r="X4389" s="69">
        <v>0</v>
      </c>
      <c r="Y4389" s="14">
        <f t="shared" ref="Y4389:Y4395" si="4793">T4389-X4389</f>
        <v>0</v>
      </c>
      <c r="Z4389" s="11" t="s">
        <v>26</v>
      </c>
      <c r="AA4389" s="12" t="s">
        <v>31</v>
      </c>
    </row>
    <row r="4390" spans="1:27" x14ac:dyDescent="0.25">
      <c r="A4390" s="10">
        <v>45733</v>
      </c>
      <c r="B4390" s="11" t="s">
        <v>341</v>
      </c>
      <c r="C4390" s="11" t="s">
        <v>7668</v>
      </c>
      <c r="D4390" s="11">
        <v>18960</v>
      </c>
      <c r="E4390" s="11" t="s">
        <v>98</v>
      </c>
      <c r="F4390" s="11" t="s">
        <v>26</v>
      </c>
      <c r="G4390" s="11">
        <v>10750</v>
      </c>
      <c r="H4390" s="12" t="s">
        <v>140</v>
      </c>
      <c r="I4390" s="12" t="s">
        <v>55</v>
      </c>
      <c r="J4390" s="12" t="s">
        <v>565</v>
      </c>
      <c r="K4390" s="12" t="s">
        <v>549</v>
      </c>
      <c r="L4390" s="13">
        <v>38.22</v>
      </c>
      <c r="M4390" s="13">
        <v>24</v>
      </c>
      <c r="N4390" s="13">
        <f t="shared" si="4781"/>
        <v>1.5925</v>
      </c>
      <c r="O4390" s="13">
        <v>25</v>
      </c>
      <c r="P4390" s="13"/>
      <c r="Q4390" s="13">
        <v>0</v>
      </c>
      <c r="R4390" s="69">
        <f>+L4390*O4390</f>
        <v>955.5</v>
      </c>
      <c r="S4390" s="69">
        <v>0</v>
      </c>
      <c r="T4390" s="69">
        <f>+L4390*S4390</f>
        <v>0</v>
      </c>
      <c r="U4390" s="69">
        <f>+R4390-T4390</f>
        <v>955.5</v>
      </c>
      <c r="V4390" s="69">
        <f>+U4390*0</f>
        <v>0</v>
      </c>
      <c r="W4390" s="69">
        <f>+U4390-V4390</f>
        <v>955.5</v>
      </c>
      <c r="X4390" s="69">
        <v>0</v>
      </c>
      <c r="Y4390" s="14">
        <f t="shared" si="4793"/>
        <v>0</v>
      </c>
      <c r="Z4390" s="11" t="s">
        <v>26</v>
      </c>
      <c r="AA4390" s="12" t="s">
        <v>31</v>
      </c>
    </row>
    <row r="4391" spans="1:27" x14ac:dyDescent="0.25">
      <c r="A4391" s="10">
        <v>45733</v>
      </c>
      <c r="B4391" s="11" t="s">
        <v>7669</v>
      </c>
      <c r="C4391" s="11" t="s">
        <v>7670</v>
      </c>
      <c r="D4391" s="11">
        <v>18961</v>
      </c>
      <c r="E4391" s="11" t="s">
        <v>1199</v>
      </c>
      <c r="F4391" s="11" t="s">
        <v>26</v>
      </c>
      <c r="G4391" s="11">
        <v>2828</v>
      </c>
      <c r="H4391" s="12" t="s">
        <v>162</v>
      </c>
      <c r="I4391" s="12" t="s">
        <v>27</v>
      </c>
      <c r="J4391" s="12" t="s">
        <v>33</v>
      </c>
      <c r="K4391" s="12" t="s">
        <v>34</v>
      </c>
      <c r="L4391" s="13">
        <v>38.6</v>
      </c>
      <c r="M4391" s="13">
        <v>25</v>
      </c>
      <c r="N4391" s="13">
        <f t="shared" si="4781"/>
        <v>1.544</v>
      </c>
      <c r="O4391" s="13" t="s">
        <v>30</v>
      </c>
      <c r="P4391" s="13">
        <v>58</v>
      </c>
      <c r="Q4391" s="13">
        <v>0</v>
      </c>
      <c r="R4391" s="69">
        <f>M4391*P4391</f>
        <v>1450</v>
      </c>
      <c r="S4391" s="69">
        <v>0</v>
      </c>
      <c r="T4391" s="69">
        <f>M4391*S4391</f>
        <v>0</v>
      </c>
      <c r="U4391" s="69">
        <f>R4391-T4391</f>
        <v>1450</v>
      </c>
      <c r="V4391" s="69">
        <f>U4391*0</f>
        <v>0</v>
      </c>
      <c r="W4391" s="69">
        <f>U4391-V4391</f>
        <v>1450</v>
      </c>
      <c r="X4391" s="69">
        <v>0</v>
      </c>
      <c r="Y4391" s="14">
        <f t="shared" si="4793"/>
        <v>0</v>
      </c>
      <c r="Z4391" s="11" t="s">
        <v>26</v>
      </c>
      <c r="AA4391" s="12" t="s">
        <v>31</v>
      </c>
    </row>
    <row r="4392" spans="1:27" x14ac:dyDescent="0.25">
      <c r="A4392" s="10">
        <v>45733</v>
      </c>
      <c r="B4392" s="11" t="s">
        <v>7671</v>
      </c>
      <c r="C4392" s="11" t="s">
        <v>7672</v>
      </c>
      <c r="D4392" s="11">
        <v>18962</v>
      </c>
      <c r="E4392" s="11" t="s">
        <v>229</v>
      </c>
      <c r="F4392" s="11" t="s">
        <v>26</v>
      </c>
      <c r="G4392" s="11">
        <v>26231</v>
      </c>
      <c r="H4392" s="12" t="s">
        <v>564</v>
      </c>
      <c r="I4392" s="12" t="s">
        <v>55</v>
      </c>
      <c r="J4392" s="12" t="s">
        <v>565</v>
      </c>
      <c r="K4392" s="12" t="s">
        <v>549</v>
      </c>
      <c r="L4392" s="13">
        <v>47.1</v>
      </c>
      <c r="M4392" s="13">
        <v>29</v>
      </c>
      <c r="N4392" s="13">
        <f t="shared" si="4781"/>
        <v>1.6241379310344828</v>
      </c>
      <c r="O4392" s="13">
        <v>25</v>
      </c>
      <c r="P4392" s="13" t="s">
        <v>30</v>
      </c>
      <c r="Q4392" s="13">
        <v>0</v>
      </c>
      <c r="R4392" s="69">
        <f t="shared" ref="R4392:R4393" si="4794">L4392*O4392</f>
        <v>1177.5</v>
      </c>
      <c r="S4392" s="69">
        <v>0</v>
      </c>
      <c r="T4392" s="69">
        <f t="shared" ref="T4392:T4393" si="4795">L4392*S4392</f>
        <v>0</v>
      </c>
      <c r="U4392" s="69">
        <f t="shared" ref="U4392:U4393" si="4796">R4392-T4392</f>
        <v>1177.5</v>
      </c>
      <c r="V4392" s="69">
        <f>U4392*0</f>
        <v>0</v>
      </c>
      <c r="W4392" s="69">
        <f t="shared" ref="W4392:W4393" si="4797">U4392-V4392</f>
        <v>1177.5</v>
      </c>
      <c r="X4392" s="69">
        <v>0</v>
      </c>
      <c r="Y4392" s="14">
        <f t="shared" si="4793"/>
        <v>0</v>
      </c>
      <c r="Z4392" s="11" t="s">
        <v>26</v>
      </c>
      <c r="AA4392" s="12" t="s">
        <v>31</v>
      </c>
    </row>
    <row r="4393" spans="1:27" x14ac:dyDescent="0.25">
      <c r="A4393" s="10">
        <v>45733</v>
      </c>
      <c r="B4393" s="11" t="s">
        <v>7673</v>
      </c>
      <c r="C4393" s="11" t="s">
        <v>7674</v>
      </c>
      <c r="D4393" s="11">
        <v>18963</v>
      </c>
      <c r="E4393" s="11" t="s">
        <v>75</v>
      </c>
      <c r="F4393" s="11" t="s">
        <v>26</v>
      </c>
      <c r="G4393" s="11">
        <v>40666</v>
      </c>
      <c r="H4393" s="12" t="s">
        <v>564</v>
      </c>
      <c r="I4393" s="12" t="s">
        <v>55</v>
      </c>
      <c r="J4393" s="12" t="s">
        <v>565</v>
      </c>
      <c r="K4393" s="12" t="s">
        <v>549</v>
      </c>
      <c r="L4393" s="13">
        <v>42.74</v>
      </c>
      <c r="M4393" s="13">
        <v>25</v>
      </c>
      <c r="N4393" s="13">
        <f t="shared" si="4781"/>
        <v>1.7096</v>
      </c>
      <c r="O4393" s="13">
        <v>25</v>
      </c>
      <c r="P4393" s="13" t="s">
        <v>30</v>
      </c>
      <c r="Q4393" s="13">
        <v>0</v>
      </c>
      <c r="R4393" s="69">
        <f t="shared" si="4794"/>
        <v>1068.5</v>
      </c>
      <c r="S4393" s="69">
        <v>0</v>
      </c>
      <c r="T4393" s="69">
        <f t="shared" si="4795"/>
        <v>0</v>
      </c>
      <c r="U4393" s="69">
        <f t="shared" si="4796"/>
        <v>1068.5</v>
      </c>
      <c r="V4393" s="69">
        <f>U4393*0</f>
        <v>0</v>
      </c>
      <c r="W4393" s="69">
        <f t="shared" si="4797"/>
        <v>1068.5</v>
      </c>
      <c r="X4393" s="69">
        <v>0</v>
      </c>
      <c r="Y4393" s="14">
        <f t="shared" si="4793"/>
        <v>0</v>
      </c>
      <c r="Z4393" s="11" t="s">
        <v>26</v>
      </c>
      <c r="AA4393" s="12" t="s">
        <v>31</v>
      </c>
    </row>
    <row r="4394" spans="1:27" x14ac:dyDescent="0.25">
      <c r="A4394" s="10">
        <v>45733</v>
      </c>
      <c r="B4394" s="11" t="s">
        <v>7675</v>
      </c>
      <c r="C4394" s="11" t="s">
        <v>7676</v>
      </c>
      <c r="D4394" s="11">
        <v>18964</v>
      </c>
      <c r="E4394" s="11" t="s">
        <v>239</v>
      </c>
      <c r="F4394" s="11" t="s">
        <v>26</v>
      </c>
      <c r="G4394" s="11">
        <v>3024</v>
      </c>
      <c r="H4394" s="12" t="s">
        <v>41</v>
      </c>
      <c r="I4394" s="12" t="s">
        <v>55</v>
      </c>
      <c r="J4394" s="12" t="s">
        <v>55</v>
      </c>
      <c r="K4394" s="12" t="s">
        <v>56</v>
      </c>
      <c r="L4394" s="13">
        <v>37.479999999999997</v>
      </c>
      <c r="M4394" s="13">
        <v>23</v>
      </c>
      <c r="N4394" s="13">
        <f t="shared" si="4781"/>
        <v>1.6295652173913042</v>
      </c>
      <c r="O4394" s="13" t="s">
        <v>30</v>
      </c>
      <c r="P4394" s="13">
        <v>24</v>
      </c>
      <c r="Q4394" s="13">
        <v>0</v>
      </c>
      <c r="R4394" s="69">
        <f t="shared" ref="R4394" si="4798">+M4394*P4394</f>
        <v>552</v>
      </c>
      <c r="S4394" s="69">
        <v>0</v>
      </c>
      <c r="T4394" s="69">
        <f t="shared" ref="T4394" si="4799">+M4394*S4394</f>
        <v>0</v>
      </c>
      <c r="U4394" s="69">
        <f t="shared" ref="U4394" si="4800">+R4394-T4394</f>
        <v>552</v>
      </c>
      <c r="V4394" s="69">
        <f t="shared" ref="V4394" si="4801">+U4394*0</f>
        <v>0</v>
      </c>
      <c r="W4394" s="69">
        <f t="shared" ref="W4394" si="4802">+U4394-V4394</f>
        <v>552</v>
      </c>
      <c r="X4394" s="69">
        <v>0</v>
      </c>
      <c r="Y4394" s="14">
        <f t="shared" si="4793"/>
        <v>0</v>
      </c>
      <c r="Z4394" s="11" t="s">
        <v>26</v>
      </c>
      <c r="AA4394" s="12" t="s">
        <v>31</v>
      </c>
    </row>
    <row r="4395" spans="1:27" x14ac:dyDescent="0.25">
      <c r="A4395" s="10">
        <v>45733</v>
      </c>
      <c r="B4395" s="11" t="s">
        <v>7677</v>
      </c>
      <c r="C4395" s="11" t="s">
        <v>7678</v>
      </c>
      <c r="D4395" s="11">
        <v>18965</v>
      </c>
      <c r="E4395" s="11" t="s">
        <v>482</v>
      </c>
      <c r="F4395" s="11" t="s">
        <v>26</v>
      </c>
      <c r="G4395" s="11">
        <v>3086</v>
      </c>
      <c r="H4395" s="12" t="s">
        <v>41</v>
      </c>
      <c r="I4395" s="12" t="s">
        <v>55</v>
      </c>
      <c r="J4395" s="12" t="s">
        <v>565</v>
      </c>
      <c r="K4395" s="12" t="s">
        <v>549</v>
      </c>
      <c r="L4395" s="13">
        <v>43.1</v>
      </c>
      <c r="M4395" s="13">
        <v>25</v>
      </c>
      <c r="N4395" s="13">
        <f t="shared" si="4781"/>
        <v>1.724</v>
      </c>
      <c r="O4395" s="13">
        <v>25</v>
      </c>
      <c r="P4395" s="13"/>
      <c r="Q4395" s="13">
        <v>0</v>
      </c>
      <c r="R4395" s="69">
        <f>L4395*O4395</f>
        <v>1077.5</v>
      </c>
      <c r="S4395" s="69">
        <v>0</v>
      </c>
      <c r="T4395" s="69">
        <f>L4395*S4395</f>
        <v>0</v>
      </c>
      <c r="U4395" s="69">
        <f>R4395-T4395</f>
        <v>1077.5</v>
      </c>
      <c r="V4395" s="69">
        <f t="shared" ref="V4395" si="4803">U4395*0</f>
        <v>0</v>
      </c>
      <c r="W4395" s="69">
        <f>U4395-V4395</f>
        <v>1077.5</v>
      </c>
      <c r="X4395" s="69">
        <v>0</v>
      </c>
      <c r="Y4395" s="14">
        <f t="shared" si="4793"/>
        <v>0</v>
      </c>
      <c r="Z4395" s="11" t="s">
        <v>26</v>
      </c>
      <c r="AA4395" s="12" t="s">
        <v>31</v>
      </c>
    </row>
    <row r="4396" spans="1:27" x14ac:dyDescent="0.25">
      <c r="A4396" s="10">
        <v>45733</v>
      </c>
      <c r="B4396" s="11" t="s">
        <v>7679</v>
      </c>
      <c r="C4396" s="11" t="s">
        <v>7680</v>
      </c>
      <c r="D4396" s="11">
        <v>18966</v>
      </c>
      <c r="E4396" s="11" t="s">
        <v>81</v>
      </c>
      <c r="F4396" s="11" t="s">
        <v>26</v>
      </c>
      <c r="G4396" s="11" t="s">
        <v>26</v>
      </c>
      <c r="H4396" s="12" t="s">
        <v>4421</v>
      </c>
      <c r="I4396" s="12" t="s">
        <v>27</v>
      </c>
      <c r="J4396" s="12" t="s">
        <v>42</v>
      </c>
      <c r="K4396" s="12" t="s">
        <v>43</v>
      </c>
      <c r="L4396" s="13">
        <v>42.28</v>
      </c>
      <c r="M4396" s="13">
        <v>25</v>
      </c>
      <c r="N4396" s="13">
        <f t="shared" si="4781"/>
        <v>1.6912</v>
      </c>
      <c r="O4396" s="13">
        <v>83</v>
      </c>
      <c r="P4396" s="13" t="s">
        <v>30</v>
      </c>
      <c r="Q4396" s="13">
        <v>0</v>
      </c>
      <c r="R4396" s="69">
        <f>L4396*O4396</f>
        <v>3509.2400000000002</v>
      </c>
      <c r="S4396" s="69">
        <v>38</v>
      </c>
      <c r="T4396" s="69">
        <f>L4396*S4396</f>
        <v>1606.64</v>
      </c>
      <c r="U4396" s="69">
        <f t="shared" ref="U4396:U4397" si="4804">R4396-T4396</f>
        <v>1902.6000000000001</v>
      </c>
      <c r="V4396" s="69">
        <f>U4396*1</f>
        <v>1902.6000000000001</v>
      </c>
      <c r="W4396" s="69">
        <f t="shared" ref="W4396:W4397" si="4805">U4396-V4396</f>
        <v>0</v>
      </c>
      <c r="X4396" s="69">
        <f>L4396*36</f>
        <v>1522.08</v>
      </c>
      <c r="Y4396" s="70">
        <f t="shared" ref="Y4396:Y4397" si="4806">+T4396-X4396</f>
        <v>84.560000000000173</v>
      </c>
      <c r="Z4396" s="12" t="s">
        <v>141</v>
      </c>
      <c r="AA4396" s="12" t="s">
        <v>78</v>
      </c>
    </row>
    <row r="4397" spans="1:27" x14ac:dyDescent="0.25">
      <c r="A4397" s="10">
        <v>45733</v>
      </c>
      <c r="B4397" s="11" t="s">
        <v>7681</v>
      </c>
      <c r="C4397" s="11" t="s">
        <v>7682</v>
      </c>
      <c r="D4397" s="11">
        <v>18967</v>
      </c>
      <c r="E4397" s="11" t="s">
        <v>604</v>
      </c>
      <c r="F4397" s="11" t="s">
        <v>26</v>
      </c>
      <c r="G4397" s="11" t="s">
        <v>26</v>
      </c>
      <c r="H4397" s="12" t="s">
        <v>4421</v>
      </c>
      <c r="I4397" s="12" t="s">
        <v>27</v>
      </c>
      <c r="J4397" s="12" t="s">
        <v>42</v>
      </c>
      <c r="K4397" s="12" t="s">
        <v>43</v>
      </c>
      <c r="L4397" s="13">
        <v>44.26</v>
      </c>
      <c r="M4397" s="13">
        <v>25</v>
      </c>
      <c r="N4397" s="13">
        <f t="shared" si="4781"/>
        <v>1.7704</v>
      </c>
      <c r="O4397" s="13">
        <v>83</v>
      </c>
      <c r="P4397" s="13" t="s">
        <v>30</v>
      </c>
      <c r="Q4397" s="13">
        <v>0</v>
      </c>
      <c r="R4397" s="69">
        <f>L4397*O4397</f>
        <v>3673.58</v>
      </c>
      <c r="S4397" s="69">
        <v>38</v>
      </c>
      <c r="T4397" s="69">
        <f>L4397*S4397</f>
        <v>1681.8799999999999</v>
      </c>
      <c r="U4397" s="69">
        <f t="shared" si="4804"/>
        <v>1991.7</v>
      </c>
      <c r="V4397" s="69">
        <f>U4397*1</f>
        <v>1991.7</v>
      </c>
      <c r="W4397" s="69">
        <f t="shared" si="4805"/>
        <v>0</v>
      </c>
      <c r="X4397" s="69">
        <f>L4397*36</f>
        <v>1593.36</v>
      </c>
      <c r="Y4397" s="70">
        <f t="shared" si="4806"/>
        <v>88.519999999999982</v>
      </c>
      <c r="Z4397" s="12" t="s">
        <v>141</v>
      </c>
      <c r="AA4397" s="12" t="s">
        <v>78</v>
      </c>
    </row>
    <row r="4398" spans="1:27" x14ac:dyDescent="0.25">
      <c r="A4398" s="10">
        <v>45733</v>
      </c>
      <c r="B4398" s="11" t="s">
        <v>2841</v>
      </c>
      <c r="C4398" s="11" t="s">
        <v>7683</v>
      </c>
      <c r="D4398" s="11">
        <v>18968</v>
      </c>
      <c r="E4398" s="11" t="s">
        <v>2108</v>
      </c>
      <c r="F4398" s="11" t="s">
        <v>26</v>
      </c>
      <c r="G4398" s="11">
        <v>14804</v>
      </c>
      <c r="H4398" s="12" t="s">
        <v>140</v>
      </c>
      <c r="I4398" s="12" t="s">
        <v>55</v>
      </c>
      <c r="J4398" s="12" t="s">
        <v>565</v>
      </c>
      <c r="K4398" s="12" t="s">
        <v>549</v>
      </c>
      <c r="L4398" s="13">
        <v>37.200000000000003</v>
      </c>
      <c r="M4398" s="13">
        <v>24</v>
      </c>
      <c r="N4398" s="13">
        <f t="shared" si="4781"/>
        <v>1.55</v>
      </c>
      <c r="O4398" s="13">
        <v>25</v>
      </c>
      <c r="P4398" s="13"/>
      <c r="Q4398" s="13">
        <v>0</v>
      </c>
      <c r="R4398" s="69">
        <f>+L4398*O4398</f>
        <v>930.00000000000011</v>
      </c>
      <c r="S4398" s="69">
        <v>0</v>
      </c>
      <c r="T4398" s="69">
        <f>+L4398*S4398</f>
        <v>0</v>
      </c>
      <c r="U4398" s="69">
        <f>+R4398-T4398</f>
        <v>930.00000000000011</v>
      </c>
      <c r="V4398" s="69">
        <f>+U4398*0</f>
        <v>0</v>
      </c>
      <c r="W4398" s="69">
        <f>+U4398-V4398</f>
        <v>930.00000000000011</v>
      </c>
      <c r="X4398" s="69">
        <v>0</v>
      </c>
      <c r="Y4398" s="14">
        <f t="shared" ref="Y4398:Y4407" si="4807">T4398-X4398</f>
        <v>0</v>
      </c>
      <c r="Z4398" s="11" t="s">
        <v>26</v>
      </c>
      <c r="AA4398" s="12" t="s">
        <v>31</v>
      </c>
    </row>
    <row r="4399" spans="1:27" x14ac:dyDescent="0.25">
      <c r="A4399" s="10">
        <v>45733</v>
      </c>
      <c r="B4399" s="11" t="s">
        <v>7684</v>
      </c>
      <c r="C4399" s="11" t="s">
        <v>7685</v>
      </c>
      <c r="D4399" s="11">
        <v>18969</v>
      </c>
      <c r="E4399" s="11" t="s">
        <v>569</v>
      </c>
      <c r="F4399" s="11" t="s">
        <v>26</v>
      </c>
      <c r="G4399" s="11">
        <v>10783</v>
      </c>
      <c r="H4399" s="12" t="s">
        <v>140</v>
      </c>
      <c r="I4399" s="12" t="s">
        <v>27</v>
      </c>
      <c r="J4399" s="12" t="s">
        <v>47</v>
      </c>
      <c r="K4399" s="12" t="s">
        <v>48</v>
      </c>
      <c r="L4399" s="13">
        <v>42.52</v>
      </c>
      <c r="M4399" s="13">
        <v>29</v>
      </c>
      <c r="N4399" s="13">
        <f t="shared" si="4781"/>
        <v>1.4662068965517243</v>
      </c>
      <c r="O4399" s="13">
        <v>40</v>
      </c>
      <c r="P4399" s="13"/>
      <c r="Q4399" s="13">
        <v>0</v>
      </c>
      <c r="R4399" s="69">
        <f>+L4399*O4399</f>
        <v>1700.8000000000002</v>
      </c>
      <c r="S4399" s="69">
        <v>0</v>
      </c>
      <c r="T4399" s="69">
        <f>+L4399*S4399</f>
        <v>0</v>
      </c>
      <c r="U4399" s="69">
        <f>+R4399-T4399</f>
        <v>1700.8000000000002</v>
      </c>
      <c r="V4399" s="69">
        <f>+U4399*0</f>
        <v>0</v>
      </c>
      <c r="W4399" s="69">
        <f>+U4399-V4399</f>
        <v>1700.8000000000002</v>
      </c>
      <c r="X4399" s="69">
        <v>0</v>
      </c>
      <c r="Y4399" s="14">
        <f t="shared" si="4807"/>
        <v>0</v>
      </c>
      <c r="Z4399" s="11" t="s">
        <v>26</v>
      </c>
      <c r="AA4399" s="12" t="s">
        <v>31</v>
      </c>
    </row>
    <row r="4400" spans="1:27" x14ac:dyDescent="0.25">
      <c r="A4400" s="10">
        <v>45733</v>
      </c>
      <c r="B4400" s="11" t="s">
        <v>7686</v>
      </c>
      <c r="C4400" s="11" t="s">
        <v>7687</v>
      </c>
      <c r="D4400" s="11">
        <v>18970</v>
      </c>
      <c r="E4400" s="11" t="s">
        <v>63</v>
      </c>
      <c r="F4400" s="11" t="s">
        <v>26</v>
      </c>
      <c r="G4400" s="11">
        <v>10867</v>
      </c>
      <c r="H4400" s="12" t="s">
        <v>140</v>
      </c>
      <c r="I4400" s="12" t="s">
        <v>55</v>
      </c>
      <c r="J4400" s="12" t="s">
        <v>565</v>
      </c>
      <c r="K4400" s="12" t="s">
        <v>549</v>
      </c>
      <c r="L4400" s="13">
        <v>41.1</v>
      </c>
      <c r="M4400" s="13">
        <v>25</v>
      </c>
      <c r="N4400" s="13">
        <f t="shared" si="4781"/>
        <v>1.6440000000000001</v>
      </c>
      <c r="O4400" s="13">
        <v>25</v>
      </c>
      <c r="P4400" s="13"/>
      <c r="Q4400" s="13">
        <v>0</v>
      </c>
      <c r="R4400" s="69">
        <f>+L4400*O4400</f>
        <v>1027.5</v>
      </c>
      <c r="S4400" s="69">
        <v>0</v>
      </c>
      <c r="T4400" s="69">
        <f>+L4400*S4400</f>
        <v>0</v>
      </c>
      <c r="U4400" s="69">
        <f>+R4400-T4400</f>
        <v>1027.5</v>
      </c>
      <c r="V4400" s="69">
        <f>+U4400*0</f>
        <v>0</v>
      </c>
      <c r="W4400" s="69">
        <f>+U4400-V4400</f>
        <v>1027.5</v>
      </c>
      <c r="X4400" s="69">
        <v>0</v>
      </c>
      <c r="Y4400" s="14">
        <f t="shared" si="4807"/>
        <v>0</v>
      </c>
      <c r="Z4400" s="11" t="s">
        <v>26</v>
      </c>
      <c r="AA4400" s="12" t="s">
        <v>31</v>
      </c>
    </row>
    <row r="4401" spans="1:27" x14ac:dyDescent="0.25">
      <c r="A4401" s="10">
        <v>45733</v>
      </c>
      <c r="B4401" s="11" t="s">
        <v>1503</v>
      </c>
      <c r="C4401" s="11" t="s">
        <v>7688</v>
      </c>
      <c r="D4401" s="11">
        <v>18971</v>
      </c>
      <c r="E4401" s="11" t="s">
        <v>245</v>
      </c>
      <c r="F4401" s="11" t="s">
        <v>26</v>
      </c>
      <c r="G4401" s="11">
        <v>4515</v>
      </c>
      <c r="H4401" s="12" t="s">
        <v>41</v>
      </c>
      <c r="I4401" s="12" t="s">
        <v>55</v>
      </c>
      <c r="J4401" s="12" t="s">
        <v>55</v>
      </c>
      <c r="K4401" s="12" t="s">
        <v>56</v>
      </c>
      <c r="L4401" s="13">
        <v>34.28</v>
      </c>
      <c r="M4401" s="13">
        <v>23</v>
      </c>
      <c r="N4401" s="13">
        <f t="shared" si="4781"/>
        <v>1.4904347826086957</v>
      </c>
      <c r="O4401" s="13" t="s">
        <v>30</v>
      </c>
      <c r="P4401" s="13">
        <v>24</v>
      </c>
      <c r="Q4401" s="13">
        <v>0</v>
      </c>
      <c r="R4401" s="69">
        <f t="shared" ref="R4401:R4402" si="4808">+M4401*P4401</f>
        <v>552</v>
      </c>
      <c r="S4401" s="69">
        <v>0</v>
      </c>
      <c r="T4401" s="69">
        <f t="shared" ref="T4401:T4402" si="4809">+M4401*S4401</f>
        <v>0</v>
      </c>
      <c r="U4401" s="69">
        <f t="shared" ref="U4401:U4402" si="4810">+R4401-T4401</f>
        <v>552</v>
      </c>
      <c r="V4401" s="69">
        <f t="shared" ref="V4401:V4402" si="4811">+U4401*0</f>
        <v>0</v>
      </c>
      <c r="W4401" s="69">
        <f t="shared" ref="W4401:W4402" si="4812">+U4401-V4401</f>
        <v>552</v>
      </c>
      <c r="X4401" s="69">
        <v>0</v>
      </c>
      <c r="Y4401" s="14">
        <f t="shared" si="4807"/>
        <v>0</v>
      </c>
      <c r="Z4401" s="11" t="s">
        <v>26</v>
      </c>
      <c r="AA4401" s="12" t="s">
        <v>31</v>
      </c>
    </row>
    <row r="4402" spans="1:27" x14ac:dyDescent="0.25">
      <c r="A4402" s="10">
        <v>45733</v>
      </c>
      <c r="B4402" s="11" t="s">
        <v>126</v>
      </c>
      <c r="C4402" s="11" t="s">
        <v>7689</v>
      </c>
      <c r="D4402" s="11">
        <v>18972</v>
      </c>
      <c r="E4402" s="11" t="s">
        <v>538</v>
      </c>
      <c r="F4402" s="11" t="s">
        <v>26</v>
      </c>
      <c r="G4402" s="11">
        <v>3220</v>
      </c>
      <c r="H4402" s="12" t="s">
        <v>41</v>
      </c>
      <c r="I4402" s="12" t="s">
        <v>55</v>
      </c>
      <c r="J4402" s="12" t="s">
        <v>55</v>
      </c>
      <c r="K4402" s="12" t="s">
        <v>56</v>
      </c>
      <c r="L4402" s="13">
        <v>37.94</v>
      </c>
      <c r="M4402" s="13">
        <v>24</v>
      </c>
      <c r="N4402" s="13">
        <f t="shared" si="4781"/>
        <v>1.5808333333333333</v>
      </c>
      <c r="O4402" s="13" t="s">
        <v>30</v>
      </c>
      <c r="P4402" s="13">
        <v>24</v>
      </c>
      <c r="Q4402" s="13">
        <v>0</v>
      </c>
      <c r="R4402" s="69">
        <f t="shared" si="4808"/>
        <v>576</v>
      </c>
      <c r="S4402" s="69">
        <v>0</v>
      </c>
      <c r="T4402" s="69">
        <f t="shared" si="4809"/>
        <v>0</v>
      </c>
      <c r="U4402" s="69">
        <f t="shared" si="4810"/>
        <v>576</v>
      </c>
      <c r="V4402" s="69">
        <f t="shared" si="4811"/>
        <v>0</v>
      </c>
      <c r="W4402" s="69">
        <f t="shared" si="4812"/>
        <v>576</v>
      </c>
      <c r="X4402" s="69">
        <v>0</v>
      </c>
      <c r="Y4402" s="14">
        <f t="shared" si="4807"/>
        <v>0</v>
      </c>
      <c r="Z4402" s="11" t="s">
        <v>26</v>
      </c>
      <c r="AA4402" s="12" t="s">
        <v>31</v>
      </c>
    </row>
    <row r="4403" spans="1:27" x14ac:dyDescent="0.25">
      <c r="A4403" s="10">
        <v>45733</v>
      </c>
      <c r="B4403" s="11" t="s">
        <v>3940</v>
      </c>
      <c r="C4403" s="11" t="s">
        <v>7690</v>
      </c>
      <c r="D4403" s="11">
        <v>18973</v>
      </c>
      <c r="E4403" s="11" t="s">
        <v>519</v>
      </c>
      <c r="F4403" s="11" t="s">
        <v>26</v>
      </c>
      <c r="G4403" s="11">
        <v>10471</v>
      </c>
      <c r="H4403" s="12" t="s">
        <v>140</v>
      </c>
      <c r="I4403" s="12" t="s">
        <v>55</v>
      </c>
      <c r="J4403" s="12" t="s">
        <v>565</v>
      </c>
      <c r="K4403" s="12" t="s">
        <v>549</v>
      </c>
      <c r="L4403" s="13">
        <v>42.56</v>
      </c>
      <c r="M4403" s="13">
        <v>25</v>
      </c>
      <c r="N4403" s="13">
        <f t="shared" si="4781"/>
        <v>1.7024000000000001</v>
      </c>
      <c r="O4403" s="13">
        <v>25</v>
      </c>
      <c r="P4403" s="13"/>
      <c r="Q4403" s="13">
        <v>0</v>
      </c>
      <c r="R4403" s="69">
        <f>+L4403*O4403</f>
        <v>1064</v>
      </c>
      <c r="S4403" s="69">
        <v>0</v>
      </c>
      <c r="T4403" s="69">
        <f>+L4403*S4403</f>
        <v>0</v>
      </c>
      <c r="U4403" s="69">
        <f>+R4403-T4403</f>
        <v>1064</v>
      </c>
      <c r="V4403" s="69">
        <f>+U4403*0</f>
        <v>0</v>
      </c>
      <c r="W4403" s="69">
        <f>+U4403-V4403</f>
        <v>1064</v>
      </c>
      <c r="X4403" s="69">
        <v>0</v>
      </c>
      <c r="Y4403" s="14">
        <f t="shared" si="4807"/>
        <v>0</v>
      </c>
      <c r="Z4403" s="11" t="s">
        <v>26</v>
      </c>
      <c r="AA4403" s="12" t="s">
        <v>31</v>
      </c>
    </row>
    <row r="4404" spans="1:27" x14ac:dyDescent="0.25">
      <c r="A4404" s="10">
        <v>45733</v>
      </c>
      <c r="B4404" s="11" t="s">
        <v>7691</v>
      </c>
      <c r="C4404" s="11" t="s">
        <v>7692</v>
      </c>
      <c r="D4404" s="11">
        <v>18974</v>
      </c>
      <c r="E4404" s="11" t="s">
        <v>53</v>
      </c>
      <c r="F4404" s="11" t="s">
        <v>26</v>
      </c>
      <c r="G4404" s="11">
        <v>4768</v>
      </c>
      <c r="H4404" s="12" t="s">
        <v>41</v>
      </c>
      <c r="I4404" s="12" t="s">
        <v>55</v>
      </c>
      <c r="J4404" s="12" t="s">
        <v>565</v>
      </c>
      <c r="K4404" s="12" t="s">
        <v>549</v>
      </c>
      <c r="L4404" s="13">
        <v>42.18</v>
      </c>
      <c r="M4404" s="13">
        <v>25</v>
      </c>
      <c r="N4404" s="13">
        <f t="shared" si="4781"/>
        <v>1.6872</v>
      </c>
      <c r="O4404" s="13">
        <v>25</v>
      </c>
      <c r="P4404" s="13"/>
      <c r="Q4404" s="13">
        <v>0</v>
      </c>
      <c r="R4404" s="69">
        <f>L4404*O4404</f>
        <v>1054.5</v>
      </c>
      <c r="S4404" s="69">
        <v>0</v>
      </c>
      <c r="T4404" s="69">
        <f>L4404*S4404</f>
        <v>0</v>
      </c>
      <c r="U4404" s="69">
        <f>R4404-T4404</f>
        <v>1054.5</v>
      </c>
      <c r="V4404" s="69">
        <f t="shared" ref="V4404" si="4813">U4404*0</f>
        <v>0</v>
      </c>
      <c r="W4404" s="69">
        <f>U4404-V4404</f>
        <v>1054.5</v>
      </c>
      <c r="X4404" s="69">
        <v>0</v>
      </c>
      <c r="Y4404" s="14">
        <f t="shared" si="4807"/>
        <v>0</v>
      </c>
      <c r="Z4404" s="11" t="s">
        <v>26</v>
      </c>
      <c r="AA4404" s="12" t="s">
        <v>31</v>
      </c>
    </row>
    <row r="4405" spans="1:27" x14ac:dyDescent="0.25">
      <c r="A4405" s="10">
        <v>45733</v>
      </c>
      <c r="B4405" s="11" t="s">
        <v>5686</v>
      </c>
      <c r="C4405" s="11" t="s">
        <v>7693</v>
      </c>
      <c r="D4405" s="11">
        <v>18975</v>
      </c>
      <c r="E4405" s="11" t="s">
        <v>74</v>
      </c>
      <c r="F4405" s="11" t="s">
        <v>26</v>
      </c>
      <c r="G4405" s="11">
        <v>1351</v>
      </c>
      <c r="H4405" s="12" t="s">
        <v>70</v>
      </c>
      <c r="I4405" s="12" t="s">
        <v>27</v>
      </c>
      <c r="J4405" s="12" t="s">
        <v>33</v>
      </c>
      <c r="K4405" s="12" t="s">
        <v>34</v>
      </c>
      <c r="L4405" s="13">
        <v>37.26</v>
      </c>
      <c r="M4405" s="13">
        <v>25</v>
      </c>
      <c r="N4405" s="13">
        <f t="shared" si="4781"/>
        <v>1.4903999999999999</v>
      </c>
      <c r="O4405" s="13" t="s">
        <v>30</v>
      </c>
      <c r="P4405" s="13">
        <v>60</v>
      </c>
      <c r="Q4405" s="13">
        <v>0</v>
      </c>
      <c r="R4405" s="69">
        <f>+M4405*P4405</f>
        <v>1500</v>
      </c>
      <c r="S4405" s="69">
        <v>0</v>
      </c>
      <c r="T4405" s="69">
        <f>+M4405*S4405</f>
        <v>0</v>
      </c>
      <c r="U4405" s="69">
        <f t="shared" ref="U4405:U4406" si="4814">+R4405-T4405</f>
        <v>1500</v>
      </c>
      <c r="V4405" s="69">
        <f>+U4405*0</f>
        <v>0</v>
      </c>
      <c r="W4405" s="69">
        <f t="shared" ref="W4405:W4406" si="4815">+U4405-V4405</f>
        <v>1500</v>
      </c>
      <c r="X4405" s="69">
        <v>0</v>
      </c>
      <c r="Y4405" s="14">
        <f t="shared" si="4807"/>
        <v>0</v>
      </c>
      <c r="Z4405" s="11" t="s">
        <v>26</v>
      </c>
      <c r="AA4405" s="12" t="s">
        <v>31</v>
      </c>
    </row>
    <row r="4406" spans="1:27" x14ac:dyDescent="0.25">
      <c r="A4406" s="10">
        <v>45733</v>
      </c>
      <c r="B4406" s="11" t="s">
        <v>697</v>
      </c>
      <c r="C4406" s="11" t="s">
        <v>7694</v>
      </c>
      <c r="D4406" s="11">
        <v>18976</v>
      </c>
      <c r="E4406" s="11" t="s">
        <v>69</v>
      </c>
      <c r="F4406" s="11" t="s">
        <v>26</v>
      </c>
      <c r="G4406" s="11">
        <v>2148</v>
      </c>
      <c r="H4406" s="12" t="s">
        <v>70</v>
      </c>
      <c r="I4406" s="12" t="s">
        <v>27</v>
      </c>
      <c r="J4406" s="12" t="s">
        <v>33</v>
      </c>
      <c r="K4406" s="12" t="s">
        <v>34</v>
      </c>
      <c r="L4406" s="13">
        <v>37.1</v>
      </c>
      <c r="M4406" s="13">
        <v>25</v>
      </c>
      <c r="N4406" s="13">
        <f t="shared" si="4781"/>
        <v>1.484</v>
      </c>
      <c r="O4406" s="13" t="s">
        <v>30</v>
      </c>
      <c r="P4406" s="13">
        <v>60</v>
      </c>
      <c r="Q4406" s="13">
        <v>0</v>
      </c>
      <c r="R4406" s="69">
        <f>+M4406*P4406</f>
        <v>1500</v>
      </c>
      <c r="S4406" s="69">
        <v>0</v>
      </c>
      <c r="T4406" s="69">
        <f>+M4406*S4406</f>
        <v>0</v>
      </c>
      <c r="U4406" s="69">
        <f t="shared" si="4814"/>
        <v>1500</v>
      </c>
      <c r="V4406" s="69">
        <f>+U4406*0</f>
        <v>0</v>
      </c>
      <c r="W4406" s="69">
        <f t="shared" si="4815"/>
        <v>1500</v>
      </c>
      <c r="X4406" s="69">
        <v>0</v>
      </c>
      <c r="Y4406" s="14">
        <f t="shared" si="4807"/>
        <v>0</v>
      </c>
      <c r="Z4406" s="11" t="s">
        <v>26</v>
      </c>
      <c r="AA4406" s="12" t="s">
        <v>31</v>
      </c>
    </row>
    <row r="4407" spans="1:27" x14ac:dyDescent="0.25">
      <c r="A4407" s="10">
        <v>45733</v>
      </c>
      <c r="B4407" s="11" t="s">
        <v>7521</v>
      </c>
      <c r="C4407" s="11" t="s">
        <v>7695</v>
      </c>
      <c r="D4407" s="11">
        <v>18977</v>
      </c>
      <c r="E4407" s="11" t="s">
        <v>49</v>
      </c>
      <c r="F4407" s="11" t="s">
        <v>26</v>
      </c>
      <c r="G4407" s="11">
        <v>1689</v>
      </c>
      <c r="H4407" s="12" t="s">
        <v>45</v>
      </c>
      <c r="I4407" s="12" t="s">
        <v>27</v>
      </c>
      <c r="J4407" s="12" t="s">
        <v>42</v>
      </c>
      <c r="K4407" s="12" t="s">
        <v>43</v>
      </c>
      <c r="L4407" s="13">
        <v>44.88</v>
      </c>
      <c r="M4407" s="13">
        <v>25</v>
      </c>
      <c r="N4407" s="13">
        <f t="shared" si="4781"/>
        <v>1.7952000000000001</v>
      </c>
      <c r="O4407" s="13" t="s">
        <v>30</v>
      </c>
      <c r="P4407" s="13">
        <v>62</v>
      </c>
      <c r="Q4407" s="13">
        <v>0</v>
      </c>
      <c r="R4407" s="69">
        <f>M4407*P4407</f>
        <v>1550</v>
      </c>
      <c r="S4407" s="69">
        <v>0</v>
      </c>
      <c r="T4407" s="69">
        <f>M4407*S4407</f>
        <v>0</v>
      </c>
      <c r="U4407" s="69">
        <f t="shared" ref="U4407:U4408" si="4816">R4407-T4407</f>
        <v>1550</v>
      </c>
      <c r="V4407" s="69">
        <f t="shared" ref="V4407" si="4817">U4407*0</f>
        <v>0</v>
      </c>
      <c r="W4407" s="69">
        <f t="shared" ref="W4407:W4408" si="4818">U4407-V4407</f>
        <v>1550</v>
      </c>
      <c r="X4407" s="69">
        <v>0</v>
      </c>
      <c r="Y4407" s="14">
        <f t="shared" si="4807"/>
        <v>0</v>
      </c>
      <c r="Z4407" s="11" t="s">
        <v>26</v>
      </c>
      <c r="AA4407" s="12" t="s">
        <v>31</v>
      </c>
    </row>
    <row r="4408" spans="1:27" x14ac:dyDescent="0.25">
      <c r="A4408" s="10">
        <v>45733</v>
      </c>
      <c r="B4408" s="11" t="s">
        <v>7696</v>
      </c>
      <c r="C4408" s="11" t="s">
        <v>7697</v>
      </c>
      <c r="D4408" s="11">
        <v>18978</v>
      </c>
      <c r="E4408" s="11" t="s">
        <v>434</v>
      </c>
      <c r="F4408" s="11" t="s">
        <v>26</v>
      </c>
      <c r="G4408" s="11" t="s">
        <v>26</v>
      </c>
      <c r="H4408" s="12" t="s">
        <v>145</v>
      </c>
      <c r="I4408" s="12" t="s">
        <v>27</v>
      </c>
      <c r="J4408" s="12" t="s">
        <v>47</v>
      </c>
      <c r="K4408" s="12" t="s">
        <v>48</v>
      </c>
      <c r="L4408" s="13">
        <v>44.76</v>
      </c>
      <c r="M4408" s="13">
        <v>30</v>
      </c>
      <c r="N4408" s="13">
        <f t="shared" si="4781"/>
        <v>1.492</v>
      </c>
      <c r="O4408" s="13">
        <v>91</v>
      </c>
      <c r="P4408" s="13" t="s">
        <v>30</v>
      </c>
      <c r="Q4408" s="13">
        <v>0</v>
      </c>
      <c r="R4408" s="69">
        <f>+L4408*O4408</f>
        <v>4073.16</v>
      </c>
      <c r="S4408" s="69">
        <v>40</v>
      </c>
      <c r="T4408" s="69">
        <f>L4408*S4408</f>
        <v>1790.3999999999999</v>
      </c>
      <c r="U4408" s="69">
        <f t="shared" si="4816"/>
        <v>2282.7600000000002</v>
      </c>
      <c r="V4408" s="69">
        <f>U4408*1</f>
        <v>2282.7600000000002</v>
      </c>
      <c r="W4408" s="69">
        <f t="shared" si="4818"/>
        <v>0</v>
      </c>
      <c r="X4408" s="69">
        <f>L4408*37</f>
        <v>1656.12</v>
      </c>
      <c r="Y4408" s="70">
        <f>+T4408-X4408</f>
        <v>134.27999999999997</v>
      </c>
      <c r="Z4408" s="12" t="s">
        <v>41</v>
      </c>
      <c r="AA4408" s="12" t="s">
        <v>79</v>
      </c>
    </row>
    <row r="4409" spans="1:27" x14ac:dyDescent="0.25">
      <c r="A4409" s="10">
        <v>45733</v>
      </c>
      <c r="B4409" s="11" t="s">
        <v>6545</v>
      </c>
      <c r="C4409" s="11" t="s">
        <v>7698</v>
      </c>
      <c r="D4409" s="11">
        <v>18979</v>
      </c>
      <c r="E4409" s="11" t="s">
        <v>50</v>
      </c>
      <c r="F4409" s="11" t="s">
        <v>26</v>
      </c>
      <c r="G4409" s="11">
        <v>781</v>
      </c>
      <c r="H4409" s="12" t="s">
        <v>162</v>
      </c>
      <c r="I4409" s="12" t="s">
        <v>55</v>
      </c>
      <c r="J4409" s="12" t="s">
        <v>565</v>
      </c>
      <c r="K4409" s="12" t="s">
        <v>549</v>
      </c>
      <c r="L4409" s="13">
        <v>43.36</v>
      </c>
      <c r="M4409" s="13">
        <v>25</v>
      </c>
      <c r="N4409" s="13">
        <f t="shared" si="4781"/>
        <v>1.7343999999999999</v>
      </c>
      <c r="O4409" s="13">
        <v>25</v>
      </c>
      <c r="P4409" s="13"/>
      <c r="Q4409" s="13">
        <v>0</v>
      </c>
      <c r="R4409" s="69">
        <f>L4409*O4409</f>
        <v>1084</v>
      </c>
      <c r="S4409" s="69">
        <v>0</v>
      </c>
      <c r="T4409" s="69">
        <f>L4409*S4409</f>
        <v>0</v>
      </c>
      <c r="U4409" s="69">
        <f>R4409-T4409</f>
        <v>1084</v>
      </c>
      <c r="V4409" s="69">
        <f t="shared" ref="V4409" si="4819">U4409*0</f>
        <v>0</v>
      </c>
      <c r="W4409" s="69">
        <f>U4409-V4409</f>
        <v>1084</v>
      </c>
      <c r="X4409" s="69">
        <v>0</v>
      </c>
      <c r="Y4409" s="14">
        <f t="shared" ref="Y4409" si="4820">T4409-X4409</f>
        <v>0</v>
      </c>
      <c r="Z4409" s="11" t="s">
        <v>26</v>
      </c>
      <c r="AA4409" s="12" t="s">
        <v>31</v>
      </c>
    </row>
    <row r="4410" spans="1:27" x14ac:dyDescent="0.25">
      <c r="A4410" s="10">
        <v>45733</v>
      </c>
      <c r="B4410" s="11" t="s">
        <v>309</v>
      </c>
      <c r="C4410" s="11" t="s">
        <v>7699</v>
      </c>
      <c r="D4410" s="11">
        <v>18980</v>
      </c>
      <c r="E4410" s="11" t="s">
        <v>57</v>
      </c>
      <c r="F4410" s="11" t="s">
        <v>26</v>
      </c>
      <c r="G4410" s="11" t="s">
        <v>26</v>
      </c>
      <c r="H4410" s="12" t="s">
        <v>145</v>
      </c>
      <c r="I4410" s="12" t="s">
        <v>27</v>
      </c>
      <c r="J4410" s="12" t="s">
        <v>33</v>
      </c>
      <c r="K4410" s="12" t="s">
        <v>34</v>
      </c>
      <c r="L4410" s="13">
        <v>45.78</v>
      </c>
      <c r="M4410" s="13">
        <v>31</v>
      </c>
      <c r="N4410" s="13">
        <f t="shared" si="4781"/>
        <v>1.4767741935483871</v>
      </c>
      <c r="O4410" s="13">
        <v>91</v>
      </c>
      <c r="P4410" s="13" t="s">
        <v>30</v>
      </c>
      <c r="Q4410" s="13">
        <v>0</v>
      </c>
      <c r="R4410" s="69">
        <f>+L4410*O4410</f>
        <v>4165.9800000000005</v>
      </c>
      <c r="S4410" s="69">
        <v>40</v>
      </c>
      <c r="T4410" s="69">
        <f>L4410*S4410</f>
        <v>1831.2</v>
      </c>
      <c r="U4410" s="69">
        <f t="shared" ref="U4410:U4412" si="4821">R4410-T4410</f>
        <v>2334.7800000000007</v>
      </c>
      <c r="V4410" s="69">
        <f>U4410*1</f>
        <v>2334.7800000000007</v>
      </c>
      <c r="W4410" s="69">
        <f t="shared" ref="W4410:W4412" si="4822">U4410-V4410</f>
        <v>0</v>
      </c>
      <c r="X4410" s="69">
        <f>L4410*37</f>
        <v>1693.8600000000001</v>
      </c>
      <c r="Y4410" s="70">
        <f>+T4410-X4410</f>
        <v>137.33999999999992</v>
      </c>
      <c r="Z4410" s="12" t="s">
        <v>41</v>
      </c>
      <c r="AA4410" s="12" t="s">
        <v>79</v>
      </c>
    </row>
    <row r="4411" spans="1:27" x14ac:dyDescent="0.25">
      <c r="A4411" s="10">
        <v>45733</v>
      </c>
      <c r="B4411" s="11" t="s">
        <v>7700</v>
      </c>
      <c r="C4411" s="11" t="s">
        <v>7701</v>
      </c>
      <c r="D4411" s="11">
        <v>18981</v>
      </c>
      <c r="E4411" s="11" t="s">
        <v>40</v>
      </c>
      <c r="F4411" s="11" t="s">
        <v>26</v>
      </c>
      <c r="G4411" s="11" t="s">
        <v>26</v>
      </c>
      <c r="H4411" s="12" t="s">
        <v>145</v>
      </c>
      <c r="I4411" s="12" t="s">
        <v>27</v>
      </c>
      <c r="J4411" s="12" t="s">
        <v>47</v>
      </c>
      <c r="K4411" s="12" t="s">
        <v>48</v>
      </c>
      <c r="L4411" s="13">
        <v>40.5</v>
      </c>
      <c r="M4411" s="13">
        <v>28</v>
      </c>
      <c r="N4411" s="13">
        <f t="shared" si="4781"/>
        <v>1.4464285714285714</v>
      </c>
      <c r="O4411" s="13">
        <v>91</v>
      </c>
      <c r="P4411" s="13" t="s">
        <v>30</v>
      </c>
      <c r="Q4411" s="13">
        <v>0</v>
      </c>
      <c r="R4411" s="69">
        <f>+L4411*O4411</f>
        <v>3685.5</v>
      </c>
      <c r="S4411" s="69">
        <v>40</v>
      </c>
      <c r="T4411" s="69">
        <f>L4411*S4411</f>
        <v>1620</v>
      </c>
      <c r="U4411" s="69">
        <f t="shared" si="4821"/>
        <v>2065.5</v>
      </c>
      <c r="V4411" s="69">
        <f>U4411*1</f>
        <v>2065.5</v>
      </c>
      <c r="W4411" s="69">
        <f t="shared" si="4822"/>
        <v>0</v>
      </c>
      <c r="X4411" s="69">
        <f>L4411*37</f>
        <v>1498.5</v>
      </c>
      <c r="Y4411" s="70">
        <f>+T4411-X4411</f>
        <v>121.5</v>
      </c>
      <c r="Z4411" s="12" t="s">
        <v>41</v>
      </c>
      <c r="AA4411" s="12" t="s">
        <v>79</v>
      </c>
    </row>
    <row r="4412" spans="1:27" x14ac:dyDescent="0.25">
      <c r="A4412" s="10">
        <v>45733</v>
      </c>
      <c r="B4412" s="11" t="s">
        <v>7702</v>
      </c>
      <c r="C4412" s="11" t="s">
        <v>7703</v>
      </c>
      <c r="D4412" s="11">
        <v>18982</v>
      </c>
      <c r="E4412" s="11" t="s">
        <v>44</v>
      </c>
      <c r="F4412" s="11" t="s">
        <v>26</v>
      </c>
      <c r="G4412" s="11">
        <v>1693</v>
      </c>
      <c r="H4412" s="12" t="s">
        <v>45</v>
      </c>
      <c r="I4412" s="12" t="s">
        <v>27</v>
      </c>
      <c r="J4412" s="12" t="s">
        <v>33</v>
      </c>
      <c r="K4412" s="12" t="s">
        <v>34</v>
      </c>
      <c r="L4412" s="13">
        <v>38.58</v>
      </c>
      <c r="M4412" s="13">
        <v>25</v>
      </c>
      <c r="N4412" s="13">
        <f t="shared" si="4781"/>
        <v>1.5431999999999999</v>
      </c>
      <c r="O4412" s="13" t="s">
        <v>30</v>
      </c>
      <c r="P4412" s="13">
        <v>58</v>
      </c>
      <c r="Q4412" s="13">
        <v>0</v>
      </c>
      <c r="R4412" s="69">
        <f>M4412*P4412</f>
        <v>1450</v>
      </c>
      <c r="S4412" s="69">
        <v>0</v>
      </c>
      <c r="T4412" s="69">
        <f>M4412*S4412</f>
        <v>0</v>
      </c>
      <c r="U4412" s="69">
        <f t="shared" si="4821"/>
        <v>1450</v>
      </c>
      <c r="V4412" s="69">
        <f>U4412*0</f>
        <v>0</v>
      </c>
      <c r="W4412" s="69">
        <f t="shared" si="4822"/>
        <v>1450</v>
      </c>
      <c r="X4412" s="69">
        <v>0</v>
      </c>
      <c r="Y4412" s="14">
        <f t="shared" ref="Y4412:Y4413" si="4823">T4412-X4412</f>
        <v>0</v>
      </c>
      <c r="Z4412" s="11" t="s">
        <v>26</v>
      </c>
      <c r="AA4412" s="12" t="s">
        <v>31</v>
      </c>
    </row>
    <row r="4413" spans="1:27" x14ac:dyDescent="0.25">
      <c r="A4413" s="10">
        <v>45733</v>
      </c>
      <c r="B4413" s="11" t="s">
        <v>7704</v>
      </c>
      <c r="C4413" s="11" t="s">
        <v>7705</v>
      </c>
      <c r="D4413" s="11">
        <v>18983</v>
      </c>
      <c r="E4413" s="11" t="s">
        <v>1199</v>
      </c>
      <c r="F4413" s="11" t="s">
        <v>26</v>
      </c>
      <c r="G4413" s="11">
        <v>2829</v>
      </c>
      <c r="H4413" s="12" t="s">
        <v>162</v>
      </c>
      <c r="I4413" s="12" t="s">
        <v>55</v>
      </c>
      <c r="J4413" s="12" t="s">
        <v>565</v>
      </c>
      <c r="K4413" s="12" t="s">
        <v>549</v>
      </c>
      <c r="L4413" s="13">
        <v>44.92</v>
      </c>
      <c r="M4413" s="13">
        <v>25</v>
      </c>
      <c r="N4413" s="13">
        <f t="shared" si="4781"/>
        <v>1.7968000000000002</v>
      </c>
      <c r="O4413" s="13">
        <v>25</v>
      </c>
      <c r="P4413" s="13"/>
      <c r="Q4413" s="13">
        <v>0</v>
      </c>
      <c r="R4413" s="69">
        <f>L4413*O4413</f>
        <v>1123</v>
      </c>
      <c r="S4413" s="69">
        <v>0</v>
      </c>
      <c r="T4413" s="69">
        <f>L4413*S4413</f>
        <v>0</v>
      </c>
      <c r="U4413" s="69">
        <f>R4413-T4413</f>
        <v>1123</v>
      </c>
      <c r="V4413" s="69">
        <f t="shared" ref="V4413" si="4824">U4413*0</f>
        <v>0</v>
      </c>
      <c r="W4413" s="69">
        <f>U4413-V4413</f>
        <v>1123</v>
      </c>
      <c r="X4413" s="69">
        <v>0</v>
      </c>
      <c r="Y4413" s="14">
        <f t="shared" si="4823"/>
        <v>0</v>
      </c>
      <c r="Z4413" s="11" t="s">
        <v>26</v>
      </c>
      <c r="AA4413" s="12" t="s">
        <v>31</v>
      </c>
    </row>
    <row r="4414" spans="1:27" x14ac:dyDescent="0.25">
      <c r="A4414" s="10">
        <v>45733</v>
      </c>
      <c r="B4414" s="11" t="s">
        <v>7706</v>
      </c>
      <c r="C4414" s="11" t="s">
        <v>7707</v>
      </c>
      <c r="D4414" s="11">
        <v>18984</v>
      </c>
      <c r="E4414" s="11" t="s">
        <v>97</v>
      </c>
      <c r="F4414" s="11" t="s">
        <v>26</v>
      </c>
      <c r="G4414" s="11">
        <v>9870</v>
      </c>
      <c r="H4414" s="12" t="s">
        <v>4446</v>
      </c>
      <c r="I4414" s="12" t="s">
        <v>27</v>
      </c>
      <c r="J4414" s="12" t="s">
        <v>33</v>
      </c>
      <c r="K4414" s="12" t="s">
        <v>34</v>
      </c>
      <c r="L4414" s="13">
        <v>18.899999999999999</v>
      </c>
      <c r="M4414" s="13">
        <v>13</v>
      </c>
      <c r="N4414" s="13">
        <f t="shared" si="4781"/>
        <v>1.4538461538461538</v>
      </c>
      <c r="O4414" s="13" t="s">
        <v>30</v>
      </c>
      <c r="P4414" s="13">
        <v>63</v>
      </c>
      <c r="Q4414" s="13">
        <v>0</v>
      </c>
      <c r="R4414" s="69">
        <f>M4414*P4414</f>
        <v>819</v>
      </c>
      <c r="S4414" s="69">
        <v>0</v>
      </c>
      <c r="T4414" s="69">
        <f>+M4414*S4414</f>
        <v>0</v>
      </c>
      <c r="U4414" s="69">
        <f>+R4414-T4414</f>
        <v>819</v>
      </c>
      <c r="V4414" s="69">
        <f>+U4414*0</f>
        <v>0</v>
      </c>
      <c r="W4414" s="69">
        <f>+U4414-V4414</f>
        <v>819</v>
      </c>
      <c r="X4414" s="69">
        <f>+M4414*0</f>
        <v>0</v>
      </c>
      <c r="Y4414" s="14">
        <f>+T4414-X4414</f>
        <v>0</v>
      </c>
      <c r="Z4414" s="11" t="s">
        <v>26</v>
      </c>
      <c r="AA4414" s="12" t="s">
        <v>31</v>
      </c>
    </row>
    <row r="4415" spans="1:27" x14ac:dyDescent="0.25">
      <c r="A4415" s="10">
        <v>45733</v>
      </c>
      <c r="B4415" s="11" t="s">
        <v>7708</v>
      </c>
      <c r="C4415" s="11" t="s">
        <v>7709</v>
      </c>
      <c r="D4415" s="11">
        <v>18985</v>
      </c>
      <c r="E4415" s="11" t="s">
        <v>239</v>
      </c>
      <c r="F4415" s="11" t="s">
        <v>26</v>
      </c>
      <c r="G4415" s="11">
        <v>3026</v>
      </c>
      <c r="H4415" s="12" t="s">
        <v>41</v>
      </c>
      <c r="I4415" s="12" t="s">
        <v>55</v>
      </c>
      <c r="J4415" s="12" t="s">
        <v>55</v>
      </c>
      <c r="K4415" s="12" t="s">
        <v>56</v>
      </c>
      <c r="L4415" s="13">
        <v>37.32</v>
      </c>
      <c r="M4415" s="13">
        <v>23</v>
      </c>
      <c r="N4415" s="13">
        <f t="shared" si="4781"/>
        <v>1.6226086956521739</v>
      </c>
      <c r="O4415" s="13" t="s">
        <v>30</v>
      </c>
      <c r="P4415" s="13">
        <v>24</v>
      </c>
      <c r="Q4415" s="13">
        <v>0</v>
      </c>
      <c r="R4415" s="69">
        <f t="shared" ref="R4415:R4416" si="4825">+M4415*P4415</f>
        <v>552</v>
      </c>
      <c r="S4415" s="69">
        <v>0</v>
      </c>
      <c r="T4415" s="69">
        <f t="shared" ref="T4415:T4416" si="4826">+M4415*S4415</f>
        <v>0</v>
      </c>
      <c r="U4415" s="69">
        <f t="shared" ref="U4415:U4416" si="4827">+R4415-T4415</f>
        <v>552</v>
      </c>
      <c r="V4415" s="69">
        <f t="shared" ref="V4415:V4416" si="4828">+U4415*0</f>
        <v>0</v>
      </c>
      <c r="W4415" s="69">
        <f t="shared" ref="W4415:W4416" si="4829">+U4415-V4415</f>
        <v>552</v>
      </c>
      <c r="X4415" s="69">
        <v>0</v>
      </c>
      <c r="Y4415" s="14">
        <f t="shared" ref="Y4415:Y4428" si="4830">T4415-X4415</f>
        <v>0</v>
      </c>
      <c r="Z4415" s="11" t="s">
        <v>26</v>
      </c>
      <c r="AA4415" s="12" t="s">
        <v>31</v>
      </c>
    </row>
    <row r="4416" spans="1:27" x14ac:dyDescent="0.25">
      <c r="A4416" s="10">
        <v>45733</v>
      </c>
      <c r="B4416" s="11" t="s">
        <v>3850</v>
      </c>
      <c r="C4416" s="11" t="s">
        <v>7710</v>
      </c>
      <c r="D4416" s="11">
        <v>18986</v>
      </c>
      <c r="E4416" s="11" t="s">
        <v>482</v>
      </c>
      <c r="F4416" s="11" t="s">
        <v>26</v>
      </c>
      <c r="G4416" s="11">
        <v>3087</v>
      </c>
      <c r="H4416" s="12" t="s">
        <v>41</v>
      </c>
      <c r="I4416" s="12" t="s">
        <v>55</v>
      </c>
      <c r="J4416" s="12" t="s">
        <v>55</v>
      </c>
      <c r="K4416" s="12" t="s">
        <v>56</v>
      </c>
      <c r="L4416" s="13">
        <v>37.520000000000003</v>
      </c>
      <c r="M4416" s="13">
        <v>23</v>
      </c>
      <c r="N4416" s="13">
        <f t="shared" si="4781"/>
        <v>1.6313043478260871</v>
      </c>
      <c r="O4416" s="13" t="s">
        <v>30</v>
      </c>
      <c r="P4416" s="13">
        <v>24</v>
      </c>
      <c r="Q4416" s="13">
        <v>0</v>
      </c>
      <c r="R4416" s="69">
        <f t="shared" si="4825"/>
        <v>552</v>
      </c>
      <c r="S4416" s="69">
        <v>0</v>
      </c>
      <c r="T4416" s="69">
        <f t="shared" si="4826"/>
        <v>0</v>
      </c>
      <c r="U4416" s="69">
        <f t="shared" si="4827"/>
        <v>552</v>
      </c>
      <c r="V4416" s="69">
        <f t="shared" si="4828"/>
        <v>0</v>
      </c>
      <c r="W4416" s="69">
        <f t="shared" si="4829"/>
        <v>552</v>
      </c>
      <c r="X4416" s="69">
        <v>0</v>
      </c>
      <c r="Y4416" s="14">
        <f t="shared" si="4830"/>
        <v>0</v>
      </c>
      <c r="Z4416" s="11" t="s">
        <v>26</v>
      </c>
      <c r="AA4416" s="12" t="s">
        <v>31</v>
      </c>
    </row>
    <row r="4417" spans="1:27" x14ac:dyDescent="0.25">
      <c r="A4417" s="10">
        <v>45733</v>
      </c>
      <c r="B4417" s="11" t="s">
        <v>7711</v>
      </c>
      <c r="C4417" s="11" t="s">
        <v>7712</v>
      </c>
      <c r="D4417" s="11">
        <v>18987</v>
      </c>
      <c r="E4417" s="11" t="s">
        <v>604</v>
      </c>
      <c r="F4417" s="11" t="s">
        <v>26</v>
      </c>
      <c r="G4417" s="11">
        <v>1084</v>
      </c>
      <c r="H4417" s="12" t="s">
        <v>141</v>
      </c>
      <c r="I4417" s="12" t="s">
        <v>37</v>
      </c>
      <c r="J4417" s="12" t="s">
        <v>85</v>
      </c>
      <c r="K4417" s="12" t="s">
        <v>86</v>
      </c>
      <c r="L4417" s="13">
        <v>36.28</v>
      </c>
      <c r="M4417" s="13">
        <v>22</v>
      </c>
      <c r="N4417" s="13">
        <f t="shared" si="4781"/>
        <v>1.6490909090909092</v>
      </c>
      <c r="O4417" s="13">
        <v>29</v>
      </c>
      <c r="P4417" s="13" t="s">
        <v>30</v>
      </c>
      <c r="Q4417" s="13">
        <v>0</v>
      </c>
      <c r="R4417" s="69">
        <f t="shared" ref="R4417" si="4831">L4417*O4417</f>
        <v>1052.1200000000001</v>
      </c>
      <c r="S4417" s="69">
        <v>0</v>
      </c>
      <c r="T4417" s="69">
        <f t="shared" ref="T4417" si="4832">L4417*S4417</f>
        <v>0</v>
      </c>
      <c r="U4417" s="69">
        <f t="shared" ref="U4417" si="4833">R4417-T4417</f>
        <v>1052.1200000000001</v>
      </c>
      <c r="V4417" s="69">
        <f t="shared" ref="V4417" si="4834">U4417*0</f>
        <v>0</v>
      </c>
      <c r="W4417" s="69">
        <f t="shared" ref="W4417" si="4835">U4417-V4417</f>
        <v>1052.1200000000001</v>
      </c>
      <c r="X4417" s="69">
        <v>0</v>
      </c>
      <c r="Y4417" s="14">
        <f t="shared" si="4830"/>
        <v>0</v>
      </c>
      <c r="Z4417" s="11" t="s">
        <v>26</v>
      </c>
      <c r="AA4417" s="12" t="s">
        <v>31</v>
      </c>
    </row>
    <row r="4418" spans="1:27" x14ac:dyDescent="0.25">
      <c r="A4418" s="10">
        <v>45733</v>
      </c>
      <c r="B4418" s="11" t="s">
        <v>476</v>
      </c>
      <c r="C4418" s="11" t="s">
        <v>7713</v>
      </c>
      <c r="D4418" s="11">
        <v>18988</v>
      </c>
      <c r="E4418" s="11" t="s">
        <v>7714</v>
      </c>
      <c r="F4418" s="11" t="s">
        <v>26</v>
      </c>
      <c r="G4418" s="11" t="s">
        <v>35</v>
      </c>
      <c r="H4418" s="12" t="s">
        <v>36</v>
      </c>
      <c r="I4418" s="12" t="s">
        <v>55</v>
      </c>
      <c r="J4418" s="12" t="s">
        <v>55</v>
      </c>
      <c r="K4418" s="12" t="s">
        <v>56</v>
      </c>
      <c r="L4418" s="13">
        <v>16.579999999999998</v>
      </c>
      <c r="M4418" s="13">
        <v>11</v>
      </c>
      <c r="N4418" s="13">
        <f t="shared" si="4781"/>
        <v>1.5072727272727271</v>
      </c>
      <c r="O4418" s="13">
        <v>20</v>
      </c>
      <c r="P4418" s="13" t="s">
        <v>30</v>
      </c>
      <c r="Q4418" s="13">
        <v>0</v>
      </c>
      <c r="R4418" s="69">
        <f>(L4418*O4418)-Q4418</f>
        <v>331.59999999999997</v>
      </c>
      <c r="S4418" s="69">
        <v>0</v>
      </c>
      <c r="T4418" s="69">
        <f t="shared" ref="T4418" si="4836">+L4418*S4418</f>
        <v>0</v>
      </c>
      <c r="U4418" s="69">
        <f t="shared" ref="U4418" si="4837">+R4418-T4418</f>
        <v>331.59999999999997</v>
      </c>
      <c r="V4418" s="69">
        <f>+U4418*0</f>
        <v>0</v>
      </c>
      <c r="W4418" s="69">
        <f t="shared" ref="W4418" si="4838">+U4418-V4418</f>
        <v>331.59999999999997</v>
      </c>
      <c r="X4418" s="69">
        <v>0</v>
      </c>
      <c r="Y4418" s="14">
        <f t="shared" si="4830"/>
        <v>0</v>
      </c>
      <c r="Z4418" s="11" t="s">
        <v>26</v>
      </c>
      <c r="AA4418" s="12" t="s">
        <v>31</v>
      </c>
    </row>
    <row r="4419" spans="1:27" x14ac:dyDescent="0.25">
      <c r="A4419" s="10">
        <v>45733</v>
      </c>
      <c r="B4419" s="11" t="s">
        <v>6068</v>
      </c>
      <c r="C4419" s="11" t="s">
        <v>7715</v>
      </c>
      <c r="D4419" s="11">
        <v>18989</v>
      </c>
      <c r="E4419" s="11" t="s">
        <v>538</v>
      </c>
      <c r="F4419" s="11" t="s">
        <v>26</v>
      </c>
      <c r="G4419" s="11">
        <v>3221</v>
      </c>
      <c r="H4419" s="12" t="s">
        <v>41</v>
      </c>
      <c r="I4419" s="12" t="s">
        <v>55</v>
      </c>
      <c r="J4419" s="12" t="s">
        <v>565</v>
      </c>
      <c r="K4419" s="12" t="s">
        <v>549</v>
      </c>
      <c r="L4419" s="13">
        <v>38.58</v>
      </c>
      <c r="M4419" s="13">
        <v>24</v>
      </c>
      <c r="N4419" s="13">
        <f t="shared" si="4781"/>
        <v>1.6074999999999999</v>
      </c>
      <c r="O4419" s="13">
        <v>25</v>
      </c>
      <c r="P4419" s="13"/>
      <c r="Q4419" s="13">
        <v>0</v>
      </c>
      <c r="R4419" s="69">
        <f>L4419*O4419</f>
        <v>964.5</v>
      </c>
      <c r="S4419" s="69">
        <v>0</v>
      </c>
      <c r="T4419" s="69">
        <f>L4419*S4419</f>
        <v>0</v>
      </c>
      <c r="U4419" s="69">
        <f>R4419-T4419</f>
        <v>964.5</v>
      </c>
      <c r="V4419" s="69">
        <f t="shared" ref="V4419" si="4839">U4419*0</f>
        <v>0</v>
      </c>
      <c r="W4419" s="69">
        <f>U4419-V4419</f>
        <v>964.5</v>
      </c>
      <c r="X4419" s="69">
        <v>0</v>
      </c>
      <c r="Y4419" s="14">
        <f t="shared" si="4830"/>
        <v>0</v>
      </c>
      <c r="Z4419" s="11" t="s">
        <v>26</v>
      </c>
      <c r="AA4419" s="12" t="s">
        <v>31</v>
      </c>
    </row>
    <row r="4420" spans="1:27" x14ac:dyDescent="0.25">
      <c r="A4420" s="10">
        <v>45733</v>
      </c>
      <c r="B4420" s="11" t="s">
        <v>6573</v>
      </c>
      <c r="C4420" s="11" t="s">
        <v>7716</v>
      </c>
      <c r="D4420" s="11">
        <v>18990</v>
      </c>
      <c r="E4420" s="11" t="s">
        <v>245</v>
      </c>
      <c r="F4420" s="11" t="s">
        <v>26</v>
      </c>
      <c r="G4420" s="11">
        <v>4517</v>
      </c>
      <c r="H4420" s="12" t="s">
        <v>41</v>
      </c>
      <c r="I4420" s="12" t="s">
        <v>55</v>
      </c>
      <c r="J4420" s="12" t="s">
        <v>55</v>
      </c>
      <c r="K4420" s="12" t="s">
        <v>56</v>
      </c>
      <c r="L4420" s="13">
        <v>36.44</v>
      </c>
      <c r="M4420" s="13">
        <v>22</v>
      </c>
      <c r="N4420" s="13">
        <f t="shared" si="4781"/>
        <v>1.6563636363636363</v>
      </c>
      <c r="O4420" s="13" t="s">
        <v>30</v>
      </c>
      <c r="P4420" s="13">
        <v>24</v>
      </c>
      <c r="Q4420" s="13">
        <v>0</v>
      </c>
      <c r="R4420" s="69">
        <f t="shared" ref="R4420" si="4840">+M4420*P4420</f>
        <v>528</v>
      </c>
      <c r="S4420" s="69">
        <v>0</v>
      </c>
      <c r="T4420" s="69">
        <f t="shared" ref="T4420" si="4841">+M4420*S4420</f>
        <v>0</v>
      </c>
      <c r="U4420" s="69">
        <f t="shared" ref="U4420" si="4842">+R4420-T4420</f>
        <v>528</v>
      </c>
      <c r="V4420" s="69">
        <f t="shared" ref="V4420" si="4843">+U4420*0</f>
        <v>0</v>
      </c>
      <c r="W4420" s="69">
        <f t="shared" ref="W4420" si="4844">+U4420-V4420</f>
        <v>528</v>
      </c>
      <c r="X4420" s="69">
        <v>0</v>
      </c>
      <c r="Y4420" s="14">
        <f t="shared" si="4830"/>
        <v>0</v>
      </c>
      <c r="Z4420" s="11" t="s">
        <v>26</v>
      </c>
      <c r="AA4420" s="12" t="s">
        <v>31</v>
      </c>
    </row>
    <row r="4421" spans="1:27" x14ac:dyDescent="0.25">
      <c r="A4421" s="10">
        <v>45733</v>
      </c>
      <c r="B4421" s="11" t="s">
        <v>692</v>
      </c>
      <c r="C4421" s="11" t="s">
        <v>7717</v>
      </c>
      <c r="D4421" s="11">
        <v>18991</v>
      </c>
      <c r="E4421" s="11" t="s">
        <v>53</v>
      </c>
      <c r="F4421" s="11" t="s">
        <v>26</v>
      </c>
      <c r="G4421" s="11">
        <v>4769</v>
      </c>
      <c r="H4421" s="12" t="s">
        <v>41</v>
      </c>
      <c r="I4421" s="12" t="s">
        <v>55</v>
      </c>
      <c r="J4421" s="12" t="s">
        <v>565</v>
      </c>
      <c r="K4421" s="12" t="s">
        <v>549</v>
      </c>
      <c r="L4421" s="13">
        <v>41.28</v>
      </c>
      <c r="M4421" s="13">
        <v>25</v>
      </c>
      <c r="N4421" s="13">
        <f t="shared" si="4781"/>
        <v>1.6512</v>
      </c>
      <c r="O4421" s="13">
        <v>25</v>
      </c>
      <c r="P4421" s="13"/>
      <c r="Q4421" s="13">
        <v>0</v>
      </c>
      <c r="R4421" s="69">
        <f>L4421*O4421</f>
        <v>1032</v>
      </c>
      <c r="S4421" s="69">
        <v>0</v>
      </c>
      <c r="T4421" s="69">
        <f>L4421*S4421</f>
        <v>0</v>
      </c>
      <c r="U4421" s="69">
        <f>R4421-T4421</f>
        <v>1032</v>
      </c>
      <c r="V4421" s="69">
        <f t="shared" ref="V4421" si="4845">U4421*0</f>
        <v>0</v>
      </c>
      <c r="W4421" s="69">
        <f>U4421-V4421</f>
        <v>1032</v>
      </c>
      <c r="X4421" s="69">
        <v>0</v>
      </c>
      <c r="Y4421" s="14">
        <f t="shared" si="4830"/>
        <v>0</v>
      </c>
      <c r="Z4421" s="11" t="s">
        <v>26</v>
      </c>
      <c r="AA4421" s="12" t="s">
        <v>31</v>
      </c>
    </row>
    <row r="4422" spans="1:27" x14ac:dyDescent="0.25">
      <c r="A4422" s="10">
        <v>45733</v>
      </c>
      <c r="B4422" s="11" t="s">
        <v>7718</v>
      </c>
      <c r="C4422" s="11" t="s">
        <v>7719</v>
      </c>
      <c r="D4422" s="11">
        <v>18992</v>
      </c>
      <c r="E4422" s="11" t="s">
        <v>74</v>
      </c>
      <c r="F4422" s="11" t="s">
        <v>26</v>
      </c>
      <c r="G4422" s="11">
        <v>1352</v>
      </c>
      <c r="H4422" s="12" t="s">
        <v>70</v>
      </c>
      <c r="I4422" s="12" t="s">
        <v>55</v>
      </c>
      <c r="J4422" s="12" t="s">
        <v>565</v>
      </c>
      <c r="K4422" s="12" t="s">
        <v>549</v>
      </c>
      <c r="L4422" s="13">
        <v>41.48</v>
      </c>
      <c r="M4422" s="13">
        <v>25</v>
      </c>
      <c r="N4422" s="13">
        <f t="shared" si="4781"/>
        <v>1.6591999999999998</v>
      </c>
      <c r="O4422" s="13">
        <v>25</v>
      </c>
      <c r="P4422" s="13"/>
      <c r="Q4422" s="13">
        <v>0</v>
      </c>
      <c r="R4422" s="69">
        <f>L4422*O4422</f>
        <v>1037</v>
      </c>
      <c r="S4422" s="69">
        <v>0</v>
      </c>
      <c r="T4422" s="69">
        <f>L4422*S4422</f>
        <v>0</v>
      </c>
      <c r="U4422" s="69">
        <f>R4422-T4422</f>
        <v>1037</v>
      </c>
      <c r="V4422" s="69">
        <f>U4422*0</f>
        <v>0</v>
      </c>
      <c r="W4422" s="69">
        <f>U4422-V4422</f>
        <v>1037</v>
      </c>
      <c r="X4422" s="69">
        <v>0</v>
      </c>
      <c r="Y4422" s="14">
        <f t="shared" si="4830"/>
        <v>0</v>
      </c>
      <c r="Z4422" s="11" t="s">
        <v>26</v>
      </c>
      <c r="AA4422" s="12" t="s">
        <v>31</v>
      </c>
    </row>
    <row r="4423" spans="1:27" x14ac:dyDescent="0.25">
      <c r="A4423" s="10">
        <v>45733</v>
      </c>
      <c r="B4423" s="11" t="s">
        <v>7720</v>
      </c>
      <c r="C4423" s="11" t="s">
        <v>7721</v>
      </c>
      <c r="D4423" s="11">
        <v>18993</v>
      </c>
      <c r="E4423" s="11" t="s">
        <v>63</v>
      </c>
      <c r="F4423" s="11" t="s">
        <v>26</v>
      </c>
      <c r="G4423" s="11">
        <v>10868</v>
      </c>
      <c r="H4423" s="12" t="s">
        <v>140</v>
      </c>
      <c r="I4423" s="12" t="s">
        <v>27</v>
      </c>
      <c r="J4423" s="12" t="s">
        <v>47</v>
      </c>
      <c r="K4423" s="12" t="s">
        <v>48</v>
      </c>
      <c r="L4423" s="13">
        <v>38.04</v>
      </c>
      <c r="M4423" s="13">
        <v>25</v>
      </c>
      <c r="N4423" s="13">
        <f t="shared" si="4781"/>
        <v>1.5216000000000001</v>
      </c>
      <c r="O4423" s="13">
        <v>40</v>
      </c>
      <c r="P4423" s="13"/>
      <c r="Q4423" s="13">
        <v>0</v>
      </c>
      <c r="R4423" s="69">
        <f>+L4423*O4423</f>
        <v>1521.6</v>
      </c>
      <c r="S4423" s="69">
        <v>0</v>
      </c>
      <c r="T4423" s="69">
        <f>+L4423*S4423</f>
        <v>0</v>
      </c>
      <c r="U4423" s="69">
        <f>+R4423-T4423</f>
        <v>1521.6</v>
      </c>
      <c r="V4423" s="69">
        <f>+U4423*0</f>
        <v>0</v>
      </c>
      <c r="W4423" s="69">
        <f>+U4423-V4423</f>
        <v>1521.6</v>
      </c>
      <c r="X4423" s="69">
        <v>0</v>
      </c>
      <c r="Y4423" s="14">
        <f t="shared" si="4830"/>
        <v>0</v>
      </c>
      <c r="Z4423" s="11" t="s">
        <v>26</v>
      </c>
      <c r="AA4423" s="12" t="s">
        <v>31</v>
      </c>
    </row>
    <row r="4424" spans="1:27" x14ac:dyDescent="0.25">
      <c r="A4424" s="10">
        <v>45733</v>
      </c>
      <c r="B4424" s="11" t="s">
        <v>7722</v>
      </c>
      <c r="C4424" s="11" t="s">
        <v>7723</v>
      </c>
      <c r="D4424" s="11">
        <v>18994</v>
      </c>
      <c r="E4424" s="11" t="s">
        <v>57</v>
      </c>
      <c r="F4424" s="11" t="s">
        <v>26</v>
      </c>
      <c r="G4424" s="11">
        <v>4565</v>
      </c>
      <c r="H4424" s="12" t="s">
        <v>41</v>
      </c>
      <c r="I4424" s="12" t="s">
        <v>55</v>
      </c>
      <c r="J4424" s="12" t="s">
        <v>55</v>
      </c>
      <c r="K4424" s="12" t="s">
        <v>56</v>
      </c>
      <c r="L4424" s="13">
        <v>39.46</v>
      </c>
      <c r="M4424" s="13">
        <v>25</v>
      </c>
      <c r="N4424" s="13">
        <f t="shared" si="4781"/>
        <v>1.5784</v>
      </c>
      <c r="O4424" s="13" t="s">
        <v>30</v>
      </c>
      <c r="P4424" s="13">
        <v>24</v>
      </c>
      <c r="Q4424" s="13">
        <v>0</v>
      </c>
      <c r="R4424" s="69">
        <f t="shared" ref="R4424:R4426" si="4846">+M4424*P4424</f>
        <v>600</v>
      </c>
      <c r="S4424" s="69">
        <v>0</v>
      </c>
      <c r="T4424" s="69">
        <f t="shared" ref="T4424:T4426" si="4847">+M4424*S4424</f>
        <v>0</v>
      </c>
      <c r="U4424" s="69">
        <f t="shared" ref="U4424:U4426" si="4848">+R4424-T4424</f>
        <v>600</v>
      </c>
      <c r="V4424" s="69">
        <f t="shared" ref="V4424:V4426" si="4849">+U4424*0</f>
        <v>0</v>
      </c>
      <c r="W4424" s="69">
        <f t="shared" ref="W4424:W4426" si="4850">+U4424-V4424</f>
        <v>600</v>
      </c>
      <c r="X4424" s="69">
        <v>0</v>
      </c>
      <c r="Y4424" s="14">
        <f t="shared" si="4830"/>
        <v>0</v>
      </c>
      <c r="Z4424" s="11" t="s">
        <v>26</v>
      </c>
      <c r="AA4424" s="12" t="s">
        <v>31</v>
      </c>
    </row>
    <row r="4425" spans="1:27" x14ac:dyDescent="0.25">
      <c r="A4425" s="10">
        <v>45733</v>
      </c>
      <c r="B4425" s="11" t="s">
        <v>7724</v>
      </c>
      <c r="C4425" s="11" t="s">
        <v>7725</v>
      </c>
      <c r="D4425" s="11">
        <v>18995</v>
      </c>
      <c r="E4425" s="11" t="s">
        <v>434</v>
      </c>
      <c r="F4425" s="11" t="s">
        <v>26</v>
      </c>
      <c r="G4425" s="11">
        <v>3135</v>
      </c>
      <c r="H4425" s="12" t="s">
        <v>41</v>
      </c>
      <c r="I4425" s="12" t="s">
        <v>55</v>
      </c>
      <c r="J4425" s="12" t="s">
        <v>55</v>
      </c>
      <c r="K4425" s="12" t="s">
        <v>56</v>
      </c>
      <c r="L4425" s="13">
        <v>39.14</v>
      </c>
      <c r="M4425" s="13">
        <v>25</v>
      </c>
      <c r="N4425" s="13">
        <f t="shared" si="4781"/>
        <v>1.5656000000000001</v>
      </c>
      <c r="O4425" s="13" t="s">
        <v>30</v>
      </c>
      <c r="P4425" s="13">
        <v>24</v>
      </c>
      <c r="Q4425" s="13">
        <v>0</v>
      </c>
      <c r="R4425" s="69">
        <f t="shared" si="4846"/>
        <v>600</v>
      </c>
      <c r="S4425" s="69">
        <v>0</v>
      </c>
      <c r="T4425" s="69">
        <f t="shared" si="4847"/>
        <v>0</v>
      </c>
      <c r="U4425" s="69">
        <f t="shared" si="4848"/>
        <v>600</v>
      </c>
      <c r="V4425" s="69">
        <f t="shared" si="4849"/>
        <v>0</v>
      </c>
      <c r="W4425" s="69">
        <f t="shared" si="4850"/>
        <v>600</v>
      </c>
      <c r="X4425" s="69">
        <v>0</v>
      </c>
      <c r="Y4425" s="14">
        <f t="shared" si="4830"/>
        <v>0</v>
      </c>
      <c r="Z4425" s="11" t="s">
        <v>26</v>
      </c>
      <c r="AA4425" s="12" t="s">
        <v>31</v>
      </c>
    </row>
    <row r="4426" spans="1:27" x14ac:dyDescent="0.25">
      <c r="A4426" s="10">
        <v>45733</v>
      </c>
      <c r="B4426" s="11" t="s">
        <v>6485</v>
      </c>
      <c r="C4426" s="11" t="s">
        <v>7726</v>
      </c>
      <c r="D4426" s="11">
        <v>18996</v>
      </c>
      <c r="E4426" s="11" t="s">
        <v>40</v>
      </c>
      <c r="F4426" s="11" t="s">
        <v>26</v>
      </c>
      <c r="G4426" s="11">
        <v>3625</v>
      </c>
      <c r="H4426" s="12" t="s">
        <v>41</v>
      </c>
      <c r="I4426" s="12" t="s">
        <v>55</v>
      </c>
      <c r="J4426" s="12" t="s">
        <v>55</v>
      </c>
      <c r="K4426" s="12" t="s">
        <v>56</v>
      </c>
      <c r="L4426" s="13">
        <v>36.299999999999997</v>
      </c>
      <c r="M4426" s="13">
        <v>22</v>
      </c>
      <c r="N4426" s="13">
        <f t="shared" si="4781"/>
        <v>1.65</v>
      </c>
      <c r="O4426" s="13" t="s">
        <v>30</v>
      </c>
      <c r="P4426" s="13">
        <v>24</v>
      </c>
      <c r="Q4426" s="13">
        <v>0</v>
      </c>
      <c r="R4426" s="69">
        <f t="shared" si="4846"/>
        <v>528</v>
      </c>
      <c r="S4426" s="69">
        <v>0</v>
      </c>
      <c r="T4426" s="69">
        <f t="shared" si="4847"/>
        <v>0</v>
      </c>
      <c r="U4426" s="69">
        <f t="shared" si="4848"/>
        <v>528</v>
      </c>
      <c r="V4426" s="69">
        <f t="shared" si="4849"/>
        <v>0</v>
      </c>
      <c r="W4426" s="69">
        <f t="shared" si="4850"/>
        <v>528</v>
      </c>
      <c r="X4426" s="69">
        <v>0</v>
      </c>
      <c r="Y4426" s="14">
        <f t="shared" si="4830"/>
        <v>0</v>
      </c>
      <c r="Z4426" s="11" t="s">
        <v>26</v>
      </c>
      <c r="AA4426" s="12" t="s">
        <v>31</v>
      </c>
    </row>
    <row r="4427" spans="1:27" x14ac:dyDescent="0.25">
      <c r="A4427" s="10">
        <v>45734</v>
      </c>
      <c r="B4427" s="11" t="s">
        <v>7727</v>
      </c>
      <c r="C4427" s="11" t="s">
        <v>7728</v>
      </c>
      <c r="D4427" s="11">
        <v>18997</v>
      </c>
      <c r="E4427" s="11" t="s">
        <v>50</v>
      </c>
      <c r="F4427" s="11" t="s">
        <v>26</v>
      </c>
      <c r="G4427" s="11">
        <v>782</v>
      </c>
      <c r="H4427" s="12" t="s">
        <v>162</v>
      </c>
      <c r="I4427" s="12" t="s">
        <v>27</v>
      </c>
      <c r="J4427" s="12" t="s">
        <v>33</v>
      </c>
      <c r="K4427" s="12" t="s">
        <v>34</v>
      </c>
      <c r="L4427" s="13">
        <v>37.26</v>
      </c>
      <c r="M4427" s="13">
        <v>25</v>
      </c>
      <c r="N4427" s="13">
        <f>+L4427/M4427</f>
        <v>1.4903999999999999</v>
      </c>
      <c r="O4427" s="13" t="s">
        <v>30</v>
      </c>
      <c r="P4427" s="13">
        <v>58</v>
      </c>
      <c r="Q4427" s="13">
        <v>0</v>
      </c>
      <c r="R4427" s="69">
        <f>M4427*P4427</f>
        <v>1450</v>
      </c>
      <c r="S4427" s="69">
        <v>0</v>
      </c>
      <c r="T4427" s="69">
        <f>M4427*S4427</f>
        <v>0</v>
      </c>
      <c r="U4427" s="69">
        <f>R4427-T4427</f>
        <v>1450</v>
      </c>
      <c r="V4427" s="69">
        <f>U4427*0</f>
        <v>0</v>
      </c>
      <c r="W4427" s="69">
        <f>U4427-V4427</f>
        <v>1450</v>
      </c>
      <c r="X4427" s="69">
        <v>0</v>
      </c>
      <c r="Y4427" s="14">
        <f t="shared" si="4830"/>
        <v>0</v>
      </c>
      <c r="Z4427" s="11" t="s">
        <v>26</v>
      </c>
      <c r="AA4427" s="12" t="s">
        <v>31</v>
      </c>
    </row>
    <row r="4428" spans="1:27" x14ac:dyDescent="0.25">
      <c r="A4428" s="10">
        <v>45734</v>
      </c>
      <c r="B4428" s="11" t="s">
        <v>5749</v>
      </c>
      <c r="C4428" s="11" t="s">
        <v>7729</v>
      </c>
      <c r="D4428" s="11">
        <v>18998</v>
      </c>
      <c r="E4428" s="11" t="s">
        <v>245</v>
      </c>
      <c r="F4428" s="11" t="s">
        <v>26</v>
      </c>
      <c r="G4428" s="11">
        <v>4520</v>
      </c>
      <c r="H4428" s="12" t="s">
        <v>41</v>
      </c>
      <c r="I4428" s="12" t="s">
        <v>55</v>
      </c>
      <c r="J4428" s="12" t="s">
        <v>55</v>
      </c>
      <c r="K4428" s="12" t="s">
        <v>56</v>
      </c>
      <c r="L4428" s="13">
        <v>37.36</v>
      </c>
      <c r="M4428" s="13">
        <v>23</v>
      </c>
      <c r="N4428" s="13">
        <f t="shared" ref="N4428:N4473" si="4851">+L4428/M4428</f>
        <v>1.6243478260869566</v>
      </c>
      <c r="O4428" s="13" t="s">
        <v>30</v>
      </c>
      <c r="P4428" s="13">
        <v>24</v>
      </c>
      <c r="Q4428" s="13">
        <v>0</v>
      </c>
      <c r="R4428" s="69">
        <f t="shared" ref="R4428" si="4852">+M4428*P4428</f>
        <v>552</v>
      </c>
      <c r="S4428" s="69">
        <v>0</v>
      </c>
      <c r="T4428" s="69">
        <f t="shared" ref="T4428" si="4853">+M4428*S4428</f>
        <v>0</v>
      </c>
      <c r="U4428" s="69">
        <f t="shared" ref="U4428" si="4854">+R4428-T4428</f>
        <v>552</v>
      </c>
      <c r="V4428" s="69">
        <f t="shared" ref="V4428" si="4855">+U4428*0</f>
        <v>0</v>
      </c>
      <c r="W4428" s="69">
        <f t="shared" ref="W4428" si="4856">+U4428-V4428</f>
        <v>552</v>
      </c>
      <c r="X4428" s="69">
        <v>0</v>
      </c>
      <c r="Y4428" s="14">
        <f t="shared" si="4830"/>
        <v>0</v>
      </c>
      <c r="Z4428" s="11" t="s">
        <v>26</v>
      </c>
      <c r="AA4428" s="12" t="s">
        <v>31</v>
      </c>
    </row>
    <row r="4429" spans="1:27" x14ac:dyDescent="0.25">
      <c r="A4429" s="10">
        <v>45734</v>
      </c>
      <c r="B4429" s="11" t="s">
        <v>2238</v>
      </c>
      <c r="C4429" s="11" t="s">
        <v>7730</v>
      </c>
      <c r="D4429" s="11">
        <v>18999</v>
      </c>
      <c r="E4429" s="11" t="s">
        <v>53</v>
      </c>
      <c r="F4429" s="11" t="s">
        <v>26</v>
      </c>
      <c r="G4429" s="11" t="s">
        <v>26</v>
      </c>
      <c r="H4429" s="12" t="s">
        <v>4421</v>
      </c>
      <c r="I4429" s="12" t="s">
        <v>27</v>
      </c>
      <c r="J4429" s="12" t="s">
        <v>33</v>
      </c>
      <c r="K4429" s="12" t="s">
        <v>34</v>
      </c>
      <c r="L4429" s="13">
        <v>45.5</v>
      </c>
      <c r="M4429" s="13">
        <v>31</v>
      </c>
      <c r="N4429" s="13">
        <f t="shared" si="4851"/>
        <v>1.467741935483871</v>
      </c>
      <c r="O4429" s="13">
        <v>85</v>
      </c>
      <c r="P4429" s="13" t="s">
        <v>30</v>
      </c>
      <c r="Q4429" s="13">
        <v>0</v>
      </c>
      <c r="R4429" s="69">
        <f>L4429*O4429</f>
        <v>3867.5</v>
      </c>
      <c r="S4429" s="69">
        <v>38</v>
      </c>
      <c r="T4429" s="69">
        <f>L4429*S4429</f>
        <v>1729</v>
      </c>
      <c r="U4429" s="69">
        <f>R4429-T4429</f>
        <v>2138.5</v>
      </c>
      <c r="V4429" s="69">
        <f>U4429*1</f>
        <v>2138.5</v>
      </c>
      <c r="W4429" s="69">
        <f>U4429-V4429</f>
        <v>0</v>
      </c>
      <c r="X4429" s="69">
        <f>L4429*37</f>
        <v>1683.5</v>
      </c>
      <c r="Y4429" s="70">
        <f t="shared" ref="Y4429" si="4857">+T4429-X4429</f>
        <v>45.5</v>
      </c>
      <c r="Z4429" s="12" t="s">
        <v>41</v>
      </c>
      <c r="AA4429" s="12" t="s">
        <v>78</v>
      </c>
    </row>
    <row r="4430" spans="1:27" x14ac:dyDescent="0.25">
      <c r="A4430" s="10">
        <v>45734</v>
      </c>
      <c r="B4430" s="11" t="s">
        <v>7594</v>
      </c>
      <c r="C4430" s="11" t="s">
        <v>7731</v>
      </c>
      <c r="D4430" s="11">
        <v>19000</v>
      </c>
      <c r="E4430" s="11" t="s">
        <v>538</v>
      </c>
      <c r="F4430" s="11" t="s">
        <v>26</v>
      </c>
      <c r="G4430" s="11">
        <v>3224</v>
      </c>
      <c r="H4430" s="12" t="s">
        <v>41</v>
      </c>
      <c r="I4430" s="12" t="s">
        <v>55</v>
      </c>
      <c r="J4430" s="12" t="s">
        <v>55</v>
      </c>
      <c r="K4430" s="12" t="s">
        <v>56</v>
      </c>
      <c r="L4430" s="13">
        <v>37.840000000000003</v>
      </c>
      <c r="M4430" s="13">
        <v>23</v>
      </c>
      <c r="N4430" s="13">
        <f t="shared" si="4851"/>
        <v>1.645217391304348</v>
      </c>
      <c r="O4430" s="13" t="s">
        <v>30</v>
      </c>
      <c r="P4430" s="13">
        <v>24</v>
      </c>
      <c r="Q4430" s="13">
        <v>0</v>
      </c>
      <c r="R4430" s="69">
        <f t="shared" ref="R4430" si="4858">+M4430*P4430</f>
        <v>552</v>
      </c>
      <c r="S4430" s="69">
        <v>0</v>
      </c>
      <c r="T4430" s="69">
        <f t="shared" ref="T4430" si="4859">+M4430*S4430</f>
        <v>0</v>
      </c>
      <c r="U4430" s="69">
        <f t="shared" ref="U4430" si="4860">+R4430-T4430</f>
        <v>552</v>
      </c>
      <c r="V4430" s="69">
        <f t="shared" ref="V4430" si="4861">+U4430*0</f>
        <v>0</v>
      </c>
      <c r="W4430" s="69">
        <f t="shared" ref="W4430" si="4862">+U4430-V4430</f>
        <v>552</v>
      </c>
      <c r="X4430" s="69">
        <v>0</v>
      </c>
      <c r="Y4430" s="14">
        <f t="shared" ref="Y4430" si="4863">T4430-X4430</f>
        <v>0</v>
      </c>
      <c r="Z4430" s="11" t="s">
        <v>26</v>
      </c>
      <c r="AA4430" s="12" t="s">
        <v>31</v>
      </c>
    </row>
    <row r="4431" spans="1:27" x14ac:dyDescent="0.25">
      <c r="A4431" s="10">
        <v>45734</v>
      </c>
      <c r="B4431" s="11" t="s">
        <v>7732</v>
      </c>
      <c r="C4431" s="11" t="s">
        <v>7733</v>
      </c>
      <c r="D4431" s="11">
        <v>19001</v>
      </c>
      <c r="E4431" s="11" t="s">
        <v>57</v>
      </c>
      <c r="F4431" s="11" t="s">
        <v>26</v>
      </c>
      <c r="G4431" s="11" t="s">
        <v>26</v>
      </c>
      <c r="H4431" s="12" t="s">
        <v>145</v>
      </c>
      <c r="I4431" s="12" t="s">
        <v>27</v>
      </c>
      <c r="J4431" s="12" t="s">
        <v>47</v>
      </c>
      <c r="K4431" s="12" t="s">
        <v>48</v>
      </c>
      <c r="L4431" s="13">
        <v>44.14</v>
      </c>
      <c r="M4431" s="13">
        <v>30</v>
      </c>
      <c r="N4431" s="13">
        <f t="shared" si="4851"/>
        <v>1.4713333333333334</v>
      </c>
      <c r="O4431" s="13">
        <v>91</v>
      </c>
      <c r="P4431" s="13" t="s">
        <v>30</v>
      </c>
      <c r="Q4431" s="13">
        <v>0</v>
      </c>
      <c r="R4431" s="69">
        <f>+L4431*O4431</f>
        <v>4016.7400000000002</v>
      </c>
      <c r="S4431" s="69">
        <v>40</v>
      </c>
      <c r="T4431" s="69">
        <f>L4431*S4431</f>
        <v>1765.6</v>
      </c>
      <c r="U4431" s="69">
        <f t="shared" ref="U4431" si="4864">R4431-T4431</f>
        <v>2251.1400000000003</v>
      </c>
      <c r="V4431" s="69">
        <f>U4431*1</f>
        <v>2251.1400000000003</v>
      </c>
      <c r="W4431" s="69">
        <f t="shared" ref="W4431" si="4865">U4431-V4431</f>
        <v>0</v>
      </c>
      <c r="X4431" s="69">
        <f>L4431*37</f>
        <v>1633.18</v>
      </c>
      <c r="Y4431" s="70">
        <f>+T4431-X4431</f>
        <v>132.41999999999985</v>
      </c>
      <c r="Z4431" s="12" t="s">
        <v>41</v>
      </c>
      <c r="AA4431" s="12" t="s">
        <v>79</v>
      </c>
    </row>
    <row r="4432" spans="1:27" x14ac:dyDescent="0.25">
      <c r="A4432" s="10">
        <v>45734</v>
      </c>
      <c r="B4432" s="11" t="s">
        <v>7734</v>
      </c>
      <c r="C4432" s="11" t="s">
        <v>7735</v>
      </c>
      <c r="D4432" s="11">
        <v>19002</v>
      </c>
      <c r="E4432" s="11" t="s">
        <v>2108</v>
      </c>
      <c r="F4432" s="11" t="s">
        <v>26</v>
      </c>
      <c r="G4432" s="11">
        <v>14805</v>
      </c>
      <c r="H4432" s="12" t="s">
        <v>140</v>
      </c>
      <c r="I4432" s="12" t="s">
        <v>55</v>
      </c>
      <c r="J4432" s="12" t="s">
        <v>565</v>
      </c>
      <c r="K4432" s="12" t="s">
        <v>549</v>
      </c>
      <c r="L4432" s="13">
        <v>37.9</v>
      </c>
      <c r="M4432" s="13">
        <v>24</v>
      </c>
      <c r="N4432" s="13">
        <f t="shared" si="4851"/>
        <v>1.5791666666666666</v>
      </c>
      <c r="O4432" s="13">
        <v>25</v>
      </c>
      <c r="P4432" s="13"/>
      <c r="Q4432" s="13">
        <v>0</v>
      </c>
      <c r="R4432" s="69">
        <f>+L4432*O4432</f>
        <v>947.5</v>
      </c>
      <c r="S4432" s="69">
        <v>0</v>
      </c>
      <c r="T4432" s="69">
        <f>+L4432*S4432</f>
        <v>0</v>
      </c>
      <c r="U4432" s="69">
        <f>+R4432-T4432</f>
        <v>947.5</v>
      </c>
      <c r="V4432" s="69">
        <f>+U4432*0</f>
        <v>0</v>
      </c>
      <c r="W4432" s="69">
        <f>+U4432-V4432</f>
        <v>947.5</v>
      </c>
      <c r="X4432" s="69">
        <v>0</v>
      </c>
      <c r="Y4432" s="14">
        <f t="shared" ref="Y4432:Y4448" si="4866">T4432-X4432</f>
        <v>0</v>
      </c>
      <c r="Z4432" s="11" t="s">
        <v>26</v>
      </c>
      <c r="AA4432" s="12" t="s">
        <v>31</v>
      </c>
    </row>
    <row r="4433" spans="1:27" x14ac:dyDescent="0.25">
      <c r="A4433" s="10">
        <v>45734</v>
      </c>
      <c r="B4433" s="11" t="s">
        <v>7736</v>
      </c>
      <c r="C4433" s="11" t="s">
        <v>7737</v>
      </c>
      <c r="D4433" s="11">
        <v>19003</v>
      </c>
      <c r="E4433" s="11" t="s">
        <v>49</v>
      </c>
      <c r="F4433" s="11" t="s">
        <v>26</v>
      </c>
      <c r="G4433" s="11">
        <v>1695</v>
      </c>
      <c r="H4433" s="12" t="s">
        <v>45</v>
      </c>
      <c r="I4433" s="12" t="s">
        <v>27</v>
      </c>
      <c r="J4433" s="12" t="s">
        <v>33</v>
      </c>
      <c r="K4433" s="12" t="s">
        <v>34</v>
      </c>
      <c r="L4433" s="13">
        <v>38.619999999999997</v>
      </c>
      <c r="M4433" s="13">
        <v>25</v>
      </c>
      <c r="N4433" s="13">
        <f t="shared" si="4851"/>
        <v>1.5448</v>
      </c>
      <c r="O4433" s="13" t="s">
        <v>30</v>
      </c>
      <c r="P4433" s="13">
        <v>58</v>
      </c>
      <c r="Q4433" s="13">
        <v>0</v>
      </c>
      <c r="R4433" s="69">
        <f>M4433*P4433</f>
        <v>1450</v>
      </c>
      <c r="S4433" s="69">
        <v>0</v>
      </c>
      <c r="T4433" s="69">
        <f>M4433*S4433</f>
        <v>0</v>
      </c>
      <c r="U4433" s="69">
        <f t="shared" ref="U4433" si="4867">R4433-T4433</f>
        <v>1450</v>
      </c>
      <c r="V4433" s="69">
        <f>U4433*0</f>
        <v>0</v>
      </c>
      <c r="W4433" s="69">
        <f t="shared" ref="W4433" si="4868">U4433-V4433</f>
        <v>1450</v>
      </c>
      <c r="X4433" s="69">
        <v>0</v>
      </c>
      <c r="Y4433" s="14">
        <f t="shared" si="4866"/>
        <v>0</v>
      </c>
      <c r="Z4433" s="11" t="s">
        <v>26</v>
      </c>
      <c r="AA4433" s="12" t="s">
        <v>31</v>
      </c>
    </row>
    <row r="4434" spans="1:27" x14ac:dyDescent="0.25">
      <c r="A4434" s="10">
        <v>45734</v>
      </c>
      <c r="B4434" s="11" t="s">
        <v>7738</v>
      </c>
      <c r="C4434" s="11" t="s">
        <v>7739</v>
      </c>
      <c r="D4434" s="11">
        <v>19004</v>
      </c>
      <c r="E4434" s="11" t="s">
        <v>434</v>
      </c>
      <c r="F4434" s="11" t="s">
        <v>26</v>
      </c>
      <c r="G4434" s="11">
        <v>3137</v>
      </c>
      <c r="H4434" s="12" t="s">
        <v>41</v>
      </c>
      <c r="I4434" s="12" t="s">
        <v>55</v>
      </c>
      <c r="J4434" s="12" t="s">
        <v>55</v>
      </c>
      <c r="K4434" s="12" t="s">
        <v>56</v>
      </c>
      <c r="L4434" s="13">
        <v>39.76</v>
      </c>
      <c r="M4434" s="13">
        <v>24</v>
      </c>
      <c r="N4434" s="13">
        <f t="shared" si="4851"/>
        <v>1.6566666666666665</v>
      </c>
      <c r="O4434" s="13" t="s">
        <v>30</v>
      </c>
      <c r="P4434" s="13">
        <v>24</v>
      </c>
      <c r="Q4434" s="13">
        <v>0</v>
      </c>
      <c r="R4434" s="69">
        <f t="shared" ref="R4434" si="4869">+M4434*P4434</f>
        <v>576</v>
      </c>
      <c r="S4434" s="69">
        <v>0</v>
      </c>
      <c r="T4434" s="69">
        <f t="shared" ref="T4434" si="4870">+M4434*S4434</f>
        <v>0</v>
      </c>
      <c r="U4434" s="69">
        <f t="shared" ref="U4434" si="4871">+R4434-T4434</f>
        <v>576</v>
      </c>
      <c r="V4434" s="69">
        <f t="shared" ref="V4434" si="4872">+U4434*0</f>
        <v>0</v>
      </c>
      <c r="W4434" s="69">
        <f t="shared" ref="W4434" si="4873">+U4434-V4434</f>
        <v>576</v>
      </c>
      <c r="X4434" s="69">
        <v>0</v>
      </c>
      <c r="Y4434" s="14">
        <f t="shared" si="4866"/>
        <v>0</v>
      </c>
      <c r="Z4434" s="11" t="s">
        <v>26</v>
      </c>
      <c r="AA4434" s="12" t="s">
        <v>31</v>
      </c>
    </row>
    <row r="4435" spans="1:27" x14ac:dyDescent="0.25">
      <c r="A4435" s="10">
        <v>45734</v>
      </c>
      <c r="B4435" s="11" t="s">
        <v>7740</v>
      </c>
      <c r="C4435" s="11" t="s">
        <v>7741</v>
      </c>
      <c r="D4435" s="11">
        <v>19005</v>
      </c>
      <c r="E4435" s="11" t="s">
        <v>44</v>
      </c>
      <c r="F4435" s="11" t="s">
        <v>26</v>
      </c>
      <c r="G4435" s="11">
        <v>1954</v>
      </c>
      <c r="H4435" s="12" t="s">
        <v>45</v>
      </c>
      <c r="I4435" s="12" t="s">
        <v>27</v>
      </c>
      <c r="J4435" s="12" t="s">
        <v>33</v>
      </c>
      <c r="K4435" s="12" t="s">
        <v>34</v>
      </c>
      <c r="L4435" s="13">
        <v>38.54</v>
      </c>
      <c r="M4435" s="13">
        <v>25</v>
      </c>
      <c r="N4435" s="13">
        <f t="shared" si="4851"/>
        <v>1.5415999999999999</v>
      </c>
      <c r="O4435" s="13" t="s">
        <v>30</v>
      </c>
      <c r="P4435" s="13">
        <v>58</v>
      </c>
      <c r="Q4435" s="13">
        <v>0</v>
      </c>
      <c r="R4435" s="69">
        <f>M4435*P4435</f>
        <v>1450</v>
      </c>
      <c r="S4435" s="69">
        <v>0</v>
      </c>
      <c r="T4435" s="69">
        <f>M4435*S4435</f>
        <v>0</v>
      </c>
      <c r="U4435" s="69">
        <f t="shared" ref="U4435:U4436" si="4874">R4435-T4435</f>
        <v>1450</v>
      </c>
      <c r="V4435" s="69">
        <f>U4435*0</f>
        <v>0</v>
      </c>
      <c r="W4435" s="69">
        <f t="shared" ref="W4435:W4436" si="4875">U4435-V4435</f>
        <v>1450</v>
      </c>
      <c r="X4435" s="69">
        <v>0</v>
      </c>
      <c r="Y4435" s="14">
        <f t="shared" si="4866"/>
        <v>0</v>
      </c>
      <c r="Z4435" s="11" t="s">
        <v>26</v>
      </c>
      <c r="AA4435" s="12" t="s">
        <v>31</v>
      </c>
    </row>
    <row r="4436" spans="1:27" x14ac:dyDescent="0.25">
      <c r="A4436" s="10">
        <v>45734</v>
      </c>
      <c r="B4436" s="11" t="s">
        <v>7742</v>
      </c>
      <c r="C4436" s="11" t="s">
        <v>7743</v>
      </c>
      <c r="D4436" s="11">
        <v>19006</v>
      </c>
      <c r="E4436" s="11" t="s">
        <v>7087</v>
      </c>
      <c r="F4436" s="11" t="s">
        <v>26</v>
      </c>
      <c r="G4436" s="11">
        <v>1635</v>
      </c>
      <c r="H4436" s="12" t="s">
        <v>45</v>
      </c>
      <c r="I4436" s="12" t="s">
        <v>27</v>
      </c>
      <c r="J4436" s="12" t="s">
        <v>33</v>
      </c>
      <c r="K4436" s="12" t="s">
        <v>34</v>
      </c>
      <c r="L4436" s="13">
        <v>38.06</v>
      </c>
      <c r="M4436" s="13">
        <v>25</v>
      </c>
      <c r="N4436" s="13">
        <f t="shared" si="4851"/>
        <v>1.5224000000000002</v>
      </c>
      <c r="O4436" s="13" t="s">
        <v>30</v>
      </c>
      <c r="P4436" s="13">
        <v>58</v>
      </c>
      <c r="Q4436" s="13">
        <v>0</v>
      </c>
      <c r="R4436" s="69">
        <f>M4436*P4436</f>
        <v>1450</v>
      </c>
      <c r="S4436" s="69">
        <v>0</v>
      </c>
      <c r="T4436" s="69">
        <f>M4436*S4436</f>
        <v>0</v>
      </c>
      <c r="U4436" s="69">
        <f t="shared" si="4874"/>
        <v>1450</v>
      </c>
      <c r="V4436" s="69">
        <f>U4436*0</f>
        <v>0</v>
      </c>
      <c r="W4436" s="69">
        <f t="shared" si="4875"/>
        <v>1450</v>
      </c>
      <c r="X4436" s="69">
        <v>0</v>
      </c>
      <c r="Y4436" s="14">
        <f t="shared" si="4866"/>
        <v>0</v>
      </c>
      <c r="Z4436" s="11" t="s">
        <v>26</v>
      </c>
      <c r="AA4436" s="12" t="s">
        <v>31</v>
      </c>
    </row>
    <row r="4437" spans="1:27" x14ac:dyDescent="0.25">
      <c r="A4437" s="10">
        <v>45734</v>
      </c>
      <c r="B4437" s="11" t="s">
        <v>7744</v>
      </c>
      <c r="C4437" s="11" t="s">
        <v>7745</v>
      </c>
      <c r="D4437" s="11">
        <v>19007</v>
      </c>
      <c r="E4437" s="11" t="s">
        <v>59</v>
      </c>
      <c r="F4437" s="11" t="s">
        <v>26</v>
      </c>
      <c r="G4437" s="11">
        <v>112688</v>
      </c>
      <c r="H4437" s="12" t="s">
        <v>4445</v>
      </c>
      <c r="I4437" s="12" t="s">
        <v>27</v>
      </c>
      <c r="J4437" s="12" t="s">
        <v>33</v>
      </c>
      <c r="K4437" s="12" t="s">
        <v>34</v>
      </c>
      <c r="L4437" s="13">
        <v>37.700000000000003</v>
      </c>
      <c r="M4437" s="13">
        <v>25</v>
      </c>
      <c r="N4437" s="13">
        <f t="shared" si="4851"/>
        <v>1.508</v>
      </c>
      <c r="O4437" s="13">
        <v>44</v>
      </c>
      <c r="P4437" s="13" t="s">
        <v>30</v>
      </c>
      <c r="Q4437" s="13">
        <v>0</v>
      </c>
      <c r="R4437" s="69">
        <f t="shared" ref="R4437" si="4876">+L4437*O4437</f>
        <v>1658.8000000000002</v>
      </c>
      <c r="S4437" s="69">
        <v>0</v>
      </c>
      <c r="T4437" s="69">
        <f>+L4437*S4437</f>
        <v>0</v>
      </c>
      <c r="U4437" s="69">
        <f>+R4437-T4437</f>
        <v>1658.8000000000002</v>
      </c>
      <c r="V4437" s="69">
        <f>+U4437*1</f>
        <v>1658.8000000000002</v>
      </c>
      <c r="W4437" s="69">
        <f>+U4437-V4437</f>
        <v>0</v>
      </c>
      <c r="X4437" s="69">
        <v>0</v>
      </c>
      <c r="Y4437" s="14">
        <f t="shared" si="4866"/>
        <v>0</v>
      </c>
      <c r="Z4437" s="11" t="s">
        <v>26</v>
      </c>
      <c r="AA4437" s="12" t="s">
        <v>31</v>
      </c>
    </row>
    <row r="4438" spans="1:27" x14ac:dyDescent="0.25">
      <c r="A4438" s="10">
        <v>45734</v>
      </c>
      <c r="B4438" s="11" t="s">
        <v>7031</v>
      </c>
      <c r="C4438" s="11" t="s">
        <v>7746</v>
      </c>
      <c r="D4438" s="11">
        <v>19008</v>
      </c>
      <c r="E4438" s="11" t="s">
        <v>1199</v>
      </c>
      <c r="F4438" s="11" t="s">
        <v>26</v>
      </c>
      <c r="G4438" s="11">
        <v>2830</v>
      </c>
      <c r="H4438" s="12" t="s">
        <v>162</v>
      </c>
      <c r="I4438" s="12" t="s">
        <v>55</v>
      </c>
      <c r="J4438" s="12" t="s">
        <v>565</v>
      </c>
      <c r="K4438" s="12" t="s">
        <v>549</v>
      </c>
      <c r="L4438" s="13">
        <v>42.7</v>
      </c>
      <c r="M4438" s="13">
        <v>25</v>
      </c>
      <c r="N4438" s="13">
        <f t="shared" si="4851"/>
        <v>1.7080000000000002</v>
      </c>
      <c r="O4438" s="13">
        <v>25</v>
      </c>
      <c r="P4438" s="13"/>
      <c r="Q4438" s="13">
        <v>0</v>
      </c>
      <c r="R4438" s="69">
        <f>L4438*O4438</f>
        <v>1067.5</v>
      </c>
      <c r="S4438" s="69">
        <v>0</v>
      </c>
      <c r="T4438" s="69">
        <f>L4438*S4438</f>
        <v>0</v>
      </c>
      <c r="U4438" s="69">
        <f>R4438-T4438</f>
        <v>1067.5</v>
      </c>
      <c r="V4438" s="69">
        <f t="shared" ref="V4438" si="4877">U4438*0</f>
        <v>0</v>
      </c>
      <c r="W4438" s="69">
        <f>U4438-V4438</f>
        <v>1067.5</v>
      </c>
      <c r="X4438" s="69">
        <v>0</v>
      </c>
      <c r="Y4438" s="14">
        <f t="shared" si="4866"/>
        <v>0</v>
      </c>
      <c r="Z4438" s="11" t="s">
        <v>26</v>
      </c>
      <c r="AA4438" s="12" t="s">
        <v>31</v>
      </c>
    </row>
    <row r="4439" spans="1:27" x14ac:dyDescent="0.25">
      <c r="A4439" s="10">
        <v>45734</v>
      </c>
      <c r="B4439" s="11" t="s">
        <v>7747</v>
      </c>
      <c r="C4439" s="11" t="s">
        <v>7748</v>
      </c>
      <c r="D4439" s="11">
        <v>19009</v>
      </c>
      <c r="E4439" s="11" t="s">
        <v>40</v>
      </c>
      <c r="F4439" s="11" t="s">
        <v>26</v>
      </c>
      <c r="G4439" s="11">
        <v>3627</v>
      </c>
      <c r="H4439" s="12" t="s">
        <v>41</v>
      </c>
      <c r="I4439" s="12" t="s">
        <v>55</v>
      </c>
      <c r="J4439" s="12" t="s">
        <v>55</v>
      </c>
      <c r="K4439" s="12" t="s">
        <v>56</v>
      </c>
      <c r="L4439" s="13">
        <v>40.299999999999997</v>
      </c>
      <c r="M4439" s="13">
        <v>25</v>
      </c>
      <c r="N4439" s="13">
        <f t="shared" si="4851"/>
        <v>1.6119999999999999</v>
      </c>
      <c r="O4439" s="13" t="s">
        <v>30</v>
      </c>
      <c r="P4439" s="13">
        <v>24</v>
      </c>
      <c r="Q4439" s="13">
        <v>0</v>
      </c>
      <c r="R4439" s="69">
        <f t="shared" ref="R4439" si="4878">+M4439*P4439</f>
        <v>600</v>
      </c>
      <c r="S4439" s="69">
        <v>0</v>
      </c>
      <c r="T4439" s="69">
        <f t="shared" ref="T4439" si="4879">+M4439*S4439</f>
        <v>0</v>
      </c>
      <c r="U4439" s="69">
        <f t="shared" ref="U4439" si="4880">+R4439-T4439</f>
        <v>600</v>
      </c>
      <c r="V4439" s="69">
        <f t="shared" ref="V4439" si="4881">+U4439*0</f>
        <v>0</v>
      </c>
      <c r="W4439" s="69">
        <f t="shared" ref="W4439" si="4882">+U4439-V4439</f>
        <v>600</v>
      </c>
      <c r="X4439" s="69">
        <v>0</v>
      </c>
      <c r="Y4439" s="14">
        <f t="shared" si="4866"/>
        <v>0</v>
      </c>
      <c r="Z4439" s="11" t="s">
        <v>26</v>
      </c>
      <c r="AA4439" s="12" t="s">
        <v>31</v>
      </c>
    </row>
    <row r="4440" spans="1:27" x14ac:dyDescent="0.25">
      <c r="A4440" s="10">
        <v>45734</v>
      </c>
      <c r="B4440" s="11" t="s">
        <v>7749</v>
      </c>
      <c r="C4440" s="11" t="s">
        <v>7750</v>
      </c>
      <c r="D4440" s="11">
        <v>19010</v>
      </c>
      <c r="E4440" s="11" t="s">
        <v>519</v>
      </c>
      <c r="F4440" s="11" t="s">
        <v>26</v>
      </c>
      <c r="G4440" s="11">
        <v>10472</v>
      </c>
      <c r="H4440" s="12" t="s">
        <v>140</v>
      </c>
      <c r="I4440" s="12" t="s">
        <v>55</v>
      </c>
      <c r="J4440" s="12" t="s">
        <v>55</v>
      </c>
      <c r="K4440" s="12" t="s">
        <v>56</v>
      </c>
      <c r="L4440" s="13">
        <v>39.32</v>
      </c>
      <c r="M4440" s="13">
        <v>25</v>
      </c>
      <c r="N4440" s="13">
        <f t="shared" si="4851"/>
        <v>1.5728</v>
      </c>
      <c r="O4440" s="13">
        <v>15</v>
      </c>
      <c r="P4440" s="13"/>
      <c r="Q4440" s="13">
        <v>0</v>
      </c>
      <c r="R4440" s="69">
        <f>+L4440*O4440</f>
        <v>589.79999999999995</v>
      </c>
      <c r="S4440" s="69">
        <v>0</v>
      </c>
      <c r="T4440" s="69">
        <f>+L4440*S4440</f>
        <v>0</v>
      </c>
      <c r="U4440" s="69">
        <f>+R4440-T4440</f>
        <v>589.79999999999995</v>
      </c>
      <c r="V4440" s="69">
        <f>+U4440*0</f>
        <v>0</v>
      </c>
      <c r="W4440" s="69">
        <f>+U4440-V4440</f>
        <v>589.79999999999995</v>
      </c>
      <c r="X4440" s="69">
        <v>0</v>
      </c>
      <c r="Y4440" s="14">
        <f t="shared" si="4866"/>
        <v>0</v>
      </c>
      <c r="Z4440" s="11" t="s">
        <v>26</v>
      </c>
      <c r="AA4440" s="12" t="s">
        <v>31</v>
      </c>
    </row>
    <row r="4441" spans="1:27" x14ac:dyDescent="0.25">
      <c r="A4441" s="10">
        <v>45734</v>
      </c>
      <c r="B4441" s="11" t="s">
        <v>7749</v>
      </c>
      <c r="C4441" s="11" t="s">
        <v>7751</v>
      </c>
      <c r="D4441" s="11">
        <v>19011</v>
      </c>
      <c r="E4441" s="11" t="s">
        <v>482</v>
      </c>
      <c r="F4441" s="11" t="s">
        <v>26</v>
      </c>
      <c r="G4441" s="11">
        <v>3091</v>
      </c>
      <c r="H4441" s="12" t="s">
        <v>41</v>
      </c>
      <c r="I4441" s="12" t="s">
        <v>55</v>
      </c>
      <c r="J4441" s="12" t="s">
        <v>55</v>
      </c>
      <c r="K4441" s="12" t="s">
        <v>56</v>
      </c>
      <c r="L4441" s="13">
        <v>42.48</v>
      </c>
      <c r="M4441" s="13">
        <v>25</v>
      </c>
      <c r="N4441" s="13">
        <f t="shared" si="4851"/>
        <v>1.6991999999999998</v>
      </c>
      <c r="O4441" s="13" t="s">
        <v>30</v>
      </c>
      <c r="P4441" s="13">
        <v>24</v>
      </c>
      <c r="Q4441" s="13">
        <v>0</v>
      </c>
      <c r="R4441" s="69">
        <f t="shared" ref="R4441" si="4883">+M4441*P4441</f>
        <v>600</v>
      </c>
      <c r="S4441" s="69">
        <v>0</v>
      </c>
      <c r="T4441" s="69">
        <f t="shared" ref="T4441" si="4884">+M4441*S4441</f>
        <v>0</v>
      </c>
      <c r="U4441" s="69">
        <f t="shared" ref="U4441" si="4885">+R4441-T4441</f>
        <v>600</v>
      </c>
      <c r="V4441" s="69">
        <f t="shared" ref="V4441" si="4886">+U4441*0</f>
        <v>0</v>
      </c>
      <c r="W4441" s="69">
        <f t="shared" ref="W4441" si="4887">+U4441-V4441</f>
        <v>600</v>
      </c>
      <c r="X4441" s="69">
        <v>0</v>
      </c>
      <c r="Y4441" s="14">
        <f t="shared" si="4866"/>
        <v>0</v>
      </c>
      <c r="Z4441" s="11" t="s">
        <v>26</v>
      </c>
      <c r="AA4441" s="12" t="s">
        <v>31</v>
      </c>
    </row>
    <row r="4442" spans="1:27" x14ac:dyDescent="0.25">
      <c r="A4442" s="10">
        <v>45734</v>
      </c>
      <c r="B4442" s="11" t="s">
        <v>7752</v>
      </c>
      <c r="C4442" s="11" t="s">
        <v>7753</v>
      </c>
      <c r="D4442" s="11">
        <v>19012</v>
      </c>
      <c r="E4442" s="11" t="s">
        <v>63</v>
      </c>
      <c r="F4442" s="11" t="s">
        <v>26</v>
      </c>
      <c r="G4442" s="11">
        <v>10869</v>
      </c>
      <c r="H4442" s="12" t="s">
        <v>140</v>
      </c>
      <c r="I4442" s="12" t="s">
        <v>55</v>
      </c>
      <c r="J4442" s="12" t="s">
        <v>55</v>
      </c>
      <c r="K4442" s="12" t="s">
        <v>56</v>
      </c>
      <c r="L4442" s="13">
        <v>41.18</v>
      </c>
      <c r="M4442" s="13">
        <v>25</v>
      </c>
      <c r="N4442" s="13">
        <f t="shared" si="4851"/>
        <v>1.6472</v>
      </c>
      <c r="O4442" s="13">
        <v>15</v>
      </c>
      <c r="P4442" s="13"/>
      <c r="Q4442" s="13">
        <v>0</v>
      </c>
      <c r="R4442" s="69">
        <f>+L4442*O4442</f>
        <v>617.70000000000005</v>
      </c>
      <c r="S4442" s="69">
        <v>0</v>
      </c>
      <c r="T4442" s="69">
        <f>+L4442*S4442</f>
        <v>0</v>
      </c>
      <c r="U4442" s="69">
        <f>+R4442-T4442</f>
        <v>617.70000000000005</v>
      </c>
      <c r="V4442" s="69">
        <f>+U4442*0</f>
        <v>0</v>
      </c>
      <c r="W4442" s="69">
        <f>+U4442-V4442</f>
        <v>617.70000000000005</v>
      </c>
      <c r="X4442" s="69">
        <v>0</v>
      </c>
      <c r="Y4442" s="14">
        <f t="shared" si="4866"/>
        <v>0</v>
      </c>
      <c r="Z4442" s="11" t="s">
        <v>26</v>
      </c>
      <c r="AA4442" s="12" t="s">
        <v>31</v>
      </c>
    </row>
    <row r="4443" spans="1:27" x14ac:dyDescent="0.25">
      <c r="A4443" s="10">
        <v>45734</v>
      </c>
      <c r="B4443" s="11" t="s">
        <v>7754</v>
      </c>
      <c r="C4443" s="11" t="s">
        <v>7755</v>
      </c>
      <c r="D4443" s="11">
        <v>19013</v>
      </c>
      <c r="E4443" s="11" t="s">
        <v>5101</v>
      </c>
      <c r="F4443" s="11" t="s">
        <v>26</v>
      </c>
      <c r="G4443" s="11">
        <v>78115</v>
      </c>
      <c r="H4443" s="12" t="s">
        <v>4447</v>
      </c>
      <c r="I4443" s="12" t="s">
        <v>27</v>
      </c>
      <c r="J4443" s="12" t="s">
        <v>42</v>
      </c>
      <c r="K4443" s="12" t="s">
        <v>43</v>
      </c>
      <c r="L4443" s="13">
        <v>45.58</v>
      </c>
      <c r="M4443" s="13">
        <v>28</v>
      </c>
      <c r="N4443" s="13">
        <f t="shared" si="4851"/>
        <v>1.6278571428571429</v>
      </c>
      <c r="O4443" s="13">
        <v>42.5</v>
      </c>
      <c r="P4443" s="13"/>
      <c r="Q4443" s="13">
        <v>0</v>
      </c>
      <c r="R4443" s="69">
        <f>+L4443*O4443</f>
        <v>1937.1499999999999</v>
      </c>
      <c r="S4443" s="69">
        <v>0</v>
      </c>
      <c r="T4443" s="69">
        <f>+L4443*S4443</f>
        <v>0</v>
      </c>
      <c r="U4443" s="69">
        <f>+R4443-T4443</f>
        <v>1937.1499999999999</v>
      </c>
      <c r="V4443" s="69">
        <f>+U4443*0.75</f>
        <v>1452.8625</v>
      </c>
      <c r="W4443" s="69">
        <f>+U4443-V4443</f>
        <v>484.28749999999991</v>
      </c>
      <c r="X4443" s="69">
        <v>0</v>
      </c>
      <c r="Y4443" s="14">
        <f t="shared" si="4866"/>
        <v>0</v>
      </c>
      <c r="Z4443" s="11" t="s">
        <v>26</v>
      </c>
      <c r="AA4443" s="12" t="s">
        <v>31</v>
      </c>
    </row>
    <row r="4444" spans="1:27" x14ac:dyDescent="0.25">
      <c r="A4444" s="10">
        <v>45734</v>
      </c>
      <c r="B4444" s="11" t="s">
        <v>7756</v>
      </c>
      <c r="C4444" s="11" t="s">
        <v>7757</v>
      </c>
      <c r="D4444" s="11">
        <v>19014</v>
      </c>
      <c r="E4444" s="11" t="s">
        <v>239</v>
      </c>
      <c r="F4444" s="11" t="s">
        <v>26</v>
      </c>
      <c r="G4444" s="11">
        <v>3029</v>
      </c>
      <c r="H4444" s="12" t="s">
        <v>41</v>
      </c>
      <c r="I4444" s="12" t="s">
        <v>55</v>
      </c>
      <c r="J4444" s="12" t="s">
        <v>55</v>
      </c>
      <c r="K4444" s="12" t="s">
        <v>56</v>
      </c>
      <c r="L4444" s="13">
        <v>42.7</v>
      </c>
      <c r="M4444" s="13">
        <v>25</v>
      </c>
      <c r="N4444" s="13">
        <f t="shared" si="4851"/>
        <v>1.7080000000000002</v>
      </c>
      <c r="O4444" s="13" t="s">
        <v>30</v>
      </c>
      <c r="P4444" s="13">
        <v>24</v>
      </c>
      <c r="Q4444" s="13">
        <v>0</v>
      </c>
      <c r="R4444" s="69">
        <f t="shared" ref="R4444" si="4888">+M4444*P4444</f>
        <v>600</v>
      </c>
      <c r="S4444" s="69">
        <v>0</v>
      </c>
      <c r="T4444" s="69">
        <f t="shared" ref="T4444" si="4889">+M4444*S4444</f>
        <v>0</v>
      </c>
      <c r="U4444" s="69">
        <f t="shared" ref="U4444:U4446" si="4890">+R4444-T4444</f>
        <v>600</v>
      </c>
      <c r="V4444" s="69">
        <f t="shared" ref="V4444:V4446" si="4891">+U4444*0</f>
        <v>0</v>
      </c>
      <c r="W4444" s="69">
        <f t="shared" ref="W4444:W4446" si="4892">+U4444-V4444</f>
        <v>600</v>
      </c>
      <c r="X4444" s="69">
        <v>0</v>
      </c>
      <c r="Y4444" s="14">
        <f t="shared" si="4866"/>
        <v>0</v>
      </c>
      <c r="Z4444" s="11" t="s">
        <v>26</v>
      </c>
      <c r="AA4444" s="12" t="s">
        <v>31</v>
      </c>
    </row>
    <row r="4445" spans="1:27" x14ac:dyDescent="0.25">
      <c r="A4445" s="10">
        <v>45734</v>
      </c>
      <c r="B4445" s="11" t="s">
        <v>7758</v>
      </c>
      <c r="C4445" s="11" t="s">
        <v>7759</v>
      </c>
      <c r="D4445" s="11">
        <v>19015</v>
      </c>
      <c r="E4445" s="11" t="s">
        <v>61</v>
      </c>
      <c r="F4445" s="11" t="s">
        <v>26</v>
      </c>
      <c r="G4445" s="11" t="s">
        <v>35</v>
      </c>
      <c r="H4445" s="12" t="s">
        <v>36</v>
      </c>
      <c r="I4445" s="12" t="s">
        <v>27</v>
      </c>
      <c r="J4445" s="12" t="s">
        <v>33</v>
      </c>
      <c r="K4445" s="12" t="s">
        <v>34</v>
      </c>
      <c r="L4445" s="13">
        <v>9.58</v>
      </c>
      <c r="M4445" s="13">
        <v>6</v>
      </c>
      <c r="N4445" s="13">
        <f t="shared" si="4851"/>
        <v>1.5966666666666667</v>
      </c>
      <c r="O4445" s="13">
        <v>50</v>
      </c>
      <c r="P4445" s="13" t="s">
        <v>30</v>
      </c>
      <c r="Q4445" s="13">
        <v>0</v>
      </c>
      <c r="R4445" s="69">
        <f>(L4445*O4445)-Q4445</f>
        <v>479</v>
      </c>
      <c r="S4445" s="69">
        <v>0</v>
      </c>
      <c r="T4445" s="69">
        <f t="shared" ref="T4445" si="4893">+L4445*S4445</f>
        <v>0</v>
      </c>
      <c r="U4445" s="69">
        <f t="shared" si="4890"/>
        <v>479</v>
      </c>
      <c r="V4445" s="69">
        <f t="shared" si="4891"/>
        <v>0</v>
      </c>
      <c r="W4445" s="69">
        <f t="shared" si="4892"/>
        <v>479</v>
      </c>
      <c r="X4445" s="69">
        <v>0</v>
      </c>
      <c r="Y4445" s="14">
        <f t="shared" si="4866"/>
        <v>0</v>
      </c>
      <c r="Z4445" s="11" t="s">
        <v>26</v>
      </c>
      <c r="AA4445" s="12" t="s">
        <v>31</v>
      </c>
    </row>
    <row r="4446" spans="1:27" x14ac:dyDescent="0.25">
      <c r="A4446" s="10">
        <v>45734</v>
      </c>
      <c r="B4446" s="11" t="s">
        <v>6300</v>
      </c>
      <c r="C4446" s="11" t="s">
        <v>7760</v>
      </c>
      <c r="D4446" s="11">
        <v>19016</v>
      </c>
      <c r="E4446" s="11" t="s">
        <v>53</v>
      </c>
      <c r="F4446" s="11" t="s">
        <v>26</v>
      </c>
      <c r="G4446" s="11">
        <v>4770</v>
      </c>
      <c r="H4446" s="12" t="s">
        <v>41</v>
      </c>
      <c r="I4446" s="12" t="s">
        <v>55</v>
      </c>
      <c r="J4446" s="12" t="s">
        <v>55</v>
      </c>
      <c r="K4446" s="12" t="s">
        <v>56</v>
      </c>
      <c r="L4446" s="13">
        <v>42.42</v>
      </c>
      <c r="M4446" s="13">
        <v>25</v>
      </c>
      <c r="N4446" s="13">
        <f t="shared" si="4851"/>
        <v>1.6968000000000001</v>
      </c>
      <c r="O4446" s="13" t="s">
        <v>30</v>
      </c>
      <c r="P4446" s="13">
        <v>24</v>
      </c>
      <c r="Q4446" s="13">
        <v>0</v>
      </c>
      <c r="R4446" s="69">
        <f t="shared" ref="R4446" si="4894">+M4446*P4446</f>
        <v>600</v>
      </c>
      <c r="S4446" s="69">
        <v>0</v>
      </c>
      <c r="T4446" s="69">
        <f t="shared" ref="T4446" si="4895">+M4446*S4446</f>
        <v>0</v>
      </c>
      <c r="U4446" s="69">
        <f t="shared" si="4890"/>
        <v>600</v>
      </c>
      <c r="V4446" s="69">
        <f t="shared" si="4891"/>
        <v>0</v>
      </c>
      <c r="W4446" s="69">
        <f t="shared" si="4892"/>
        <v>600</v>
      </c>
      <c r="X4446" s="69">
        <v>0</v>
      </c>
      <c r="Y4446" s="14">
        <f t="shared" si="4866"/>
        <v>0</v>
      </c>
      <c r="Z4446" s="11" t="s">
        <v>26</v>
      </c>
      <c r="AA4446" s="12" t="s">
        <v>31</v>
      </c>
    </row>
    <row r="4447" spans="1:27" x14ac:dyDescent="0.25">
      <c r="A4447" s="10">
        <v>45734</v>
      </c>
      <c r="B4447" s="11" t="s">
        <v>7417</v>
      </c>
      <c r="C4447" s="11" t="s">
        <v>7761</v>
      </c>
      <c r="D4447" s="11">
        <v>19017</v>
      </c>
      <c r="E4447" s="11" t="s">
        <v>50</v>
      </c>
      <c r="F4447" s="11" t="s">
        <v>26</v>
      </c>
      <c r="G4447" s="11">
        <v>783</v>
      </c>
      <c r="H4447" s="12" t="s">
        <v>162</v>
      </c>
      <c r="I4447" s="12" t="s">
        <v>55</v>
      </c>
      <c r="J4447" s="12" t="s">
        <v>565</v>
      </c>
      <c r="K4447" s="12" t="s">
        <v>549</v>
      </c>
      <c r="L4447" s="13">
        <v>43.22</v>
      </c>
      <c r="M4447" s="13">
        <v>25</v>
      </c>
      <c r="N4447" s="13">
        <f t="shared" si="4851"/>
        <v>1.7287999999999999</v>
      </c>
      <c r="O4447" s="13">
        <v>25</v>
      </c>
      <c r="P4447" s="13"/>
      <c r="Q4447" s="13">
        <v>0</v>
      </c>
      <c r="R4447" s="69">
        <f>L4447*O4447</f>
        <v>1080.5</v>
      </c>
      <c r="S4447" s="69">
        <v>0</v>
      </c>
      <c r="T4447" s="69">
        <f>L4447*S4447</f>
        <v>0</v>
      </c>
      <c r="U4447" s="69">
        <f>R4447-T4447</f>
        <v>1080.5</v>
      </c>
      <c r="V4447" s="69">
        <f t="shared" ref="V4447" si="4896">U4447*0</f>
        <v>0</v>
      </c>
      <c r="W4447" s="69">
        <f>U4447-V4447</f>
        <v>1080.5</v>
      </c>
      <c r="X4447" s="69">
        <v>0</v>
      </c>
      <c r="Y4447" s="14">
        <f t="shared" si="4866"/>
        <v>0</v>
      </c>
      <c r="Z4447" s="11" t="s">
        <v>26</v>
      </c>
      <c r="AA4447" s="12" t="s">
        <v>31</v>
      </c>
    </row>
    <row r="4448" spans="1:27" x14ac:dyDescent="0.25">
      <c r="A4448" s="10">
        <v>45734</v>
      </c>
      <c r="B4448" s="11" t="s">
        <v>7220</v>
      </c>
      <c r="C4448" s="11" t="s">
        <v>7762</v>
      </c>
      <c r="D4448" s="11">
        <v>19018</v>
      </c>
      <c r="E4448" s="11" t="s">
        <v>57</v>
      </c>
      <c r="F4448" s="11" t="s">
        <v>26</v>
      </c>
      <c r="G4448" s="11">
        <v>4567</v>
      </c>
      <c r="H4448" s="12" t="s">
        <v>41</v>
      </c>
      <c r="I4448" s="12" t="s">
        <v>55</v>
      </c>
      <c r="J4448" s="12" t="s">
        <v>55</v>
      </c>
      <c r="K4448" s="12" t="s">
        <v>56</v>
      </c>
      <c r="L4448" s="13">
        <v>39.32</v>
      </c>
      <c r="M4448" s="13">
        <v>24</v>
      </c>
      <c r="N4448" s="13">
        <f t="shared" si="4851"/>
        <v>1.6383333333333334</v>
      </c>
      <c r="O4448" s="13" t="s">
        <v>30</v>
      </c>
      <c r="P4448" s="13">
        <v>24</v>
      </c>
      <c r="Q4448" s="13">
        <v>0</v>
      </c>
      <c r="R4448" s="69">
        <f t="shared" ref="R4448" si="4897">+M4448*P4448</f>
        <v>576</v>
      </c>
      <c r="S4448" s="69">
        <v>0</v>
      </c>
      <c r="T4448" s="69">
        <f t="shared" ref="T4448" si="4898">+M4448*S4448</f>
        <v>0</v>
      </c>
      <c r="U4448" s="69">
        <f t="shared" ref="U4448" si="4899">+R4448-T4448</f>
        <v>576</v>
      </c>
      <c r="V4448" s="69">
        <f t="shared" ref="V4448" si="4900">+U4448*0</f>
        <v>0</v>
      </c>
      <c r="W4448" s="69">
        <f t="shared" ref="W4448" si="4901">+U4448-V4448</f>
        <v>576</v>
      </c>
      <c r="X4448" s="69">
        <v>0</v>
      </c>
      <c r="Y4448" s="14">
        <f t="shared" si="4866"/>
        <v>0</v>
      </c>
      <c r="Z4448" s="11" t="s">
        <v>26</v>
      </c>
      <c r="AA4448" s="12" t="s">
        <v>31</v>
      </c>
    </row>
    <row r="4449" spans="1:27" x14ac:dyDescent="0.25">
      <c r="A4449" s="10">
        <v>45734</v>
      </c>
      <c r="B4449" s="11" t="s">
        <v>3892</v>
      </c>
      <c r="C4449" s="11" t="s">
        <v>7763</v>
      </c>
      <c r="D4449" s="11">
        <v>19019</v>
      </c>
      <c r="E4449" s="11" t="s">
        <v>245</v>
      </c>
      <c r="F4449" s="11" t="s">
        <v>26</v>
      </c>
      <c r="G4449" s="11" t="s">
        <v>26</v>
      </c>
      <c r="H4449" s="12" t="s">
        <v>145</v>
      </c>
      <c r="I4449" s="12" t="s">
        <v>27</v>
      </c>
      <c r="J4449" s="12" t="s">
        <v>33</v>
      </c>
      <c r="K4449" s="12" t="s">
        <v>34</v>
      </c>
      <c r="L4449" s="13">
        <v>44.2</v>
      </c>
      <c r="M4449" s="13">
        <v>30</v>
      </c>
      <c r="N4449" s="13">
        <f t="shared" si="4851"/>
        <v>1.4733333333333334</v>
      </c>
      <c r="O4449" s="13">
        <v>91</v>
      </c>
      <c r="P4449" s="13" t="s">
        <v>30</v>
      </c>
      <c r="Q4449" s="13">
        <v>0</v>
      </c>
      <c r="R4449" s="69">
        <f>+L4449*O4449</f>
        <v>4022.2000000000003</v>
      </c>
      <c r="S4449" s="69">
        <v>40</v>
      </c>
      <c r="T4449" s="69">
        <f>L4449*S4449</f>
        <v>1768</v>
      </c>
      <c r="U4449" s="69">
        <f t="shared" ref="U4449" si="4902">R4449-T4449</f>
        <v>2254.2000000000003</v>
      </c>
      <c r="V4449" s="69">
        <f>U4449*1</f>
        <v>2254.2000000000003</v>
      </c>
      <c r="W4449" s="69">
        <f t="shared" ref="W4449" si="4903">U4449-V4449</f>
        <v>0</v>
      </c>
      <c r="X4449" s="69">
        <f>L4449*37</f>
        <v>1635.4</v>
      </c>
      <c r="Y4449" s="70">
        <f>+T4449-X4449</f>
        <v>132.59999999999991</v>
      </c>
      <c r="Z4449" s="12" t="s">
        <v>41</v>
      </c>
      <c r="AA4449" s="12" t="s">
        <v>79</v>
      </c>
    </row>
    <row r="4450" spans="1:27" x14ac:dyDescent="0.25">
      <c r="A4450" s="10">
        <v>45734</v>
      </c>
      <c r="B4450" s="11" t="s">
        <v>7115</v>
      </c>
      <c r="C4450" s="11" t="s">
        <v>7764</v>
      </c>
      <c r="D4450" s="11">
        <v>19020</v>
      </c>
      <c r="E4450" s="11" t="s">
        <v>538</v>
      </c>
      <c r="F4450" s="11" t="s">
        <v>26</v>
      </c>
      <c r="G4450" s="11">
        <v>3226</v>
      </c>
      <c r="H4450" s="12" t="s">
        <v>41</v>
      </c>
      <c r="I4450" s="12" t="s">
        <v>55</v>
      </c>
      <c r="J4450" s="12" t="s">
        <v>565</v>
      </c>
      <c r="K4450" s="12" t="s">
        <v>549</v>
      </c>
      <c r="L4450" s="13">
        <v>40.26</v>
      </c>
      <c r="M4450" s="13">
        <v>25</v>
      </c>
      <c r="N4450" s="13">
        <f t="shared" si="4851"/>
        <v>1.6103999999999998</v>
      </c>
      <c r="O4450" s="13">
        <v>25</v>
      </c>
      <c r="P4450" s="13"/>
      <c r="Q4450" s="13">
        <v>0</v>
      </c>
      <c r="R4450" s="69">
        <f>L4450*O4450</f>
        <v>1006.5</v>
      </c>
      <c r="S4450" s="69">
        <v>0</v>
      </c>
      <c r="T4450" s="69">
        <f>L4450*S4450</f>
        <v>0</v>
      </c>
      <c r="U4450" s="69">
        <f>R4450-T4450</f>
        <v>1006.5</v>
      </c>
      <c r="V4450" s="69">
        <f t="shared" ref="V4450" si="4904">U4450*0</f>
        <v>0</v>
      </c>
      <c r="W4450" s="69">
        <f>U4450-V4450</f>
        <v>1006.5</v>
      </c>
      <c r="X4450" s="69">
        <v>0</v>
      </c>
      <c r="Y4450" s="14">
        <f t="shared" ref="Y4450:Y4462" si="4905">T4450-X4450</f>
        <v>0</v>
      </c>
      <c r="Z4450" s="11" t="s">
        <v>26</v>
      </c>
      <c r="AA4450" s="12" t="s">
        <v>31</v>
      </c>
    </row>
    <row r="4451" spans="1:27" x14ac:dyDescent="0.25">
      <c r="A4451" s="10">
        <v>45734</v>
      </c>
      <c r="B4451" s="11" t="s">
        <v>2447</v>
      </c>
      <c r="C4451" s="11" t="s">
        <v>7765</v>
      </c>
      <c r="D4451" s="11">
        <v>19021</v>
      </c>
      <c r="E4451" s="11" t="s">
        <v>2108</v>
      </c>
      <c r="F4451" s="11" t="s">
        <v>26</v>
      </c>
      <c r="G4451" s="11">
        <v>14806</v>
      </c>
      <c r="H4451" s="12" t="s">
        <v>140</v>
      </c>
      <c r="I4451" s="12" t="s">
        <v>55</v>
      </c>
      <c r="J4451" s="12" t="s">
        <v>55</v>
      </c>
      <c r="K4451" s="12" t="s">
        <v>56</v>
      </c>
      <c r="L4451" s="13">
        <v>40.86</v>
      </c>
      <c r="M4451" s="13">
        <v>24</v>
      </c>
      <c r="N4451" s="13">
        <f t="shared" si="4851"/>
        <v>1.7024999999999999</v>
      </c>
      <c r="O4451" s="13">
        <v>15</v>
      </c>
      <c r="P4451" s="13"/>
      <c r="Q4451" s="13">
        <v>0</v>
      </c>
      <c r="R4451" s="69">
        <f>+L4451*O4451</f>
        <v>612.9</v>
      </c>
      <c r="S4451" s="69">
        <v>0</v>
      </c>
      <c r="T4451" s="69">
        <f>+L4451*S4451</f>
        <v>0</v>
      </c>
      <c r="U4451" s="69">
        <f>+R4451-T4451</f>
        <v>612.9</v>
      </c>
      <c r="V4451" s="69">
        <f>+U4451*0</f>
        <v>0</v>
      </c>
      <c r="W4451" s="69">
        <f>+U4451-V4451</f>
        <v>612.9</v>
      </c>
      <c r="X4451" s="69">
        <v>0</v>
      </c>
      <c r="Y4451" s="14">
        <f t="shared" si="4905"/>
        <v>0</v>
      </c>
      <c r="Z4451" s="11" t="s">
        <v>26</v>
      </c>
      <c r="AA4451" s="12" t="s">
        <v>31</v>
      </c>
    </row>
    <row r="4452" spans="1:27" x14ac:dyDescent="0.25">
      <c r="A4452" s="10">
        <v>45734</v>
      </c>
      <c r="B4452" s="11" t="s">
        <v>7766</v>
      </c>
      <c r="C4452" s="11" t="s">
        <v>7767</v>
      </c>
      <c r="D4452" s="11">
        <v>19022</v>
      </c>
      <c r="E4452" s="11" t="s">
        <v>1199</v>
      </c>
      <c r="F4452" s="11" t="s">
        <v>26</v>
      </c>
      <c r="G4452" s="11">
        <v>2831</v>
      </c>
      <c r="H4452" s="12" t="s">
        <v>162</v>
      </c>
      <c r="I4452" s="12" t="s">
        <v>55</v>
      </c>
      <c r="J4452" s="12" t="s">
        <v>565</v>
      </c>
      <c r="K4452" s="12" t="s">
        <v>549</v>
      </c>
      <c r="L4452" s="13">
        <v>43.8</v>
      </c>
      <c r="M4452" s="13">
        <v>25</v>
      </c>
      <c r="N4452" s="13">
        <f t="shared" si="4851"/>
        <v>1.7519999999999998</v>
      </c>
      <c r="O4452" s="13">
        <v>25</v>
      </c>
      <c r="P4452" s="13"/>
      <c r="Q4452" s="13">
        <v>0</v>
      </c>
      <c r="R4452" s="69">
        <f>L4452*O4452</f>
        <v>1095</v>
      </c>
      <c r="S4452" s="69">
        <v>0</v>
      </c>
      <c r="T4452" s="69">
        <f>L4452*S4452</f>
        <v>0</v>
      </c>
      <c r="U4452" s="69">
        <f>R4452-T4452</f>
        <v>1095</v>
      </c>
      <c r="V4452" s="69">
        <f t="shared" ref="V4452:V4453" si="4906">U4452*0</f>
        <v>0</v>
      </c>
      <c r="W4452" s="69">
        <f>U4452-V4452</f>
        <v>1095</v>
      </c>
      <c r="X4452" s="69">
        <v>0</v>
      </c>
      <c r="Y4452" s="14">
        <f t="shared" si="4905"/>
        <v>0</v>
      </c>
      <c r="Z4452" s="11" t="s">
        <v>26</v>
      </c>
      <c r="AA4452" s="12" t="s">
        <v>31</v>
      </c>
    </row>
    <row r="4453" spans="1:27" x14ac:dyDescent="0.25">
      <c r="A4453" s="10">
        <v>45734</v>
      </c>
      <c r="B4453" s="11" t="s">
        <v>2669</v>
      </c>
      <c r="C4453" s="11" t="s">
        <v>7768</v>
      </c>
      <c r="D4453" s="11">
        <v>19023</v>
      </c>
      <c r="E4453" s="11" t="s">
        <v>434</v>
      </c>
      <c r="F4453" s="11" t="s">
        <v>26</v>
      </c>
      <c r="G4453" s="11">
        <v>3139</v>
      </c>
      <c r="H4453" s="12" t="s">
        <v>41</v>
      </c>
      <c r="I4453" s="12" t="s">
        <v>55</v>
      </c>
      <c r="J4453" s="12" t="s">
        <v>565</v>
      </c>
      <c r="K4453" s="12" t="s">
        <v>549</v>
      </c>
      <c r="L4453" s="13">
        <v>41.58</v>
      </c>
      <c r="M4453" s="13">
        <v>25</v>
      </c>
      <c r="N4453" s="13">
        <f t="shared" si="4851"/>
        <v>1.6632</v>
      </c>
      <c r="O4453" s="13">
        <v>25</v>
      </c>
      <c r="P4453" s="13"/>
      <c r="Q4453" s="13">
        <v>0</v>
      </c>
      <c r="R4453" s="69">
        <f>L4453*O4453</f>
        <v>1039.5</v>
      </c>
      <c r="S4453" s="69">
        <v>0</v>
      </c>
      <c r="T4453" s="69">
        <f>L4453*S4453</f>
        <v>0</v>
      </c>
      <c r="U4453" s="69">
        <f>R4453-T4453</f>
        <v>1039.5</v>
      </c>
      <c r="V4453" s="69">
        <f t="shared" si="4906"/>
        <v>0</v>
      </c>
      <c r="W4453" s="69">
        <f>U4453-V4453</f>
        <v>1039.5</v>
      </c>
      <c r="X4453" s="69">
        <v>0</v>
      </c>
      <c r="Y4453" s="14">
        <f t="shared" si="4905"/>
        <v>0</v>
      </c>
      <c r="Z4453" s="11" t="s">
        <v>26</v>
      </c>
      <c r="AA4453" s="12" t="s">
        <v>31</v>
      </c>
    </row>
    <row r="4454" spans="1:27" x14ac:dyDescent="0.25">
      <c r="A4454" s="10">
        <v>45734</v>
      </c>
      <c r="B4454" s="11" t="s">
        <v>464</v>
      </c>
      <c r="C4454" s="11" t="s">
        <v>7769</v>
      </c>
      <c r="D4454" s="11">
        <v>19024</v>
      </c>
      <c r="E4454" s="11" t="s">
        <v>98</v>
      </c>
      <c r="F4454" s="11" t="s">
        <v>26</v>
      </c>
      <c r="G4454" s="11">
        <v>14751</v>
      </c>
      <c r="H4454" s="12" t="s">
        <v>140</v>
      </c>
      <c r="I4454" s="12" t="s">
        <v>55</v>
      </c>
      <c r="J4454" s="12" t="s">
        <v>565</v>
      </c>
      <c r="K4454" s="12" t="s">
        <v>549</v>
      </c>
      <c r="L4454" s="13">
        <v>36.78</v>
      </c>
      <c r="M4454" s="13">
        <v>23</v>
      </c>
      <c r="N4454" s="13">
        <f t="shared" si="4851"/>
        <v>1.5991304347826087</v>
      </c>
      <c r="O4454" s="13">
        <v>25</v>
      </c>
      <c r="P4454" s="13"/>
      <c r="Q4454" s="13">
        <v>0</v>
      </c>
      <c r="R4454" s="69">
        <f>+L4454*O4454</f>
        <v>919.5</v>
      </c>
      <c r="S4454" s="69">
        <v>0</v>
      </c>
      <c r="T4454" s="69">
        <f>+L4454*S4454</f>
        <v>0</v>
      </c>
      <c r="U4454" s="69">
        <f>+R4454-T4454</f>
        <v>919.5</v>
      </c>
      <c r="V4454" s="69">
        <f>+U4454*0</f>
        <v>0</v>
      </c>
      <c r="W4454" s="69">
        <f>+U4454-V4454</f>
        <v>919.5</v>
      </c>
      <c r="X4454" s="69">
        <v>0</v>
      </c>
      <c r="Y4454" s="14">
        <f t="shared" si="4905"/>
        <v>0</v>
      </c>
      <c r="Z4454" s="11" t="s">
        <v>26</v>
      </c>
      <c r="AA4454" s="12" t="s">
        <v>31</v>
      </c>
    </row>
    <row r="4455" spans="1:27" x14ac:dyDescent="0.25">
      <c r="A4455" s="10">
        <v>45734</v>
      </c>
      <c r="B4455" s="11" t="s">
        <v>7016</v>
      </c>
      <c r="C4455" s="11" t="s">
        <v>7770</v>
      </c>
      <c r="D4455" s="11">
        <v>19025</v>
      </c>
      <c r="E4455" s="11" t="s">
        <v>75</v>
      </c>
      <c r="F4455" s="11" t="s">
        <v>26</v>
      </c>
      <c r="G4455" s="11">
        <v>40667</v>
      </c>
      <c r="H4455" s="12" t="s">
        <v>564</v>
      </c>
      <c r="I4455" s="12" t="s">
        <v>55</v>
      </c>
      <c r="J4455" s="12" t="s">
        <v>565</v>
      </c>
      <c r="K4455" s="12" t="s">
        <v>549</v>
      </c>
      <c r="L4455" s="13">
        <v>38.9</v>
      </c>
      <c r="M4455" s="13">
        <v>24</v>
      </c>
      <c r="N4455" s="13">
        <f t="shared" si="4851"/>
        <v>1.6208333333333333</v>
      </c>
      <c r="O4455" s="13">
        <v>25</v>
      </c>
      <c r="P4455" s="13" t="s">
        <v>30</v>
      </c>
      <c r="Q4455" s="13">
        <v>0</v>
      </c>
      <c r="R4455" s="69">
        <f t="shared" ref="R4455" si="4907">L4455*O4455</f>
        <v>972.5</v>
      </c>
      <c r="S4455" s="69">
        <v>0</v>
      </c>
      <c r="T4455" s="69">
        <f t="shared" ref="T4455" si="4908">L4455*S4455</f>
        <v>0</v>
      </c>
      <c r="U4455" s="69">
        <f t="shared" ref="U4455" si="4909">R4455-T4455</f>
        <v>972.5</v>
      </c>
      <c r="V4455" s="69">
        <f>U4455*0</f>
        <v>0</v>
      </c>
      <c r="W4455" s="69">
        <f t="shared" ref="W4455" si="4910">U4455-V4455</f>
        <v>972.5</v>
      </c>
      <c r="X4455" s="69">
        <v>0</v>
      </c>
      <c r="Y4455" s="14">
        <f t="shared" si="4905"/>
        <v>0</v>
      </c>
      <c r="Z4455" s="11" t="s">
        <v>26</v>
      </c>
      <c r="AA4455" s="12" t="s">
        <v>31</v>
      </c>
    </row>
    <row r="4456" spans="1:27" x14ac:dyDescent="0.25">
      <c r="A4456" s="10">
        <v>45734</v>
      </c>
      <c r="B4456" s="11" t="s">
        <v>621</v>
      </c>
      <c r="C4456" s="11" t="s">
        <v>7771</v>
      </c>
      <c r="D4456" s="11">
        <v>19026</v>
      </c>
      <c r="E4456" s="11" t="s">
        <v>5030</v>
      </c>
      <c r="F4456" s="11" t="s">
        <v>26</v>
      </c>
      <c r="G4456" s="11">
        <v>10808</v>
      </c>
      <c r="H4456" s="12" t="s">
        <v>140</v>
      </c>
      <c r="I4456" s="12" t="s">
        <v>55</v>
      </c>
      <c r="J4456" s="12" t="s">
        <v>565</v>
      </c>
      <c r="K4456" s="12" t="s">
        <v>549</v>
      </c>
      <c r="L4456" s="13">
        <v>32.1</v>
      </c>
      <c r="M4456" s="13">
        <v>21</v>
      </c>
      <c r="N4456" s="13">
        <f t="shared" si="4851"/>
        <v>1.5285714285714287</v>
      </c>
      <c r="O4456" s="13">
        <v>25</v>
      </c>
      <c r="P4456" s="13"/>
      <c r="Q4456" s="13">
        <v>0</v>
      </c>
      <c r="R4456" s="69">
        <f>+L4456*O4456</f>
        <v>802.5</v>
      </c>
      <c r="S4456" s="69">
        <v>0</v>
      </c>
      <c r="T4456" s="69">
        <f>+L4456*S4456</f>
        <v>0</v>
      </c>
      <c r="U4456" s="69">
        <f>+R4456-T4456</f>
        <v>802.5</v>
      </c>
      <c r="V4456" s="69">
        <f>+U4456*0</f>
        <v>0</v>
      </c>
      <c r="W4456" s="69">
        <f>+U4456-V4456</f>
        <v>802.5</v>
      </c>
      <c r="X4456" s="69">
        <v>0</v>
      </c>
      <c r="Y4456" s="14">
        <f t="shared" si="4905"/>
        <v>0</v>
      </c>
      <c r="Z4456" s="11" t="s">
        <v>26</v>
      </c>
      <c r="AA4456" s="12" t="s">
        <v>31</v>
      </c>
    </row>
    <row r="4457" spans="1:27" x14ac:dyDescent="0.25">
      <c r="A4457" s="10">
        <v>45734</v>
      </c>
      <c r="B4457" s="11" t="s">
        <v>6527</v>
      </c>
      <c r="C4457" s="11" t="s">
        <v>7772</v>
      </c>
      <c r="D4457" s="11">
        <v>19027</v>
      </c>
      <c r="E4457" s="11" t="s">
        <v>40</v>
      </c>
      <c r="F4457" s="11" t="s">
        <v>26</v>
      </c>
      <c r="G4457" s="11">
        <v>3629</v>
      </c>
      <c r="H4457" s="12" t="s">
        <v>41</v>
      </c>
      <c r="I4457" s="12" t="s">
        <v>55</v>
      </c>
      <c r="J4457" s="12" t="s">
        <v>55</v>
      </c>
      <c r="K4457" s="12" t="s">
        <v>56</v>
      </c>
      <c r="L4457" s="13">
        <v>42.82</v>
      </c>
      <c r="M4457" s="13">
        <v>25</v>
      </c>
      <c r="N4457" s="13">
        <f t="shared" si="4851"/>
        <v>1.7128000000000001</v>
      </c>
      <c r="O4457" s="13" t="s">
        <v>30</v>
      </c>
      <c r="P4457" s="13">
        <v>24</v>
      </c>
      <c r="Q4457" s="13">
        <v>0</v>
      </c>
      <c r="R4457" s="69">
        <f t="shared" ref="R4457" si="4911">+M4457*P4457</f>
        <v>600</v>
      </c>
      <c r="S4457" s="69">
        <v>0</v>
      </c>
      <c r="T4457" s="69">
        <f t="shared" ref="T4457" si="4912">+M4457*S4457</f>
        <v>0</v>
      </c>
      <c r="U4457" s="69">
        <f t="shared" ref="U4457" si="4913">+R4457-T4457</f>
        <v>600</v>
      </c>
      <c r="V4457" s="69">
        <f t="shared" ref="V4457" si="4914">+U4457*0</f>
        <v>0</v>
      </c>
      <c r="W4457" s="69">
        <f t="shared" ref="W4457" si="4915">+U4457-V4457</f>
        <v>600</v>
      </c>
      <c r="X4457" s="69">
        <v>0</v>
      </c>
      <c r="Y4457" s="14">
        <f t="shared" si="4905"/>
        <v>0</v>
      </c>
      <c r="Z4457" s="11" t="s">
        <v>26</v>
      </c>
      <c r="AA4457" s="12" t="s">
        <v>31</v>
      </c>
    </row>
    <row r="4458" spans="1:27" x14ac:dyDescent="0.25">
      <c r="A4458" s="10">
        <v>45734</v>
      </c>
      <c r="B4458" s="11" t="s">
        <v>698</v>
      </c>
      <c r="C4458" s="11" t="s">
        <v>7773</v>
      </c>
      <c r="D4458" s="11">
        <v>19028</v>
      </c>
      <c r="E4458" s="11" t="s">
        <v>519</v>
      </c>
      <c r="F4458" s="11" t="s">
        <v>26</v>
      </c>
      <c r="G4458" s="11">
        <v>10473</v>
      </c>
      <c r="H4458" s="12" t="s">
        <v>140</v>
      </c>
      <c r="I4458" s="12" t="s">
        <v>55</v>
      </c>
      <c r="J4458" s="12" t="s">
        <v>565</v>
      </c>
      <c r="K4458" s="12" t="s">
        <v>549</v>
      </c>
      <c r="L4458" s="13">
        <v>38.82</v>
      </c>
      <c r="M4458" s="13">
        <v>24</v>
      </c>
      <c r="N4458" s="13">
        <f t="shared" si="4851"/>
        <v>1.6174999999999999</v>
      </c>
      <c r="O4458" s="13">
        <v>25</v>
      </c>
      <c r="P4458" s="13"/>
      <c r="Q4458" s="13">
        <v>0</v>
      </c>
      <c r="R4458" s="69">
        <f>+L4458*O4458</f>
        <v>970.5</v>
      </c>
      <c r="S4458" s="69">
        <v>0</v>
      </c>
      <c r="T4458" s="69">
        <f>+L4458*S4458</f>
        <v>0</v>
      </c>
      <c r="U4458" s="69">
        <f>+R4458-T4458</f>
        <v>970.5</v>
      </c>
      <c r="V4458" s="69">
        <f>+U4458*0</f>
        <v>0</v>
      </c>
      <c r="W4458" s="69">
        <f>+U4458-V4458</f>
        <v>970.5</v>
      </c>
      <c r="X4458" s="69">
        <v>0</v>
      </c>
      <c r="Y4458" s="14">
        <f t="shared" si="4905"/>
        <v>0</v>
      </c>
      <c r="Z4458" s="11" t="s">
        <v>26</v>
      </c>
      <c r="AA4458" s="12" t="s">
        <v>31</v>
      </c>
    </row>
    <row r="4459" spans="1:27" x14ac:dyDescent="0.25">
      <c r="A4459" s="10">
        <v>45734</v>
      </c>
      <c r="B4459" s="11" t="s">
        <v>7774</v>
      </c>
      <c r="C4459" s="11" t="s">
        <v>7775</v>
      </c>
      <c r="D4459" s="11">
        <v>19029</v>
      </c>
      <c r="E4459" s="11" t="s">
        <v>239</v>
      </c>
      <c r="F4459" s="11" t="s">
        <v>26</v>
      </c>
      <c r="G4459" s="11">
        <v>3031</v>
      </c>
      <c r="H4459" s="12" t="s">
        <v>41</v>
      </c>
      <c r="I4459" s="12" t="s">
        <v>55</v>
      </c>
      <c r="J4459" s="12" t="s">
        <v>55</v>
      </c>
      <c r="K4459" s="12" t="s">
        <v>56</v>
      </c>
      <c r="L4459" s="13">
        <v>40.18</v>
      </c>
      <c r="M4459" s="13">
        <v>25</v>
      </c>
      <c r="N4459" s="13">
        <f t="shared" si="4851"/>
        <v>1.6072</v>
      </c>
      <c r="O4459" s="13" t="s">
        <v>30</v>
      </c>
      <c r="P4459" s="13">
        <v>24</v>
      </c>
      <c r="Q4459" s="13">
        <v>0</v>
      </c>
      <c r="R4459" s="69">
        <f t="shared" ref="R4459:R4460" si="4916">+M4459*P4459</f>
        <v>600</v>
      </c>
      <c r="S4459" s="69">
        <v>0</v>
      </c>
      <c r="T4459" s="69">
        <f t="shared" ref="T4459:T4460" si="4917">+M4459*S4459</f>
        <v>0</v>
      </c>
      <c r="U4459" s="69">
        <f t="shared" ref="U4459:U4460" si="4918">+R4459-T4459</f>
        <v>600</v>
      </c>
      <c r="V4459" s="69">
        <f t="shared" ref="V4459:V4460" si="4919">+U4459*0</f>
        <v>0</v>
      </c>
      <c r="W4459" s="69">
        <f t="shared" ref="W4459:W4460" si="4920">+U4459-V4459</f>
        <v>600</v>
      </c>
      <c r="X4459" s="69">
        <v>0</v>
      </c>
      <c r="Y4459" s="14">
        <f t="shared" si="4905"/>
        <v>0</v>
      </c>
      <c r="Z4459" s="11" t="s">
        <v>26</v>
      </c>
      <c r="AA4459" s="12" t="s">
        <v>31</v>
      </c>
    </row>
    <row r="4460" spans="1:27" x14ac:dyDescent="0.25">
      <c r="A4460" s="10">
        <v>45734</v>
      </c>
      <c r="B4460" s="11" t="s">
        <v>1880</v>
      </c>
      <c r="C4460" s="11" t="s">
        <v>7776</v>
      </c>
      <c r="D4460" s="11">
        <v>19030</v>
      </c>
      <c r="E4460" s="11" t="s">
        <v>482</v>
      </c>
      <c r="F4460" s="11" t="s">
        <v>26</v>
      </c>
      <c r="G4460" s="11">
        <v>3093</v>
      </c>
      <c r="H4460" s="12" t="s">
        <v>41</v>
      </c>
      <c r="I4460" s="12" t="s">
        <v>55</v>
      </c>
      <c r="J4460" s="12" t="s">
        <v>55</v>
      </c>
      <c r="K4460" s="12" t="s">
        <v>56</v>
      </c>
      <c r="L4460" s="13">
        <v>41.94</v>
      </c>
      <c r="M4460" s="13">
        <v>25</v>
      </c>
      <c r="N4460" s="13">
        <f t="shared" si="4851"/>
        <v>1.6776</v>
      </c>
      <c r="O4460" s="13" t="s">
        <v>30</v>
      </c>
      <c r="P4460" s="13">
        <v>24</v>
      </c>
      <c r="Q4460" s="13">
        <v>0</v>
      </c>
      <c r="R4460" s="69">
        <f t="shared" si="4916"/>
        <v>600</v>
      </c>
      <c r="S4460" s="69">
        <v>0</v>
      </c>
      <c r="T4460" s="69">
        <f t="shared" si="4917"/>
        <v>0</v>
      </c>
      <c r="U4460" s="69">
        <f t="shared" si="4918"/>
        <v>600</v>
      </c>
      <c r="V4460" s="69">
        <f t="shared" si="4919"/>
        <v>0</v>
      </c>
      <c r="W4460" s="69">
        <f t="shared" si="4920"/>
        <v>600</v>
      </c>
      <c r="X4460" s="69">
        <v>0</v>
      </c>
      <c r="Y4460" s="14">
        <f t="shared" si="4905"/>
        <v>0</v>
      </c>
      <c r="Z4460" s="11" t="s">
        <v>26</v>
      </c>
      <c r="AA4460" s="12" t="s">
        <v>31</v>
      </c>
    </row>
    <row r="4461" spans="1:27" x14ac:dyDescent="0.25">
      <c r="A4461" s="10">
        <v>45734</v>
      </c>
      <c r="B4461" s="11" t="s">
        <v>250</v>
      </c>
      <c r="C4461" s="11" t="s">
        <v>7777</v>
      </c>
      <c r="D4461" s="11">
        <v>19031</v>
      </c>
      <c r="E4461" s="11" t="s">
        <v>63</v>
      </c>
      <c r="F4461" s="11" t="s">
        <v>26</v>
      </c>
      <c r="G4461" s="11">
        <v>10870</v>
      </c>
      <c r="H4461" s="12" t="s">
        <v>140</v>
      </c>
      <c r="I4461" s="12" t="s">
        <v>55</v>
      </c>
      <c r="J4461" s="12" t="s">
        <v>55</v>
      </c>
      <c r="K4461" s="12" t="s">
        <v>56</v>
      </c>
      <c r="L4461" s="13">
        <v>34.880000000000003</v>
      </c>
      <c r="M4461" s="13">
        <v>22</v>
      </c>
      <c r="N4461" s="13">
        <f t="shared" si="4851"/>
        <v>1.5854545454545457</v>
      </c>
      <c r="O4461" s="13">
        <v>15</v>
      </c>
      <c r="P4461" s="13"/>
      <c r="Q4461" s="13">
        <v>0</v>
      </c>
      <c r="R4461" s="69">
        <f>+L4461*O4461</f>
        <v>523.20000000000005</v>
      </c>
      <c r="S4461" s="69">
        <v>0</v>
      </c>
      <c r="T4461" s="69">
        <f>+L4461*S4461</f>
        <v>0</v>
      </c>
      <c r="U4461" s="69">
        <f>+R4461-T4461</f>
        <v>523.20000000000005</v>
      </c>
      <c r="V4461" s="69">
        <f>+U4461*0</f>
        <v>0</v>
      </c>
      <c r="W4461" s="69">
        <f>+U4461-V4461</f>
        <v>523.20000000000005</v>
      </c>
      <c r="X4461" s="69">
        <v>0</v>
      </c>
      <c r="Y4461" s="14">
        <f t="shared" si="4905"/>
        <v>0</v>
      </c>
      <c r="Z4461" s="11" t="s">
        <v>26</v>
      </c>
      <c r="AA4461" s="12" t="s">
        <v>31</v>
      </c>
    </row>
    <row r="4462" spans="1:27" x14ac:dyDescent="0.25">
      <c r="A4462" s="10">
        <v>45734</v>
      </c>
      <c r="B4462" s="11" t="s">
        <v>2973</v>
      </c>
      <c r="C4462" s="11" t="s">
        <v>7778</v>
      </c>
      <c r="D4462" s="11">
        <v>19032</v>
      </c>
      <c r="E4462" s="11" t="s">
        <v>7714</v>
      </c>
      <c r="F4462" s="11" t="s">
        <v>26</v>
      </c>
      <c r="G4462" s="11" t="s">
        <v>35</v>
      </c>
      <c r="H4462" s="12" t="s">
        <v>36</v>
      </c>
      <c r="I4462" s="12" t="s">
        <v>55</v>
      </c>
      <c r="J4462" s="12" t="s">
        <v>55</v>
      </c>
      <c r="K4462" s="12" t="s">
        <v>56</v>
      </c>
      <c r="L4462" s="13">
        <v>17.260000000000002</v>
      </c>
      <c r="M4462" s="13">
        <v>11</v>
      </c>
      <c r="N4462" s="13">
        <f t="shared" si="4851"/>
        <v>1.5690909090909093</v>
      </c>
      <c r="O4462" s="13">
        <v>20</v>
      </c>
      <c r="P4462" s="13" t="s">
        <v>30</v>
      </c>
      <c r="Q4462" s="13">
        <v>0</v>
      </c>
      <c r="R4462" s="69">
        <f>(L4462*O4462)-Q4462</f>
        <v>345.20000000000005</v>
      </c>
      <c r="S4462" s="69">
        <v>0</v>
      </c>
      <c r="T4462" s="69">
        <f t="shared" ref="T4462" si="4921">+L4462*S4462</f>
        <v>0</v>
      </c>
      <c r="U4462" s="69">
        <f t="shared" ref="U4462" si="4922">+R4462-T4462</f>
        <v>345.20000000000005</v>
      </c>
      <c r="V4462" s="69">
        <f>+U4462*0</f>
        <v>0</v>
      </c>
      <c r="W4462" s="69">
        <f t="shared" ref="W4462" si="4923">+U4462-V4462</f>
        <v>345.20000000000005</v>
      </c>
      <c r="X4462" s="69">
        <v>0</v>
      </c>
      <c r="Y4462" s="14">
        <f t="shared" si="4905"/>
        <v>0</v>
      </c>
      <c r="Z4462" s="11" t="s">
        <v>26</v>
      </c>
      <c r="AA4462" s="12" t="s">
        <v>31</v>
      </c>
    </row>
    <row r="4463" spans="1:27" x14ac:dyDescent="0.25">
      <c r="A4463" s="10">
        <v>45734</v>
      </c>
      <c r="B4463" s="11" t="s">
        <v>7779</v>
      </c>
      <c r="C4463" s="11" t="s">
        <v>7780</v>
      </c>
      <c r="D4463" s="11">
        <v>19033</v>
      </c>
      <c r="E4463" s="11" t="s">
        <v>97</v>
      </c>
      <c r="F4463" s="11" t="s">
        <v>26</v>
      </c>
      <c r="G4463" s="11">
        <v>9872</v>
      </c>
      <c r="H4463" s="12" t="s">
        <v>4446</v>
      </c>
      <c r="I4463" s="12" t="s">
        <v>27</v>
      </c>
      <c r="J4463" s="12" t="s">
        <v>33</v>
      </c>
      <c r="K4463" s="12" t="s">
        <v>34</v>
      </c>
      <c r="L4463" s="13">
        <v>19.14</v>
      </c>
      <c r="M4463" s="13">
        <v>12</v>
      </c>
      <c r="N4463" s="13">
        <f t="shared" si="4851"/>
        <v>1.595</v>
      </c>
      <c r="O4463" s="13" t="s">
        <v>30</v>
      </c>
      <c r="P4463" s="13">
        <v>63</v>
      </c>
      <c r="Q4463" s="13">
        <v>0</v>
      </c>
      <c r="R4463" s="69">
        <f>M4463*P4463</f>
        <v>756</v>
      </c>
      <c r="S4463" s="69">
        <v>0</v>
      </c>
      <c r="T4463" s="69">
        <f>+M4463*S4463</f>
        <v>0</v>
      </c>
      <c r="U4463" s="69">
        <f>+R4463-T4463</f>
        <v>756</v>
      </c>
      <c r="V4463" s="69">
        <f>+U4463*0</f>
        <v>0</v>
      </c>
      <c r="W4463" s="69">
        <f>+U4463-V4463</f>
        <v>756</v>
      </c>
      <c r="X4463" s="69">
        <f>+M4463*0</f>
        <v>0</v>
      </c>
      <c r="Y4463" s="14">
        <f>+T4463-X4463</f>
        <v>0</v>
      </c>
      <c r="Z4463" s="11" t="s">
        <v>26</v>
      </c>
      <c r="AA4463" s="12" t="s">
        <v>31</v>
      </c>
    </row>
    <row r="4464" spans="1:27" x14ac:dyDescent="0.25">
      <c r="A4464" s="10">
        <v>45734</v>
      </c>
      <c r="B4464" s="11" t="s">
        <v>5889</v>
      </c>
      <c r="C4464" s="11" t="s">
        <v>7781</v>
      </c>
      <c r="D4464" s="11">
        <v>19034</v>
      </c>
      <c r="E4464" s="11" t="s">
        <v>229</v>
      </c>
      <c r="F4464" s="11" t="s">
        <v>26</v>
      </c>
      <c r="G4464" s="11">
        <v>26232</v>
      </c>
      <c r="H4464" s="12" t="s">
        <v>564</v>
      </c>
      <c r="I4464" s="12" t="s">
        <v>55</v>
      </c>
      <c r="J4464" s="12" t="s">
        <v>565</v>
      </c>
      <c r="K4464" s="12" t="s">
        <v>549</v>
      </c>
      <c r="L4464" s="13">
        <v>42.06</v>
      </c>
      <c r="M4464" s="13">
        <v>25</v>
      </c>
      <c r="N4464" s="13">
        <f t="shared" si="4851"/>
        <v>1.6824000000000001</v>
      </c>
      <c r="O4464" s="13">
        <v>25</v>
      </c>
      <c r="P4464" s="13" t="s">
        <v>30</v>
      </c>
      <c r="Q4464" s="13">
        <v>0</v>
      </c>
      <c r="R4464" s="69">
        <f t="shared" ref="R4464" si="4924">L4464*O4464</f>
        <v>1051.5</v>
      </c>
      <c r="S4464" s="69">
        <v>0</v>
      </c>
      <c r="T4464" s="69">
        <f t="shared" ref="T4464" si="4925">L4464*S4464</f>
        <v>0</v>
      </c>
      <c r="U4464" s="69">
        <f t="shared" ref="U4464" si="4926">R4464-T4464</f>
        <v>1051.5</v>
      </c>
      <c r="V4464" s="69">
        <f>U4464*0</f>
        <v>0</v>
      </c>
      <c r="W4464" s="69">
        <f t="shared" ref="W4464" si="4927">U4464-V4464</f>
        <v>1051.5</v>
      </c>
      <c r="X4464" s="69">
        <v>0</v>
      </c>
      <c r="Y4464" s="14">
        <f t="shared" ref="Y4464:Y4473" si="4928">T4464-X4464</f>
        <v>0</v>
      </c>
      <c r="Z4464" s="11" t="s">
        <v>26</v>
      </c>
      <c r="AA4464" s="12" t="s">
        <v>31</v>
      </c>
    </row>
    <row r="4465" spans="1:27" x14ac:dyDescent="0.25">
      <c r="A4465" s="10">
        <v>45734</v>
      </c>
      <c r="B4465" s="11" t="s">
        <v>7782</v>
      </c>
      <c r="C4465" s="11" t="s">
        <v>7783</v>
      </c>
      <c r="D4465" s="11">
        <v>19035</v>
      </c>
      <c r="E4465" s="11" t="s">
        <v>53</v>
      </c>
      <c r="F4465" s="11" t="s">
        <v>26</v>
      </c>
      <c r="G4465" s="11">
        <v>4772</v>
      </c>
      <c r="H4465" s="12" t="s">
        <v>41</v>
      </c>
      <c r="I4465" s="12" t="s">
        <v>55</v>
      </c>
      <c r="J4465" s="12" t="s">
        <v>55</v>
      </c>
      <c r="K4465" s="12" t="s">
        <v>56</v>
      </c>
      <c r="L4465" s="13">
        <v>38.76</v>
      </c>
      <c r="M4465" s="13">
        <v>24</v>
      </c>
      <c r="N4465" s="13">
        <f t="shared" si="4851"/>
        <v>1.615</v>
      </c>
      <c r="O4465" s="13" t="s">
        <v>30</v>
      </c>
      <c r="P4465" s="13">
        <v>24</v>
      </c>
      <c r="Q4465" s="13">
        <v>0</v>
      </c>
      <c r="R4465" s="69">
        <f t="shared" ref="R4465" si="4929">+M4465*P4465</f>
        <v>576</v>
      </c>
      <c r="S4465" s="69">
        <v>0</v>
      </c>
      <c r="T4465" s="69">
        <f t="shared" ref="T4465" si="4930">+M4465*S4465</f>
        <v>0</v>
      </c>
      <c r="U4465" s="69">
        <f t="shared" ref="U4465" si="4931">+R4465-T4465</f>
        <v>576</v>
      </c>
      <c r="V4465" s="69">
        <f t="shared" ref="V4465" si="4932">+U4465*0</f>
        <v>0</v>
      </c>
      <c r="W4465" s="69">
        <f t="shared" ref="W4465" si="4933">+U4465-V4465</f>
        <v>576</v>
      </c>
      <c r="X4465" s="69">
        <v>0</v>
      </c>
      <c r="Y4465" s="14">
        <f t="shared" si="4928"/>
        <v>0</v>
      </c>
      <c r="Z4465" s="11" t="s">
        <v>26</v>
      </c>
      <c r="AA4465" s="12" t="s">
        <v>31</v>
      </c>
    </row>
    <row r="4466" spans="1:27" x14ac:dyDescent="0.25">
      <c r="A4466" s="10">
        <v>45734</v>
      </c>
      <c r="B4466" s="11" t="s">
        <v>7784</v>
      </c>
      <c r="C4466" s="11" t="s">
        <v>7785</v>
      </c>
      <c r="D4466" s="11">
        <v>19036</v>
      </c>
      <c r="E4466" s="11" t="s">
        <v>50</v>
      </c>
      <c r="F4466" s="11" t="s">
        <v>26</v>
      </c>
      <c r="G4466" s="11">
        <v>784</v>
      </c>
      <c r="H4466" s="12" t="s">
        <v>162</v>
      </c>
      <c r="I4466" s="12" t="s">
        <v>27</v>
      </c>
      <c r="J4466" s="12" t="s">
        <v>47</v>
      </c>
      <c r="K4466" s="12" t="s">
        <v>48</v>
      </c>
      <c r="L4466" s="13">
        <v>37.119999999999997</v>
      </c>
      <c r="M4466" s="13">
        <v>25</v>
      </c>
      <c r="N4466" s="13">
        <f t="shared" si="4851"/>
        <v>1.4847999999999999</v>
      </c>
      <c r="O4466" s="13" t="s">
        <v>30</v>
      </c>
      <c r="P4466" s="13">
        <v>58</v>
      </c>
      <c r="Q4466" s="13">
        <v>0</v>
      </c>
      <c r="R4466" s="69">
        <f>M4466*P4466</f>
        <v>1450</v>
      </c>
      <c r="S4466" s="69">
        <v>0</v>
      </c>
      <c r="T4466" s="69">
        <f>M4466*S4466</f>
        <v>0</v>
      </c>
      <c r="U4466" s="69">
        <f>R4466-T4466</f>
        <v>1450</v>
      </c>
      <c r="V4466" s="69">
        <f>U4466*0</f>
        <v>0</v>
      </c>
      <c r="W4466" s="69">
        <f>U4466-V4466</f>
        <v>1450</v>
      </c>
      <c r="X4466" s="69">
        <v>0</v>
      </c>
      <c r="Y4466" s="14">
        <f t="shared" si="4928"/>
        <v>0</v>
      </c>
      <c r="Z4466" s="11" t="s">
        <v>26</v>
      </c>
      <c r="AA4466" s="12" t="s">
        <v>31</v>
      </c>
    </row>
    <row r="4467" spans="1:27" x14ac:dyDescent="0.25">
      <c r="A4467" s="10">
        <v>45734</v>
      </c>
      <c r="B4467" s="11" t="s">
        <v>3407</v>
      </c>
      <c r="C4467" s="11" t="s">
        <v>7786</v>
      </c>
      <c r="D4467" s="11">
        <v>19037</v>
      </c>
      <c r="E4467" s="11" t="s">
        <v>57</v>
      </c>
      <c r="F4467" s="11" t="s">
        <v>26</v>
      </c>
      <c r="G4467" s="11">
        <v>4569</v>
      </c>
      <c r="H4467" s="12" t="s">
        <v>41</v>
      </c>
      <c r="I4467" s="12" t="s">
        <v>55</v>
      </c>
      <c r="J4467" s="12" t="s">
        <v>55</v>
      </c>
      <c r="K4467" s="12" t="s">
        <v>56</v>
      </c>
      <c r="L4467" s="13">
        <v>36.08</v>
      </c>
      <c r="M4467" s="13">
        <v>22</v>
      </c>
      <c r="N4467" s="13">
        <f t="shared" si="4851"/>
        <v>1.64</v>
      </c>
      <c r="O4467" s="13" t="s">
        <v>30</v>
      </c>
      <c r="P4467" s="13">
        <v>24</v>
      </c>
      <c r="Q4467" s="13">
        <v>0</v>
      </c>
      <c r="R4467" s="69">
        <f t="shared" ref="R4467" si="4934">+M4467*P4467</f>
        <v>528</v>
      </c>
      <c r="S4467" s="69">
        <v>0</v>
      </c>
      <c r="T4467" s="69">
        <f t="shared" ref="T4467" si="4935">+M4467*S4467</f>
        <v>0</v>
      </c>
      <c r="U4467" s="69">
        <f t="shared" ref="U4467" si="4936">+R4467-T4467</f>
        <v>528</v>
      </c>
      <c r="V4467" s="69">
        <f t="shared" ref="V4467" si="4937">+U4467*0</f>
        <v>0</v>
      </c>
      <c r="W4467" s="69">
        <f t="shared" ref="W4467" si="4938">+U4467-V4467</f>
        <v>528</v>
      </c>
      <c r="X4467" s="69">
        <v>0</v>
      </c>
      <c r="Y4467" s="14">
        <f t="shared" si="4928"/>
        <v>0</v>
      </c>
      <c r="Z4467" s="11" t="s">
        <v>26</v>
      </c>
      <c r="AA4467" s="12" t="s">
        <v>31</v>
      </c>
    </row>
    <row r="4468" spans="1:27" x14ac:dyDescent="0.25">
      <c r="A4468" s="10">
        <v>45734</v>
      </c>
      <c r="B4468" s="11" t="s">
        <v>7787</v>
      </c>
      <c r="C4468" s="11" t="s">
        <v>7788</v>
      </c>
      <c r="D4468" s="11">
        <v>19038</v>
      </c>
      <c r="E4468" s="11" t="s">
        <v>245</v>
      </c>
      <c r="F4468" s="11" t="s">
        <v>26</v>
      </c>
      <c r="G4468" s="11">
        <v>4522</v>
      </c>
      <c r="H4468" s="12" t="s">
        <v>41</v>
      </c>
      <c r="I4468" s="12" t="s">
        <v>55</v>
      </c>
      <c r="J4468" s="12" t="s">
        <v>565</v>
      </c>
      <c r="K4468" s="12" t="s">
        <v>549</v>
      </c>
      <c r="L4468" s="13">
        <v>40.06</v>
      </c>
      <c r="M4468" s="13">
        <v>25</v>
      </c>
      <c r="N4468" s="13">
        <f t="shared" si="4851"/>
        <v>1.6024</v>
      </c>
      <c r="O4468" s="13">
        <v>25</v>
      </c>
      <c r="P4468" s="13"/>
      <c r="Q4468" s="13">
        <v>0</v>
      </c>
      <c r="R4468" s="69">
        <f>L4468*O4468</f>
        <v>1001.5</v>
      </c>
      <c r="S4468" s="69">
        <v>0</v>
      </c>
      <c r="T4468" s="69">
        <f>L4468*S4468</f>
        <v>0</v>
      </c>
      <c r="U4468" s="69">
        <f>R4468-T4468</f>
        <v>1001.5</v>
      </c>
      <c r="V4468" s="69">
        <f t="shared" ref="V4468" si="4939">U4468*0</f>
        <v>0</v>
      </c>
      <c r="W4468" s="69">
        <f>U4468-V4468</f>
        <v>1001.5</v>
      </c>
      <c r="X4468" s="69">
        <v>0</v>
      </c>
      <c r="Y4468" s="14">
        <f t="shared" si="4928"/>
        <v>0</v>
      </c>
      <c r="Z4468" s="11" t="s">
        <v>26</v>
      </c>
      <c r="AA4468" s="12" t="s">
        <v>31</v>
      </c>
    </row>
    <row r="4469" spans="1:27" x14ac:dyDescent="0.25">
      <c r="A4469" s="10">
        <v>45734</v>
      </c>
      <c r="B4469" s="11" t="s">
        <v>7089</v>
      </c>
      <c r="C4469" s="11" t="s">
        <v>7789</v>
      </c>
      <c r="D4469" s="11">
        <v>19039</v>
      </c>
      <c r="E4469" s="11" t="s">
        <v>1199</v>
      </c>
      <c r="F4469" s="11" t="s">
        <v>26</v>
      </c>
      <c r="G4469" s="11">
        <v>2532</v>
      </c>
      <c r="H4469" s="12" t="s">
        <v>162</v>
      </c>
      <c r="I4469" s="12" t="s">
        <v>27</v>
      </c>
      <c r="J4469" s="12" t="s">
        <v>33</v>
      </c>
      <c r="K4469" s="12" t="s">
        <v>34</v>
      </c>
      <c r="L4469" s="13">
        <v>37.46</v>
      </c>
      <c r="M4469" s="13">
        <v>25</v>
      </c>
      <c r="N4469" s="13">
        <f t="shared" si="4851"/>
        <v>1.4984</v>
      </c>
      <c r="O4469" s="13" t="s">
        <v>30</v>
      </c>
      <c r="P4469" s="13">
        <v>58</v>
      </c>
      <c r="Q4469" s="13">
        <v>0</v>
      </c>
      <c r="R4469" s="69">
        <f>M4469*P4469</f>
        <v>1450</v>
      </c>
      <c r="S4469" s="69">
        <v>0</v>
      </c>
      <c r="T4469" s="69">
        <f>M4469*S4469</f>
        <v>0</v>
      </c>
      <c r="U4469" s="69">
        <f>R4469-T4469</f>
        <v>1450</v>
      </c>
      <c r="V4469" s="69">
        <f>U4469*0</f>
        <v>0</v>
      </c>
      <c r="W4469" s="69">
        <f>U4469-V4469</f>
        <v>1450</v>
      </c>
      <c r="X4469" s="69">
        <v>0</v>
      </c>
      <c r="Y4469" s="14">
        <f t="shared" si="4928"/>
        <v>0</v>
      </c>
      <c r="Z4469" s="11" t="s">
        <v>26</v>
      </c>
      <c r="AA4469" s="12" t="s">
        <v>31</v>
      </c>
    </row>
    <row r="4470" spans="1:27" x14ac:dyDescent="0.25">
      <c r="A4470" s="10">
        <v>45734</v>
      </c>
      <c r="B4470" s="11" t="s">
        <v>2918</v>
      </c>
      <c r="C4470" s="11" t="s">
        <v>7790</v>
      </c>
      <c r="D4470" s="11">
        <v>19040</v>
      </c>
      <c r="E4470" s="11" t="s">
        <v>538</v>
      </c>
      <c r="F4470" s="11" t="s">
        <v>26</v>
      </c>
      <c r="G4470" s="11">
        <v>3228</v>
      </c>
      <c r="H4470" s="12" t="s">
        <v>41</v>
      </c>
      <c r="I4470" s="12" t="s">
        <v>55</v>
      </c>
      <c r="J4470" s="12" t="s">
        <v>55</v>
      </c>
      <c r="K4470" s="12" t="s">
        <v>56</v>
      </c>
      <c r="L4470" s="13">
        <v>34.06</v>
      </c>
      <c r="M4470" s="13">
        <v>22</v>
      </c>
      <c r="N4470" s="13">
        <f t="shared" si="4851"/>
        <v>1.5481818181818183</v>
      </c>
      <c r="O4470" s="13" t="s">
        <v>30</v>
      </c>
      <c r="P4470" s="13">
        <v>24</v>
      </c>
      <c r="Q4470" s="13">
        <v>0</v>
      </c>
      <c r="R4470" s="69">
        <f t="shared" ref="R4470" si="4940">+M4470*P4470</f>
        <v>528</v>
      </c>
      <c r="S4470" s="69">
        <v>0</v>
      </c>
      <c r="T4470" s="69">
        <f t="shared" ref="T4470" si="4941">+M4470*S4470</f>
        <v>0</v>
      </c>
      <c r="U4470" s="69">
        <f t="shared" ref="U4470" si="4942">+R4470-T4470</f>
        <v>528</v>
      </c>
      <c r="V4470" s="69">
        <f t="shared" ref="V4470" si="4943">+U4470*0</f>
        <v>0</v>
      </c>
      <c r="W4470" s="69">
        <f t="shared" ref="W4470" si="4944">+U4470-V4470</f>
        <v>528</v>
      </c>
      <c r="X4470" s="69">
        <v>0</v>
      </c>
      <c r="Y4470" s="14">
        <f t="shared" si="4928"/>
        <v>0</v>
      </c>
      <c r="Z4470" s="11" t="s">
        <v>26</v>
      </c>
      <c r="AA4470" s="12" t="s">
        <v>31</v>
      </c>
    </row>
    <row r="4471" spans="1:27" x14ac:dyDescent="0.25">
      <c r="A4471" s="10">
        <v>45734</v>
      </c>
      <c r="B4471" s="11" t="s">
        <v>7791</v>
      </c>
      <c r="C4471" s="11" t="s">
        <v>7792</v>
      </c>
      <c r="D4471" s="11">
        <v>19041</v>
      </c>
      <c r="E4471" s="11" t="s">
        <v>434</v>
      </c>
      <c r="F4471" s="11" t="s">
        <v>26</v>
      </c>
      <c r="G4471" s="11">
        <v>3141</v>
      </c>
      <c r="H4471" s="12" t="s">
        <v>41</v>
      </c>
      <c r="I4471" s="12" t="s">
        <v>55</v>
      </c>
      <c r="J4471" s="12" t="s">
        <v>565</v>
      </c>
      <c r="K4471" s="12" t="s">
        <v>549</v>
      </c>
      <c r="L4471" s="13">
        <v>38.14</v>
      </c>
      <c r="M4471" s="13">
        <v>24</v>
      </c>
      <c r="N4471" s="13">
        <f t="shared" si="4851"/>
        <v>1.5891666666666666</v>
      </c>
      <c r="O4471" s="13">
        <v>25</v>
      </c>
      <c r="P4471" s="13"/>
      <c r="Q4471" s="13">
        <v>0</v>
      </c>
      <c r="R4471" s="69">
        <f>L4471*O4471</f>
        <v>953.5</v>
      </c>
      <c r="S4471" s="69">
        <v>0</v>
      </c>
      <c r="T4471" s="69">
        <f>L4471*S4471</f>
        <v>0</v>
      </c>
      <c r="U4471" s="69">
        <f>R4471-T4471</f>
        <v>953.5</v>
      </c>
      <c r="V4471" s="69">
        <f t="shared" ref="V4471" si="4945">U4471*0</f>
        <v>0</v>
      </c>
      <c r="W4471" s="69">
        <f>U4471-V4471</f>
        <v>953.5</v>
      </c>
      <c r="X4471" s="69">
        <v>0</v>
      </c>
      <c r="Y4471" s="14">
        <f t="shared" si="4928"/>
        <v>0</v>
      </c>
      <c r="Z4471" s="11" t="s">
        <v>26</v>
      </c>
      <c r="AA4471" s="12" t="s">
        <v>31</v>
      </c>
    </row>
    <row r="4472" spans="1:27" x14ac:dyDescent="0.25">
      <c r="A4472" s="10">
        <v>45734</v>
      </c>
      <c r="B4472" s="11" t="s">
        <v>5273</v>
      </c>
      <c r="C4472" s="11" t="s">
        <v>7793</v>
      </c>
      <c r="D4472" s="11">
        <v>19042</v>
      </c>
      <c r="E4472" s="11" t="s">
        <v>6142</v>
      </c>
      <c r="F4472" s="11" t="s">
        <v>26</v>
      </c>
      <c r="G4472" s="11">
        <v>4681</v>
      </c>
      <c r="H4472" s="12" t="s">
        <v>140</v>
      </c>
      <c r="I4472" s="12" t="s">
        <v>55</v>
      </c>
      <c r="J4472" s="12" t="s">
        <v>55</v>
      </c>
      <c r="K4472" s="12" t="s">
        <v>56</v>
      </c>
      <c r="L4472" s="13">
        <v>40.880000000000003</v>
      </c>
      <c r="M4472" s="13">
        <v>25</v>
      </c>
      <c r="N4472" s="13">
        <f t="shared" si="4851"/>
        <v>1.6352000000000002</v>
      </c>
      <c r="O4472" s="13">
        <v>15</v>
      </c>
      <c r="P4472" s="13"/>
      <c r="Q4472" s="13">
        <v>0</v>
      </c>
      <c r="R4472" s="69">
        <f>+L4472*O4472</f>
        <v>613.20000000000005</v>
      </c>
      <c r="S4472" s="69">
        <v>0</v>
      </c>
      <c r="T4472" s="69">
        <f>+L4472*S4472</f>
        <v>0</v>
      </c>
      <c r="U4472" s="69">
        <f>+R4472-T4472</f>
        <v>613.20000000000005</v>
      </c>
      <c r="V4472" s="69">
        <f>+U4472*0</f>
        <v>0</v>
      </c>
      <c r="W4472" s="69">
        <f>+U4472-V4472</f>
        <v>613.20000000000005</v>
      </c>
      <c r="X4472" s="69">
        <v>0</v>
      </c>
      <c r="Y4472" s="14">
        <f t="shared" si="4928"/>
        <v>0</v>
      </c>
      <c r="Z4472" s="11" t="s">
        <v>26</v>
      </c>
      <c r="AA4472" s="12" t="s">
        <v>31</v>
      </c>
    </row>
    <row r="4473" spans="1:27" x14ac:dyDescent="0.25">
      <c r="A4473" s="10">
        <v>45734</v>
      </c>
      <c r="B4473" s="11" t="s">
        <v>7794</v>
      </c>
      <c r="C4473" s="11" t="s">
        <v>7795</v>
      </c>
      <c r="D4473" s="11">
        <v>19043</v>
      </c>
      <c r="E4473" s="11" t="s">
        <v>5030</v>
      </c>
      <c r="F4473" s="11" t="s">
        <v>26</v>
      </c>
      <c r="G4473" s="11">
        <v>10809</v>
      </c>
      <c r="H4473" s="12" t="s">
        <v>140</v>
      </c>
      <c r="I4473" s="12" t="s">
        <v>27</v>
      </c>
      <c r="J4473" s="12" t="s">
        <v>47</v>
      </c>
      <c r="K4473" s="12" t="s">
        <v>48</v>
      </c>
      <c r="L4473" s="13">
        <v>31.78</v>
      </c>
      <c r="M4473" s="13">
        <v>20</v>
      </c>
      <c r="N4473" s="13">
        <f t="shared" si="4851"/>
        <v>1.589</v>
      </c>
      <c r="O4473" s="13">
        <v>40</v>
      </c>
      <c r="P4473" s="13"/>
      <c r="Q4473" s="13">
        <v>0</v>
      </c>
      <c r="R4473" s="69">
        <f>+L4473*O4473</f>
        <v>1271.2</v>
      </c>
      <c r="S4473" s="69">
        <v>0</v>
      </c>
      <c r="T4473" s="69">
        <f>+L4473*S4473</f>
        <v>0</v>
      </c>
      <c r="U4473" s="69">
        <f>+R4473-T4473</f>
        <v>1271.2</v>
      </c>
      <c r="V4473" s="69">
        <f>+U4473*0</f>
        <v>0</v>
      </c>
      <c r="W4473" s="69">
        <f>+U4473-V4473</f>
        <v>1271.2</v>
      </c>
      <c r="X4473" s="69">
        <v>0</v>
      </c>
      <c r="Y4473" s="14">
        <f t="shared" si="4928"/>
        <v>0</v>
      </c>
      <c r="Z4473" s="11" t="s">
        <v>26</v>
      </c>
      <c r="AA4473" s="12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77AF-5F0E-4B79-9C41-F5F353EC67B7}">
  <sheetPr>
    <tabColor rgb="FF00B050"/>
  </sheetPr>
  <dimension ref="A1:G131"/>
  <sheetViews>
    <sheetView workbookViewId="0">
      <selection activeCell="A124" sqref="A124"/>
    </sheetView>
  </sheetViews>
  <sheetFormatPr baseColWidth="10" defaultRowHeight="15" x14ac:dyDescent="0.25"/>
  <cols>
    <col min="1" max="1" width="82.7109375" style="20" customWidth="1"/>
    <col min="2" max="2" width="12" bestFit="1" customWidth="1"/>
    <col min="3" max="3" width="14.42578125" bestFit="1" customWidth="1"/>
    <col min="4" max="4" width="14" bestFit="1" customWidth="1"/>
    <col min="5" max="5" width="5.5703125" bestFit="1" customWidth="1"/>
    <col min="6" max="6" width="11" bestFit="1" customWidth="1"/>
    <col min="7" max="7" width="59.7109375" customWidth="1"/>
  </cols>
  <sheetData>
    <row r="1" spans="1:7" x14ac:dyDescent="0.25">
      <c r="A1" s="24" t="s">
        <v>6</v>
      </c>
      <c r="B1" s="21" t="s">
        <v>150</v>
      </c>
      <c r="C1" s="22" t="s">
        <v>151</v>
      </c>
      <c r="D1" s="23" t="s">
        <v>152</v>
      </c>
      <c r="E1" s="23" t="s">
        <v>155</v>
      </c>
      <c r="F1" s="22" t="s">
        <v>153</v>
      </c>
      <c r="G1" s="25" t="s">
        <v>154</v>
      </c>
    </row>
    <row r="2" spans="1:7" x14ac:dyDescent="0.25">
      <c r="A2" s="19" t="s">
        <v>145</v>
      </c>
      <c r="B2" s="18">
        <v>30000</v>
      </c>
      <c r="C2" s="16">
        <v>45659</v>
      </c>
      <c r="D2" s="16">
        <v>45749</v>
      </c>
      <c r="E2" s="16" t="s">
        <v>156</v>
      </c>
      <c r="F2" s="17" t="s">
        <v>906</v>
      </c>
      <c r="G2" s="50" t="s">
        <v>4398</v>
      </c>
    </row>
    <row r="3" spans="1:7" x14ac:dyDescent="0.25">
      <c r="A3" s="19" t="s">
        <v>4445</v>
      </c>
      <c r="B3" s="18">
        <v>76388.929999999993</v>
      </c>
      <c r="C3" s="16">
        <v>45664</v>
      </c>
      <c r="D3" s="16">
        <v>45784</v>
      </c>
      <c r="E3" s="16" t="s">
        <v>156</v>
      </c>
      <c r="F3" s="17" t="s">
        <v>1012</v>
      </c>
      <c r="G3" s="50" t="s">
        <v>4399</v>
      </c>
    </row>
    <row r="4" spans="1:7" x14ac:dyDescent="0.25">
      <c r="A4" s="19" t="s">
        <v>140</v>
      </c>
      <c r="B4" s="18">
        <v>50000</v>
      </c>
      <c r="C4" s="16">
        <v>45659</v>
      </c>
      <c r="D4" s="16">
        <v>45659</v>
      </c>
      <c r="E4" s="16" t="s">
        <v>159</v>
      </c>
      <c r="F4" s="17" t="s">
        <v>899</v>
      </c>
      <c r="G4" s="50" t="s">
        <v>4425</v>
      </c>
    </row>
    <row r="5" spans="1:7" x14ac:dyDescent="0.25">
      <c r="A5" s="19" t="s">
        <v>45</v>
      </c>
      <c r="B5" s="18">
        <v>80000</v>
      </c>
      <c r="C5" s="16">
        <v>45664</v>
      </c>
      <c r="D5" s="16">
        <v>45664</v>
      </c>
      <c r="E5" s="16" t="s">
        <v>159</v>
      </c>
      <c r="F5" s="17" t="s">
        <v>899</v>
      </c>
      <c r="G5" s="50" t="s">
        <v>4426</v>
      </c>
    </row>
    <row r="6" spans="1:7" x14ac:dyDescent="0.25">
      <c r="A6" s="19" t="s">
        <v>564</v>
      </c>
      <c r="B6" s="18">
        <v>40000</v>
      </c>
      <c r="C6" s="16">
        <v>45664</v>
      </c>
      <c r="D6" s="16">
        <v>45664</v>
      </c>
      <c r="E6" s="16" t="s">
        <v>159</v>
      </c>
      <c r="F6" s="17" t="s">
        <v>899</v>
      </c>
      <c r="G6" s="50" t="s">
        <v>4426</v>
      </c>
    </row>
    <row r="7" spans="1:7" x14ac:dyDescent="0.25">
      <c r="A7" s="19" t="s">
        <v>162</v>
      </c>
      <c r="B7" s="18">
        <v>110000</v>
      </c>
      <c r="C7" s="16">
        <v>45664</v>
      </c>
      <c r="D7" s="16">
        <v>45664</v>
      </c>
      <c r="E7" s="16" t="s">
        <v>159</v>
      </c>
      <c r="F7" s="17" t="s">
        <v>899</v>
      </c>
      <c r="G7" s="50" t="s">
        <v>4426</v>
      </c>
    </row>
    <row r="8" spans="1:7" x14ac:dyDescent="0.25">
      <c r="A8" s="19" t="s">
        <v>4443</v>
      </c>
      <c r="B8" s="18">
        <v>30000</v>
      </c>
      <c r="C8" s="16">
        <v>45665</v>
      </c>
      <c r="D8" s="16">
        <v>45665</v>
      </c>
      <c r="E8" s="16" t="s">
        <v>159</v>
      </c>
      <c r="F8" s="17" t="s">
        <v>899</v>
      </c>
      <c r="G8" s="50" t="s">
        <v>4427</v>
      </c>
    </row>
    <row r="9" spans="1:7" x14ac:dyDescent="0.25">
      <c r="A9" s="19" t="s">
        <v>4444</v>
      </c>
      <c r="B9" s="18">
        <v>4910.3999999999996</v>
      </c>
      <c r="C9" s="16">
        <v>45665</v>
      </c>
      <c r="D9" s="16">
        <v>45665</v>
      </c>
      <c r="E9" s="16" t="s">
        <v>156</v>
      </c>
      <c r="F9" s="17" t="s">
        <v>906</v>
      </c>
      <c r="G9" s="50" t="s">
        <v>4400</v>
      </c>
    </row>
    <row r="10" spans="1:7" x14ac:dyDescent="0.25">
      <c r="A10" s="19" t="s">
        <v>4444</v>
      </c>
      <c r="B10" s="18">
        <v>1636.8</v>
      </c>
      <c r="C10" s="16">
        <v>45665</v>
      </c>
      <c r="D10" s="16">
        <v>45665</v>
      </c>
      <c r="E10" s="16" t="s">
        <v>156</v>
      </c>
      <c r="F10" s="17" t="s">
        <v>906</v>
      </c>
      <c r="G10" s="50" t="s">
        <v>4401</v>
      </c>
    </row>
    <row r="11" spans="1:7" x14ac:dyDescent="0.25">
      <c r="A11" s="19" t="s">
        <v>145</v>
      </c>
      <c r="B11" s="18">
        <v>50000</v>
      </c>
      <c r="C11" s="16">
        <v>45666</v>
      </c>
      <c r="D11" s="16">
        <v>45666</v>
      </c>
      <c r="E11" s="16" t="s">
        <v>156</v>
      </c>
      <c r="F11" s="17" t="s">
        <v>906</v>
      </c>
      <c r="G11" s="50" t="s">
        <v>4398</v>
      </c>
    </row>
    <row r="12" spans="1:7" x14ac:dyDescent="0.25">
      <c r="A12" s="19" t="s">
        <v>4447</v>
      </c>
      <c r="B12" s="18">
        <v>40000</v>
      </c>
      <c r="C12" s="16">
        <v>45666</v>
      </c>
      <c r="D12" s="16">
        <v>45666</v>
      </c>
      <c r="E12" s="16" t="s">
        <v>159</v>
      </c>
      <c r="F12" s="17" t="s">
        <v>899</v>
      </c>
      <c r="G12" s="50" t="s">
        <v>4428</v>
      </c>
    </row>
    <row r="13" spans="1:7" x14ac:dyDescent="0.25">
      <c r="A13" s="19" t="s">
        <v>4421</v>
      </c>
      <c r="B13" s="18">
        <v>792008.75</v>
      </c>
      <c r="C13" s="16">
        <v>45666</v>
      </c>
      <c r="D13" s="16">
        <v>45685</v>
      </c>
      <c r="E13" s="16" t="s">
        <v>156</v>
      </c>
      <c r="F13" s="17" t="s">
        <v>1012</v>
      </c>
      <c r="G13" s="50" t="s">
        <v>4402</v>
      </c>
    </row>
    <row r="14" spans="1:7" x14ac:dyDescent="0.25">
      <c r="A14" s="19" t="s">
        <v>41</v>
      </c>
      <c r="B14" s="18">
        <v>20000</v>
      </c>
      <c r="C14" s="16">
        <v>45666</v>
      </c>
      <c r="D14" s="16">
        <v>45666</v>
      </c>
      <c r="E14" s="16" t="s">
        <v>159</v>
      </c>
      <c r="F14" s="17" t="s">
        <v>899</v>
      </c>
      <c r="G14" s="50" t="s">
        <v>4429</v>
      </c>
    </row>
    <row r="15" spans="1:7" x14ac:dyDescent="0.25">
      <c r="A15" s="19" t="s">
        <v>145</v>
      </c>
      <c r="B15" s="18">
        <v>45086.38</v>
      </c>
      <c r="C15" s="16">
        <v>45667</v>
      </c>
      <c r="D15" s="16">
        <v>45667</v>
      </c>
      <c r="E15" s="16" t="s">
        <v>156</v>
      </c>
      <c r="F15" s="17" t="s">
        <v>906</v>
      </c>
      <c r="G15" s="50" t="s">
        <v>4398</v>
      </c>
    </row>
    <row r="16" spans="1:7" x14ac:dyDescent="0.25">
      <c r="A16" s="19" t="s">
        <v>140</v>
      </c>
      <c r="B16" s="18">
        <v>50000</v>
      </c>
      <c r="C16" s="16">
        <v>45667</v>
      </c>
      <c r="D16" s="16">
        <v>45667</v>
      </c>
      <c r="E16" s="16" t="s">
        <v>159</v>
      </c>
      <c r="F16" s="17" t="s">
        <v>899</v>
      </c>
      <c r="G16" s="50" t="s">
        <v>4430</v>
      </c>
    </row>
    <row r="17" spans="1:7" x14ac:dyDescent="0.25">
      <c r="A17" s="19" t="s">
        <v>4422</v>
      </c>
      <c r="B17" s="18">
        <v>191769.95</v>
      </c>
      <c r="C17" s="16">
        <v>45670</v>
      </c>
      <c r="D17" s="16">
        <v>45747</v>
      </c>
      <c r="E17" s="16" t="s">
        <v>156</v>
      </c>
      <c r="F17" s="17" t="s">
        <v>1012</v>
      </c>
      <c r="G17" s="50" t="s">
        <v>4403</v>
      </c>
    </row>
    <row r="18" spans="1:7" x14ac:dyDescent="0.25">
      <c r="A18" s="19" t="s">
        <v>4422</v>
      </c>
      <c r="B18" s="18">
        <v>191769.95</v>
      </c>
      <c r="C18" s="16">
        <v>45670</v>
      </c>
      <c r="D18" s="16">
        <v>45762</v>
      </c>
      <c r="E18" s="16" t="s">
        <v>156</v>
      </c>
      <c r="F18" s="17" t="s">
        <v>1012</v>
      </c>
      <c r="G18" s="50" t="s">
        <v>4404</v>
      </c>
    </row>
    <row r="19" spans="1:7" x14ac:dyDescent="0.25">
      <c r="A19" s="19" t="s">
        <v>66</v>
      </c>
      <c r="B19" s="18">
        <v>58619.28</v>
      </c>
      <c r="C19" s="16">
        <v>45673</v>
      </c>
      <c r="D19" s="16">
        <v>45765</v>
      </c>
      <c r="E19" s="16" t="s">
        <v>156</v>
      </c>
      <c r="F19" s="17" t="s">
        <v>1012</v>
      </c>
      <c r="G19" s="50" t="s">
        <v>4405</v>
      </c>
    </row>
    <row r="20" spans="1:7" x14ac:dyDescent="0.25">
      <c r="A20" s="19" t="s">
        <v>145</v>
      </c>
      <c r="B20" s="18">
        <v>60000</v>
      </c>
      <c r="C20" s="16">
        <v>45674</v>
      </c>
      <c r="D20" s="16">
        <v>45674</v>
      </c>
      <c r="E20" s="16" t="s">
        <v>156</v>
      </c>
      <c r="F20" s="17" t="s">
        <v>906</v>
      </c>
      <c r="G20" s="50" t="s">
        <v>4398</v>
      </c>
    </row>
    <row r="21" spans="1:7" x14ac:dyDescent="0.25">
      <c r="A21" s="19" t="s">
        <v>70</v>
      </c>
      <c r="B21" s="18">
        <v>50000</v>
      </c>
      <c r="C21" s="16">
        <v>45674</v>
      </c>
      <c r="D21" s="16">
        <v>45674</v>
      </c>
      <c r="E21" s="16" t="s">
        <v>159</v>
      </c>
      <c r="F21" s="17" t="s">
        <v>899</v>
      </c>
      <c r="G21" s="50" t="s">
        <v>4426</v>
      </c>
    </row>
    <row r="22" spans="1:7" x14ac:dyDescent="0.25">
      <c r="A22" s="19" t="s">
        <v>4447</v>
      </c>
      <c r="B22" s="18">
        <v>92300</v>
      </c>
      <c r="C22" s="16">
        <v>45677</v>
      </c>
      <c r="D22" s="16">
        <v>45751</v>
      </c>
      <c r="E22" s="16" t="s">
        <v>156</v>
      </c>
      <c r="F22" s="17" t="s">
        <v>1012</v>
      </c>
      <c r="G22" s="50" t="s">
        <v>4406</v>
      </c>
    </row>
    <row r="23" spans="1:7" x14ac:dyDescent="0.25">
      <c r="A23" s="19" t="s">
        <v>4447</v>
      </c>
      <c r="B23" s="18">
        <v>92725.37</v>
      </c>
      <c r="C23" s="16">
        <v>45677</v>
      </c>
      <c r="D23" s="16">
        <v>45772</v>
      </c>
      <c r="E23" s="16" t="s">
        <v>156</v>
      </c>
      <c r="F23" s="17" t="s">
        <v>1012</v>
      </c>
      <c r="G23" s="50" t="s">
        <v>4407</v>
      </c>
    </row>
    <row r="24" spans="1:7" x14ac:dyDescent="0.25">
      <c r="A24" s="19" t="s">
        <v>4447</v>
      </c>
      <c r="B24" s="18">
        <v>92300</v>
      </c>
      <c r="C24" s="16">
        <v>45677</v>
      </c>
      <c r="D24" s="16">
        <v>45768</v>
      </c>
      <c r="E24" s="16" t="s">
        <v>156</v>
      </c>
      <c r="F24" s="17" t="s">
        <v>1012</v>
      </c>
      <c r="G24" s="50" t="s">
        <v>4408</v>
      </c>
    </row>
    <row r="25" spans="1:7" x14ac:dyDescent="0.25">
      <c r="A25" s="19" t="s">
        <v>4447</v>
      </c>
      <c r="B25" s="18">
        <v>92300</v>
      </c>
      <c r="C25" s="16">
        <v>45677</v>
      </c>
      <c r="D25" s="16">
        <v>45763</v>
      </c>
      <c r="E25" s="16" t="s">
        <v>156</v>
      </c>
      <c r="F25" s="17" t="s">
        <v>1012</v>
      </c>
      <c r="G25" s="50" t="s">
        <v>4409</v>
      </c>
    </row>
    <row r="26" spans="1:7" x14ac:dyDescent="0.25">
      <c r="A26" s="19" t="s">
        <v>4447</v>
      </c>
      <c r="B26" s="18">
        <v>92300</v>
      </c>
      <c r="C26" s="16">
        <v>45677</v>
      </c>
      <c r="D26" s="16">
        <v>45757</v>
      </c>
      <c r="E26" s="16" t="s">
        <v>156</v>
      </c>
      <c r="F26" s="17" t="s">
        <v>1012</v>
      </c>
      <c r="G26" s="50" t="s">
        <v>4410</v>
      </c>
    </row>
    <row r="27" spans="1:7" x14ac:dyDescent="0.25">
      <c r="A27" s="19" t="s">
        <v>45</v>
      </c>
      <c r="B27" s="18">
        <v>50000</v>
      </c>
      <c r="C27" s="16">
        <v>45677</v>
      </c>
      <c r="D27" s="16">
        <v>45677</v>
      </c>
      <c r="E27" s="16" t="s">
        <v>159</v>
      </c>
      <c r="F27" s="17" t="s">
        <v>899</v>
      </c>
      <c r="G27" s="50" t="s">
        <v>4426</v>
      </c>
    </row>
    <row r="28" spans="1:7" x14ac:dyDescent="0.25">
      <c r="A28" s="19" t="s">
        <v>4447</v>
      </c>
      <c r="B28" s="18">
        <v>40000</v>
      </c>
      <c r="C28" s="16">
        <v>45678</v>
      </c>
      <c r="D28" s="16">
        <v>45759</v>
      </c>
      <c r="E28" s="16" t="s">
        <v>159</v>
      </c>
      <c r="F28" s="17" t="s">
        <v>1012</v>
      </c>
      <c r="G28" s="50" t="s">
        <v>4431</v>
      </c>
    </row>
    <row r="29" spans="1:7" x14ac:dyDescent="0.25">
      <c r="A29" s="19" t="s">
        <v>4447</v>
      </c>
      <c r="B29" s="18">
        <v>40000</v>
      </c>
      <c r="C29" s="16">
        <v>45678</v>
      </c>
      <c r="D29" s="16">
        <v>45769</v>
      </c>
      <c r="E29" s="16" t="s">
        <v>159</v>
      </c>
      <c r="F29" s="17" t="s">
        <v>1012</v>
      </c>
      <c r="G29" s="50" t="s">
        <v>4432</v>
      </c>
    </row>
    <row r="30" spans="1:7" x14ac:dyDescent="0.25">
      <c r="A30" s="19" t="s">
        <v>4447</v>
      </c>
      <c r="B30" s="18">
        <v>47832.19</v>
      </c>
      <c r="C30" s="16">
        <v>45678</v>
      </c>
      <c r="D30" s="16">
        <v>45777</v>
      </c>
      <c r="E30" s="16" t="s">
        <v>159</v>
      </c>
      <c r="F30" s="17" t="s">
        <v>1012</v>
      </c>
      <c r="G30" s="50" t="s">
        <v>4433</v>
      </c>
    </row>
    <row r="31" spans="1:7" x14ac:dyDescent="0.25">
      <c r="A31" s="19" t="s">
        <v>564</v>
      </c>
      <c r="B31" s="18">
        <v>40000</v>
      </c>
      <c r="C31" s="16">
        <v>45678</v>
      </c>
      <c r="D31" s="16">
        <v>45678</v>
      </c>
      <c r="E31" s="16" t="s">
        <v>159</v>
      </c>
      <c r="F31" s="17" t="s">
        <v>899</v>
      </c>
      <c r="G31" s="50" t="s">
        <v>4426</v>
      </c>
    </row>
    <row r="32" spans="1:7" x14ac:dyDescent="0.25">
      <c r="A32" s="19" t="s">
        <v>4448</v>
      </c>
      <c r="B32" s="18">
        <v>72000</v>
      </c>
      <c r="C32" s="16">
        <v>45678</v>
      </c>
      <c r="D32" s="16">
        <v>45678</v>
      </c>
      <c r="E32" s="16" t="s">
        <v>156</v>
      </c>
      <c r="F32" s="17" t="s">
        <v>906</v>
      </c>
      <c r="G32" s="50" t="s">
        <v>4411</v>
      </c>
    </row>
    <row r="33" spans="1:7" x14ac:dyDescent="0.25">
      <c r="A33" s="19" t="s">
        <v>4423</v>
      </c>
      <c r="B33" s="18">
        <v>12600</v>
      </c>
      <c r="C33" s="16">
        <v>45679</v>
      </c>
      <c r="D33" s="16">
        <v>45679</v>
      </c>
      <c r="E33" s="16" t="s">
        <v>159</v>
      </c>
      <c r="F33" s="17" t="s">
        <v>899</v>
      </c>
      <c r="G33" s="50" t="s">
        <v>4434</v>
      </c>
    </row>
    <row r="34" spans="1:7" x14ac:dyDescent="0.25">
      <c r="A34" s="19" t="s">
        <v>4423</v>
      </c>
      <c r="B34" s="18">
        <v>12600</v>
      </c>
      <c r="C34" s="16">
        <v>45679</v>
      </c>
      <c r="D34" s="16">
        <v>45679</v>
      </c>
      <c r="E34" s="16" t="s">
        <v>159</v>
      </c>
      <c r="F34" s="17" t="s">
        <v>899</v>
      </c>
      <c r="G34" s="50" t="s">
        <v>4435</v>
      </c>
    </row>
    <row r="35" spans="1:7" x14ac:dyDescent="0.25">
      <c r="A35" s="19" t="s">
        <v>41</v>
      </c>
      <c r="B35" s="18">
        <v>20000</v>
      </c>
      <c r="C35" s="16">
        <v>45679</v>
      </c>
      <c r="D35" s="16">
        <v>45679</v>
      </c>
      <c r="E35" s="16" t="s">
        <v>159</v>
      </c>
      <c r="F35" s="17" t="s">
        <v>899</v>
      </c>
      <c r="G35" s="50" t="s">
        <v>4426</v>
      </c>
    </row>
    <row r="36" spans="1:7" x14ac:dyDescent="0.25">
      <c r="A36" s="19" t="s">
        <v>162</v>
      </c>
      <c r="B36" s="18">
        <v>70000</v>
      </c>
      <c r="C36" s="16">
        <v>45681</v>
      </c>
      <c r="D36" s="16">
        <v>45681</v>
      </c>
      <c r="E36" s="16" t="s">
        <v>159</v>
      </c>
      <c r="F36" s="17" t="s">
        <v>899</v>
      </c>
      <c r="G36" s="50" t="s">
        <v>4426</v>
      </c>
    </row>
    <row r="37" spans="1:7" x14ac:dyDescent="0.25">
      <c r="A37" s="19" t="s">
        <v>41</v>
      </c>
      <c r="B37" s="18">
        <v>20000</v>
      </c>
      <c r="C37" s="16">
        <v>45681</v>
      </c>
      <c r="D37" s="16">
        <v>45681</v>
      </c>
      <c r="E37" s="16" t="s">
        <v>159</v>
      </c>
      <c r="F37" s="17" t="s">
        <v>899</v>
      </c>
      <c r="G37" s="50" t="s">
        <v>4426</v>
      </c>
    </row>
    <row r="38" spans="1:7" x14ac:dyDescent="0.25">
      <c r="A38" s="19" t="s">
        <v>140</v>
      </c>
      <c r="B38" s="18">
        <v>50000</v>
      </c>
      <c r="C38" s="16">
        <v>45680</v>
      </c>
      <c r="D38" s="16">
        <v>45680</v>
      </c>
      <c r="E38" s="16" t="s">
        <v>159</v>
      </c>
      <c r="F38" s="17" t="s">
        <v>899</v>
      </c>
      <c r="G38" s="50" t="s">
        <v>4436</v>
      </c>
    </row>
    <row r="39" spans="1:7" x14ac:dyDescent="0.25">
      <c r="A39" s="19" t="s">
        <v>4422</v>
      </c>
      <c r="B39" s="18">
        <v>172945.02</v>
      </c>
      <c r="C39" s="16">
        <v>45681</v>
      </c>
      <c r="D39" s="16">
        <v>45703</v>
      </c>
      <c r="E39" s="16" t="s">
        <v>156</v>
      </c>
      <c r="F39" s="17" t="s">
        <v>1012</v>
      </c>
      <c r="G39" s="50" t="s">
        <v>4412</v>
      </c>
    </row>
    <row r="40" spans="1:7" x14ac:dyDescent="0.25">
      <c r="A40" s="19" t="s">
        <v>4422</v>
      </c>
      <c r="B40" s="18">
        <v>106577.4</v>
      </c>
      <c r="C40" s="16">
        <v>45681</v>
      </c>
      <c r="D40" s="16">
        <v>45703</v>
      </c>
      <c r="E40" s="16" t="s">
        <v>156</v>
      </c>
      <c r="F40" s="17" t="s">
        <v>1012</v>
      </c>
      <c r="G40" s="50" t="s">
        <v>4413</v>
      </c>
    </row>
    <row r="41" spans="1:7" x14ac:dyDescent="0.25">
      <c r="A41" s="19" t="s">
        <v>45</v>
      </c>
      <c r="B41" s="18">
        <v>60000</v>
      </c>
      <c r="C41" s="16">
        <v>45684</v>
      </c>
      <c r="D41" s="16">
        <v>45684</v>
      </c>
      <c r="E41" s="16" t="s">
        <v>159</v>
      </c>
      <c r="F41" s="17" t="s">
        <v>899</v>
      </c>
      <c r="G41" s="50" t="s">
        <v>4426</v>
      </c>
    </row>
    <row r="42" spans="1:7" x14ac:dyDescent="0.25">
      <c r="A42" s="19" t="s">
        <v>4445</v>
      </c>
      <c r="B42" s="18">
        <v>69619.48</v>
      </c>
      <c r="C42" s="16">
        <v>45685</v>
      </c>
      <c r="D42" s="16">
        <v>45747</v>
      </c>
      <c r="E42" s="16" t="s">
        <v>156</v>
      </c>
      <c r="F42" s="17" t="s">
        <v>1012</v>
      </c>
      <c r="G42" s="50" t="s">
        <v>4414</v>
      </c>
    </row>
    <row r="43" spans="1:7" x14ac:dyDescent="0.25">
      <c r="A43" s="19" t="s">
        <v>4445</v>
      </c>
      <c r="B43" s="18">
        <v>69619.48</v>
      </c>
      <c r="C43" s="16">
        <v>45685</v>
      </c>
      <c r="D43" s="16">
        <v>45758</v>
      </c>
      <c r="E43" s="16" t="s">
        <v>156</v>
      </c>
      <c r="F43" s="17" t="s">
        <v>1012</v>
      </c>
      <c r="G43" s="50" t="s">
        <v>4415</v>
      </c>
    </row>
    <row r="44" spans="1:7" x14ac:dyDescent="0.25">
      <c r="A44" s="19" t="s">
        <v>4445</v>
      </c>
      <c r="B44" s="18">
        <v>69619.48</v>
      </c>
      <c r="C44" s="16">
        <v>45685</v>
      </c>
      <c r="D44" s="16">
        <v>45777</v>
      </c>
      <c r="E44" s="16" t="s">
        <v>156</v>
      </c>
      <c r="F44" s="17" t="s">
        <v>1012</v>
      </c>
      <c r="G44" s="50" t="s">
        <v>4416</v>
      </c>
    </row>
    <row r="45" spans="1:7" x14ac:dyDescent="0.25">
      <c r="A45" s="19" t="s">
        <v>41</v>
      </c>
      <c r="B45" s="18">
        <v>20000</v>
      </c>
      <c r="C45" s="16">
        <v>45685</v>
      </c>
      <c r="D45" s="16">
        <v>45685</v>
      </c>
      <c r="E45" s="16" t="s">
        <v>159</v>
      </c>
      <c r="F45" s="17" t="s">
        <v>899</v>
      </c>
      <c r="G45" s="50" t="s">
        <v>4426</v>
      </c>
    </row>
    <row r="46" spans="1:7" x14ac:dyDescent="0.25">
      <c r="A46" s="19" t="s">
        <v>145</v>
      </c>
      <c r="B46" s="18">
        <v>60000</v>
      </c>
      <c r="C46" s="16">
        <v>45685</v>
      </c>
      <c r="D46" s="16">
        <v>45685</v>
      </c>
      <c r="E46" s="16" t="s">
        <v>156</v>
      </c>
      <c r="F46" s="17" t="s">
        <v>906</v>
      </c>
      <c r="G46" s="50" t="s">
        <v>4417</v>
      </c>
    </row>
    <row r="47" spans="1:7" x14ac:dyDescent="0.25">
      <c r="A47" s="19" t="s">
        <v>4423</v>
      </c>
      <c r="B47" s="18">
        <v>80000</v>
      </c>
      <c r="C47" s="16">
        <v>45686</v>
      </c>
      <c r="D47" s="16">
        <v>45686</v>
      </c>
      <c r="E47" s="16" t="s">
        <v>156</v>
      </c>
      <c r="F47" s="17" t="s">
        <v>906</v>
      </c>
      <c r="G47" s="50" t="s">
        <v>4418</v>
      </c>
    </row>
    <row r="48" spans="1:7" x14ac:dyDescent="0.25">
      <c r="A48" s="19" t="s">
        <v>4422</v>
      </c>
      <c r="B48" s="18">
        <v>269033.57</v>
      </c>
      <c r="C48" s="16">
        <v>45687</v>
      </c>
      <c r="D48" s="16">
        <v>45777</v>
      </c>
      <c r="E48" s="16" t="s">
        <v>156</v>
      </c>
      <c r="F48" s="17" t="s">
        <v>1012</v>
      </c>
      <c r="G48" s="50" t="s">
        <v>4419</v>
      </c>
    </row>
    <row r="49" spans="1:7" x14ac:dyDescent="0.25">
      <c r="A49" s="19" t="s">
        <v>41</v>
      </c>
      <c r="B49" s="18">
        <v>20000</v>
      </c>
      <c r="C49" s="16">
        <v>45687</v>
      </c>
      <c r="D49" s="16">
        <v>45687</v>
      </c>
      <c r="E49" s="16" t="s">
        <v>159</v>
      </c>
      <c r="F49" s="17" t="s">
        <v>899</v>
      </c>
      <c r="G49" s="50" t="s">
        <v>4426</v>
      </c>
    </row>
    <row r="50" spans="1:7" x14ac:dyDescent="0.25">
      <c r="A50" s="19" t="s">
        <v>162</v>
      </c>
      <c r="B50" s="18">
        <v>20000</v>
      </c>
      <c r="C50" s="16">
        <v>45687</v>
      </c>
      <c r="D50" s="16">
        <v>45687</v>
      </c>
      <c r="E50" s="16" t="s">
        <v>159</v>
      </c>
      <c r="F50" s="17" t="s">
        <v>899</v>
      </c>
      <c r="G50" s="50" t="s">
        <v>4426</v>
      </c>
    </row>
    <row r="51" spans="1:7" x14ac:dyDescent="0.25">
      <c r="A51" s="19" t="s">
        <v>4441</v>
      </c>
      <c r="B51" s="18">
        <v>19776</v>
      </c>
      <c r="C51" s="16">
        <v>45687</v>
      </c>
      <c r="D51" s="16">
        <v>45687</v>
      </c>
      <c r="E51" s="16" t="s">
        <v>156</v>
      </c>
      <c r="F51" s="17" t="s">
        <v>906</v>
      </c>
      <c r="G51" s="50" t="s">
        <v>4420</v>
      </c>
    </row>
    <row r="52" spans="1:7" x14ac:dyDescent="0.25">
      <c r="A52" s="19" t="s">
        <v>141</v>
      </c>
      <c r="B52" s="18">
        <v>10000</v>
      </c>
      <c r="C52" s="16">
        <v>45688</v>
      </c>
      <c r="D52" s="16">
        <v>45688</v>
      </c>
      <c r="E52" s="16" t="s">
        <v>159</v>
      </c>
      <c r="F52" s="17" t="s">
        <v>899</v>
      </c>
      <c r="G52" s="50" t="s">
        <v>4426</v>
      </c>
    </row>
    <row r="53" spans="1:7" x14ac:dyDescent="0.25">
      <c r="A53" s="19" t="s">
        <v>41</v>
      </c>
      <c r="B53" s="18">
        <v>20000</v>
      </c>
      <c r="C53" s="16">
        <v>45689</v>
      </c>
      <c r="D53" s="16">
        <v>45688</v>
      </c>
      <c r="E53" s="16" t="s">
        <v>159</v>
      </c>
      <c r="F53" s="17" t="s">
        <v>899</v>
      </c>
      <c r="G53" s="50" t="s">
        <v>4426</v>
      </c>
    </row>
    <row r="54" spans="1:7" x14ac:dyDescent="0.25">
      <c r="A54" s="19" t="s">
        <v>4447</v>
      </c>
      <c r="B54" s="18">
        <v>47082</v>
      </c>
      <c r="C54" s="16">
        <v>45691</v>
      </c>
      <c r="D54" s="16">
        <v>45691</v>
      </c>
      <c r="E54" s="16" t="s">
        <v>159</v>
      </c>
      <c r="F54" s="17" t="s">
        <v>899</v>
      </c>
      <c r="G54" s="50" t="s">
        <v>4490</v>
      </c>
    </row>
    <row r="55" spans="1:7" x14ac:dyDescent="0.25">
      <c r="A55" s="19" t="s">
        <v>66</v>
      </c>
      <c r="B55" s="18">
        <v>40000</v>
      </c>
      <c r="C55" s="16">
        <v>45691</v>
      </c>
      <c r="D55" s="16">
        <v>45691</v>
      </c>
      <c r="E55" s="16" t="s">
        <v>156</v>
      </c>
      <c r="F55" s="17" t="s">
        <v>906</v>
      </c>
      <c r="G55" s="50" t="s">
        <v>4492</v>
      </c>
    </row>
    <row r="56" spans="1:7" x14ac:dyDescent="0.25">
      <c r="A56" s="19" t="s">
        <v>141</v>
      </c>
      <c r="B56" s="18">
        <v>20000</v>
      </c>
      <c r="C56" s="16">
        <v>45691</v>
      </c>
      <c r="D56" s="16">
        <v>45691</v>
      </c>
      <c r="E56" s="16" t="s">
        <v>159</v>
      </c>
      <c r="F56" s="17" t="s">
        <v>899</v>
      </c>
      <c r="G56" s="50" t="s">
        <v>4426</v>
      </c>
    </row>
    <row r="57" spans="1:7" x14ac:dyDescent="0.25">
      <c r="A57" s="19" t="s">
        <v>140</v>
      </c>
      <c r="B57" s="18">
        <v>50000</v>
      </c>
      <c r="C57" s="16">
        <v>45692</v>
      </c>
      <c r="D57" s="16">
        <v>45690</v>
      </c>
      <c r="E57" s="16" t="s">
        <v>159</v>
      </c>
      <c r="F57" s="17" t="s">
        <v>899</v>
      </c>
      <c r="G57" s="50" t="s">
        <v>4493</v>
      </c>
    </row>
    <row r="58" spans="1:7" x14ac:dyDescent="0.25">
      <c r="A58" s="19" t="s">
        <v>36</v>
      </c>
      <c r="B58" s="18">
        <v>62799.64</v>
      </c>
      <c r="C58" s="16">
        <v>45688</v>
      </c>
      <c r="D58" s="16">
        <v>45688</v>
      </c>
      <c r="E58" s="16" t="s">
        <v>159</v>
      </c>
      <c r="F58" s="17" t="s">
        <v>899</v>
      </c>
      <c r="G58" s="50" t="s">
        <v>4437</v>
      </c>
    </row>
    <row r="59" spans="1:7" x14ac:dyDescent="0.25">
      <c r="A59" s="19" t="s">
        <v>141</v>
      </c>
      <c r="B59" s="18">
        <v>160122.22400000005</v>
      </c>
      <c r="C59" s="16">
        <v>45688</v>
      </c>
      <c r="D59" s="16">
        <v>45688</v>
      </c>
      <c r="E59" s="16" t="s">
        <v>159</v>
      </c>
      <c r="F59" s="17" t="s">
        <v>4424</v>
      </c>
      <c r="G59" s="50" t="s">
        <v>4438</v>
      </c>
    </row>
    <row r="60" spans="1:7" x14ac:dyDescent="0.25">
      <c r="A60" s="19" t="s">
        <v>140</v>
      </c>
      <c r="B60" s="18">
        <v>78356.880000000019</v>
      </c>
      <c r="C60" s="16">
        <v>45688</v>
      </c>
      <c r="D60" s="16">
        <v>45688</v>
      </c>
      <c r="E60" s="16" t="s">
        <v>159</v>
      </c>
      <c r="F60" s="17" t="s">
        <v>4424</v>
      </c>
      <c r="G60" s="50" t="s">
        <v>4438</v>
      </c>
    </row>
    <row r="61" spans="1:7" x14ac:dyDescent="0.25">
      <c r="A61" s="19" t="s">
        <v>564</v>
      </c>
      <c r="B61" s="18">
        <v>26766.179999999997</v>
      </c>
      <c r="C61" s="16">
        <v>45688</v>
      </c>
      <c r="D61" s="16">
        <v>45688</v>
      </c>
      <c r="E61" s="16" t="s">
        <v>159</v>
      </c>
      <c r="F61" s="17" t="s">
        <v>4424</v>
      </c>
      <c r="G61" s="50" t="s">
        <v>4438</v>
      </c>
    </row>
    <row r="62" spans="1:7" x14ac:dyDescent="0.25">
      <c r="A62" s="19" t="s">
        <v>70</v>
      </c>
      <c r="B62" s="18">
        <v>9342.7199999999993</v>
      </c>
      <c r="C62" s="16">
        <v>45688</v>
      </c>
      <c r="D62" s="16">
        <v>45688</v>
      </c>
      <c r="E62" s="16" t="s">
        <v>159</v>
      </c>
      <c r="F62" s="17" t="s">
        <v>4424</v>
      </c>
      <c r="G62" s="50" t="s">
        <v>4438</v>
      </c>
    </row>
    <row r="63" spans="1:7" x14ac:dyDescent="0.25">
      <c r="A63" s="19" t="s">
        <v>6326</v>
      </c>
      <c r="B63" s="18">
        <v>13192.14</v>
      </c>
      <c r="C63" s="16">
        <v>45688</v>
      </c>
      <c r="D63" s="16">
        <v>45688</v>
      </c>
      <c r="E63" s="16" t="s">
        <v>159</v>
      </c>
      <c r="F63" s="17" t="s">
        <v>4424</v>
      </c>
      <c r="G63" s="50" t="s">
        <v>4438</v>
      </c>
    </row>
    <row r="64" spans="1:7" x14ac:dyDescent="0.25">
      <c r="A64" s="19" t="s">
        <v>41</v>
      </c>
      <c r="B64" s="18">
        <v>102282.90999999999</v>
      </c>
      <c r="C64" s="16">
        <v>45688</v>
      </c>
      <c r="D64" s="16">
        <v>45688</v>
      </c>
      <c r="E64" s="16" t="s">
        <v>159</v>
      </c>
      <c r="F64" s="17" t="s">
        <v>4424</v>
      </c>
      <c r="G64" s="50" t="s">
        <v>4438</v>
      </c>
    </row>
    <row r="65" spans="1:7" x14ac:dyDescent="0.25">
      <c r="A65" s="19" t="s">
        <v>1033</v>
      </c>
      <c r="B65" s="18">
        <v>102282.91</v>
      </c>
      <c r="C65" s="16">
        <v>45688</v>
      </c>
      <c r="D65" s="16">
        <v>45688</v>
      </c>
      <c r="E65" s="16" t="s">
        <v>159</v>
      </c>
      <c r="F65" s="17" t="s">
        <v>4424</v>
      </c>
      <c r="G65" s="50" t="s">
        <v>4438</v>
      </c>
    </row>
    <row r="66" spans="1:7" x14ac:dyDescent="0.25">
      <c r="A66" s="19" t="s">
        <v>45</v>
      </c>
      <c r="B66" s="18">
        <v>6135.84</v>
      </c>
      <c r="C66" s="16">
        <v>45688</v>
      </c>
      <c r="D66" s="16">
        <v>45688</v>
      </c>
      <c r="E66" s="16" t="s">
        <v>159</v>
      </c>
      <c r="F66" s="17" t="s">
        <v>4424</v>
      </c>
      <c r="G66" s="50" t="s">
        <v>4438</v>
      </c>
    </row>
    <row r="67" spans="1:7" x14ac:dyDescent="0.25">
      <c r="A67" s="19" t="s">
        <v>162</v>
      </c>
      <c r="B67" s="18">
        <v>50000</v>
      </c>
      <c r="C67" s="16">
        <v>45693</v>
      </c>
      <c r="D67" s="16">
        <v>45693</v>
      </c>
      <c r="E67" s="16" t="s">
        <v>159</v>
      </c>
      <c r="F67" s="17" t="s">
        <v>899</v>
      </c>
      <c r="G67" s="50" t="s">
        <v>4507</v>
      </c>
    </row>
    <row r="68" spans="1:7" x14ac:dyDescent="0.25">
      <c r="A68" s="19" t="s">
        <v>70</v>
      </c>
      <c r="B68" s="18">
        <v>50000</v>
      </c>
      <c r="C68" s="16">
        <v>45693</v>
      </c>
      <c r="D68" s="16">
        <v>45693</v>
      </c>
      <c r="E68" s="16" t="s">
        <v>159</v>
      </c>
      <c r="F68" s="17" t="s">
        <v>899</v>
      </c>
      <c r="G68" s="50" t="s">
        <v>4429</v>
      </c>
    </row>
    <row r="69" spans="1:7" x14ac:dyDescent="0.25">
      <c r="A69" s="19" t="s">
        <v>145</v>
      </c>
      <c r="B69" s="18">
        <v>50000</v>
      </c>
      <c r="C69" s="16">
        <v>45693</v>
      </c>
      <c r="D69" s="16">
        <v>45693</v>
      </c>
      <c r="E69" s="16" t="s">
        <v>156</v>
      </c>
      <c r="F69" s="17" t="s">
        <v>906</v>
      </c>
      <c r="G69" s="50" t="s">
        <v>4417</v>
      </c>
    </row>
    <row r="70" spans="1:7" x14ac:dyDescent="0.25">
      <c r="A70" s="19" t="s">
        <v>41</v>
      </c>
      <c r="B70" s="18">
        <v>20000</v>
      </c>
      <c r="C70" s="16">
        <v>45694</v>
      </c>
      <c r="D70" s="16">
        <v>45694</v>
      </c>
      <c r="E70" s="16" t="s">
        <v>159</v>
      </c>
      <c r="F70" s="17" t="s">
        <v>899</v>
      </c>
      <c r="G70" s="50" t="s">
        <v>4507</v>
      </c>
    </row>
    <row r="71" spans="1:7" x14ac:dyDescent="0.25">
      <c r="A71" s="19" t="s">
        <v>141</v>
      </c>
      <c r="B71" s="18">
        <v>20000</v>
      </c>
      <c r="C71" s="16">
        <v>45695</v>
      </c>
      <c r="D71" s="16">
        <v>45695</v>
      </c>
      <c r="E71" s="16" t="s">
        <v>159</v>
      </c>
      <c r="F71" s="17" t="s">
        <v>899</v>
      </c>
      <c r="G71" s="50" t="s">
        <v>4429</v>
      </c>
    </row>
    <row r="72" spans="1:7" x14ac:dyDescent="0.25">
      <c r="A72" s="19" t="s">
        <v>4421</v>
      </c>
      <c r="B72" s="18">
        <v>1011886.51</v>
      </c>
      <c r="C72" s="16">
        <v>45698</v>
      </c>
      <c r="D72" s="16">
        <v>45714</v>
      </c>
      <c r="E72" s="16" t="s">
        <v>156</v>
      </c>
      <c r="F72" s="17" t="s">
        <v>1012</v>
      </c>
      <c r="G72" s="50" t="s">
        <v>4509</v>
      </c>
    </row>
    <row r="73" spans="1:7" x14ac:dyDescent="0.25">
      <c r="A73" s="19" t="s">
        <v>66</v>
      </c>
      <c r="B73" s="18">
        <v>47895.12</v>
      </c>
      <c r="C73" s="16">
        <v>45698</v>
      </c>
      <c r="D73" s="16">
        <v>45786</v>
      </c>
      <c r="E73" s="16" t="s">
        <v>156</v>
      </c>
      <c r="F73" s="17" t="s">
        <v>1012</v>
      </c>
      <c r="G73" s="50" t="s">
        <v>4511</v>
      </c>
    </row>
    <row r="74" spans="1:7" x14ac:dyDescent="0.25">
      <c r="A74" s="19" t="s">
        <v>66</v>
      </c>
      <c r="B74" s="18">
        <v>60000</v>
      </c>
      <c r="C74" s="16">
        <v>45698</v>
      </c>
      <c r="D74" s="16">
        <v>45793</v>
      </c>
      <c r="E74" s="16" t="s">
        <v>156</v>
      </c>
      <c r="F74" s="17" t="s">
        <v>1012</v>
      </c>
      <c r="G74" s="50" t="s">
        <v>4512</v>
      </c>
    </row>
    <row r="75" spans="1:7" x14ac:dyDescent="0.25">
      <c r="A75" s="19" t="s">
        <v>4423</v>
      </c>
      <c r="B75" s="18">
        <v>16100</v>
      </c>
      <c r="C75" s="16">
        <v>45698</v>
      </c>
      <c r="D75" s="16">
        <v>45698</v>
      </c>
      <c r="E75" s="16" t="s">
        <v>159</v>
      </c>
      <c r="F75" s="17" t="s">
        <v>899</v>
      </c>
      <c r="G75" s="50" t="s">
        <v>4429</v>
      </c>
    </row>
    <row r="76" spans="1:7" x14ac:dyDescent="0.25">
      <c r="A76" s="19" t="s">
        <v>162</v>
      </c>
      <c r="B76" s="18">
        <v>50000</v>
      </c>
      <c r="C76" s="16">
        <v>45699</v>
      </c>
      <c r="D76" s="16">
        <v>45699</v>
      </c>
      <c r="E76" s="16" t="s">
        <v>159</v>
      </c>
      <c r="F76" s="17" t="s">
        <v>899</v>
      </c>
      <c r="G76" s="50" t="s">
        <v>4429</v>
      </c>
    </row>
    <row r="77" spans="1:7" x14ac:dyDescent="0.25">
      <c r="A77" s="19" t="s">
        <v>140</v>
      </c>
      <c r="B77" s="18">
        <v>50000</v>
      </c>
      <c r="C77" s="16">
        <v>45698</v>
      </c>
      <c r="D77" s="16">
        <v>45695</v>
      </c>
      <c r="E77" s="16" t="s">
        <v>159</v>
      </c>
      <c r="F77" s="17" t="s">
        <v>899</v>
      </c>
      <c r="G77" s="50" t="s">
        <v>4513</v>
      </c>
    </row>
    <row r="78" spans="1:7" x14ac:dyDescent="0.25">
      <c r="A78" s="19" t="s">
        <v>41</v>
      </c>
      <c r="B78" s="18">
        <v>30000</v>
      </c>
      <c r="C78" s="16">
        <v>45695</v>
      </c>
      <c r="D78" s="16">
        <v>45695</v>
      </c>
      <c r="E78" s="16" t="s">
        <v>159</v>
      </c>
      <c r="F78" s="17" t="s">
        <v>899</v>
      </c>
      <c r="G78" s="50" t="s">
        <v>4514</v>
      </c>
    </row>
    <row r="79" spans="1:7" x14ac:dyDescent="0.25">
      <c r="A79" s="19" t="s">
        <v>564</v>
      </c>
      <c r="B79" s="18">
        <v>50000</v>
      </c>
      <c r="C79" s="16">
        <v>45700</v>
      </c>
      <c r="D79" s="16">
        <v>45700</v>
      </c>
      <c r="E79" s="16" t="s">
        <v>159</v>
      </c>
      <c r="F79" s="17" t="s">
        <v>899</v>
      </c>
      <c r="G79" s="50" t="s">
        <v>4515</v>
      </c>
    </row>
    <row r="80" spans="1:7" x14ac:dyDescent="0.25">
      <c r="A80" s="19" t="s">
        <v>45</v>
      </c>
      <c r="B80" s="18">
        <v>60000</v>
      </c>
      <c r="C80" s="16">
        <v>45700</v>
      </c>
      <c r="D80" s="16">
        <v>45700</v>
      </c>
      <c r="E80" s="16" t="s">
        <v>159</v>
      </c>
      <c r="F80" s="17" t="s">
        <v>899</v>
      </c>
      <c r="G80" s="50" t="s">
        <v>4515</v>
      </c>
    </row>
    <row r="81" spans="1:7" x14ac:dyDescent="0.25">
      <c r="A81" s="19" t="s">
        <v>41</v>
      </c>
      <c r="B81" s="18">
        <v>20000</v>
      </c>
      <c r="C81" s="16">
        <v>45702</v>
      </c>
      <c r="D81" s="16">
        <v>45702</v>
      </c>
      <c r="E81" s="16" t="s">
        <v>159</v>
      </c>
      <c r="F81" s="17" t="s">
        <v>899</v>
      </c>
      <c r="G81" s="50" t="s">
        <v>4515</v>
      </c>
    </row>
    <row r="82" spans="1:7" x14ac:dyDescent="0.25">
      <c r="A82" s="19" t="s">
        <v>4447</v>
      </c>
      <c r="B82" s="18">
        <v>51829.03</v>
      </c>
      <c r="C82" s="16">
        <v>45705</v>
      </c>
      <c r="D82" s="16">
        <v>45803</v>
      </c>
      <c r="E82" s="16" t="s">
        <v>156</v>
      </c>
      <c r="F82" s="17" t="s">
        <v>1012</v>
      </c>
      <c r="G82" s="50" t="s">
        <v>4516</v>
      </c>
    </row>
    <row r="83" spans="1:7" x14ac:dyDescent="0.25">
      <c r="A83" s="19" t="s">
        <v>4447</v>
      </c>
      <c r="B83" s="18">
        <v>51000</v>
      </c>
      <c r="C83" s="16">
        <v>45705</v>
      </c>
      <c r="D83" s="16">
        <v>45796</v>
      </c>
      <c r="E83" s="16" t="s">
        <v>156</v>
      </c>
      <c r="F83" s="17" t="s">
        <v>1012</v>
      </c>
      <c r="G83" s="50" t="s">
        <v>4517</v>
      </c>
    </row>
    <row r="84" spans="1:7" x14ac:dyDescent="0.25">
      <c r="A84" s="19" t="s">
        <v>4447</v>
      </c>
      <c r="B84" s="18">
        <v>51000</v>
      </c>
      <c r="C84" s="16">
        <v>45705</v>
      </c>
      <c r="D84" s="16">
        <v>45782</v>
      </c>
      <c r="E84" s="16" t="s">
        <v>156</v>
      </c>
      <c r="F84" s="17" t="s">
        <v>1012</v>
      </c>
      <c r="G84" s="50" t="s">
        <v>4518</v>
      </c>
    </row>
    <row r="85" spans="1:7" x14ac:dyDescent="0.25">
      <c r="A85" s="19" t="s">
        <v>4447</v>
      </c>
      <c r="B85" s="18">
        <v>51000</v>
      </c>
      <c r="C85" s="16">
        <v>45705</v>
      </c>
      <c r="D85" s="16">
        <v>45789</v>
      </c>
      <c r="E85" s="16" t="s">
        <v>156</v>
      </c>
      <c r="F85" s="17" t="s">
        <v>1012</v>
      </c>
      <c r="G85" s="50" t="s">
        <v>4519</v>
      </c>
    </row>
    <row r="86" spans="1:7" x14ac:dyDescent="0.25">
      <c r="A86" s="19" t="s">
        <v>4447</v>
      </c>
      <c r="B86" s="18">
        <v>27000</v>
      </c>
      <c r="C86" s="16">
        <v>45705</v>
      </c>
      <c r="D86" s="16">
        <v>45794</v>
      </c>
      <c r="E86" s="16" t="s">
        <v>159</v>
      </c>
      <c r="F86" s="17" t="s">
        <v>1012</v>
      </c>
      <c r="G86" s="50" t="s">
        <v>4520</v>
      </c>
    </row>
    <row r="87" spans="1:7" x14ac:dyDescent="0.25">
      <c r="A87" s="19" t="s">
        <v>4447</v>
      </c>
      <c r="B87" s="18">
        <v>27990</v>
      </c>
      <c r="C87" s="16">
        <v>45705</v>
      </c>
      <c r="D87" s="16">
        <v>45808</v>
      </c>
      <c r="E87" s="16" t="s">
        <v>159</v>
      </c>
      <c r="F87" s="17" t="s">
        <v>1012</v>
      </c>
      <c r="G87" s="50" t="s">
        <v>4521</v>
      </c>
    </row>
    <row r="88" spans="1:7" x14ac:dyDescent="0.25">
      <c r="A88" s="19" t="s">
        <v>140</v>
      </c>
      <c r="B88" s="18">
        <v>50000</v>
      </c>
      <c r="C88" s="16">
        <v>45707</v>
      </c>
      <c r="D88" s="16">
        <v>45707</v>
      </c>
      <c r="E88" s="16" t="s">
        <v>159</v>
      </c>
      <c r="F88" s="17" t="s">
        <v>899</v>
      </c>
      <c r="G88" s="50" t="s">
        <v>4515</v>
      </c>
    </row>
    <row r="89" spans="1:7" x14ac:dyDescent="0.25">
      <c r="A89" s="19" t="s">
        <v>141</v>
      </c>
      <c r="B89" s="18">
        <v>4500</v>
      </c>
      <c r="C89" s="16">
        <v>45707</v>
      </c>
      <c r="D89" s="16">
        <v>45707</v>
      </c>
      <c r="E89" s="16" t="s">
        <v>159</v>
      </c>
      <c r="F89" s="17" t="s">
        <v>4424</v>
      </c>
      <c r="G89" s="50" t="s">
        <v>7621</v>
      </c>
    </row>
    <row r="90" spans="1:7" x14ac:dyDescent="0.25">
      <c r="A90" s="19" t="s">
        <v>41</v>
      </c>
      <c r="B90" s="18">
        <v>13700</v>
      </c>
      <c r="C90" s="16">
        <v>45709</v>
      </c>
      <c r="D90" s="16">
        <v>45709</v>
      </c>
      <c r="E90" s="16" t="s">
        <v>159</v>
      </c>
      <c r="F90" s="17" t="s">
        <v>899</v>
      </c>
      <c r="G90" s="50" t="s">
        <v>4515</v>
      </c>
    </row>
    <row r="91" spans="1:7" x14ac:dyDescent="0.25">
      <c r="A91" s="19" t="s">
        <v>41</v>
      </c>
      <c r="B91" s="18">
        <v>6300</v>
      </c>
      <c r="C91" s="16">
        <v>45709</v>
      </c>
      <c r="D91" s="16">
        <v>45708</v>
      </c>
      <c r="E91" s="16" t="s">
        <v>159</v>
      </c>
      <c r="F91" s="17" t="s">
        <v>4485</v>
      </c>
      <c r="G91" s="50" t="s">
        <v>4523</v>
      </c>
    </row>
    <row r="92" spans="1:7" x14ac:dyDescent="0.25">
      <c r="A92" s="19" t="s">
        <v>145</v>
      </c>
      <c r="B92" s="18">
        <v>51330.93</v>
      </c>
      <c r="C92" s="16">
        <v>45709</v>
      </c>
      <c r="D92" s="16">
        <v>45709</v>
      </c>
      <c r="E92" s="16" t="s">
        <v>156</v>
      </c>
      <c r="F92" s="17" t="s">
        <v>906</v>
      </c>
      <c r="G92" s="50" t="s">
        <v>4417</v>
      </c>
    </row>
    <row r="93" spans="1:7" x14ac:dyDescent="0.25">
      <c r="A93" s="19" t="s">
        <v>162</v>
      </c>
      <c r="B93" s="18">
        <v>50000</v>
      </c>
      <c r="C93" s="16">
        <v>45712</v>
      </c>
      <c r="D93" s="16">
        <v>45712</v>
      </c>
      <c r="E93" s="16" t="s">
        <v>159</v>
      </c>
      <c r="F93" s="17" t="s">
        <v>899</v>
      </c>
      <c r="G93" s="50" t="s">
        <v>4515</v>
      </c>
    </row>
    <row r="94" spans="1:7" x14ac:dyDescent="0.25">
      <c r="A94" s="19" t="s">
        <v>141</v>
      </c>
      <c r="B94" s="18">
        <v>10000</v>
      </c>
      <c r="C94" s="16">
        <v>45713</v>
      </c>
      <c r="D94" s="16">
        <v>45713</v>
      </c>
      <c r="E94" s="16" t="s">
        <v>159</v>
      </c>
      <c r="F94" s="17" t="s">
        <v>899</v>
      </c>
      <c r="G94" s="50" t="s">
        <v>4515</v>
      </c>
    </row>
    <row r="95" spans="1:7" x14ac:dyDescent="0.25">
      <c r="A95" s="19" t="s">
        <v>45</v>
      </c>
      <c r="B95" s="18">
        <v>60000</v>
      </c>
      <c r="C95" s="16">
        <v>45713</v>
      </c>
      <c r="D95" s="16">
        <v>45713</v>
      </c>
      <c r="E95" s="16" t="s">
        <v>159</v>
      </c>
      <c r="F95" s="17" t="s">
        <v>899</v>
      </c>
      <c r="G95" s="50" t="s">
        <v>4515</v>
      </c>
    </row>
    <row r="96" spans="1:7" x14ac:dyDescent="0.25">
      <c r="A96" s="19" t="s">
        <v>70</v>
      </c>
      <c r="B96" s="18">
        <v>50000</v>
      </c>
      <c r="C96" s="16">
        <v>45714</v>
      </c>
      <c r="D96" s="16">
        <v>45714</v>
      </c>
      <c r="E96" s="16" t="s">
        <v>159</v>
      </c>
      <c r="F96" s="17" t="s">
        <v>899</v>
      </c>
      <c r="G96" s="50" t="s">
        <v>4515</v>
      </c>
    </row>
    <row r="97" spans="1:7" x14ac:dyDescent="0.25">
      <c r="A97" s="19" t="s">
        <v>4443</v>
      </c>
      <c r="B97" s="18">
        <v>15000</v>
      </c>
      <c r="C97" s="16">
        <v>45714</v>
      </c>
      <c r="D97" s="16">
        <v>45714</v>
      </c>
      <c r="E97" s="16" t="s">
        <v>159</v>
      </c>
      <c r="F97" s="17" t="s">
        <v>899</v>
      </c>
      <c r="G97" s="50" t="s">
        <v>4515</v>
      </c>
    </row>
    <row r="98" spans="1:7" x14ac:dyDescent="0.25">
      <c r="A98" s="19" t="s">
        <v>4422</v>
      </c>
      <c r="B98" s="18">
        <v>219218.01</v>
      </c>
      <c r="C98" s="16">
        <v>45714</v>
      </c>
      <c r="D98" s="16">
        <v>45808</v>
      </c>
      <c r="E98" s="16" t="s">
        <v>156</v>
      </c>
      <c r="F98" s="17" t="s">
        <v>1012</v>
      </c>
      <c r="G98" s="50" t="s">
        <v>6664</v>
      </c>
    </row>
    <row r="99" spans="1:7" x14ac:dyDescent="0.25">
      <c r="A99" s="19" t="s">
        <v>4422</v>
      </c>
      <c r="B99" s="18">
        <v>219218.01</v>
      </c>
      <c r="C99" s="16">
        <v>45714</v>
      </c>
      <c r="D99" s="16">
        <v>45808</v>
      </c>
      <c r="E99" s="16" t="s">
        <v>156</v>
      </c>
      <c r="F99" s="17" t="s">
        <v>1012</v>
      </c>
      <c r="G99" s="50" t="s">
        <v>6665</v>
      </c>
    </row>
    <row r="100" spans="1:7" x14ac:dyDescent="0.25">
      <c r="A100" s="19" t="s">
        <v>4447</v>
      </c>
      <c r="B100" s="18">
        <v>63670.52</v>
      </c>
      <c r="C100" s="16">
        <v>45714</v>
      </c>
      <c r="D100" s="16">
        <v>45714</v>
      </c>
      <c r="E100" s="16" t="s">
        <v>159</v>
      </c>
      <c r="F100" s="17" t="s">
        <v>899</v>
      </c>
      <c r="G100" s="50" t="s">
        <v>6667</v>
      </c>
    </row>
    <row r="101" spans="1:7" x14ac:dyDescent="0.25">
      <c r="A101" s="19" t="s">
        <v>145</v>
      </c>
      <c r="B101" s="18">
        <v>60000</v>
      </c>
      <c r="C101" s="16">
        <v>45715</v>
      </c>
      <c r="D101" s="16">
        <v>45715</v>
      </c>
      <c r="E101" s="16" t="s">
        <v>156</v>
      </c>
      <c r="F101" s="17" t="s">
        <v>906</v>
      </c>
      <c r="G101" s="50" t="s">
        <v>4417</v>
      </c>
    </row>
    <row r="102" spans="1:7" x14ac:dyDescent="0.25">
      <c r="A102" s="19" t="s">
        <v>141</v>
      </c>
      <c r="B102" s="18">
        <v>20000</v>
      </c>
      <c r="C102" s="16">
        <v>45715</v>
      </c>
      <c r="D102" s="16">
        <v>45715</v>
      </c>
      <c r="E102" s="16" t="s">
        <v>159</v>
      </c>
      <c r="F102" s="17" t="s">
        <v>899</v>
      </c>
      <c r="G102" s="50" t="s">
        <v>4515</v>
      </c>
    </row>
    <row r="103" spans="1:7" x14ac:dyDescent="0.25">
      <c r="A103" s="19" t="s">
        <v>41</v>
      </c>
      <c r="B103" s="18">
        <v>20000</v>
      </c>
      <c r="C103" s="16">
        <v>45716</v>
      </c>
      <c r="D103" s="16">
        <v>45716</v>
      </c>
      <c r="E103" s="16" t="s">
        <v>159</v>
      </c>
      <c r="F103" s="17" t="s">
        <v>899</v>
      </c>
      <c r="G103" s="50" t="s">
        <v>4515</v>
      </c>
    </row>
    <row r="104" spans="1:7" x14ac:dyDescent="0.25">
      <c r="A104" s="19" t="s">
        <v>141</v>
      </c>
      <c r="B104" s="18">
        <v>100970.57999999999</v>
      </c>
      <c r="C104" s="16">
        <v>45716</v>
      </c>
      <c r="D104" s="16">
        <v>45716</v>
      </c>
      <c r="E104" s="16" t="s">
        <v>159</v>
      </c>
      <c r="F104" s="17" t="s">
        <v>4424</v>
      </c>
      <c r="G104" s="50" t="s">
        <v>7622</v>
      </c>
    </row>
    <row r="105" spans="1:7" x14ac:dyDescent="0.25">
      <c r="A105" s="19" t="s">
        <v>140</v>
      </c>
      <c r="B105" s="18">
        <v>50635.44</v>
      </c>
      <c r="C105" s="16">
        <v>45716</v>
      </c>
      <c r="D105" s="16">
        <v>45716</v>
      </c>
      <c r="E105" s="16" t="s">
        <v>159</v>
      </c>
      <c r="F105" s="17" t="s">
        <v>4424</v>
      </c>
      <c r="G105" s="50" t="s">
        <v>7622</v>
      </c>
    </row>
    <row r="106" spans="1:7" x14ac:dyDescent="0.25">
      <c r="A106" s="19" t="s">
        <v>70</v>
      </c>
      <c r="B106" s="18">
        <v>7823.52</v>
      </c>
      <c r="C106" s="16">
        <v>45716</v>
      </c>
      <c r="D106" s="16">
        <v>45716</v>
      </c>
      <c r="E106" s="16" t="s">
        <v>159</v>
      </c>
      <c r="F106" s="17" t="s">
        <v>4424</v>
      </c>
      <c r="G106" s="50" t="s">
        <v>7622</v>
      </c>
    </row>
    <row r="107" spans="1:7" x14ac:dyDescent="0.25">
      <c r="A107" s="19" t="s">
        <v>6326</v>
      </c>
      <c r="B107" s="18">
        <v>17683.759999999998</v>
      </c>
      <c r="C107" s="16">
        <v>45716</v>
      </c>
      <c r="D107" s="16">
        <v>45716</v>
      </c>
      <c r="E107" s="16" t="s">
        <v>159</v>
      </c>
      <c r="F107" s="17" t="s">
        <v>4424</v>
      </c>
      <c r="G107" s="50" t="s">
        <v>7622</v>
      </c>
    </row>
    <row r="108" spans="1:7" x14ac:dyDescent="0.25">
      <c r="A108" s="19" t="s">
        <v>1033</v>
      </c>
      <c r="B108" s="18">
        <v>24138.244999999966</v>
      </c>
      <c r="C108" s="16">
        <v>45716</v>
      </c>
      <c r="D108" s="16">
        <v>45716</v>
      </c>
      <c r="E108" s="16" t="s">
        <v>159</v>
      </c>
      <c r="F108" s="17" t="s">
        <v>4424</v>
      </c>
      <c r="G108" s="50" t="s">
        <v>7622</v>
      </c>
    </row>
    <row r="109" spans="1:7" x14ac:dyDescent="0.25">
      <c r="A109" s="19" t="s">
        <v>1033</v>
      </c>
      <c r="B109" s="18">
        <v>60354.785950000107</v>
      </c>
      <c r="C109" s="16">
        <v>45716</v>
      </c>
      <c r="D109" s="16">
        <v>45716</v>
      </c>
      <c r="E109" s="16" t="s">
        <v>156</v>
      </c>
      <c r="F109" s="17" t="s">
        <v>4424</v>
      </c>
      <c r="G109" s="50" t="s">
        <v>7622</v>
      </c>
    </row>
    <row r="110" spans="1:7" x14ac:dyDescent="0.25">
      <c r="A110" s="19" t="s">
        <v>41</v>
      </c>
      <c r="B110" s="18">
        <v>77549.560000000027</v>
      </c>
      <c r="C110" s="16">
        <v>45716</v>
      </c>
      <c r="D110" s="16">
        <v>45716</v>
      </c>
      <c r="E110" s="16" t="s">
        <v>159</v>
      </c>
      <c r="F110" s="17" t="s">
        <v>4424</v>
      </c>
      <c r="G110" s="50" t="s">
        <v>7622</v>
      </c>
    </row>
    <row r="111" spans="1:7" x14ac:dyDescent="0.25">
      <c r="A111" s="19" t="s">
        <v>45</v>
      </c>
      <c r="B111" s="18">
        <v>3119.04</v>
      </c>
      <c r="C111" s="16">
        <v>45716</v>
      </c>
      <c r="D111" s="16">
        <v>45716</v>
      </c>
      <c r="E111" s="16" t="s">
        <v>159</v>
      </c>
      <c r="F111" s="17" t="s">
        <v>4424</v>
      </c>
      <c r="G111" s="50" t="s">
        <v>7622</v>
      </c>
    </row>
    <row r="112" spans="1:7" x14ac:dyDescent="0.25">
      <c r="A112" s="19" t="s">
        <v>36</v>
      </c>
      <c r="B112" s="18">
        <v>91884.86</v>
      </c>
      <c r="C112" s="16">
        <v>45716</v>
      </c>
      <c r="D112" s="16">
        <v>45716</v>
      </c>
      <c r="E112" s="16" t="s">
        <v>159</v>
      </c>
      <c r="F112" s="17" t="s">
        <v>899</v>
      </c>
      <c r="G112" s="50" t="s">
        <v>7623</v>
      </c>
    </row>
    <row r="113" spans="1:7" x14ac:dyDescent="0.25">
      <c r="A113" s="19" t="s">
        <v>162</v>
      </c>
      <c r="B113" s="18">
        <v>42300</v>
      </c>
      <c r="C113" s="16">
        <v>45719</v>
      </c>
      <c r="D113" s="16">
        <v>45719</v>
      </c>
      <c r="E113" s="16" t="s">
        <v>159</v>
      </c>
      <c r="F113" s="17" t="s">
        <v>899</v>
      </c>
      <c r="G113" s="50" t="s">
        <v>4515</v>
      </c>
    </row>
    <row r="114" spans="1:7" x14ac:dyDescent="0.25">
      <c r="A114" s="19" t="s">
        <v>140</v>
      </c>
      <c r="B114" s="18">
        <v>50000</v>
      </c>
      <c r="C114" s="16">
        <v>45719</v>
      </c>
      <c r="D114" s="16">
        <v>45719</v>
      </c>
      <c r="E114" s="16" t="s">
        <v>159</v>
      </c>
      <c r="F114" s="17" t="s">
        <v>899</v>
      </c>
      <c r="G114" s="50" t="s">
        <v>7624</v>
      </c>
    </row>
    <row r="115" spans="1:7" x14ac:dyDescent="0.25">
      <c r="A115" s="19" t="s">
        <v>41</v>
      </c>
      <c r="B115" s="18">
        <v>20000</v>
      </c>
      <c r="C115" s="16">
        <v>45721</v>
      </c>
      <c r="D115" s="16">
        <v>45721</v>
      </c>
      <c r="E115" s="16" t="s">
        <v>159</v>
      </c>
      <c r="F115" s="17" t="s">
        <v>899</v>
      </c>
      <c r="G115" s="50" t="s">
        <v>4515</v>
      </c>
    </row>
    <row r="116" spans="1:7" x14ac:dyDescent="0.25">
      <c r="A116" s="19" t="s">
        <v>162</v>
      </c>
      <c r="B116" s="18">
        <v>7700</v>
      </c>
      <c r="C116" s="16">
        <v>45721</v>
      </c>
      <c r="D116" s="16">
        <v>45721</v>
      </c>
      <c r="E116" s="16" t="s">
        <v>159</v>
      </c>
      <c r="F116" s="17" t="s">
        <v>899</v>
      </c>
      <c r="G116" s="50" t="s">
        <v>7625</v>
      </c>
    </row>
    <row r="117" spans="1:7" x14ac:dyDescent="0.25">
      <c r="A117" s="19" t="s">
        <v>145</v>
      </c>
      <c r="B117" s="18">
        <v>50000</v>
      </c>
      <c r="C117" s="16">
        <v>45722</v>
      </c>
      <c r="D117" s="16">
        <v>45722</v>
      </c>
      <c r="E117" s="16" t="s">
        <v>159</v>
      </c>
      <c r="F117" s="17" t="s">
        <v>906</v>
      </c>
      <c r="G117" s="50" t="s">
        <v>4417</v>
      </c>
    </row>
    <row r="118" spans="1:7" x14ac:dyDescent="0.25">
      <c r="A118" s="19" t="s">
        <v>41</v>
      </c>
      <c r="B118" s="18">
        <v>20000</v>
      </c>
      <c r="C118" s="16">
        <v>45723</v>
      </c>
      <c r="D118" s="16">
        <v>45723</v>
      </c>
      <c r="E118" s="16" t="s">
        <v>159</v>
      </c>
      <c r="F118" s="17" t="s">
        <v>899</v>
      </c>
      <c r="G118" s="50" t="s">
        <v>4515</v>
      </c>
    </row>
    <row r="119" spans="1:7" x14ac:dyDescent="0.25">
      <c r="A119" s="19" t="s">
        <v>4445</v>
      </c>
      <c r="B119" s="18">
        <v>86354.34</v>
      </c>
      <c r="C119" s="16">
        <v>45723</v>
      </c>
      <c r="D119" s="16">
        <v>45779</v>
      </c>
      <c r="E119" s="16" t="s">
        <v>156</v>
      </c>
      <c r="F119" s="17" t="s">
        <v>1012</v>
      </c>
      <c r="G119" s="50" t="s">
        <v>7626</v>
      </c>
    </row>
    <row r="120" spans="1:7" x14ac:dyDescent="0.25">
      <c r="A120" s="19" t="s">
        <v>4445</v>
      </c>
      <c r="B120" s="18">
        <v>86354.34</v>
      </c>
      <c r="C120" s="16">
        <v>45723</v>
      </c>
      <c r="D120" s="16">
        <v>45793</v>
      </c>
      <c r="E120" s="16" t="s">
        <v>156</v>
      </c>
      <c r="F120" s="17" t="s">
        <v>1012</v>
      </c>
      <c r="G120" s="50" t="s">
        <v>7627</v>
      </c>
    </row>
    <row r="121" spans="1:7" x14ac:dyDescent="0.25">
      <c r="A121" s="19" t="s">
        <v>4445</v>
      </c>
      <c r="B121" s="18">
        <v>86335</v>
      </c>
      <c r="C121" s="16">
        <v>45723</v>
      </c>
      <c r="D121" s="16">
        <v>45807</v>
      </c>
      <c r="E121" s="16" t="s">
        <v>156</v>
      </c>
      <c r="F121" s="17" t="s">
        <v>1012</v>
      </c>
      <c r="G121" s="50" t="s">
        <v>7628</v>
      </c>
    </row>
    <row r="122" spans="1:7" x14ac:dyDescent="0.25">
      <c r="A122" s="19" t="s">
        <v>4423</v>
      </c>
      <c r="B122" s="18">
        <v>19700</v>
      </c>
      <c r="C122" s="16">
        <v>45723</v>
      </c>
      <c r="D122" s="16">
        <v>45723</v>
      </c>
      <c r="E122" s="16" t="s">
        <v>159</v>
      </c>
      <c r="F122" s="17" t="s">
        <v>899</v>
      </c>
      <c r="G122" s="50" t="s">
        <v>7629</v>
      </c>
    </row>
    <row r="123" spans="1:7" x14ac:dyDescent="0.25">
      <c r="A123" s="19" t="s">
        <v>41</v>
      </c>
      <c r="B123" s="18">
        <v>10000</v>
      </c>
      <c r="C123" s="16">
        <v>45723</v>
      </c>
      <c r="D123" s="16">
        <v>45723</v>
      </c>
      <c r="E123" s="16" t="s">
        <v>159</v>
      </c>
      <c r="F123" s="17" t="s">
        <v>899</v>
      </c>
      <c r="G123" s="50" t="s">
        <v>4515</v>
      </c>
    </row>
    <row r="124" spans="1:7" x14ac:dyDescent="0.25">
      <c r="A124" s="19" t="s">
        <v>140</v>
      </c>
      <c r="B124" s="18">
        <v>50000</v>
      </c>
      <c r="C124" s="16">
        <v>45726</v>
      </c>
      <c r="D124" s="16">
        <v>45734</v>
      </c>
      <c r="E124" s="16" t="s">
        <v>159</v>
      </c>
      <c r="F124" s="17" t="s">
        <v>4485</v>
      </c>
      <c r="G124" s="50" t="s">
        <v>7630</v>
      </c>
    </row>
    <row r="125" spans="1:7" x14ac:dyDescent="0.25">
      <c r="A125" s="19" t="s">
        <v>4422</v>
      </c>
      <c r="B125" s="18">
        <v>172945.02</v>
      </c>
      <c r="C125" s="16">
        <v>45727</v>
      </c>
      <c r="D125" s="16">
        <v>45727</v>
      </c>
      <c r="E125" s="16" t="s">
        <v>156</v>
      </c>
      <c r="F125" s="17" t="s">
        <v>1012</v>
      </c>
      <c r="G125" s="50" t="s">
        <v>7631</v>
      </c>
    </row>
    <row r="126" spans="1:7" x14ac:dyDescent="0.25">
      <c r="A126" s="19" t="s">
        <v>4422</v>
      </c>
      <c r="B126" s="18">
        <v>117019.83</v>
      </c>
      <c r="C126" s="16">
        <v>45727</v>
      </c>
      <c r="D126" s="16">
        <v>45727</v>
      </c>
      <c r="E126" s="16" t="s">
        <v>156</v>
      </c>
      <c r="F126" s="17" t="s">
        <v>1012</v>
      </c>
      <c r="G126" s="50" t="s">
        <v>7632</v>
      </c>
    </row>
    <row r="127" spans="1:7" x14ac:dyDescent="0.25">
      <c r="A127" s="19" t="s">
        <v>4422</v>
      </c>
      <c r="B127" s="18">
        <v>117019.84</v>
      </c>
      <c r="C127" s="16">
        <v>45727</v>
      </c>
      <c r="D127" s="16">
        <v>45727</v>
      </c>
      <c r="E127" s="16" t="s">
        <v>156</v>
      </c>
      <c r="F127" s="17" t="s">
        <v>1012</v>
      </c>
      <c r="G127" s="50" t="s">
        <v>7633</v>
      </c>
    </row>
    <row r="128" spans="1:7" x14ac:dyDescent="0.25">
      <c r="A128" s="19" t="s">
        <v>140</v>
      </c>
      <c r="B128" s="18">
        <v>50000</v>
      </c>
      <c r="C128" s="16">
        <v>45727</v>
      </c>
      <c r="D128" s="16">
        <v>45727</v>
      </c>
      <c r="E128" s="16" t="s">
        <v>159</v>
      </c>
      <c r="F128" s="17" t="s">
        <v>899</v>
      </c>
      <c r="G128" s="50" t="s">
        <v>7634</v>
      </c>
    </row>
    <row r="129" spans="1:7" x14ac:dyDescent="0.25">
      <c r="A129" s="19" t="s">
        <v>145</v>
      </c>
      <c r="B129" s="18">
        <v>50000</v>
      </c>
      <c r="C129" s="16">
        <v>45728</v>
      </c>
      <c r="D129" s="16">
        <v>45728</v>
      </c>
      <c r="E129" s="16" t="s">
        <v>156</v>
      </c>
      <c r="F129" s="17" t="s">
        <v>906</v>
      </c>
      <c r="G129" s="50" t="s">
        <v>7635</v>
      </c>
    </row>
    <row r="130" spans="1:7" x14ac:dyDescent="0.25">
      <c r="A130" s="19" t="s">
        <v>41</v>
      </c>
      <c r="B130" s="18">
        <v>10000</v>
      </c>
      <c r="C130" s="16">
        <v>45729</v>
      </c>
      <c r="D130" s="16">
        <v>45729</v>
      </c>
      <c r="E130" s="16" t="s">
        <v>159</v>
      </c>
      <c r="F130" s="17" t="s">
        <v>899</v>
      </c>
      <c r="G130" s="50" t="s">
        <v>4515</v>
      </c>
    </row>
    <row r="131" spans="1:7" x14ac:dyDescent="0.25">
      <c r="A131" s="19" t="s">
        <v>4447</v>
      </c>
      <c r="B131" s="18">
        <v>44000</v>
      </c>
      <c r="C131" s="16">
        <v>45730</v>
      </c>
      <c r="D131" s="16">
        <v>45730</v>
      </c>
      <c r="E131" s="16" t="s">
        <v>159</v>
      </c>
      <c r="F131" s="17" t="s">
        <v>899</v>
      </c>
      <c r="G131" s="50" t="s">
        <v>7636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7F189-D859-4457-9587-7260ACEA4D72}">
  <sheetPr>
    <tabColor rgb="FF00B050"/>
  </sheetPr>
  <dimension ref="A1:G13"/>
  <sheetViews>
    <sheetView workbookViewId="0">
      <selection activeCell="C25" sqref="C25"/>
    </sheetView>
  </sheetViews>
  <sheetFormatPr baseColWidth="10" defaultRowHeight="15" x14ac:dyDescent="0.25"/>
  <cols>
    <col min="2" max="2" width="23.7109375" bestFit="1" customWidth="1"/>
    <col min="3" max="3" width="19" bestFit="1" customWidth="1"/>
    <col min="4" max="4" width="14.140625" bestFit="1" customWidth="1"/>
    <col min="5" max="5" width="25.140625" bestFit="1" customWidth="1"/>
    <col min="6" max="6" width="21.28515625" bestFit="1" customWidth="1"/>
    <col min="7" max="7" width="20.28515625" bestFit="1" customWidth="1"/>
  </cols>
  <sheetData>
    <row r="1" spans="1:7" x14ac:dyDescent="0.25">
      <c r="A1" s="26" t="s">
        <v>0</v>
      </c>
      <c r="B1" s="26" t="s">
        <v>171</v>
      </c>
      <c r="C1" s="26" t="s">
        <v>166</v>
      </c>
      <c r="D1" s="26" t="s">
        <v>167</v>
      </c>
      <c r="E1" s="26" t="s">
        <v>168</v>
      </c>
      <c r="F1" s="26" t="s">
        <v>169</v>
      </c>
      <c r="G1" s="26" t="s">
        <v>170</v>
      </c>
    </row>
    <row r="2" spans="1:7" x14ac:dyDescent="0.25">
      <c r="A2" s="27">
        <v>45658</v>
      </c>
      <c r="B2" s="28">
        <v>4517619.87</v>
      </c>
      <c r="C2" s="28">
        <v>4785230.4297999982</v>
      </c>
      <c r="D2" s="28">
        <v>9610526.2980000004</v>
      </c>
      <c r="E2" s="28">
        <v>3120305.5279999999</v>
      </c>
      <c r="F2" s="28">
        <v>2092102.7859999998</v>
      </c>
      <c r="G2" s="34">
        <v>0</v>
      </c>
    </row>
    <row r="3" spans="1:7" x14ac:dyDescent="0.25">
      <c r="A3" s="27">
        <v>45689</v>
      </c>
      <c r="B3" s="28">
        <v>3369879.92</v>
      </c>
      <c r="C3" s="28">
        <v>2320643.275799999</v>
      </c>
      <c r="D3" s="28">
        <v>9610526.2980000004</v>
      </c>
      <c r="E3" s="28">
        <v>3120305.5279999999</v>
      </c>
      <c r="F3" s="28">
        <v>2092102.7859999998</v>
      </c>
      <c r="G3" s="34">
        <v>0</v>
      </c>
    </row>
    <row r="4" spans="1:7" x14ac:dyDescent="0.25">
      <c r="A4" s="27">
        <v>45717</v>
      </c>
      <c r="B4" s="28">
        <v>1089728.3700000001</v>
      </c>
      <c r="C4" s="28">
        <v>4673800.1148499977</v>
      </c>
      <c r="D4" s="28">
        <v>9686216.2479999997</v>
      </c>
      <c r="E4" s="28">
        <v>3120305.5279999999</v>
      </c>
      <c r="F4" s="28">
        <v>2092102.7859999998</v>
      </c>
      <c r="G4" s="34">
        <v>0</v>
      </c>
    </row>
    <row r="5" spans="1:7" x14ac:dyDescent="0.25">
      <c r="A5" s="27">
        <v>45748</v>
      </c>
      <c r="B5" s="28"/>
      <c r="C5" s="28"/>
      <c r="D5" s="28"/>
      <c r="E5" s="28"/>
      <c r="F5" s="28"/>
      <c r="G5" s="28"/>
    </row>
    <row r="6" spans="1:7" x14ac:dyDescent="0.25">
      <c r="A6" s="27">
        <v>45778</v>
      </c>
      <c r="B6" s="28"/>
      <c r="C6" s="28"/>
      <c r="D6" s="28"/>
      <c r="E6" s="28"/>
      <c r="F6" s="28"/>
      <c r="G6" s="28"/>
    </row>
    <row r="7" spans="1:7" x14ac:dyDescent="0.25">
      <c r="A7" s="27">
        <v>45809</v>
      </c>
      <c r="B7" s="28"/>
      <c r="C7" s="28"/>
      <c r="D7" s="28"/>
      <c r="E7" s="28"/>
      <c r="F7" s="28"/>
      <c r="G7" s="28"/>
    </row>
    <row r="8" spans="1:7" x14ac:dyDescent="0.25">
      <c r="A8" s="27">
        <v>45839</v>
      </c>
      <c r="B8" s="28"/>
      <c r="C8" s="28"/>
      <c r="D8" s="28"/>
      <c r="E8" s="28"/>
      <c r="F8" s="28"/>
      <c r="G8" s="28"/>
    </row>
    <row r="9" spans="1:7" x14ac:dyDescent="0.25">
      <c r="A9" s="27">
        <v>45870</v>
      </c>
      <c r="B9" s="28"/>
      <c r="C9" s="28"/>
      <c r="D9" s="28"/>
      <c r="E9" s="28"/>
      <c r="F9" s="28"/>
      <c r="G9" s="28"/>
    </row>
    <row r="10" spans="1:7" x14ac:dyDescent="0.25">
      <c r="A10" s="27">
        <v>45901</v>
      </c>
      <c r="B10" s="34"/>
      <c r="C10" s="34"/>
      <c r="D10" s="34"/>
      <c r="E10" s="34"/>
      <c r="F10" s="34"/>
      <c r="G10" s="34"/>
    </row>
    <row r="11" spans="1:7" x14ac:dyDescent="0.25">
      <c r="A11" s="27">
        <v>45931</v>
      </c>
      <c r="B11" s="28"/>
      <c r="C11" s="28"/>
      <c r="D11" s="28"/>
      <c r="E11" s="28"/>
      <c r="F11" s="28"/>
      <c r="G11" s="28"/>
    </row>
    <row r="12" spans="1:7" x14ac:dyDescent="0.25">
      <c r="A12" s="27">
        <v>45962</v>
      </c>
      <c r="B12" s="28"/>
      <c r="C12" s="28"/>
      <c r="D12" s="28"/>
      <c r="E12" s="28"/>
      <c r="F12" s="28"/>
      <c r="G12" s="28"/>
    </row>
    <row r="13" spans="1:7" x14ac:dyDescent="0.25">
      <c r="A13" s="27">
        <v>45992</v>
      </c>
      <c r="B13" s="28"/>
      <c r="C13" s="28"/>
      <c r="D13" s="28"/>
      <c r="E13" s="28"/>
      <c r="F13" s="28"/>
      <c r="G13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7A9B-E928-4940-9CEF-BBAC3F8C42EE}">
  <sheetPr>
    <tabColor rgb="FF00B050"/>
  </sheetPr>
  <dimension ref="A1:D13"/>
  <sheetViews>
    <sheetView workbookViewId="0">
      <selection activeCell="A4" sqref="A4"/>
    </sheetView>
  </sheetViews>
  <sheetFormatPr baseColWidth="10" defaultRowHeight="15" x14ac:dyDescent="0.25"/>
  <cols>
    <col min="1" max="1" width="21.42578125" bestFit="1" customWidth="1"/>
    <col min="2" max="2" width="26" bestFit="1" customWidth="1"/>
    <col min="3" max="3" width="23.28515625" bestFit="1" customWidth="1"/>
    <col min="4" max="4" width="15.42578125" bestFit="1" customWidth="1"/>
    <col min="5" max="13288" width="8.140625" bestFit="1" customWidth="1"/>
    <col min="13289" max="13289" width="12.5703125" bestFit="1" customWidth="1"/>
  </cols>
  <sheetData>
    <row r="1" spans="1:4" x14ac:dyDescent="0.25">
      <c r="A1" s="26" t="s">
        <v>0</v>
      </c>
      <c r="B1" s="26" t="s">
        <v>163</v>
      </c>
      <c r="C1" s="26" t="s">
        <v>164</v>
      </c>
      <c r="D1" s="26" t="s">
        <v>165</v>
      </c>
    </row>
    <row r="2" spans="1:4" x14ac:dyDescent="0.25">
      <c r="A2" s="27">
        <v>45658</v>
      </c>
      <c r="B2" s="13">
        <v>323</v>
      </c>
      <c r="C2" s="13">
        <v>323</v>
      </c>
      <c r="D2" s="13">
        <f>B2-C2</f>
        <v>0</v>
      </c>
    </row>
    <row r="3" spans="1:4" x14ac:dyDescent="0.25">
      <c r="A3" s="27">
        <v>45689</v>
      </c>
      <c r="B3" s="13">
        <v>217</v>
      </c>
      <c r="C3" s="13">
        <v>217</v>
      </c>
      <c r="D3" s="13">
        <f>B3-C3</f>
        <v>0</v>
      </c>
    </row>
    <row r="4" spans="1:4" x14ac:dyDescent="0.25">
      <c r="A4" s="27">
        <v>45717</v>
      </c>
      <c r="B4" s="13">
        <v>71</v>
      </c>
      <c r="C4" s="13">
        <v>71</v>
      </c>
      <c r="D4" s="13">
        <f>B4-C4</f>
        <v>0</v>
      </c>
    </row>
    <row r="5" spans="1:4" x14ac:dyDescent="0.25">
      <c r="A5" s="27">
        <v>45748</v>
      </c>
      <c r="B5" s="13"/>
      <c r="C5" s="13"/>
      <c r="D5" s="13"/>
    </row>
    <row r="6" spans="1:4" x14ac:dyDescent="0.25">
      <c r="A6" s="27">
        <v>45778</v>
      </c>
      <c r="B6" s="13"/>
      <c r="C6" s="13"/>
      <c r="D6" s="13"/>
    </row>
    <row r="7" spans="1:4" x14ac:dyDescent="0.25">
      <c r="A7" s="27">
        <v>45809</v>
      </c>
      <c r="B7" s="13"/>
      <c r="C7" s="13"/>
      <c r="D7" s="13"/>
    </row>
    <row r="8" spans="1:4" x14ac:dyDescent="0.25">
      <c r="A8" s="27">
        <v>45839</v>
      </c>
      <c r="B8" s="13"/>
      <c r="C8" s="13"/>
      <c r="D8" s="13"/>
    </row>
    <row r="9" spans="1:4" x14ac:dyDescent="0.25">
      <c r="A9" s="27">
        <v>45870</v>
      </c>
      <c r="B9" s="13"/>
      <c r="C9" s="13"/>
      <c r="D9" s="13"/>
    </row>
    <row r="10" spans="1:4" x14ac:dyDescent="0.25">
      <c r="A10" s="27">
        <v>45901</v>
      </c>
      <c r="B10" s="13"/>
      <c r="C10" s="13"/>
      <c r="D10" s="13"/>
    </row>
    <row r="11" spans="1:4" x14ac:dyDescent="0.25">
      <c r="A11" s="27">
        <v>45931</v>
      </c>
      <c r="B11" s="13"/>
      <c r="C11" s="13"/>
      <c r="D11" s="13"/>
    </row>
    <row r="12" spans="1:4" x14ac:dyDescent="0.25">
      <c r="A12" s="27">
        <v>45962</v>
      </c>
      <c r="B12" s="13"/>
      <c r="C12" s="13"/>
      <c r="D12" s="13"/>
    </row>
    <row r="13" spans="1:4" x14ac:dyDescent="0.25">
      <c r="A13" s="27">
        <v>45992</v>
      </c>
      <c r="B13" s="13"/>
      <c r="C13" s="13"/>
      <c r="D13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38A0F-28B5-44C4-AFFB-42E546173753}">
  <sheetPr>
    <tabColor rgb="FF0070C0"/>
  </sheetPr>
  <dimension ref="A1:P2"/>
  <sheetViews>
    <sheetView workbookViewId="0">
      <selection activeCell="F12" sqref="F12"/>
    </sheetView>
  </sheetViews>
  <sheetFormatPr baseColWidth="10" defaultColWidth="11.42578125" defaultRowHeight="12" x14ac:dyDescent="0.2"/>
  <cols>
    <col min="1" max="1" width="12.140625" style="31" bestFit="1" customWidth="1"/>
    <col min="2" max="2" width="16.5703125" style="31" customWidth="1"/>
    <col min="3" max="3" width="29" style="31" customWidth="1"/>
    <col min="4" max="4" width="22" style="31" bestFit="1" customWidth="1"/>
    <col min="5" max="5" width="15.85546875" style="31" bestFit="1" customWidth="1"/>
    <col min="6" max="6" width="25.28515625" style="31" bestFit="1" customWidth="1"/>
    <col min="7" max="7" width="16.140625" style="31" bestFit="1" customWidth="1"/>
    <col min="8" max="8" width="29.42578125" style="31" bestFit="1" customWidth="1"/>
    <col min="9" max="9" width="25.7109375" style="31" bestFit="1" customWidth="1"/>
    <col min="10" max="10" width="20.140625" style="31" bestFit="1" customWidth="1"/>
    <col min="11" max="11" width="15.42578125" style="31" bestFit="1" customWidth="1"/>
    <col min="12" max="13" width="15.5703125" style="31" bestFit="1" customWidth="1"/>
    <col min="14" max="14" width="19" style="31" bestFit="1" customWidth="1"/>
    <col min="15" max="15" width="17.85546875" style="31" bestFit="1" customWidth="1"/>
    <col min="16" max="16" width="18.5703125" style="31" bestFit="1" customWidth="1"/>
    <col min="17" max="16384" width="11.42578125" style="31"/>
  </cols>
  <sheetData>
    <row r="1" spans="1:16" s="30" customFormat="1" ht="24" customHeight="1" x14ac:dyDescent="0.25">
      <c r="A1" s="29" t="s">
        <v>207</v>
      </c>
      <c r="B1" s="29" t="s">
        <v>208</v>
      </c>
      <c r="C1" s="29" t="s">
        <v>209</v>
      </c>
      <c r="D1" s="29" t="s">
        <v>210</v>
      </c>
      <c r="E1" s="29" t="s">
        <v>211</v>
      </c>
      <c r="F1" s="29" t="s">
        <v>212</v>
      </c>
      <c r="G1" s="29" t="s">
        <v>213</v>
      </c>
      <c r="H1" s="29" t="s">
        <v>214</v>
      </c>
      <c r="I1" s="29" t="s">
        <v>215</v>
      </c>
      <c r="J1" s="29" t="s">
        <v>216</v>
      </c>
      <c r="K1" s="29" t="s">
        <v>218</v>
      </c>
      <c r="L1" s="29" t="s">
        <v>217</v>
      </c>
      <c r="M1" s="29" t="s">
        <v>219</v>
      </c>
      <c r="N1" s="29" t="s">
        <v>220</v>
      </c>
      <c r="O1" s="29" t="s">
        <v>222</v>
      </c>
      <c r="P1" s="29" t="s">
        <v>221</v>
      </c>
    </row>
    <row r="2" spans="1:16" s="33" customFormat="1" x14ac:dyDescent="0.2">
      <c r="A2" s="32">
        <v>26000000</v>
      </c>
      <c r="B2" s="32">
        <v>20000000</v>
      </c>
      <c r="C2" s="32">
        <v>5000000</v>
      </c>
      <c r="D2" s="32">
        <v>500000</v>
      </c>
      <c r="E2" s="32">
        <v>38.909999999999997</v>
      </c>
      <c r="F2" s="32">
        <v>1500000</v>
      </c>
      <c r="G2" s="32">
        <v>5700000</v>
      </c>
      <c r="H2" s="32">
        <v>0</v>
      </c>
      <c r="I2" s="32">
        <v>200000</v>
      </c>
      <c r="J2" s="32">
        <f>+I2+H2+G2+F2</f>
        <v>7400000</v>
      </c>
      <c r="K2" s="32">
        <v>44.25</v>
      </c>
      <c r="L2" s="32">
        <v>33.25</v>
      </c>
      <c r="M2" s="32">
        <v>15</v>
      </c>
      <c r="N2" s="32">
        <v>35000000</v>
      </c>
      <c r="O2" s="32">
        <v>31000000</v>
      </c>
      <c r="P2" s="32">
        <v>8000000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2C25-465E-48E1-9C19-318ADF02DA57}">
  <sheetPr>
    <tabColor rgb="FF00B050"/>
  </sheetPr>
  <dimension ref="A1:N614"/>
  <sheetViews>
    <sheetView topLeftCell="A276" workbookViewId="0">
      <selection activeCell="B11" sqref="B11:B298"/>
    </sheetView>
  </sheetViews>
  <sheetFormatPr baseColWidth="10" defaultColWidth="11.42578125" defaultRowHeight="15" x14ac:dyDescent="0.25"/>
  <cols>
    <col min="1" max="1" width="10.5703125" style="58" bestFit="1" customWidth="1"/>
    <col min="2" max="2" width="60" style="58" bestFit="1" customWidth="1"/>
    <col min="3" max="3" width="19" style="58" bestFit="1" customWidth="1"/>
    <col min="4" max="4" width="9.42578125" style="58" bestFit="1" customWidth="1"/>
    <col min="5" max="5" width="8.85546875" style="58" bestFit="1" customWidth="1"/>
    <col min="6" max="6" width="18.7109375" style="58" bestFit="1" customWidth="1"/>
    <col min="7" max="7" width="20.42578125" style="58" customWidth="1"/>
    <col min="8" max="8" width="5.42578125" style="58" bestFit="1" customWidth="1"/>
    <col min="9" max="9" width="37" style="58" bestFit="1" customWidth="1"/>
    <col min="10" max="12" width="18.140625" style="58" bestFit="1" customWidth="1"/>
    <col min="13" max="13" width="11.42578125" style="58"/>
    <col min="14" max="14" width="13.140625" style="58" bestFit="1" customWidth="1"/>
    <col min="15" max="16384" width="11.42578125" style="58"/>
  </cols>
  <sheetData>
    <row r="1" spans="1:14" ht="15.75" thickBot="1" x14ac:dyDescent="0.3">
      <c r="A1" s="51" t="s">
        <v>0</v>
      </c>
      <c r="B1" s="52" t="s">
        <v>6</v>
      </c>
      <c r="C1" s="53" t="s">
        <v>4468</v>
      </c>
      <c r="D1" s="54" t="s">
        <v>4469</v>
      </c>
      <c r="E1" s="54" t="s">
        <v>4470</v>
      </c>
      <c r="F1" s="55" t="s">
        <v>4471</v>
      </c>
      <c r="G1" s="55" t="s">
        <v>4524</v>
      </c>
      <c r="H1" s="51" t="s">
        <v>4472</v>
      </c>
      <c r="I1" s="55" t="s">
        <v>154</v>
      </c>
      <c r="J1" s="55" t="s">
        <v>4473</v>
      </c>
      <c r="K1" s="56" t="s">
        <v>4474</v>
      </c>
      <c r="L1" s="57" t="s">
        <v>4475</v>
      </c>
    </row>
    <row r="2" spans="1:14" x14ac:dyDescent="0.25">
      <c r="A2" s="78">
        <v>45657</v>
      </c>
      <c r="B2" s="59" t="s">
        <v>145</v>
      </c>
      <c r="C2" s="60" t="s">
        <v>4476</v>
      </c>
      <c r="D2" s="60" t="s">
        <v>26</v>
      </c>
      <c r="E2" s="60" t="s">
        <v>26</v>
      </c>
      <c r="F2" s="78">
        <v>45747</v>
      </c>
      <c r="G2" s="60" t="s">
        <v>6328</v>
      </c>
      <c r="H2" s="60" t="s">
        <v>156</v>
      </c>
      <c r="I2" s="59" t="s">
        <v>4476</v>
      </c>
      <c r="J2" s="61">
        <v>558857.1679999996</v>
      </c>
      <c r="K2" s="61">
        <v>0</v>
      </c>
      <c r="L2" s="62">
        <v>558857.1679999996</v>
      </c>
      <c r="N2" s="84"/>
    </row>
    <row r="3" spans="1:14" x14ac:dyDescent="0.25">
      <c r="A3" s="78">
        <v>45291</v>
      </c>
      <c r="B3" s="59" t="s">
        <v>4449</v>
      </c>
      <c r="C3" s="60" t="s">
        <v>4476</v>
      </c>
      <c r="D3" s="60" t="s">
        <v>26</v>
      </c>
      <c r="E3" s="60" t="s">
        <v>26</v>
      </c>
      <c r="F3" s="78">
        <v>45381</v>
      </c>
      <c r="G3" s="60" t="s">
        <v>6329</v>
      </c>
      <c r="H3" s="63" t="s">
        <v>156</v>
      </c>
      <c r="I3" s="59" t="s">
        <v>4476</v>
      </c>
      <c r="J3" s="61">
        <v>150973.6</v>
      </c>
      <c r="K3" s="61">
        <v>0</v>
      </c>
      <c r="L3" s="62">
        <v>150973.6</v>
      </c>
    </row>
    <row r="4" spans="1:14" x14ac:dyDescent="0.25">
      <c r="A4" s="78">
        <v>45291</v>
      </c>
      <c r="B4" s="64" t="s">
        <v>907</v>
      </c>
      <c r="C4" s="60" t="s">
        <v>4476</v>
      </c>
      <c r="D4" s="60" t="s">
        <v>26</v>
      </c>
      <c r="E4" s="60" t="s">
        <v>26</v>
      </c>
      <c r="F4" s="78">
        <v>45381</v>
      </c>
      <c r="G4" s="60" t="s">
        <v>6329</v>
      </c>
      <c r="H4" s="63" t="s">
        <v>156</v>
      </c>
      <c r="I4" s="59" t="s">
        <v>4476</v>
      </c>
      <c r="J4" s="61">
        <v>7794.976000000318</v>
      </c>
      <c r="K4" s="61">
        <v>0</v>
      </c>
      <c r="L4" s="62">
        <v>7794.976000000318</v>
      </c>
    </row>
    <row r="5" spans="1:14" x14ac:dyDescent="0.25">
      <c r="A5" s="78">
        <v>45291</v>
      </c>
      <c r="B5" s="64" t="s">
        <v>139</v>
      </c>
      <c r="C5" s="60" t="s">
        <v>4476</v>
      </c>
      <c r="D5" s="60" t="s">
        <v>26</v>
      </c>
      <c r="E5" s="60" t="s">
        <v>26</v>
      </c>
      <c r="F5" s="78">
        <v>45381</v>
      </c>
      <c r="G5" s="60" t="s">
        <v>6329</v>
      </c>
      <c r="H5" s="63" t="s">
        <v>156</v>
      </c>
      <c r="I5" s="59" t="s">
        <v>4476</v>
      </c>
      <c r="J5" s="61">
        <v>159476.37399999998</v>
      </c>
      <c r="K5" s="61">
        <v>0</v>
      </c>
      <c r="L5" s="62">
        <v>159476.37399999998</v>
      </c>
    </row>
    <row r="6" spans="1:14" x14ac:dyDescent="0.25">
      <c r="A6" s="78">
        <v>45291</v>
      </c>
      <c r="B6" s="64" t="s">
        <v>908</v>
      </c>
      <c r="C6" s="60" t="s">
        <v>4476</v>
      </c>
      <c r="D6" s="60" t="s">
        <v>26</v>
      </c>
      <c r="E6" s="60" t="s">
        <v>26</v>
      </c>
      <c r="F6" s="78">
        <v>45351</v>
      </c>
      <c r="G6" s="60" t="s">
        <v>6329</v>
      </c>
      <c r="H6" s="63" t="s">
        <v>156</v>
      </c>
      <c r="I6" s="59" t="s">
        <v>4476</v>
      </c>
      <c r="J6" s="61">
        <v>2250</v>
      </c>
      <c r="K6" s="61">
        <v>0</v>
      </c>
      <c r="L6" s="62">
        <v>2250</v>
      </c>
    </row>
    <row r="7" spans="1:14" x14ac:dyDescent="0.25">
      <c r="A7" s="78">
        <v>45291</v>
      </c>
      <c r="B7" s="64" t="s">
        <v>160</v>
      </c>
      <c r="C7" s="60" t="s">
        <v>4476</v>
      </c>
      <c r="D7" s="60" t="s">
        <v>26</v>
      </c>
      <c r="E7" s="60" t="s">
        <v>26</v>
      </c>
      <c r="F7" s="78">
        <v>45381</v>
      </c>
      <c r="G7" s="60" t="s">
        <v>6329</v>
      </c>
      <c r="H7" s="63" t="s">
        <v>156</v>
      </c>
      <c r="I7" s="59" t="s">
        <v>4476</v>
      </c>
      <c r="J7" s="61">
        <v>266920.00199999998</v>
      </c>
      <c r="K7" s="61">
        <v>0</v>
      </c>
      <c r="L7" s="62">
        <v>266920.00199999998</v>
      </c>
    </row>
    <row r="8" spans="1:14" x14ac:dyDescent="0.25">
      <c r="A8" s="78">
        <v>45657</v>
      </c>
      <c r="B8" s="64" t="s">
        <v>4422</v>
      </c>
      <c r="C8" s="60" t="s">
        <v>4476</v>
      </c>
      <c r="D8" s="60" t="s">
        <v>26</v>
      </c>
      <c r="E8" s="60" t="s">
        <v>26</v>
      </c>
      <c r="F8" s="78">
        <v>45777</v>
      </c>
      <c r="G8" s="60" t="s">
        <v>6328</v>
      </c>
      <c r="H8" s="63" t="s">
        <v>156</v>
      </c>
      <c r="I8" s="59" t="s">
        <v>4476</v>
      </c>
      <c r="J8" s="61">
        <v>761286.82700000098</v>
      </c>
      <c r="K8" s="61">
        <v>0</v>
      </c>
      <c r="L8" s="62">
        <v>761286.82700000098</v>
      </c>
    </row>
    <row r="9" spans="1:14" x14ac:dyDescent="0.25">
      <c r="A9" s="78">
        <v>45657</v>
      </c>
      <c r="B9" s="64" t="s">
        <v>4446</v>
      </c>
      <c r="C9" s="60" t="s">
        <v>4476</v>
      </c>
      <c r="D9" s="60" t="s">
        <v>26</v>
      </c>
      <c r="E9" s="60" t="s">
        <v>26</v>
      </c>
      <c r="F9" s="78">
        <v>45657</v>
      </c>
      <c r="G9" s="60" t="s">
        <v>6329</v>
      </c>
      <c r="H9" s="63" t="s">
        <v>156</v>
      </c>
      <c r="I9" s="59" t="s">
        <v>4476</v>
      </c>
      <c r="J9" s="61">
        <v>0</v>
      </c>
      <c r="K9" s="61">
        <v>0</v>
      </c>
      <c r="L9" s="62">
        <v>0</v>
      </c>
    </row>
    <row r="10" spans="1:14" x14ac:dyDescent="0.25">
      <c r="A10" s="78">
        <v>45291</v>
      </c>
      <c r="B10" s="65" t="s">
        <v>4450</v>
      </c>
      <c r="C10" s="60" t="s">
        <v>4476</v>
      </c>
      <c r="D10" s="60" t="s">
        <v>26</v>
      </c>
      <c r="E10" s="60" t="s">
        <v>26</v>
      </c>
      <c r="F10" s="78">
        <v>45351</v>
      </c>
      <c r="G10" s="60" t="s">
        <v>6329</v>
      </c>
      <c r="H10" s="63" t="s">
        <v>156</v>
      </c>
      <c r="I10" s="59" t="s">
        <v>4476</v>
      </c>
      <c r="J10" s="61">
        <v>21900</v>
      </c>
      <c r="K10" s="61">
        <v>0</v>
      </c>
      <c r="L10" s="62">
        <v>21900</v>
      </c>
    </row>
    <row r="11" spans="1:14" x14ac:dyDescent="0.25">
      <c r="A11" s="78">
        <v>45291</v>
      </c>
      <c r="B11" s="64" t="s">
        <v>147</v>
      </c>
      <c r="C11" s="60" t="s">
        <v>4476</v>
      </c>
      <c r="D11" s="60" t="s">
        <v>26</v>
      </c>
      <c r="E11" s="60" t="s">
        <v>26</v>
      </c>
      <c r="F11" s="78">
        <v>45381</v>
      </c>
      <c r="G11" s="60" t="s">
        <v>6329</v>
      </c>
      <c r="H11" s="63" t="s">
        <v>156</v>
      </c>
      <c r="I11" s="59" t="s">
        <v>4476</v>
      </c>
      <c r="J11" s="61">
        <v>3082322.17</v>
      </c>
      <c r="K11" s="61">
        <v>0</v>
      </c>
      <c r="L11" s="62">
        <v>3082322.17</v>
      </c>
    </row>
    <row r="12" spans="1:14" x14ac:dyDescent="0.25">
      <c r="A12" s="78">
        <v>45291</v>
      </c>
      <c r="B12" s="64" t="s">
        <v>161</v>
      </c>
      <c r="C12" s="60" t="s">
        <v>4476</v>
      </c>
      <c r="D12" s="60" t="s">
        <v>26</v>
      </c>
      <c r="E12" s="60" t="s">
        <v>26</v>
      </c>
      <c r="F12" s="78">
        <v>45381</v>
      </c>
      <c r="G12" s="60" t="s">
        <v>6329</v>
      </c>
      <c r="H12" s="63" t="s">
        <v>156</v>
      </c>
      <c r="I12" s="59" t="s">
        <v>4476</v>
      </c>
      <c r="J12" s="61">
        <v>1625316</v>
      </c>
      <c r="K12" s="61">
        <v>0</v>
      </c>
      <c r="L12" s="62">
        <v>1625316</v>
      </c>
    </row>
    <row r="13" spans="1:14" x14ac:dyDescent="0.25">
      <c r="A13" s="78">
        <v>45291</v>
      </c>
      <c r="B13" s="64" t="s">
        <v>1033</v>
      </c>
      <c r="C13" s="60" t="s">
        <v>4476</v>
      </c>
      <c r="D13" s="60" t="s">
        <v>26</v>
      </c>
      <c r="E13" s="60" t="s">
        <v>26</v>
      </c>
      <c r="F13" s="78">
        <v>45381</v>
      </c>
      <c r="G13" s="60" t="s">
        <v>6329</v>
      </c>
      <c r="H13" s="63" t="s">
        <v>156</v>
      </c>
      <c r="I13" s="59" t="s">
        <v>4476</v>
      </c>
      <c r="J13" s="61">
        <v>408310.38959999965</v>
      </c>
      <c r="K13" s="61">
        <v>0</v>
      </c>
      <c r="L13" s="62">
        <v>408310.38959999965</v>
      </c>
    </row>
    <row r="14" spans="1:14" x14ac:dyDescent="0.25">
      <c r="A14" s="78">
        <v>45291</v>
      </c>
      <c r="B14" s="64" t="s">
        <v>148</v>
      </c>
      <c r="C14" s="60" t="s">
        <v>4476</v>
      </c>
      <c r="D14" s="60" t="s">
        <v>26</v>
      </c>
      <c r="E14" s="60" t="s">
        <v>26</v>
      </c>
      <c r="F14" s="78">
        <v>45381</v>
      </c>
      <c r="G14" s="60" t="s">
        <v>6329</v>
      </c>
      <c r="H14" s="63" t="s">
        <v>156</v>
      </c>
      <c r="I14" s="59" t="s">
        <v>4476</v>
      </c>
      <c r="J14" s="61">
        <v>123911.84400000019</v>
      </c>
      <c r="K14" s="61">
        <v>0</v>
      </c>
      <c r="L14" s="62">
        <v>123911.84400000019</v>
      </c>
    </row>
    <row r="15" spans="1:14" x14ac:dyDescent="0.25">
      <c r="A15" s="78">
        <v>45291</v>
      </c>
      <c r="B15" s="64" t="s">
        <v>4451</v>
      </c>
      <c r="C15" s="60" t="s">
        <v>4476</v>
      </c>
      <c r="D15" s="60" t="s">
        <v>26</v>
      </c>
      <c r="E15" s="60" t="s">
        <v>26</v>
      </c>
      <c r="F15" s="78">
        <v>45381</v>
      </c>
      <c r="G15" s="60" t="s">
        <v>6329</v>
      </c>
      <c r="H15" s="63" t="s">
        <v>156</v>
      </c>
      <c r="I15" s="59" t="s">
        <v>4476</v>
      </c>
      <c r="J15" s="61">
        <v>386395.59000000008</v>
      </c>
      <c r="K15" s="61">
        <v>0</v>
      </c>
      <c r="L15" s="62">
        <v>386395.59000000008</v>
      </c>
    </row>
    <row r="16" spans="1:14" x14ac:dyDescent="0.25">
      <c r="A16" s="78">
        <v>45291</v>
      </c>
      <c r="B16" s="64" t="s">
        <v>4452</v>
      </c>
      <c r="C16" s="60" t="s">
        <v>4476</v>
      </c>
      <c r="D16" s="60" t="s">
        <v>26</v>
      </c>
      <c r="E16" s="60" t="s">
        <v>26</v>
      </c>
      <c r="F16" s="78">
        <v>45351</v>
      </c>
      <c r="G16" s="60" t="s">
        <v>6329</v>
      </c>
      <c r="H16" s="63" t="s">
        <v>156</v>
      </c>
      <c r="I16" s="59" t="s">
        <v>4476</v>
      </c>
      <c r="J16" s="61">
        <v>162783.98800000007</v>
      </c>
      <c r="K16" s="61">
        <v>0</v>
      </c>
      <c r="L16" s="62">
        <v>162783.98800000007</v>
      </c>
    </row>
    <row r="17" spans="1:12" x14ac:dyDescent="0.25">
      <c r="A17" s="78">
        <v>45291</v>
      </c>
      <c r="B17" s="64" t="s">
        <v>909</v>
      </c>
      <c r="C17" s="60" t="s">
        <v>4476</v>
      </c>
      <c r="D17" s="60" t="s">
        <v>26</v>
      </c>
      <c r="E17" s="60" t="s">
        <v>26</v>
      </c>
      <c r="F17" s="78">
        <v>45351</v>
      </c>
      <c r="G17" s="60" t="s">
        <v>6329</v>
      </c>
      <c r="H17" s="63" t="s">
        <v>156</v>
      </c>
      <c r="I17" s="59" t="s">
        <v>4476</v>
      </c>
      <c r="J17" s="61">
        <v>24685.415999999997</v>
      </c>
      <c r="K17" s="61">
        <v>0</v>
      </c>
      <c r="L17" s="62">
        <v>24685.415999999997</v>
      </c>
    </row>
    <row r="18" spans="1:12" x14ac:dyDescent="0.25">
      <c r="A18" s="78">
        <v>45291</v>
      </c>
      <c r="B18" s="64" t="s">
        <v>910</v>
      </c>
      <c r="C18" s="60" t="s">
        <v>4476</v>
      </c>
      <c r="D18" s="60" t="s">
        <v>26</v>
      </c>
      <c r="E18" s="60" t="s">
        <v>26</v>
      </c>
      <c r="F18" s="78">
        <v>45381</v>
      </c>
      <c r="G18" s="60" t="s">
        <v>6329</v>
      </c>
      <c r="H18" s="63" t="s">
        <v>156</v>
      </c>
      <c r="I18" s="59" t="s">
        <v>4476</v>
      </c>
      <c r="J18" s="61">
        <v>2411812.6999999997</v>
      </c>
      <c r="K18" s="61">
        <v>0</v>
      </c>
      <c r="L18" s="62">
        <v>2411812.6999999997</v>
      </c>
    </row>
    <row r="19" spans="1:12" x14ac:dyDescent="0.25">
      <c r="A19" s="78">
        <v>45291</v>
      </c>
      <c r="B19" s="64" t="s">
        <v>4453</v>
      </c>
      <c r="C19" s="60" t="s">
        <v>4476</v>
      </c>
      <c r="D19" s="60" t="s">
        <v>26</v>
      </c>
      <c r="E19" s="60" t="s">
        <v>26</v>
      </c>
      <c r="F19" s="78">
        <v>45381</v>
      </c>
      <c r="G19" s="60" t="s">
        <v>6329</v>
      </c>
      <c r="H19" s="63" t="s">
        <v>156</v>
      </c>
      <c r="I19" s="59" t="s">
        <v>4476</v>
      </c>
      <c r="J19" s="61">
        <v>89044.893999999971</v>
      </c>
      <c r="K19" s="61">
        <v>0</v>
      </c>
      <c r="L19" s="62">
        <v>89044.893999999971</v>
      </c>
    </row>
    <row r="20" spans="1:12" x14ac:dyDescent="0.25">
      <c r="A20" s="78">
        <v>45291</v>
      </c>
      <c r="B20" s="64" t="s">
        <v>4454</v>
      </c>
      <c r="C20" s="63" t="s">
        <v>4476</v>
      </c>
      <c r="D20" s="60" t="s">
        <v>26</v>
      </c>
      <c r="E20" s="60" t="s">
        <v>26</v>
      </c>
      <c r="F20" s="78">
        <v>45381</v>
      </c>
      <c r="G20" s="60" t="s">
        <v>6329</v>
      </c>
      <c r="H20" s="63" t="s">
        <v>156</v>
      </c>
      <c r="I20" s="59" t="s">
        <v>4476</v>
      </c>
      <c r="J20" s="61">
        <v>3007.3439999999978</v>
      </c>
      <c r="K20" s="61">
        <v>0</v>
      </c>
      <c r="L20" s="62">
        <v>3007.3439999999978</v>
      </c>
    </row>
    <row r="21" spans="1:12" x14ac:dyDescent="0.25">
      <c r="A21" s="78">
        <v>45657</v>
      </c>
      <c r="B21" s="64" t="s">
        <v>4421</v>
      </c>
      <c r="C21" s="63" t="s">
        <v>4476</v>
      </c>
      <c r="D21" s="60" t="s">
        <v>26</v>
      </c>
      <c r="E21" s="60" t="s">
        <v>26</v>
      </c>
      <c r="F21" s="78">
        <v>45717</v>
      </c>
      <c r="G21" s="60" t="s">
        <v>6329</v>
      </c>
      <c r="H21" s="63" t="s">
        <v>156</v>
      </c>
      <c r="I21" s="59" t="s">
        <v>4476</v>
      </c>
      <c r="J21" s="61">
        <v>1808360.0219999999</v>
      </c>
      <c r="K21" s="61">
        <v>0</v>
      </c>
      <c r="L21" s="62">
        <v>1808360.0219999999</v>
      </c>
    </row>
    <row r="22" spans="1:12" x14ac:dyDescent="0.25">
      <c r="A22" s="78">
        <v>45291</v>
      </c>
      <c r="B22" s="12" t="s">
        <v>4455</v>
      </c>
      <c r="C22" s="63" t="s">
        <v>4476</v>
      </c>
      <c r="D22" s="60" t="s">
        <v>26</v>
      </c>
      <c r="E22" s="60" t="s">
        <v>26</v>
      </c>
      <c r="F22" s="78">
        <v>45351</v>
      </c>
      <c r="G22" s="60" t="s">
        <v>6329</v>
      </c>
      <c r="H22" s="63" t="s">
        <v>156</v>
      </c>
      <c r="I22" s="59" t="s">
        <v>4476</v>
      </c>
      <c r="J22" s="61">
        <v>2463.7439999999997</v>
      </c>
      <c r="K22" s="61">
        <v>0</v>
      </c>
      <c r="L22" s="62">
        <v>2463.7439999999997</v>
      </c>
    </row>
    <row r="23" spans="1:12" x14ac:dyDescent="0.25">
      <c r="A23" s="78">
        <v>45657</v>
      </c>
      <c r="B23" s="64" t="s">
        <v>4447</v>
      </c>
      <c r="C23" s="63" t="s">
        <v>4476</v>
      </c>
      <c r="D23" s="60" t="s">
        <v>26</v>
      </c>
      <c r="E23" s="60" t="s">
        <v>26</v>
      </c>
      <c r="F23" s="78">
        <v>45747</v>
      </c>
      <c r="G23" s="60" t="s">
        <v>6328</v>
      </c>
      <c r="H23" s="63" t="s">
        <v>156</v>
      </c>
      <c r="I23" s="59" t="s">
        <v>4476</v>
      </c>
      <c r="J23" s="61">
        <v>461926.35519999964</v>
      </c>
      <c r="K23" s="61">
        <v>0</v>
      </c>
      <c r="L23" s="62">
        <v>461926.35519999964</v>
      </c>
    </row>
    <row r="24" spans="1:12" x14ac:dyDescent="0.25">
      <c r="A24" s="78">
        <v>45291</v>
      </c>
      <c r="B24" s="64" t="s">
        <v>4456</v>
      </c>
      <c r="C24" s="63" t="s">
        <v>4476</v>
      </c>
      <c r="D24" s="60" t="s">
        <v>26</v>
      </c>
      <c r="E24" s="60" t="s">
        <v>26</v>
      </c>
      <c r="F24" s="78">
        <v>45291</v>
      </c>
      <c r="G24" s="60" t="s">
        <v>6329</v>
      </c>
      <c r="H24" s="63" t="s">
        <v>156</v>
      </c>
      <c r="I24" s="59" t="s">
        <v>4476</v>
      </c>
      <c r="J24" s="61">
        <v>-9839.6680000000633</v>
      </c>
      <c r="K24" s="61">
        <v>0</v>
      </c>
      <c r="L24" s="62">
        <v>-9839.6680000000633</v>
      </c>
    </row>
    <row r="25" spans="1:12" x14ac:dyDescent="0.25">
      <c r="A25" s="78">
        <v>45657</v>
      </c>
      <c r="B25" s="64" t="s">
        <v>66</v>
      </c>
      <c r="C25" s="63" t="s">
        <v>4476</v>
      </c>
      <c r="D25" s="60" t="s">
        <v>26</v>
      </c>
      <c r="E25" s="60" t="s">
        <v>26</v>
      </c>
      <c r="F25" s="78">
        <v>45747</v>
      </c>
      <c r="G25" s="60" t="s">
        <v>6328</v>
      </c>
      <c r="H25" s="63" t="s">
        <v>156</v>
      </c>
      <c r="I25" s="59" t="s">
        <v>4476</v>
      </c>
      <c r="J25" s="61">
        <v>118649.28000000003</v>
      </c>
      <c r="K25" s="61">
        <v>0</v>
      </c>
      <c r="L25" s="62">
        <v>118649.28000000003</v>
      </c>
    </row>
    <row r="26" spans="1:12" x14ac:dyDescent="0.25">
      <c r="A26" s="78">
        <v>45291</v>
      </c>
      <c r="B26" s="64" t="s">
        <v>4457</v>
      </c>
      <c r="C26" s="63" t="s">
        <v>4476</v>
      </c>
      <c r="D26" s="60" t="s">
        <v>26</v>
      </c>
      <c r="E26" s="60" t="s">
        <v>26</v>
      </c>
      <c r="F26" s="78">
        <v>45381</v>
      </c>
      <c r="G26" s="60" t="s">
        <v>6329</v>
      </c>
      <c r="H26" s="63" t="s">
        <v>156</v>
      </c>
      <c r="I26" s="59" t="s">
        <v>4476</v>
      </c>
      <c r="J26" s="61">
        <v>690873</v>
      </c>
      <c r="K26" s="61">
        <v>0</v>
      </c>
      <c r="L26" s="62">
        <v>690873</v>
      </c>
    </row>
    <row r="27" spans="1:12" x14ac:dyDescent="0.25">
      <c r="A27" s="78">
        <v>45291</v>
      </c>
      <c r="B27" s="64" t="s">
        <v>4458</v>
      </c>
      <c r="C27" s="63" t="s">
        <v>4476</v>
      </c>
      <c r="D27" s="60" t="s">
        <v>26</v>
      </c>
      <c r="E27" s="60" t="s">
        <v>26</v>
      </c>
      <c r="F27" s="78">
        <v>45381</v>
      </c>
      <c r="G27" s="60" t="s">
        <v>6329</v>
      </c>
      <c r="H27" s="63" t="s">
        <v>156</v>
      </c>
      <c r="I27" s="59" t="s">
        <v>4476</v>
      </c>
      <c r="J27" s="61">
        <v>27345.599999999991</v>
      </c>
      <c r="K27" s="61">
        <v>0</v>
      </c>
      <c r="L27" s="62">
        <v>27345.599999999991</v>
      </c>
    </row>
    <row r="28" spans="1:12" x14ac:dyDescent="0.25">
      <c r="A28" s="78">
        <v>45291</v>
      </c>
      <c r="B28" s="64" t="s">
        <v>149</v>
      </c>
      <c r="C28" s="63" t="s">
        <v>4476</v>
      </c>
      <c r="D28" s="60" t="s">
        <v>26</v>
      </c>
      <c r="E28" s="60" t="s">
        <v>26</v>
      </c>
      <c r="F28" s="78">
        <v>45381</v>
      </c>
      <c r="G28" s="60" t="s">
        <v>6329</v>
      </c>
      <c r="H28" s="63" t="s">
        <v>156</v>
      </c>
      <c r="I28" s="59" t="s">
        <v>4476</v>
      </c>
      <c r="J28" s="61">
        <v>906180.2</v>
      </c>
      <c r="K28" s="61">
        <v>0</v>
      </c>
      <c r="L28" s="62">
        <v>906180.2</v>
      </c>
    </row>
    <row r="29" spans="1:12" x14ac:dyDescent="0.25">
      <c r="A29" s="78">
        <v>45291</v>
      </c>
      <c r="B29" s="64" t="s">
        <v>911</v>
      </c>
      <c r="C29" s="63" t="s">
        <v>4476</v>
      </c>
      <c r="D29" s="60" t="s">
        <v>26</v>
      </c>
      <c r="E29" s="60" t="s">
        <v>26</v>
      </c>
      <c r="F29" s="78">
        <v>45291</v>
      </c>
      <c r="G29" s="60" t="s">
        <v>6329</v>
      </c>
      <c r="H29" s="63" t="s">
        <v>156</v>
      </c>
      <c r="I29" s="59" t="s">
        <v>4476</v>
      </c>
      <c r="J29" s="61">
        <v>5397.0959999999977</v>
      </c>
      <c r="K29" s="61">
        <v>0</v>
      </c>
      <c r="L29" s="62">
        <v>5397.0959999999977</v>
      </c>
    </row>
    <row r="30" spans="1:12" x14ac:dyDescent="0.25">
      <c r="A30" s="78">
        <v>45412</v>
      </c>
      <c r="B30" s="64" t="s">
        <v>51</v>
      </c>
      <c r="C30" s="63" t="s">
        <v>4476</v>
      </c>
      <c r="D30" s="60" t="s">
        <v>26</v>
      </c>
      <c r="E30" s="60" t="s">
        <v>26</v>
      </c>
      <c r="F30" s="78">
        <v>45502</v>
      </c>
      <c r="G30" s="60" t="s">
        <v>6329</v>
      </c>
      <c r="H30" s="63" t="s">
        <v>156</v>
      </c>
      <c r="I30" s="59" t="s">
        <v>4476</v>
      </c>
      <c r="J30" s="61">
        <v>553197.69999999995</v>
      </c>
      <c r="K30" s="61">
        <v>0</v>
      </c>
      <c r="L30" s="62">
        <v>553197.69999999995</v>
      </c>
    </row>
    <row r="31" spans="1:12" x14ac:dyDescent="0.25">
      <c r="A31" s="78">
        <v>45657</v>
      </c>
      <c r="B31" s="64" t="s">
        <v>4444</v>
      </c>
      <c r="C31" s="63" t="s">
        <v>4476</v>
      </c>
      <c r="D31" s="60" t="s">
        <v>26</v>
      </c>
      <c r="E31" s="60" t="s">
        <v>26</v>
      </c>
      <c r="F31" s="78">
        <v>45657</v>
      </c>
      <c r="G31" s="60" t="s">
        <v>6329</v>
      </c>
      <c r="H31" s="63" t="s">
        <v>156</v>
      </c>
      <c r="I31" s="59" t="s">
        <v>4476</v>
      </c>
      <c r="J31" s="61">
        <v>0</v>
      </c>
      <c r="K31" s="61">
        <v>0</v>
      </c>
      <c r="L31" s="62">
        <v>0</v>
      </c>
    </row>
    <row r="32" spans="1:12" x14ac:dyDescent="0.25">
      <c r="A32" s="78">
        <v>45657</v>
      </c>
      <c r="B32" s="64" t="s">
        <v>4459</v>
      </c>
      <c r="C32" s="63" t="s">
        <v>4476</v>
      </c>
      <c r="D32" s="60" t="s">
        <v>26</v>
      </c>
      <c r="E32" s="60" t="s">
        <v>26</v>
      </c>
      <c r="F32" s="78">
        <v>45657</v>
      </c>
      <c r="G32" s="60" t="s">
        <v>6329</v>
      </c>
      <c r="H32" s="63" t="s">
        <v>156</v>
      </c>
      <c r="I32" s="59" t="s">
        <v>4476</v>
      </c>
      <c r="J32" s="61">
        <v>-802.22</v>
      </c>
      <c r="K32" s="61">
        <v>0</v>
      </c>
      <c r="L32" s="62">
        <v>-802.22</v>
      </c>
    </row>
    <row r="33" spans="1:12" x14ac:dyDescent="0.25">
      <c r="A33" s="78">
        <v>45657</v>
      </c>
      <c r="B33" s="64" t="s">
        <v>913</v>
      </c>
      <c r="C33" s="63" t="s">
        <v>4476</v>
      </c>
      <c r="D33" s="60" t="s">
        <v>26</v>
      </c>
      <c r="E33" s="60" t="s">
        <v>26</v>
      </c>
      <c r="F33" s="78">
        <v>45657</v>
      </c>
      <c r="G33" s="60" t="s">
        <v>6329</v>
      </c>
      <c r="H33" s="63" t="s">
        <v>156</v>
      </c>
      <c r="I33" s="59" t="s">
        <v>4476</v>
      </c>
      <c r="J33" s="61">
        <v>20669.471999999994</v>
      </c>
      <c r="K33" s="61">
        <v>0</v>
      </c>
      <c r="L33" s="62">
        <v>20669.471999999994</v>
      </c>
    </row>
    <row r="34" spans="1:12" x14ac:dyDescent="0.25">
      <c r="A34" s="78">
        <v>45657</v>
      </c>
      <c r="B34" s="64" t="s">
        <v>4460</v>
      </c>
      <c r="C34" s="63" t="s">
        <v>4476</v>
      </c>
      <c r="D34" s="60" t="s">
        <v>26</v>
      </c>
      <c r="E34" s="60" t="s">
        <v>26</v>
      </c>
      <c r="F34" s="78">
        <v>45747</v>
      </c>
      <c r="G34" s="60" t="s">
        <v>6328</v>
      </c>
      <c r="H34" s="63" t="s">
        <v>156</v>
      </c>
      <c r="I34" s="59" t="s">
        <v>4476</v>
      </c>
      <c r="J34" s="61">
        <v>508660.2128000001</v>
      </c>
      <c r="K34" s="61">
        <v>0</v>
      </c>
      <c r="L34" s="62">
        <v>508660.2128000001</v>
      </c>
    </row>
    <row r="35" spans="1:12" x14ac:dyDescent="0.25">
      <c r="A35" s="78">
        <v>45677</v>
      </c>
      <c r="B35" s="64" t="s">
        <v>4460</v>
      </c>
      <c r="C35" s="63" t="s">
        <v>4477</v>
      </c>
      <c r="D35" s="60" t="s">
        <v>4480</v>
      </c>
      <c r="E35" s="60" t="s">
        <v>1012</v>
      </c>
      <c r="F35" s="78">
        <v>45677</v>
      </c>
      <c r="G35" s="60" t="s">
        <v>26</v>
      </c>
      <c r="H35" s="63" t="s">
        <v>156</v>
      </c>
      <c r="I35" s="59" t="s">
        <v>4478</v>
      </c>
      <c r="J35" s="61">
        <v>60850.51</v>
      </c>
      <c r="K35" s="61">
        <v>0</v>
      </c>
      <c r="L35" s="62">
        <v>60850.51</v>
      </c>
    </row>
    <row r="36" spans="1:12" x14ac:dyDescent="0.25">
      <c r="A36" s="78">
        <v>45657</v>
      </c>
      <c r="B36" s="64" t="s">
        <v>4445</v>
      </c>
      <c r="C36" s="63" t="s">
        <v>4476</v>
      </c>
      <c r="D36" s="60" t="s">
        <v>26</v>
      </c>
      <c r="E36" s="60" t="s">
        <v>26</v>
      </c>
      <c r="F36" s="78">
        <v>45777</v>
      </c>
      <c r="G36" s="60" t="s">
        <v>6328</v>
      </c>
      <c r="H36" s="63" t="s">
        <v>156</v>
      </c>
      <c r="I36" s="59" t="s">
        <v>4476</v>
      </c>
      <c r="J36" s="61">
        <v>285247.36599999998</v>
      </c>
      <c r="K36" s="61">
        <v>0</v>
      </c>
      <c r="L36" s="62">
        <v>285247.36599999998</v>
      </c>
    </row>
    <row r="37" spans="1:12" x14ac:dyDescent="0.25">
      <c r="A37" s="78">
        <v>44926</v>
      </c>
      <c r="B37" s="64" t="s">
        <v>4461</v>
      </c>
      <c r="C37" s="63" t="s">
        <v>4476</v>
      </c>
      <c r="D37" s="60" t="s">
        <v>26</v>
      </c>
      <c r="E37" s="60" t="s">
        <v>26</v>
      </c>
      <c r="F37" s="78">
        <v>45016</v>
      </c>
      <c r="G37" s="60" t="s">
        <v>6329</v>
      </c>
      <c r="H37" s="63" t="s">
        <v>156</v>
      </c>
      <c r="I37" s="59" t="s">
        <v>4476</v>
      </c>
      <c r="J37" s="61">
        <v>107800.00000000001</v>
      </c>
      <c r="K37" s="61">
        <v>0</v>
      </c>
      <c r="L37" s="62">
        <v>107800.00000000001</v>
      </c>
    </row>
    <row r="38" spans="1:12" x14ac:dyDescent="0.25">
      <c r="A38" s="78">
        <v>44957</v>
      </c>
      <c r="B38" s="64" t="s">
        <v>4462</v>
      </c>
      <c r="C38" s="63" t="s">
        <v>4476</v>
      </c>
      <c r="D38" s="60" t="s">
        <v>26</v>
      </c>
      <c r="E38" s="60" t="s">
        <v>26</v>
      </c>
      <c r="F38" s="78">
        <v>45047</v>
      </c>
      <c r="G38" s="60" t="s">
        <v>6329</v>
      </c>
      <c r="H38" s="63" t="s">
        <v>156</v>
      </c>
      <c r="I38" s="59" t="s">
        <v>4476</v>
      </c>
      <c r="J38" s="61">
        <v>623610</v>
      </c>
      <c r="K38" s="61">
        <v>0</v>
      </c>
      <c r="L38" s="62">
        <v>623610</v>
      </c>
    </row>
    <row r="39" spans="1:12" x14ac:dyDescent="0.25">
      <c r="A39" s="78">
        <v>44561</v>
      </c>
      <c r="B39" s="64" t="s">
        <v>914</v>
      </c>
      <c r="C39" s="63" t="s">
        <v>4476</v>
      </c>
      <c r="D39" s="60" t="s">
        <v>26</v>
      </c>
      <c r="E39" s="60" t="s">
        <v>26</v>
      </c>
      <c r="F39" s="78">
        <v>44651</v>
      </c>
      <c r="G39" s="60" t="s">
        <v>6329</v>
      </c>
      <c r="H39" s="63" t="s">
        <v>156</v>
      </c>
      <c r="I39" s="59" t="s">
        <v>4476</v>
      </c>
      <c r="J39" s="61">
        <v>191611.31</v>
      </c>
      <c r="K39" s="61">
        <v>0</v>
      </c>
      <c r="L39" s="62">
        <v>191611.31</v>
      </c>
    </row>
    <row r="40" spans="1:12" x14ac:dyDescent="0.25">
      <c r="A40" s="78">
        <v>44561</v>
      </c>
      <c r="B40" s="64" t="s">
        <v>915</v>
      </c>
      <c r="C40" s="63" t="s">
        <v>4476</v>
      </c>
      <c r="D40" s="60" t="s">
        <v>26</v>
      </c>
      <c r="E40" s="60" t="s">
        <v>26</v>
      </c>
      <c r="F40" s="78">
        <v>44651</v>
      </c>
      <c r="G40" s="60" t="s">
        <v>6329</v>
      </c>
      <c r="H40" s="63" t="s">
        <v>156</v>
      </c>
      <c r="I40" s="59" t="s">
        <v>4476</v>
      </c>
      <c r="J40" s="61">
        <v>22800</v>
      </c>
      <c r="K40" s="61">
        <v>0</v>
      </c>
      <c r="L40" s="62">
        <v>22800</v>
      </c>
    </row>
    <row r="41" spans="1:12" x14ac:dyDescent="0.25">
      <c r="A41" s="78">
        <v>45657</v>
      </c>
      <c r="B41" s="64" t="s">
        <v>4423</v>
      </c>
      <c r="C41" s="63" t="s">
        <v>4476</v>
      </c>
      <c r="D41" s="60" t="s">
        <v>26</v>
      </c>
      <c r="E41" s="60" t="s">
        <v>26</v>
      </c>
      <c r="F41" s="78">
        <v>45717</v>
      </c>
      <c r="G41" s="60" t="s">
        <v>6329</v>
      </c>
      <c r="H41" s="63" t="s">
        <v>156</v>
      </c>
      <c r="I41" s="59" t="s">
        <v>4476</v>
      </c>
      <c r="J41" s="61">
        <v>117553.728</v>
      </c>
      <c r="K41" s="61">
        <v>0</v>
      </c>
      <c r="L41" s="62">
        <v>117553.728</v>
      </c>
    </row>
    <row r="42" spans="1:12" x14ac:dyDescent="0.25">
      <c r="A42" s="78">
        <v>44926</v>
      </c>
      <c r="B42" s="64" t="s">
        <v>4463</v>
      </c>
      <c r="C42" s="63" t="s">
        <v>4476</v>
      </c>
      <c r="D42" s="60" t="s">
        <v>26</v>
      </c>
      <c r="E42" s="60" t="s">
        <v>26</v>
      </c>
      <c r="F42" s="78">
        <v>45016</v>
      </c>
      <c r="G42" s="60" t="s">
        <v>6329</v>
      </c>
      <c r="H42" s="63" t="s">
        <v>156</v>
      </c>
      <c r="I42" s="59" t="s">
        <v>4476</v>
      </c>
      <c r="J42" s="61">
        <v>12000</v>
      </c>
      <c r="K42" s="61">
        <v>0</v>
      </c>
      <c r="L42" s="62">
        <v>12000</v>
      </c>
    </row>
    <row r="43" spans="1:12" x14ac:dyDescent="0.25">
      <c r="A43" s="78">
        <v>44865</v>
      </c>
      <c r="B43" s="64" t="s">
        <v>4464</v>
      </c>
      <c r="C43" s="63" t="s">
        <v>4476</v>
      </c>
      <c r="D43" s="60" t="s">
        <v>26</v>
      </c>
      <c r="E43" s="60" t="s">
        <v>26</v>
      </c>
      <c r="F43" s="78">
        <v>44955</v>
      </c>
      <c r="G43" s="60" t="s">
        <v>6329</v>
      </c>
      <c r="H43" s="63" t="s">
        <v>156</v>
      </c>
      <c r="I43" s="59" t="s">
        <v>4476</v>
      </c>
      <c r="J43" s="61">
        <v>72875</v>
      </c>
      <c r="K43" s="61">
        <v>0</v>
      </c>
      <c r="L43" s="62">
        <v>72875</v>
      </c>
    </row>
    <row r="44" spans="1:12" x14ac:dyDescent="0.25">
      <c r="A44" s="78">
        <v>45473</v>
      </c>
      <c r="B44" s="64" t="s">
        <v>4465</v>
      </c>
      <c r="C44" s="63" t="s">
        <v>4476</v>
      </c>
      <c r="D44" s="60" t="s">
        <v>26</v>
      </c>
      <c r="E44" s="60" t="s">
        <v>26</v>
      </c>
      <c r="F44" s="78">
        <v>45593</v>
      </c>
      <c r="G44" s="60" t="s">
        <v>6329</v>
      </c>
      <c r="H44" s="63" t="s">
        <v>156</v>
      </c>
      <c r="I44" s="59" t="s">
        <v>4476</v>
      </c>
      <c r="J44" s="61">
        <v>74379.600000000093</v>
      </c>
      <c r="K44" s="61">
        <v>0</v>
      </c>
      <c r="L44" s="62">
        <v>74379.600000000093</v>
      </c>
    </row>
    <row r="45" spans="1:12" x14ac:dyDescent="0.25">
      <c r="A45" s="78">
        <v>45659</v>
      </c>
      <c r="B45" s="59" t="s">
        <v>145</v>
      </c>
      <c r="C45" s="11" t="s">
        <v>4479</v>
      </c>
      <c r="D45" s="11" t="s">
        <v>4480</v>
      </c>
      <c r="E45" s="11" t="s">
        <v>906</v>
      </c>
      <c r="F45" s="78">
        <v>45749</v>
      </c>
      <c r="G45" s="79" t="s">
        <v>26</v>
      </c>
      <c r="H45" s="11" t="s">
        <v>156</v>
      </c>
      <c r="I45" s="66" t="s">
        <v>4398</v>
      </c>
      <c r="J45" s="75">
        <v>0</v>
      </c>
      <c r="K45" s="75">
        <v>30000</v>
      </c>
      <c r="L45" s="80">
        <v>-30000</v>
      </c>
    </row>
    <row r="46" spans="1:12" x14ac:dyDescent="0.25">
      <c r="A46" s="78">
        <v>45664</v>
      </c>
      <c r="B46" s="64" t="s">
        <v>4445</v>
      </c>
      <c r="C46" s="11" t="s">
        <v>4479</v>
      </c>
      <c r="D46" s="11" t="s">
        <v>4480</v>
      </c>
      <c r="E46" s="11" t="s">
        <v>1012</v>
      </c>
      <c r="F46" s="78">
        <v>45784</v>
      </c>
      <c r="G46" s="79" t="s">
        <v>26</v>
      </c>
      <c r="H46" s="11" t="s">
        <v>156</v>
      </c>
      <c r="I46" s="66" t="s">
        <v>4399</v>
      </c>
      <c r="J46" s="75"/>
      <c r="K46" s="75">
        <v>76388.929999999993</v>
      </c>
      <c r="L46" s="80">
        <v>-76388.929999999993</v>
      </c>
    </row>
    <row r="47" spans="1:12" x14ac:dyDescent="0.25">
      <c r="A47" s="78">
        <v>45657</v>
      </c>
      <c r="B47" s="64" t="s">
        <v>4446</v>
      </c>
      <c r="C47" s="63" t="s">
        <v>4476</v>
      </c>
      <c r="D47" s="60" t="s">
        <v>26</v>
      </c>
      <c r="E47" s="60" t="s">
        <v>26</v>
      </c>
      <c r="F47" s="78">
        <v>45657</v>
      </c>
      <c r="G47" s="60" t="s">
        <v>26</v>
      </c>
      <c r="H47" s="63" t="s">
        <v>159</v>
      </c>
      <c r="I47" s="64" t="s">
        <v>4476</v>
      </c>
      <c r="J47" s="61">
        <v>-38869.699999999997</v>
      </c>
      <c r="K47" s="61">
        <v>0</v>
      </c>
      <c r="L47" s="62">
        <v>-38869.699999999997</v>
      </c>
    </row>
    <row r="48" spans="1:12" x14ac:dyDescent="0.25">
      <c r="A48" s="78">
        <v>45291</v>
      </c>
      <c r="B48" s="64" t="s">
        <v>160</v>
      </c>
      <c r="C48" s="63" t="s">
        <v>4476</v>
      </c>
      <c r="D48" s="60" t="s">
        <v>26</v>
      </c>
      <c r="E48" s="60" t="s">
        <v>26</v>
      </c>
      <c r="F48" s="78">
        <v>45381</v>
      </c>
      <c r="G48" s="60" t="s">
        <v>6329</v>
      </c>
      <c r="H48" s="63" t="s">
        <v>159</v>
      </c>
      <c r="I48" s="64" t="s">
        <v>4476</v>
      </c>
      <c r="J48" s="61">
        <v>20604.689999999988</v>
      </c>
      <c r="K48" s="61">
        <v>0</v>
      </c>
      <c r="L48" s="62">
        <v>20604.689999999988</v>
      </c>
    </row>
    <row r="49" spans="1:12" x14ac:dyDescent="0.25">
      <c r="A49" s="78">
        <v>45291</v>
      </c>
      <c r="B49" s="64" t="s">
        <v>146</v>
      </c>
      <c r="C49" s="63" t="s">
        <v>4476</v>
      </c>
      <c r="D49" s="60" t="s">
        <v>26</v>
      </c>
      <c r="E49" s="60" t="s">
        <v>26</v>
      </c>
      <c r="F49" s="78">
        <v>45351</v>
      </c>
      <c r="G49" s="60" t="s">
        <v>6329</v>
      </c>
      <c r="H49" s="63" t="s">
        <v>159</v>
      </c>
      <c r="I49" s="64" t="s">
        <v>4476</v>
      </c>
      <c r="J49" s="61">
        <v>1200</v>
      </c>
      <c r="K49" s="61">
        <v>0</v>
      </c>
      <c r="L49" s="62">
        <v>1200</v>
      </c>
    </row>
    <row r="50" spans="1:12" x14ac:dyDescent="0.25">
      <c r="A50" s="78">
        <v>45291</v>
      </c>
      <c r="B50" s="64" t="s">
        <v>1034</v>
      </c>
      <c r="C50" s="63" t="s">
        <v>4476</v>
      </c>
      <c r="D50" s="60" t="s">
        <v>26</v>
      </c>
      <c r="E50" s="60" t="s">
        <v>26</v>
      </c>
      <c r="F50" s="78">
        <v>45291</v>
      </c>
      <c r="G50" s="60" t="s">
        <v>6329</v>
      </c>
      <c r="H50" s="63" t="s">
        <v>159</v>
      </c>
      <c r="I50" s="64" t="s">
        <v>4476</v>
      </c>
      <c r="J50" s="61">
        <v>6375</v>
      </c>
      <c r="K50" s="61">
        <v>0</v>
      </c>
      <c r="L50" s="62">
        <v>6375</v>
      </c>
    </row>
    <row r="51" spans="1:12" x14ac:dyDescent="0.25">
      <c r="A51" s="78">
        <v>45291</v>
      </c>
      <c r="B51" s="64" t="s">
        <v>148</v>
      </c>
      <c r="C51" s="63" t="s">
        <v>4476</v>
      </c>
      <c r="D51" s="60" t="s">
        <v>26</v>
      </c>
      <c r="E51" s="60" t="s">
        <v>26</v>
      </c>
      <c r="F51" s="78">
        <v>45381</v>
      </c>
      <c r="G51" s="60" t="s">
        <v>6329</v>
      </c>
      <c r="H51" s="63" t="s">
        <v>159</v>
      </c>
      <c r="I51" s="64" t="s">
        <v>4476</v>
      </c>
      <c r="J51" s="61">
        <v>13908.970000000001</v>
      </c>
      <c r="K51" s="61">
        <v>0</v>
      </c>
      <c r="L51" s="62">
        <v>13908.970000000001</v>
      </c>
    </row>
    <row r="52" spans="1:12" x14ac:dyDescent="0.25">
      <c r="A52" s="78">
        <v>45291</v>
      </c>
      <c r="B52" s="64" t="s">
        <v>4451</v>
      </c>
      <c r="C52" s="63" t="s">
        <v>4476</v>
      </c>
      <c r="D52" s="60" t="s">
        <v>26</v>
      </c>
      <c r="E52" s="60" t="s">
        <v>26</v>
      </c>
      <c r="F52" s="78">
        <v>45381</v>
      </c>
      <c r="G52" s="60" t="s">
        <v>6329</v>
      </c>
      <c r="H52" s="63" t="s">
        <v>159</v>
      </c>
      <c r="I52" s="64" t="s">
        <v>4476</v>
      </c>
      <c r="J52" s="61">
        <v>17795.939999999944</v>
      </c>
      <c r="K52" s="61">
        <v>0</v>
      </c>
      <c r="L52" s="62">
        <v>17795.939999999944</v>
      </c>
    </row>
    <row r="53" spans="1:12" x14ac:dyDescent="0.25">
      <c r="A53" s="78">
        <v>45291</v>
      </c>
      <c r="B53" s="64" t="s">
        <v>4481</v>
      </c>
      <c r="C53" s="63" t="s">
        <v>4476</v>
      </c>
      <c r="D53" s="60" t="s">
        <v>26</v>
      </c>
      <c r="E53" s="60" t="s">
        <v>26</v>
      </c>
      <c r="F53" s="78">
        <v>45291</v>
      </c>
      <c r="G53" s="60" t="s">
        <v>6329</v>
      </c>
      <c r="H53" s="63" t="s">
        <v>159</v>
      </c>
      <c r="I53" s="64" t="s">
        <v>4476</v>
      </c>
      <c r="J53" s="61">
        <v>1637.54</v>
      </c>
      <c r="K53" s="61">
        <v>0</v>
      </c>
      <c r="L53" s="62">
        <v>1637.54</v>
      </c>
    </row>
    <row r="54" spans="1:12" x14ac:dyDescent="0.25">
      <c r="A54" s="78">
        <v>45657</v>
      </c>
      <c r="B54" s="64" t="s">
        <v>4447</v>
      </c>
      <c r="C54" s="63" t="s">
        <v>4476</v>
      </c>
      <c r="D54" s="60" t="s">
        <v>26</v>
      </c>
      <c r="E54" s="60" t="s">
        <v>26</v>
      </c>
      <c r="F54" s="78">
        <v>45747</v>
      </c>
      <c r="G54" s="60" t="s">
        <v>6328</v>
      </c>
      <c r="H54" s="63" t="s">
        <v>159</v>
      </c>
      <c r="I54" s="64" t="s">
        <v>4476</v>
      </c>
      <c r="J54" s="61">
        <v>127831.79619999998</v>
      </c>
      <c r="K54" s="61">
        <v>0</v>
      </c>
      <c r="L54" s="62">
        <v>127831.79619999998</v>
      </c>
    </row>
    <row r="55" spans="1:12" x14ac:dyDescent="0.25">
      <c r="A55" s="78">
        <v>45291</v>
      </c>
      <c r="B55" s="64" t="s">
        <v>4482</v>
      </c>
      <c r="C55" s="63" t="s">
        <v>4476</v>
      </c>
      <c r="D55" s="60" t="s">
        <v>26</v>
      </c>
      <c r="E55" s="60" t="s">
        <v>26</v>
      </c>
      <c r="F55" s="78">
        <v>45291</v>
      </c>
      <c r="G55" s="60" t="s">
        <v>6329</v>
      </c>
      <c r="H55" s="63" t="s">
        <v>159</v>
      </c>
      <c r="I55" s="64" t="s">
        <v>4476</v>
      </c>
      <c r="J55" s="61">
        <v>0</v>
      </c>
      <c r="K55" s="61">
        <v>0</v>
      </c>
      <c r="L55" s="62">
        <v>0</v>
      </c>
    </row>
    <row r="56" spans="1:12" x14ac:dyDescent="0.25">
      <c r="A56" s="78">
        <v>45291</v>
      </c>
      <c r="B56" s="64" t="s">
        <v>147</v>
      </c>
      <c r="C56" s="63" t="s">
        <v>4476</v>
      </c>
      <c r="D56" s="60" t="s">
        <v>26</v>
      </c>
      <c r="E56" s="60" t="s">
        <v>26</v>
      </c>
      <c r="F56" s="78">
        <v>45381</v>
      </c>
      <c r="G56" s="60" t="s">
        <v>6329</v>
      </c>
      <c r="H56" s="63" t="s">
        <v>159</v>
      </c>
      <c r="I56" s="64" t="s">
        <v>4476</v>
      </c>
      <c r="J56" s="61">
        <v>703807.9299999997</v>
      </c>
      <c r="K56" s="61">
        <v>0</v>
      </c>
      <c r="L56" s="62">
        <v>703807.9299999997</v>
      </c>
    </row>
    <row r="57" spans="1:12" x14ac:dyDescent="0.25">
      <c r="A57" s="78">
        <v>45291</v>
      </c>
      <c r="B57" s="65" t="s">
        <v>4450</v>
      </c>
      <c r="C57" s="63" t="s">
        <v>4476</v>
      </c>
      <c r="D57" s="60" t="s">
        <v>26</v>
      </c>
      <c r="E57" s="60" t="s">
        <v>26</v>
      </c>
      <c r="F57" s="78">
        <v>45351</v>
      </c>
      <c r="G57" s="60" t="s">
        <v>6329</v>
      </c>
      <c r="H57" s="63" t="s">
        <v>159</v>
      </c>
      <c r="I57" s="64" t="s">
        <v>4476</v>
      </c>
      <c r="J57" s="61">
        <v>-1447</v>
      </c>
      <c r="K57" s="61">
        <v>0</v>
      </c>
      <c r="L57" s="62">
        <v>-1447</v>
      </c>
    </row>
    <row r="58" spans="1:12" x14ac:dyDescent="0.25">
      <c r="A58" s="78">
        <v>45657</v>
      </c>
      <c r="B58" s="64" t="s">
        <v>1033</v>
      </c>
      <c r="C58" s="63" t="s">
        <v>4476</v>
      </c>
      <c r="D58" s="60" t="s">
        <v>26</v>
      </c>
      <c r="E58" s="60" t="s">
        <v>26</v>
      </c>
      <c r="F58" s="78">
        <v>45747</v>
      </c>
      <c r="G58" s="60" t="s">
        <v>6328</v>
      </c>
      <c r="H58" s="63" t="s">
        <v>159</v>
      </c>
      <c r="I58" s="64" t="s">
        <v>4476</v>
      </c>
      <c r="J58" s="61">
        <v>126421.15499999997</v>
      </c>
      <c r="K58" s="61">
        <v>0</v>
      </c>
      <c r="L58" s="62">
        <v>126421.15499999997</v>
      </c>
    </row>
    <row r="59" spans="1:12" x14ac:dyDescent="0.25">
      <c r="A59" s="78">
        <v>45657</v>
      </c>
      <c r="B59" s="64" t="s">
        <v>41</v>
      </c>
      <c r="C59" s="63" t="s">
        <v>4476</v>
      </c>
      <c r="D59" s="60" t="s">
        <v>26</v>
      </c>
      <c r="E59" s="60" t="s">
        <v>26</v>
      </c>
      <c r="F59" s="78">
        <v>45657</v>
      </c>
      <c r="G59" s="60" t="s">
        <v>26</v>
      </c>
      <c r="H59" s="63" t="s">
        <v>159</v>
      </c>
      <c r="I59" s="64" t="s">
        <v>4476</v>
      </c>
      <c r="J59" s="61">
        <v>-31356.479999999981</v>
      </c>
      <c r="K59" s="61">
        <v>0</v>
      </c>
      <c r="L59" s="62">
        <v>-31356.479999999981</v>
      </c>
    </row>
    <row r="60" spans="1:12" x14ac:dyDescent="0.25">
      <c r="A60" s="78">
        <v>45291</v>
      </c>
      <c r="B60" s="64" t="s">
        <v>908</v>
      </c>
      <c r="C60" s="63" t="s">
        <v>4476</v>
      </c>
      <c r="D60" s="60" t="s">
        <v>26</v>
      </c>
      <c r="E60" s="60" t="s">
        <v>26</v>
      </c>
      <c r="F60" s="78">
        <v>45351</v>
      </c>
      <c r="G60" s="60" t="s">
        <v>6329</v>
      </c>
      <c r="H60" s="63" t="s">
        <v>159</v>
      </c>
      <c r="I60" s="64" t="s">
        <v>4476</v>
      </c>
      <c r="J60" s="61">
        <v>47469.399999999994</v>
      </c>
      <c r="K60" s="61">
        <v>0</v>
      </c>
      <c r="L60" s="62">
        <v>47469.399999999994</v>
      </c>
    </row>
    <row r="61" spans="1:12" x14ac:dyDescent="0.25">
      <c r="A61" s="78">
        <v>45322</v>
      </c>
      <c r="B61" s="64" t="s">
        <v>161</v>
      </c>
      <c r="C61" s="63" t="s">
        <v>4476</v>
      </c>
      <c r="D61" s="60" t="s">
        <v>26</v>
      </c>
      <c r="E61" s="60" t="s">
        <v>26</v>
      </c>
      <c r="F61" s="78">
        <v>45412</v>
      </c>
      <c r="G61" s="60" t="s">
        <v>6329</v>
      </c>
      <c r="H61" s="63" t="s">
        <v>159</v>
      </c>
      <c r="I61" s="64" t="s">
        <v>4476</v>
      </c>
      <c r="J61" s="61">
        <v>31175.079999999725</v>
      </c>
      <c r="K61" s="61">
        <v>0</v>
      </c>
      <c r="L61" s="62">
        <v>31175.079999999725</v>
      </c>
    </row>
    <row r="62" spans="1:12" x14ac:dyDescent="0.25">
      <c r="A62" s="78">
        <v>45657</v>
      </c>
      <c r="B62" s="64" t="s">
        <v>162</v>
      </c>
      <c r="C62" s="63" t="s">
        <v>4476</v>
      </c>
      <c r="D62" s="60" t="s">
        <v>26</v>
      </c>
      <c r="E62" s="60" t="s">
        <v>26</v>
      </c>
      <c r="F62" s="78">
        <v>45657</v>
      </c>
      <c r="G62" s="60" t="s">
        <v>26</v>
      </c>
      <c r="H62" s="63" t="s">
        <v>159</v>
      </c>
      <c r="I62" s="64" t="s">
        <v>4476</v>
      </c>
      <c r="J62" s="61">
        <v>-9285.859999999986</v>
      </c>
      <c r="K62" s="61">
        <v>0</v>
      </c>
      <c r="L62" s="62">
        <v>-9285.859999999986</v>
      </c>
    </row>
    <row r="63" spans="1:12" x14ac:dyDescent="0.25">
      <c r="A63" s="78">
        <v>45291</v>
      </c>
      <c r="B63" s="64" t="s">
        <v>4483</v>
      </c>
      <c r="C63" s="63" t="s">
        <v>4476</v>
      </c>
      <c r="D63" s="60" t="s">
        <v>26</v>
      </c>
      <c r="E63" s="60" t="s">
        <v>26</v>
      </c>
      <c r="F63" s="78">
        <v>45291</v>
      </c>
      <c r="G63" s="60" t="s">
        <v>6329</v>
      </c>
      <c r="H63" s="63" t="s">
        <v>159</v>
      </c>
      <c r="I63" s="64" t="s">
        <v>4476</v>
      </c>
      <c r="J63" s="61">
        <v>108872.23999999999</v>
      </c>
      <c r="K63" s="61">
        <v>0</v>
      </c>
      <c r="L63" s="62">
        <v>108872.23999999999</v>
      </c>
    </row>
    <row r="64" spans="1:12" x14ac:dyDescent="0.25">
      <c r="A64" s="78">
        <v>45291</v>
      </c>
      <c r="B64" s="64" t="s">
        <v>909</v>
      </c>
      <c r="C64" s="63" t="s">
        <v>4476</v>
      </c>
      <c r="D64" s="60" t="s">
        <v>26</v>
      </c>
      <c r="E64" s="60" t="s">
        <v>26</v>
      </c>
      <c r="F64" s="78">
        <v>45351</v>
      </c>
      <c r="G64" s="60" t="s">
        <v>6329</v>
      </c>
      <c r="H64" s="63" t="s">
        <v>159</v>
      </c>
      <c r="I64" s="64" t="s">
        <v>4476</v>
      </c>
      <c r="J64" s="61">
        <v>14288.14</v>
      </c>
      <c r="K64" s="61">
        <v>0</v>
      </c>
      <c r="L64" s="62">
        <v>14288.14</v>
      </c>
    </row>
    <row r="65" spans="1:12" x14ac:dyDescent="0.25">
      <c r="A65" s="78">
        <v>45291</v>
      </c>
      <c r="B65" s="64" t="s">
        <v>910</v>
      </c>
      <c r="C65" s="63" t="s">
        <v>4476</v>
      </c>
      <c r="D65" s="60" t="s">
        <v>26</v>
      </c>
      <c r="E65" s="60" t="s">
        <v>26</v>
      </c>
      <c r="F65" s="78">
        <v>45381</v>
      </c>
      <c r="G65" s="60" t="s">
        <v>6329</v>
      </c>
      <c r="H65" s="63" t="s">
        <v>159</v>
      </c>
      <c r="I65" s="64" t="s">
        <v>4476</v>
      </c>
      <c r="J65" s="61">
        <v>0</v>
      </c>
      <c r="K65" s="61">
        <v>0</v>
      </c>
      <c r="L65" s="62">
        <v>0</v>
      </c>
    </row>
    <row r="66" spans="1:12" x14ac:dyDescent="0.25">
      <c r="A66" s="78">
        <v>45657</v>
      </c>
      <c r="B66" s="64" t="s">
        <v>203</v>
      </c>
      <c r="C66" s="63" t="s">
        <v>4476</v>
      </c>
      <c r="D66" s="60" t="s">
        <v>26</v>
      </c>
      <c r="E66" s="60" t="s">
        <v>26</v>
      </c>
      <c r="F66" s="78">
        <v>45657</v>
      </c>
      <c r="G66" s="60" t="s">
        <v>26</v>
      </c>
      <c r="H66" s="63" t="s">
        <v>159</v>
      </c>
      <c r="I66" s="64" t="s">
        <v>4476</v>
      </c>
      <c r="J66" s="61">
        <v>-26159.520000000019</v>
      </c>
      <c r="K66" s="61">
        <v>0</v>
      </c>
      <c r="L66" s="62">
        <v>-26159.520000000019</v>
      </c>
    </row>
    <row r="67" spans="1:12" x14ac:dyDescent="0.25">
      <c r="A67" s="78">
        <v>45291</v>
      </c>
      <c r="B67" s="64" t="s">
        <v>139</v>
      </c>
      <c r="C67" s="63" t="s">
        <v>4476</v>
      </c>
      <c r="D67" s="60" t="s">
        <v>26</v>
      </c>
      <c r="E67" s="60" t="s">
        <v>26</v>
      </c>
      <c r="F67" s="78">
        <v>45381</v>
      </c>
      <c r="G67" s="60" t="s">
        <v>6329</v>
      </c>
      <c r="H67" s="63" t="s">
        <v>159</v>
      </c>
      <c r="I67" s="64" t="s">
        <v>4476</v>
      </c>
      <c r="J67" s="61">
        <v>67747.100000000035</v>
      </c>
      <c r="K67" s="61">
        <v>0</v>
      </c>
      <c r="L67" s="62">
        <v>67747.100000000035</v>
      </c>
    </row>
    <row r="68" spans="1:12" x14ac:dyDescent="0.25">
      <c r="A68" s="78">
        <v>45291</v>
      </c>
      <c r="B68" s="64" t="s">
        <v>4453</v>
      </c>
      <c r="C68" s="63" t="s">
        <v>4476</v>
      </c>
      <c r="D68" s="60" t="s">
        <v>26</v>
      </c>
      <c r="E68" s="60" t="s">
        <v>26</v>
      </c>
      <c r="F68" s="78">
        <v>45381</v>
      </c>
      <c r="G68" s="60" t="s">
        <v>6329</v>
      </c>
      <c r="H68" s="63" t="s">
        <v>159</v>
      </c>
      <c r="I68" s="64" t="s">
        <v>4476</v>
      </c>
      <c r="J68" s="61">
        <v>-13135.499999999985</v>
      </c>
      <c r="K68" s="61">
        <v>0</v>
      </c>
      <c r="L68" s="62">
        <v>-13135.499999999985</v>
      </c>
    </row>
    <row r="69" spans="1:12" x14ac:dyDescent="0.25">
      <c r="A69" s="78">
        <v>45657</v>
      </c>
      <c r="B69" s="64" t="s">
        <v>70</v>
      </c>
      <c r="C69" s="63" t="s">
        <v>4476</v>
      </c>
      <c r="D69" s="60" t="s">
        <v>26</v>
      </c>
      <c r="E69" s="60" t="s">
        <v>26</v>
      </c>
      <c r="F69" s="78">
        <v>45657</v>
      </c>
      <c r="G69" s="60" t="s">
        <v>26</v>
      </c>
      <c r="H69" s="63" t="s">
        <v>159</v>
      </c>
      <c r="I69" s="64" t="s">
        <v>4476</v>
      </c>
      <c r="J69" s="61">
        <v>-32116.499999999942</v>
      </c>
      <c r="K69" s="61">
        <v>0</v>
      </c>
      <c r="L69" s="62">
        <v>-32116.499999999942</v>
      </c>
    </row>
    <row r="70" spans="1:12" x14ac:dyDescent="0.25">
      <c r="A70" s="78">
        <v>45657</v>
      </c>
      <c r="B70" s="64" t="s">
        <v>45</v>
      </c>
      <c r="C70" s="63" t="s">
        <v>4476</v>
      </c>
      <c r="D70" s="60" t="s">
        <v>26</v>
      </c>
      <c r="E70" s="60" t="s">
        <v>26</v>
      </c>
      <c r="F70" s="78">
        <v>45657</v>
      </c>
      <c r="G70" s="60" t="s">
        <v>26</v>
      </c>
      <c r="H70" s="63" t="s">
        <v>159</v>
      </c>
      <c r="I70" s="64" t="s">
        <v>4476</v>
      </c>
      <c r="J70" s="61">
        <v>-7704.3400000003166</v>
      </c>
      <c r="K70" s="61">
        <v>0</v>
      </c>
      <c r="L70" s="62">
        <v>-7704.3400000003166</v>
      </c>
    </row>
    <row r="71" spans="1:12" x14ac:dyDescent="0.25">
      <c r="A71" s="78">
        <v>45657</v>
      </c>
      <c r="B71" s="64" t="s">
        <v>71</v>
      </c>
      <c r="C71" s="63" t="s">
        <v>4476</v>
      </c>
      <c r="D71" s="60" t="s">
        <v>26</v>
      </c>
      <c r="E71" s="60" t="s">
        <v>26</v>
      </c>
      <c r="F71" s="78">
        <v>45657</v>
      </c>
      <c r="G71" s="60" t="s">
        <v>26</v>
      </c>
      <c r="H71" s="63" t="s">
        <v>159</v>
      </c>
      <c r="I71" s="64" t="s">
        <v>4476</v>
      </c>
      <c r="J71" s="61">
        <v>0</v>
      </c>
      <c r="K71" s="61">
        <v>0</v>
      </c>
      <c r="L71" s="62">
        <v>0</v>
      </c>
    </row>
    <row r="72" spans="1:12" x14ac:dyDescent="0.25">
      <c r="A72" s="78">
        <v>45657</v>
      </c>
      <c r="B72" s="64" t="s">
        <v>140</v>
      </c>
      <c r="C72" s="63" t="s">
        <v>4476</v>
      </c>
      <c r="D72" s="60" t="s">
        <v>26</v>
      </c>
      <c r="E72" s="60" t="s">
        <v>26</v>
      </c>
      <c r="F72" s="78">
        <v>45657</v>
      </c>
      <c r="G72" s="60" t="s">
        <v>26</v>
      </c>
      <c r="H72" s="63" t="s">
        <v>159</v>
      </c>
      <c r="I72" s="64" t="s">
        <v>4476</v>
      </c>
      <c r="J72" s="61">
        <v>-25939.820000000065</v>
      </c>
      <c r="K72" s="61">
        <v>0</v>
      </c>
      <c r="L72" s="62">
        <v>-25939.820000000065</v>
      </c>
    </row>
    <row r="73" spans="1:12" x14ac:dyDescent="0.25">
      <c r="A73" s="78">
        <v>45657</v>
      </c>
      <c r="B73" s="64" t="s">
        <v>6326</v>
      </c>
      <c r="C73" s="63" t="s">
        <v>4476</v>
      </c>
      <c r="D73" s="60" t="s">
        <v>26</v>
      </c>
      <c r="E73" s="60" t="s">
        <v>26</v>
      </c>
      <c r="F73" s="78">
        <v>45657</v>
      </c>
      <c r="G73" s="60" t="s">
        <v>26</v>
      </c>
      <c r="H73" s="63" t="s">
        <v>159</v>
      </c>
      <c r="I73" s="64" t="s">
        <v>4476</v>
      </c>
      <c r="J73" s="61">
        <v>-67638.41</v>
      </c>
      <c r="K73" s="61">
        <v>0</v>
      </c>
      <c r="L73" s="62">
        <v>-67638.41</v>
      </c>
    </row>
    <row r="74" spans="1:12" x14ac:dyDescent="0.25">
      <c r="A74" s="78">
        <v>45657</v>
      </c>
      <c r="B74" s="64" t="s">
        <v>912</v>
      </c>
      <c r="C74" s="63" t="s">
        <v>4476</v>
      </c>
      <c r="D74" s="60" t="s">
        <v>26</v>
      </c>
      <c r="E74" s="60" t="s">
        <v>26</v>
      </c>
      <c r="F74" s="78">
        <v>45747</v>
      </c>
      <c r="G74" s="60" t="s">
        <v>26</v>
      </c>
      <c r="H74" s="63" t="s">
        <v>159</v>
      </c>
      <c r="I74" s="64" t="s">
        <v>4476</v>
      </c>
      <c r="J74" s="61">
        <v>955.34</v>
      </c>
      <c r="K74" s="61">
        <v>0</v>
      </c>
      <c r="L74" s="62">
        <v>955.34</v>
      </c>
    </row>
    <row r="75" spans="1:12" x14ac:dyDescent="0.25">
      <c r="A75" s="78">
        <v>45657</v>
      </c>
      <c r="B75" s="64" t="s">
        <v>4467</v>
      </c>
      <c r="C75" s="63" t="s">
        <v>4476</v>
      </c>
      <c r="D75" s="60" t="s">
        <v>26</v>
      </c>
      <c r="E75" s="60" t="s">
        <v>26</v>
      </c>
      <c r="F75" s="78">
        <v>45657</v>
      </c>
      <c r="G75" s="60" t="s">
        <v>26</v>
      </c>
      <c r="H75" s="63" t="s">
        <v>159</v>
      </c>
      <c r="I75" s="64" t="s">
        <v>4476</v>
      </c>
      <c r="J75" s="61">
        <v>1018.7999999999302</v>
      </c>
      <c r="K75" s="61">
        <v>0</v>
      </c>
      <c r="L75" s="62">
        <v>1018.7999999999302</v>
      </c>
    </row>
    <row r="76" spans="1:12" x14ac:dyDescent="0.25">
      <c r="A76" s="78">
        <v>45657</v>
      </c>
      <c r="B76" s="64" t="s">
        <v>564</v>
      </c>
      <c r="C76" s="63" t="s">
        <v>4476</v>
      </c>
      <c r="D76" s="60" t="s">
        <v>26</v>
      </c>
      <c r="E76" s="60" t="s">
        <v>26</v>
      </c>
      <c r="F76" s="78">
        <v>45657</v>
      </c>
      <c r="G76" s="60" t="s">
        <v>26</v>
      </c>
      <c r="H76" s="63" t="s">
        <v>159</v>
      </c>
      <c r="I76" s="64" t="s">
        <v>4476</v>
      </c>
      <c r="J76" s="61">
        <v>-3373.9199999999837</v>
      </c>
      <c r="K76" s="61">
        <v>0</v>
      </c>
      <c r="L76" s="62">
        <v>-3373.9199999999837</v>
      </c>
    </row>
    <row r="77" spans="1:12" x14ac:dyDescent="0.25">
      <c r="A77" s="78">
        <v>45657</v>
      </c>
      <c r="B77" s="64" t="s">
        <v>141</v>
      </c>
      <c r="C77" s="63" t="s">
        <v>4476</v>
      </c>
      <c r="D77" s="60" t="s">
        <v>26</v>
      </c>
      <c r="E77" s="60" t="s">
        <v>26</v>
      </c>
      <c r="F77" s="78">
        <v>45657</v>
      </c>
      <c r="G77" s="60" t="s">
        <v>26</v>
      </c>
      <c r="H77" s="63" t="s">
        <v>159</v>
      </c>
      <c r="I77" s="64" t="s">
        <v>4476</v>
      </c>
      <c r="J77" s="61">
        <v>-87051.379999999888</v>
      </c>
      <c r="K77" s="61">
        <v>0</v>
      </c>
      <c r="L77" s="62">
        <v>-87051.379999999888</v>
      </c>
    </row>
    <row r="78" spans="1:12" x14ac:dyDescent="0.25">
      <c r="A78" s="78">
        <v>45657</v>
      </c>
      <c r="B78" s="64" t="s">
        <v>4443</v>
      </c>
      <c r="C78" s="63" t="s">
        <v>4476</v>
      </c>
      <c r="D78" s="60" t="s">
        <v>26</v>
      </c>
      <c r="E78" s="60" t="s">
        <v>26</v>
      </c>
      <c r="F78" s="78">
        <v>45657</v>
      </c>
      <c r="G78" s="60" t="s">
        <v>26</v>
      </c>
      <c r="H78" s="63" t="s">
        <v>159</v>
      </c>
      <c r="I78" s="64" t="s">
        <v>4476</v>
      </c>
      <c r="J78" s="61">
        <v>-2395.8000000000029</v>
      </c>
      <c r="K78" s="61">
        <v>0</v>
      </c>
      <c r="L78" s="62">
        <v>-2395.8000000000029</v>
      </c>
    </row>
    <row r="79" spans="1:12" x14ac:dyDescent="0.25">
      <c r="A79" s="78">
        <v>45659</v>
      </c>
      <c r="B79" s="64" t="s">
        <v>140</v>
      </c>
      <c r="C79" s="63" t="s">
        <v>4484</v>
      </c>
      <c r="D79" s="60" t="s">
        <v>26</v>
      </c>
      <c r="E79" s="60" t="s">
        <v>4485</v>
      </c>
      <c r="F79" s="78">
        <v>45659</v>
      </c>
      <c r="G79" s="60" t="s">
        <v>26</v>
      </c>
      <c r="H79" s="63" t="s">
        <v>159</v>
      </c>
      <c r="I79" s="64" t="s">
        <v>757</v>
      </c>
      <c r="J79" s="61">
        <v>50000</v>
      </c>
      <c r="K79" s="61"/>
      <c r="L79" s="62">
        <v>50000</v>
      </c>
    </row>
    <row r="80" spans="1:12" x14ac:dyDescent="0.25">
      <c r="A80" s="78">
        <v>45659</v>
      </c>
      <c r="B80" s="64" t="s">
        <v>140</v>
      </c>
      <c r="C80" s="63" t="s">
        <v>4479</v>
      </c>
      <c r="D80" s="60" t="s">
        <v>4429</v>
      </c>
      <c r="E80" s="60" t="s">
        <v>899</v>
      </c>
      <c r="F80" s="78">
        <v>45659</v>
      </c>
      <c r="G80" s="60" t="s">
        <v>26</v>
      </c>
      <c r="H80" s="63" t="s">
        <v>159</v>
      </c>
      <c r="I80" s="64" t="s">
        <v>4425</v>
      </c>
      <c r="J80" s="61"/>
      <c r="K80" s="61">
        <v>50000</v>
      </c>
      <c r="L80" s="62">
        <v>-50000</v>
      </c>
    </row>
    <row r="81" spans="1:12" x14ac:dyDescent="0.25">
      <c r="A81" s="78">
        <v>45664</v>
      </c>
      <c r="B81" s="66" t="s">
        <v>45</v>
      </c>
      <c r="C81" s="11" t="s">
        <v>4479</v>
      </c>
      <c r="D81" s="60" t="s">
        <v>4429</v>
      </c>
      <c r="E81" s="11" t="s">
        <v>899</v>
      </c>
      <c r="F81" s="78">
        <v>45664</v>
      </c>
      <c r="G81" s="79" t="s">
        <v>26</v>
      </c>
      <c r="H81" s="11" t="s">
        <v>159</v>
      </c>
      <c r="I81" s="66" t="s">
        <v>4426</v>
      </c>
      <c r="J81" s="75"/>
      <c r="K81" s="75">
        <v>80000</v>
      </c>
      <c r="L81" s="80">
        <v>-80000</v>
      </c>
    </row>
    <row r="82" spans="1:12" x14ac:dyDescent="0.25">
      <c r="A82" s="78">
        <v>45664</v>
      </c>
      <c r="B82" s="64" t="s">
        <v>564</v>
      </c>
      <c r="C82" s="11" t="s">
        <v>4479</v>
      </c>
      <c r="D82" s="60" t="s">
        <v>4429</v>
      </c>
      <c r="E82" s="11" t="s">
        <v>899</v>
      </c>
      <c r="F82" s="78">
        <v>45664</v>
      </c>
      <c r="G82" s="79" t="s">
        <v>26</v>
      </c>
      <c r="H82" s="11" t="s">
        <v>159</v>
      </c>
      <c r="I82" s="66" t="s">
        <v>4426</v>
      </c>
      <c r="J82" s="75"/>
      <c r="K82" s="75">
        <v>40000</v>
      </c>
      <c r="L82" s="80">
        <v>-40000</v>
      </c>
    </row>
    <row r="83" spans="1:12" x14ac:dyDescent="0.25">
      <c r="A83" s="78">
        <v>45664</v>
      </c>
      <c r="B83" s="64" t="s">
        <v>162</v>
      </c>
      <c r="C83" s="11" t="s">
        <v>4479</v>
      </c>
      <c r="D83" s="60" t="s">
        <v>4429</v>
      </c>
      <c r="E83" s="11" t="s">
        <v>899</v>
      </c>
      <c r="F83" s="78">
        <v>45664</v>
      </c>
      <c r="G83" s="79" t="s">
        <v>26</v>
      </c>
      <c r="H83" s="11" t="s">
        <v>159</v>
      </c>
      <c r="I83" s="66" t="s">
        <v>4426</v>
      </c>
      <c r="J83" s="75"/>
      <c r="K83" s="75">
        <v>110000</v>
      </c>
      <c r="L83" s="80">
        <v>-110000</v>
      </c>
    </row>
    <row r="84" spans="1:12" x14ac:dyDescent="0.25">
      <c r="A84" s="78">
        <v>45665</v>
      </c>
      <c r="B84" s="64" t="s">
        <v>4443</v>
      </c>
      <c r="C84" s="11" t="s">
        <v>4479</v>
      </c>
      <c r="D84" s="60" t="s">
        <v>4429</v>
      </c>
      <c r="E84" s="79" t="s">
        <v>899</v>
      </c>
      <c r="F84" s="78">
        <v>45665</v>
      </c>
      <c r="G84" s="79" t="s">
        <v>26</v>
      </c>
      <c r="H84" s="11" t="s">
        <v>159</v>
      </c>
      <c r="I84" s="66" t="s">
        <v>4427</v>
      </c>
      <c r="J84" s="75"/>
      <c r="K84" s="75">
        <v>30000</v>
      </c>
      <c r="L84" s="80">
        <v>-30000</v>
      </c>
    </row>
    <row r="85" spans="1:12" x14ac:dyDescent="0.25">
      <c r="A85" s="78">
        <v>45665</v>
      </c>
      <c r="B85" s="64" t="s">
        <v>4444</v>
      </c>
      <c r="C85" s="11" t="s">
        <v>4479</v>
      </c>
      <c r="D85" s="79" t="s">
        <v>4429</v>
      </c>
      <c r="E85" s="79" t="s">
        <v>906</v>
      </c>
      <c r="F85" s="78">
        <v>45665</v>
      </c>
      <c r="G85" s="79" t="s">
        <v>26</v>
      </c>
      <c r="H85" s="11" t="s">
        <v>156</v>
      </c>
      <c r="I85" s="66" t="s">
        <v>4400</v>
      </c>
      <c r="J85" s="75"/>
      <c r="K85" s="75">
        <v>4910.3999999999996</v>
      </c>
      <c r="L85" s="80">
        <v>-4910.3999999999996</v>
      </c>
    </row>
    <row r="86" spans="1:12" x14ac:dyDescent="0.25">
      <c r="A86" s="78">
        <v>45665</v>
      </c>
      <c r="B86" s="64" t="s">
        <v>4444</v>
      </c>
      <c r="C86" s="11" t="s">
        <v>4479</v>
      </c>
      <c r="D86" s="79" t="s">
        <v>4429</v>
      </c>
      <c r="E86" s="79" t="s">
        <v>906</v>
      </c>
      <c r="F86" s="78">
        <v>45665</v>
      </c>
      <c r="G86" s="79" t="s">
        <v>26</v>
      </c>
      <c r="H86" s="11" t="s">
        <v>156</v>
      </c>
      <c r="I86" s="66" t="s">
        <v>4401</v>
      </c>
      <c r="J86" s="75"/>
      <c r="K86" s="75">
        <v>1636.8</v>
      </c>
      <c r="L86" s="80">
        <v>-1636.8</v>
      </c>
    </row>
    <row r="87" spans="1:12" x14ac:dyDescent="0.25">
      <c r="A87" s="78">
        <v>45666</v>
      </c>
      <c r="B87" s="59" t="s">
        <v>145</v>
      </c>
      <c r="C87" s="11" t="s">
        <v>4479</v>
      </c>
      <c r="D87" s="11" t="s">
        <v>4480</v>
      </c>
      <c r="E87" s="79" t="s">
        <v>906</v>
      </c>
      <c r="F87" s="78">
        <v>45666</v>
      </c>
      <c r="G87" s="79" t="s">
        <v>26</v>
      </c>
      <c r="H87" s="11" t="s">
        <v>156</v>
      </c>
      <c r="I87" s="66" t="s">
        <v>4398</v>
      </c>
      <c r="J87" s="75"/>
      <c r="K87" s="75">
        <v>50000</v>
      </c>
      <c r="L87" s="80">
        <v>-50000</v>
      </c>
    </row>
    <row r="88" spans="1:12" x14ac:dyDescent="0.25">
      <c r="A88" s="78">
        <v>45666</v>
      </c>
      <c r="B88" s="64" t="s">
        <v>4447</v>
      </c>
      <c r="C88" s="63" t="s">
        <v>4484</v>
      </c>
      <c r="D88" s="60" t="s">
        <v>26</v>
      </c>
      <c r="E88" s="79" t="s">
        <v>1012</v>
      </c>
      <c r="F88" s="78">
        <v>45647</v>
      </c>
      <c r="G88" s="79" t="s">
        <v>26</v>
      </c>
      <c r="H88" s="11" t="s">
        <v>159</v>
      </c>
      <c r="I88" s="66" t="s">
        <v>157</v>
      </c>
      <c r="J88" s="75">
        <v>40000</v>
      </c>
      <c r="K88" s="75">
        <v>0</v>
      </c>
      <c r="L88" s="80">
        <v>40000</v>
      </c>
    </row>
    <row r="89" spans="1:12" x14ac:dyDescent="0.25">
      <c r="A89" s="78">
        <v>45666</v>
      </c>
      <c r="B89" s="64" t="s">
        <v>4447</v>
      </c>
      <c r="C89" s="11" t="s">
        <v>4479</v>
      </c>
      <c r="D89" s="79" t="s">
        <v>4480</v>
      </c>
      <c r="E89" s="79" t="s">
        <v>899</v>
      </c>
      <c r="F89" s="78">
        <v>45666</v>
      </c>
      <c r="G89" s="79" t="s">
        <v>26</v>
      </c>
      <c r="H89" s="11" t="s">
        <v>159</v>
      </c>
      <c r="I89" s="66" t="s">
        <v>4428</v>
      </c>
      <c r="J89" s="75"/>
      <c r="K89" s="75">
        <v>40000</v>
      </c>
      <c r="L89" s="80">
        <v>-40000</v>
      </c>
    </row>
    <row r="90" spans="1:12" x14ac:dyDescent="0.25">
      <c r="A90" s="78">
        <v>45666</v>
      </c>
      <c r="B90" s="64" t="s">
        <v>4421</v>
      </c>
      <c r="C90" s="11" t="s">
        <v>4479</v>
      </c>
      <c r="D90" s="11" t="s">
        <v>4480</v>
      </c>
      <c r="E90" s="79" t="s">
        <v>1012</v>
      </c>
      <c r="F90" s="78">
        <v>45685</v>
      </c>
      <c r="G90" s="79" t="s">
        <v>26</v>
      </c>
      <c r="H90" s="11" t="s">
        <v>156</v>
      </c>
      <c r="I90" s="66" t="s">
        <v>4402</v>
      </c>
      <c r="J90" s="75"/>
      <c r="K90" s="75">
        <v>792008.75</v>
      </c>
      <c r="L90" s="80">
        <v>-792008.75</v>
      </c>
    </row>
    <row r="91" spans="1:12" x14ac:dyDescent="0.25">
      <c r="A91" s="78">
        <v>45666</v>
      </c>
      <c r="B91" s="64" t="s">
        <v>41</v>
      </c>
      <c r="C91" s="11" t="s">
        <v>4479</v>
      </c>
      <c r="D91" s="60" t="s">
        <v>4429</v>
      </c>
      <c r="E91" s="79" t="s">
        <v>899</v>
      </c>
      <c r="F91" s="78">
        <v>45666</v>
      </c>
      <c r="G91" s="79" t="s">
        <v>26</v>
      </c>
      <c r="H91" s="11" t="s">
        <v>159</v>
      </c>
      <c r="I91" s="66" t="s">
        <v>4429</v>
      </c>
      <c r="J91" s="75"/>
      <c r="K91" s="75">
        <v>20000</v>
      </c>
      <c r="L91" s="80">
        <v>-20000</v>
      </c>
    </row>
    <row r="92" spans="1:12" x14ac:dyDescent="0.25">
      <c r="A92" s="78">
        <v>45667</v>
      </c>
      <c r="B92" s="66" t="s">
        <v>140</v>
      </c>
      <c r="C92" s="63" t="s">
        <v>4484</v>
      </c>
      <c r="D92" s="60" t="s">
        <v>4429</v>
      </c>
      <c r="E92" s="79" t="s">
        <v>4485</v>
      </c>
      <c r="F92" s="78">
        <v>45667</v>
      </c>
      <c r="G92" s="79" t="s">
        <v>26</v>
      </c>
      <c r="H92" s="11" t="s">
        <v>159</v>
      </c>
      <c r="I92" s="66" t="s">
        <v>4486</v>
      </c>
      <c r="J92" s="76"/>
      <c r="K92" s="76">
        <v>50000</v>
      </c>
      <c r="L92" s="80">
        <v>-50000</v>
      </c>
    </row>
    <row r="93" spans="1:12" x14ac:dyDescent="0.25">
      <c r="A93" s="78">
        <v>45667</v>
      </c>
      <c r="B93" s="59" t="s">
        <v>145</v>
      </c>
      <c r="C93" s="11" t="s">
        <v>4479</v>
      </c>
      <c r="D93" s="11" t="s">
        <v>4480</v>
      </c>
      <c r="E93" s="79" t="s">
        <v>906</v>
      </c>
      <c r="F93" s="78">
        <v>45667</v>
      </c>
      <c r="G93" s="79" t="s">
        <v>26</v>
      </c>
      <c r="H93" s="11" t="s">
        <v>156</v>
      </c>
      <c r="I93" s="66" t="s">
        <v>4398</v>
      </c>
      <c r="J93" s="75"/>
      <c r="K93" s="75">
        <v>45086.38</v>
      </c>
      <c r="L93" s="80">
        <v>-45086.38</v>
      </c>
    </row>
    <row r="94" spans="1:12" x14ac:dyDescent="0.25">
      <c r="A94" s="78">
        <v>45667</v>
      </c>
      <c r="B94" s="66" t="s">
        <v>140</v>
      </c>
      <c r="C94" s="63" t="s">
        <v>4484</v>
      </c>
      <c r="D94" s="60" t="s">
        <v>4429</v>
      </c>
      <c r="E94" s="79" t="s">
        <v>4485</v>
      </c>
      <c r="F94" s="78">
        <v>45667</v>
      </c>
      <c r="G94" s="79" t="s">
        <v>26</v>
      </c>
      <c r="H94" s="11" t="s">
        <v>159</v>
      </c>
      <c r="I94" s="66" t="s">
        <v>4486</v>
      </c>
      <c r="J94" s="76">
        <v>50000</v>
      </c>
      <c r="K94" s="76">
        <v>0</v>
      </c>
      <c r="L94" s="80">
        <v>50000</v>
      </c>
    </row>
    <row r="95" spans="1:12" x14ac:dyDescent="0.25">
      <c r="A95" s="78">
        <v>45667</v>
      </c>
      <c r="B95" s="66" t="s">
        <v>140</v>
      </c>
      <c r="C95" s="11" t="s">
        <v>4479</v>
      </c>
      <c r="D95" s="60" t="s">
        <v>4429</v>
      </c>
      <c r="E95" s="79" t="s">
        <v>899</v>
      </c>
      <c r="F95" s="78">
        <v>45667</v>
      </c>
      <c r="G95" s="79" t="s">
        <v>26</v>
      </c>
      <c r="H95" s="11" t="s">
        <v>159</v>
      </c>
      <c r="I95" s="66" t="s">
        <v>4430</v>
      </c>
      <c r="J95" s="76"/>
      <c r="K95" s="76">
        <v>50000</v>
      </c>
      <c r="L95" s="80">
        <v>-50000</v>
      </c>
    </row>
    <row r="96" spans="1:12" x14ac:dyDescent="0.25">
      <c r="A96" s="78">
        <v>45670</v>
      </c>
      <c r="B96" s="64" t="s">
        <v>4422</v>
      </c>
      <c r="C96" s="11" t="s">
        <v>4479</v>
      </c>
      <c r="D96" s="11" t="s">
        <v>4480</v>
      </c>
      <c r="E96" s="79" t="s">
        <v>1012</v>
      </c>
      <c r="F96" s="78">
        <v>45747</v>
      </c>
      <c r="G96" s="79" t="s">
        <v>26</v>
      </c>
      <c r="H96" s="11" t="s">
        <v>156</v>
      </c>
      <c r="I96" s="66" t="s">
        <v>4403</v>
      </c>
      <c r="J96" s="75"/>
      <c r="K96" s="75">
        <v>191769.95</v>
      </c>
      <c r="L96" s="80">
        <v>-191769.95</v>
      </c>
    </row>
    <row r="97" spans="1:12" x14ac:dyDescent="0.25">
      <c r="A97" s="78">
        <v>45670</v>
      </c>
      <c r="B97" s="64" t="s">
        <v>4422</v>
      </c>
      <c r="C97" s="11" t="s">
        <v>4479</v>
      </c>
      <c r="D97" s="11" t="s">
        <v>4480</v>
      </c>
      <c r="E97" s="79" t="s">
        <v>1012</v>
      </c>
      <c r="F97" s="78">
        <v>45762</v>
      </c>
      <c r="G97" s="79" t="s">
        <v>26</v>
      </c>
      <c r="H97" s="11" t="s">
        <v>156</v>
      </c>
      <c r="I97" s="66" t="s">
        <v>4404</v>
      </c>
      <c r="J97" s="75"/>
      <c r="K97" s="75">
        <v>191769.95</v>
      </c>
      <c r="L97" s="80">
        <v>-191769.95</v>
      </c>
    </row>
    <row r="98" spans="1:12" x14ac:dyDescent="0.25">
      <c r="A98" s="78">
        <v>45673</v>
      </c>
      <c r="B98" s="66" t="s">
        <v>66</v>
      </c>
      <c r="C98" s="11" t="s">
        <v>4477</v>
      </c>
      <c r="D98" s="60" t="s">
        <v>26</v>
      </c>
      <c r="E98" s="79" t="s">
        <v>1012</v>
      </c>
      <c r="F98" s="78">
        <v>45673</v>
      </c>
      <c r="G98" s="79" t="s">
        <v>26</v>
      </c>
      <c r="H98" s="11" t="s">
        <v>156</v>
      </c>
      <c r="I98" s="66" t="s">
        <v>143</v>
      </c>
      <c r="J98" s="75">
        <v>76110</v>
      </c>
      <c r="K98" s="75">
        <v>0</v>
      </c>
      <c r="L98" s="80">
        <v>76110</v>
      </c>
    </row>
    <row r="99" spans="1:12" x14ac:dyDescent="0.25">
      <c r="A99" s="78">
        <v>45673</v>
      </c>
      <c r="B99" s="66" t="s">
        <v>66</v>
      </c>
      <c r="C99" s="11" t="s">
        <v>4479</v>
      </c>
      <c r="D99" s="11" t="s">
        <v>4480</v>
      </c>
      <c r="E99" s="79" t="s">
        <v>1012</v>
      </c>
      <c r="F99" s="78">
        <v>45765</v>
      </c>
      <c r="G99" s="79" t="s">
        <v>26</v>
      </c>
      <c r="H99" s="11" t="s">
        <v>156</v>
      </c>
      <c r="I99" s="66" t="s">
        <v>4405</v>
      </c>
      <c r="J99" s="75"/>
      <c r="K99" s="75">
        <v>58619.28</v>
      </c>
      <c r="L99" s="80">
        <v>-58619.28</v>
      </c>
    </row>
    <row r="100" spans="1:12" x14ac:dyDescent="0.25">
      <c r="A100" s="78">
        <v>45674</v>
      </c>
      <c r="B100" s="66" t="s">
        <v>148</v>
      </c>
      <c r="C100" s="11" t="s">
        <v>4477</v>
      </c>
      <c r="D100" s="60" t="s">
        <v>26</v>
      </c>
      <c r="E100" s="79" t="s">
        <v>1012</v>
      </c>
      <c r="F100" s="78">
        <v>45672</v>
      </c>
      <c r="G100" s="79" t="s">
        <v>26</v>
      </c>
      <c r="H100" s="11" t="s">
        <v>156</v>
      </c>
      <c r="I100" s="66" t="s">
        <v>4487</v>
      </c>
      <c r="J100" s="75">
        <v>59376.1</v>
      </c>
      <c r="K100" s="75">
        <v>0</v>
      </c>
      <c r="L100" s="80">
        <v>59376.1</v>
      </c>
    </row>
    <row r="101" spans="1:12" x14ac:dyDescent="0.25">
      <c r="A101" s="78">
        <v>45674</v>
      </c>
      <c r="B101" s="59" t="s">
        <v>145</v>
      </c>
      <c r="C101" s="11" t="s">
        <v>4479</v>
      </c>
      <c r="D101" s="11" t="s">
        <v>4480</v>
      </c>
      <c r="E101" s="79" t="s">
        <v>906</v>
      </c>
      <c r="F101" s="78">
        <v>45674</v>
      </c>
      <c r="G101" s="79" t="s">
        <v>26</v>
      </c>
      <c r="H101" s="11" t="s">
        <v>156</v>
      </c>
      <c r="I101" s="66" t="s">
        <v>4398</v>
      </c>
      <c r="J101" s="75"/>
      <c r="K101" s="75">
        <v>60000</v>
      </c>
      <c r="L101" s="80">
        <v>-60000</v>
      </c>
    </row>
    <row r="102" spans="1:12" x14ac:dyDescent="0.25">
      <c r="A102" s="78">
        <v>45674</v>
      </c>
      <c r="B102" s="64" t="s">
        <v>70</v>
      </c>
      <c r="C102" s="11" t="s">
        <v>4479</v>
      </c>
      <c r="D102" s="60" t="s">
        <v>4429</v>
      </c>
      <c r="E102" s="79" t="s">
        <v>899</v>
      </c>
      <c r="F102" s="78">
        <v>45674</v>
      </c>
      <c r="G102" s="79" t="s">
        <v>26</v>
      </c>
      <c r="H102" s="11" t="s">
        <v>159</v>
      </c>
      <c r="I102" s="66" t="s">
        <v>4426</v>
      </c>
      <c r="J102" s="75"/>
      <c r="K102" s="75">
        <v>50000</v>
      </c>
      <c r="L102" s="80">
        <v>-50000</v>
      </c>
    </row>
    <row r="103" spans="1:12" x14ac:dyDescent="0.25">
      <c r="A103" s="78">
        <v>45677</v>
      </c>
      <c r="B103" s="64" t="s">
        <v>4447</v>
      </c>
      <c r="C103" s="11" t="s">
        <v>4479</v>
      </c>
      <c r="D103" s="11" t="s">
        <v>4480</v>
      </c>
      <c r="E103" s="79" t="s">
        <v>1012</v>
      </c>
      <c r="F103" s="78">
        <v>45751</v>
      </c>
      <c r="G103" s="79" t="s">
        <v>26</v>
      </c>
      <c r="H103" s="11" t="s">
        <v>156</v>
      </c>
      <c r="I103" s="66" t="s">
        <v>4406</v>
      </c>
      <c r="J103" s="75"/>
      <c r="K103" s="75">
        <v>92300</v>
      </c>
      <c r="L103" s="80">
        <v>-92300</v>
      </c>
    </row>
    <row r="104" spans="1:12" x14ac:dyDescent="0.25">
      <c r="A104" s="78">
        <v>45677</v>
      </c>
      <c r="B104" s="64" t="s">
        <v>4447</v>
      </c>
      <c r="C104" s="11" t="s">
        <v>4479</v>
      </c>
      <c r="D104" s="11" t="s">
        <v>4480</v>
      </c>
      <c r="E104" s="79" t="s">
        <v>1012</v>
      </c>
      <c r="F104" s="78">
        <v>45772</v>
      </c>
      <c r="G104" s="79" t="s">
        <v>26</v>
      </c>
      <c r="H104" s="11" t="s">
        <v>156</v>
      </c>
      <c r="I104" s="66" t="s">
        <v>4407</v>
      </c>
      <c r="J104" s="75"/>
      <c r="K104" s="75">
        <v>92725.37</v>
      </c>
      <c r="L104" s="80">
        <v>-92725.37</v>
      </c>
    </row>
    <row r="105" spans="1:12" x14ac:dyDescent="0.25">
      <c r="A105" s="78">
        <v>45677</v>
      </c>
      <c r="B105" s="64" t="s">
        <v>4447</v>
      </c>
      <c r="C105" s="11" t="s">
        <v>4479</v>
      </c>
      <c r="D105" s="11" t="s">
        <v>4480</v>
      </c>
      <c r="E105" s="79" t="s">
        <v>1012</v>
      </c>
      <c r="F105" s="78">
        <v>45768</v>
      </c>
      <c r="G105" s="79" t="s">
        <v>26</v>
      </c>
      <c r="H105" s="11" t="s">
        <v>156</v>
      </c>
      <c r="I105" s="66" t="s">
        <v>4408</v>
      </c>
      <c r="J105" s="75"/>
      <c r="K105" s="75">
        <v>92300</v>
      </c>
      <c r="L105" s="80">
        <v>-92300</v>
      </c>
    </row>
    <row r="106" spans="1:12" x14ac:dyDescent="0.25">
      <c r="A106" s="78">
        <v>45677</v>
      </c>
      <c r="B106" s="64" t="s">
        <v>4447</v>
      </c>
      <c r="C106" s="11" t="s">
        <v>4479</v>
      </c>
      <c r="D106" s="11" t="s">
        <v>4480</v>
      </c>
      <c r="E106" s="79" t="s">
        <v>1012</v>
      </c>
      <c r="F106" s="78">
        <v>45763</v>
      </c>
      <c r="G106" s="79" t="s">
        <v>26</v>
      </c>
      <c r="H106" s="11" t="s">
        <v>156</v>
      </c>
      <c r="I106" s="66" t="s">
        <v>4409</v>
      </c>
      <c r="J106" s="75"/>
      <c r="K106" s="75">
        <v>92300</v>
      </c>
      <c r="L106" s="80">
        <v>-92300</v>
      </c>
    </row>
    <row r="107" spans="1:12" x14ac:dyDescent="0.25">
      <c r="A107" s="78">
        <v>45677</v>
      </c>
      <c r="B107" s="64" t="s">
        <v>4447</v>
      </c>
      <c r="C107" s="11" t="s">
        <v>4479</v>
      </c>
      <c r="D107" s="11" t="s">
        <v>4480</v>
      </c>
      <c r="E107" s="79" t="s">
        <v>1012</v>
      </c>
      <c r="F107" s="78">
        <v>45757</v>
      </c>
      <c r="G107" s="79" t="s">
        <v>26</v>
      </c>
      <c r="H107" s="11" t="s">
        <v>156</v>
      </c>
      <c r="I107" s="66" t="s">
        <v>4410</v>
      </c>
      <c r="J107" s="75"/>
      <c r="K107" s="75">
        <v>92300</v>
      </c>
      <c r="L107" s="80">
        <v>-92300</v>
      </c>
    </row>
    <row r="108" spans="1:12" x14ac:dyDescent="0.25">
      <c r="A108" s="78">
        <v>45677</v>
      </c>
      <c r="B108" s="66" t="s">
        <v>45</v>
      </c>
      <c r="C108" s="11" t="s">
        <v>4479</v>
      </c>
      <c r="D108" s="60" t="s">
        <v>4429</v>
      </c>
      <c r="E108" s="79" t="s">
        <v>899</v>
      </c>
      <c r="F108" s="78">
        <v>45677</v>
      </c>
      <c r="G108" s="79" t="s">
        <v>26</v>
      </c>
      <c r="H108" s="11" t="s">
        <v>159</v>
      </c>
      <c r="I108" s="66" t="s">
        <v>4426</v>
      </c>
      <c r="J108" s="75"/>
      <c r="K108" s="75">
        <v>50000</v>
      </c>
      <c r="L108" s="80">
        <v>-50000</v>
      </c>
    </row>
    <row r="109" spans="1:12" x14ac:dyDescent="0.25">
      <c r="A109" s="78">
        <v>45678</v>
      </c>
      <c r="B109" s="64" t="s">
        <v>4447</v>
      </c>
      <c r="C109" s="11" t="s">
        <v>4479</v>
      </c>
      <c r="D109" s="79" t="s">
        <v>4480</v>
      </c>
      <c r="E109" s="79" t="s">
        <v>1012</v>
      </c>
      <c r="F109" s="78">
        <v>45759</v>
      </c>
      <c r="G109" s="79" t="s">
        <v>26</v>
      </c>
      <c r="H109" s="11" t="s">
        <v>159</v>
      </c>
      <c r="I109" s="66" t="s">
        <v>4431</v>
      </c>
      <c r="J109" s="75"/>
      <c r="K109" s="75">
        <v>40000</v>
      </c>
      <c r="L109" s="80">
        <v>-40000</v>
      </c>
    </row>
    <row r="110" spans="1:12" x14ac:dyDescent="0.25">
      <c r="A110" s="78">
        <v>45678</v>
      </c>
      <c r="B110" s="64" t="s">
        <v>4447</v>
      </c>
      <c r="C110" s="11" t="s">
        <v>4479</v>
      </c>
      <c r="D110" s="79" t="s">
        <v>4480</v>
      </c>
      <c r="E110" s="79" t="s">
        <v>1012</v>
      </c>
      <c r="F110" s="78">
        <v>45769</v>
      </c>
      <c r="G110" s="79" t="s">
        <v>26</v>
      </c>
      <c r="H110" s="11" t="s">
        <v>159</v>
      </c>
      <c r="I110" s="66" t="s">
        <v>4432</v>
      </c>
      <c r="J110" s="75"/>
      <c r="K110" s="75">
        <v>40000</v>
      </c>
      <c r="L110" s="80">
        <v>-40000</v>
      </c>
    </row>
    <row r="111" spans="1:12" x14ac:dyDescent="0.25">
      <c r="A111" s="78">
        <v>45678</v>
      </c>
      <c r="B111" s="64" t="s">
        <v>4447</v>
      </c>
      <c r="C111" s="11" t="s">
        <v>4479</v>
      </c>
      <c r="D111" s="79" t="s">
        <v>4480</v>
      </c>
      <c r="E111" s="79" t="s">
        <v>1012</v>
      </c>
      <c r="F111" s="78">
        <v>45777</v>
      </c>
      <c r="G111" s="79" t="s">
        <v>26</v>
      </c>
      <c r="H111" s="11" t="s">
        <v>159</v>
      </c>
      <c r="I111" s="66" t="s">
        <v>4433</v>
      </c>
      <c r="J111" s="75"/>
      <c r="K111" s="75">
        <v>47832.19</v>
      </c>
      <c r="L111" s="80">
        <v>-47832.19</v>
      </c>
    </row>
    <row r="112" spans="1:12" x14ac:dyDescent="0.25">
      <c r="A112" s="78">
        <v>45678</v>
      </c>
      <c r="B112" s="64" t="s">
        <v>564</v>
      </c>
      <c r="C112" s="11" t="s">
        <v>4479</v>
      </c>
      <c r="D112" s="60" t="s">
        <v>4429</v>
      </c>
      <c r="E112" s="79" t="s">
        <v>899</v>
      </c>
      <c r="F112" s="78">
        <v>45678</v>
      </c>
      <c r="G112" s="79" t="s">
        <v>26</v>
      </c>
      <c r="H112" s="11" t="s">
        <v>159</v>
      </c>
      <c r="I112" s="66" t="s">
        <v>4426</v>
      </c>
      <c r="J112" s="75"/>
      <c r="K112" s="75">
        <v>40000</v>
      </c>
      <c r="L112" s="80">
        <v>-40000</v>
      </c>
    </row>
    <row r="113" spans="1:12" x14ac:dyDescent="0.25">
      <c r="A113" s="78">
        <v>45678</v>
      </c>
      <c r="B113" s="66" t="s">
        <v>4448</v>
      </c>
      <c r="C113" s="11" t="s">
        <v>4479</v>
      </c>
      <c r="D113" s="79" t="s">
        <v>4429</v>
      </c>
      <c r="E113" s="79" t="s">
        <v>906</v>
      </c>
      <c r="F113" s="78">
        <v>45678</v>
      </c>
      <c r="G113" s="79" t="s">
        <v>26</v>
      </c>
      <c r="H113" s="11" t="s">
        <v>156</v>
      </c>
      <c r="I113" s="66" t="s">
        <v>4411</v>
      </c>
      <c r="J113" s="75"/>
      <c r="K113" s="75">
        <v>72000</v>
      </c>
      <c r="L113" s="80">
        <v>-72000</v>
      </c>
    </row>
    <row r="114" spans="1:12" x14ac:dyDescent="0.25">
      <c r="A114" s="78">
        <v>45708</v>
      </c>
      <c r="B114" s="64" t="s">
        <v>4460</v>
      </c>
      <c r="C114" s="11" t="s">
        <v>4477</v>
      </c>
      <c r="D114" s="60" t="s">
        <v>4480</v>
      </c>
      <c r="E114" s="79" t="s">
        <v>1012</v>
      </c>
      <c r="F114" s="78">
        <v>45708</v>
      </c>
      <c r="G114" s="79" t="s">
        <v>26</v>
      </c>
      <c r="H114" s="11" t="s">
        <v>156</v>
      </c>
      <c r="I114" s="66" t="s">
        <v>7796</v>
      </c>
      <c r="J114" s="75">
        <v>63497.09</v>
      </c>
      <c r="K114" s="75"/>
      <c r="L114" s="80">
        <v>63497.09</v>
      </c>
    </row>
    <row r="115" spans="1:12" x14ac:dyDescent="0.25">
      <c r="A115" s="78">
        <v>45679</v>
      </c>
      <c r="B115" s="64" t="s">
        <v>4423</v>
      </c>
      <c r="C115" s="11" t="s">
        <v>4479</v>
      </c>
      <c r="D115" s="60" t="s">
        <v>4429</v>
      </c>
      <c r="E115" s="79" t="s">
        <v>899</v>
      </c>
      <c r="F115" s="78">
        <v>45679</v>
      </c>
      <c r="G115" s="79" t="s">
        <v>26</v>
      </c>
      <c r="H115" s="11" t="s">
        <v>159</v>
      </c>
      <c r="I115" s="66" t="s">
        <v>4434</v>
      </c>
      <c r="J115" s="75"/>
      <c r="K115" s="75">
        <v>12600</v>
      </c>
      <c r="L115" s="80">
        <v>-12600</v>
      </c>
    </row>
    <row r="116" spans="1:12" x14ac:dyDescent="0.25">
      <c r="A116" s="78">
        <v>45679</v>
      </c>
      <c r="B116" s="64" t="s">
        <v>4423</v>
      </c>
      <c r="C116" s="11" t="s">
        <v>4479</v>
      </c>
      <c r="D116" s="60" t="s">
        <v>4429</v>
      </c>
      <c r="E116" s="79" t="s">
        <v>899</v>
      </c>
      <c r="F116" s="78">
        <v>45679</v>
      </c>
      <c r="G116" s="79" t="s">
        <v>26</v>
      </c>
      <c r="H116" s="11" t="s">
        <v>159</v>
      </c>
      <c r="I116" s="66" t="s">
        <v>4435</v>
      </c>
      <c r="J116" s="75"/>
      <c r="K116" s="75">
        <v>12600</v>
      </c>
      <c r="L116" s="80">
        <v>-12600</v>
      </c>
    </row>
    <row r="117" spans="1:12" x14ac:dyDescent="0.25">
      <c r="A117" s="78">
        <v>45679</v>
      </c>
      <c r="B117" s="66" t="s">
        <v>41</v>
      </c>
      <c r="C117" s="63" t="s">
        <v>4479</v>
      </c>
      <c r="D117" s="60" t="s">
        <v>4429</v>
      </c>
      <c r="E117" s="79" t="s">
        <v>899</v>
      </c>
      <c r="F117" s="78">
        <v>45679</v>
      </c>
      <c r="G117" s="79" t="s">
        <v>26</v>
      </c>
      <c r="H117" s="11" t="s">
        <v>159</v>
      </c>
      <c r="I117" s="66" t="s">
        <v>4426</v>
      </c>
      <c r="J117" s="76"/>
      <c r="K117" s="76">
        <v>20000</v>
      </c>
      <c r="L117" s="80">
        <v>-20000</v>
      </c>
    </row>
    <row r="118" spans="1:12" x14ac:dyDescent="0.25">
      <c r="A118" s="78">
        <v>45680</v>
      </c>
      <c r="B118" s="66" t="s">
        <v>140</v>
      </c>
      <c r="C118" s="11" t="s">
        <v>4484</v>
      </c>
      <c r="D118" s="60" t="s">
        <v>4429</v>
      </c>
      <c r="E118" s="79" t="s">
        <v>4485</v>
      </c>
      <c r="F118" s="78">
        <v>45680</v>
      </c>
      <c r="G118" s="79" t="s">
        <v>26</v>
      </c>
      <c r="H118" s="11" t="s">
        <v>159</v>
      </c>
      <c r="I118" s="66" t="s">
        <v>4488</v>
      </c>
      <c r="J118" s="76"/>
      <c r="K118" s="76">
        <v>50000</v>
      </c>
      <c r="L118" s="80">
        <v>-50000</v>
      </c>
    </row>
    <row r="119" spans="1:12" x14ac:dyDescent="0.25">
      <c r="A119" s="78">
        <v>45680</v>
      </c>
      <c r="B119" s="64" t="s">
        <v>140</v>
      </c>
      <c r="C119" s="11" t="s">
        <v>4484</v>
      </c>
      <c r="D119" s="60" t="s">
        <v>4429</v>
      </c>
      <c r="E119" s="79" t="s">
        <v>4485</v>
      </c>
      <c r="F119" s="78">
        <v>45690</v>
      </c>
      <c r="G119" s="79" t="s">
        <v>26</v>
      </c>
      <c r="H119" s="11" t="s">
        <v>159</v>
      </c>
      <c r="I119" s="66" t="s">
        <v>4489</v>
      </c>
      <c r="J119" s="75"/>
      <c r="K119" s="75">
        <v>50000</v>
      </c>
      <c r="L119" s="80">
        <v>-50000</v>
      </c>
    </row>
    <row r="120" spans="1:12" x14ac:dyDescent="0.25">
      <c r="A120" s="78">
        <v>45681</v>
      </c>
      <c r="B120" s="64" t="s">
        <v>162</v>
      </c>
      <c r="C120" s="11" t="s">
        <v>4479</v>
      </c>
      <c r="D120" s="60" t="s">
        <v>4429</v>
      </c>
      <c r="E120" s="79" t="s">
        <v>899</v>
      </c>
      <c r="F120" s="78">
        <v>45681</v>
      </c>
      <c r="G120" s="79" t="s">
        <v>26</v>
      </c>
      <c r="H120" s="11" t="s">
        <v>159</v>
      </c>
      <c r="I120" s="66" t="s">
        <v>4426</v>
      </c>
      <c r="J120" s="75"/>
      <c r="K120" s="75">
        <v>70000</v>
      </c>
      <c r="L120" s="80">
        <v>-70000</v>
      </c>
    </row>
    <row r="121" spans="1:12" x14ac:dyDescent="0.25">
      <c r="A121" s="78">
        <v>45681</v>
      </c>
      <c r="B121" s="66" t="s">
        <v>41</v>
      </c>
      <c r="C121" s="63" t="s">
        <v>4479</v>
      </c>
      <c r="D121" s="60" t="s">
        <v>4429</v>
      </c>
      <c r="E121" s="79" t="s">
        <v>899</v>
      </c>
      <c r="F121" s="78">
        <v>45681</v>
      </c>
      <c r="G121" s="79" t="s">
        <v>26</v>
      </c>
      <c r="H121" s="11" t="s">
        <v>159</v>
      </c>
      <c r="I121" s="66" t="s">
        <v>4426</v>
      </c>
      <c r="J121" s="76"/>
      <c r="K121" s="76">
        <v>20000</v>
      </c>
      <c r="L121" s="80">
        <v>-20000</v>
      </c>
    </row>
    <row r="122" spans="1:12" x14ac:dyDescent="0.25">
      <c r="A122" s="78">
        <v>45680</v>
      </c>
      <c r="B122" s="66" t="s">
        <v>140</v>
      </c>
      <c r="C122" s="11" t="s">
        <v>4484</v>
      </c>
      <c r="D122" s="60" t="s">
        <v>4429</v>
      </c>
      <c r="E122" s="79" t="s">
        <v>4485</v>
      </c>
      <c r="F122" s="78">
        <v>45680</v>
      </c>
      <c r="G122" s="79" t="s">
        <v>26</v>
      </c>
      <c r="H122" s="11" t="s">
        <v>159</v>
      </c>
      <c r="I122" s="66" t="s">
        <v>4488</v>
      </c>
      <c r="J122" s="76">
        <v>50000</v>
      </c>
      <c r="K122" s="76"/>
      <c r="L122" s="80">
        <v>50000</v>
      </c>
    </row>
    <row r="123" spans="1:12" x14ac:dyDescent="0.25">
      <c r="A123" s="78">
        <v>45680</v>
      </c>
      <c r="B123" s="64" t="s">
        <v>140</v>
      </c>
      <c r="C123" s="63" t="s">
        <v>4479</v>
      </c>
      <c r="D123" s="60" t="s">
        <v>4429</v>
      </c>
      <c r="E123" s="79" t="s">
        <v>899</v>
      </c>
      <c r="F123" s="78">
        <v>45680</v>
      </c>
      <c r="G123" s="79" t="s">
        <v>26</v>
      </c>
      <c r="H123" s="11" t="s">
        <v>159</v>
      </c>
      <c r="I123" s="66" t="s">
        <v>4436</v>
      </c>
      <c r="J123" s="75"/>
      <c r="K123" s="75">
        <v>50000</v>
      </c>
      <c r="L123" s="80">
        <v>-50000</v>
      </c>
    </row>
    <row r="124" spans="1:12" x14ac:dyDescent="0.25">
      <c r="A124" s="78">
        <v>45681</v>
      </c>
      <c r="B124" s="64" t="s">
        <v>4422</v>
      </c>
      <c r="C124" s="11" t="s">
        <v>4484</v>
      </c>
      <c r="D124" s="11" t="s">
        <v>26</v>
      </c>
      <c r="E124" s="79" t="s">
        <v>1012</v>
      </c>
      <c r="F124" s="78">
        <v>45688</v>
      </c>
      <c r="G124" s="79" t="s">
        <v>26</v>
      </c>
      <c r="H124" s="11" t="s">
        <v>156</v>
      </c>
      <c r="I124" s="66" t="s">
        <v>142</v>
      </c>
      <c r="J124" s="75">
        <v>172945.02</v>
      </c>
      <c r="K124" s="75">
        <v>0</v>
      </c>
      <c r="L124" s="80">
        <v>172945.02</v>
      </c>
    </row>
    <row r="125" spans="1:12" x14ac:dyDescent="0.25">
      <c r="A125" s="78">
        <v>45681</v>
      </c>
      <c r="B125" s="64" t="s">
        <v>4422</v>
      </c>
      <c r="C125" s="11" t="s">
        <v>4479</v>
      </c>
      <c r="D125" s="11" t="s">
        <v>4480</v>
      </c>
      <c r="E125" s="79" t="s">
        <v>1012</v>
      </c>
      <c r="F125" s="78">
        <v>45703</v>
      </c>
      <c r="G125" s="79" t="s">
        <v>26</v>
      </c>
      <c r="H125" s="11" t="s">
        <v>156</v>
      </c>
      <c r="I125" s="66" t="s">
        <v>4412</v>
      </c>
      <c r="J125" s="75"/>
      <c r="K125" s="75">
        <v>172945.02</v>
      </c>
      <c r="L125" s="80">
        <v>-172945.02</v>
      </c>
    </row>
    <row r="126" spans="1:12" x14ac:dyDescent="0.25">
      <c r="A126" s="78">
        <v>45681</v>
      </c>
      <c r="B126" s="66" t="s">
        <v>4422</v>
      </c>
      <c r="C126" s="11" t="s">
        <v>4479</v>
      </c>
      <c r="D126" s="60" t="s">
        <v>4480</v>
      </c>
      <c r="E126" s="79" t="s">
        <v>1012</v>
      </c>
      <c r="F126" s="78">
        <v>45703</v>
      </c>
      <c r="G126" s="79" t="s">
        <v>26</v>
      </c>
      <c r="H126" s="11" t="s">
        <v>156</v>
      </c>
      <c r="I126" s="66" t="s">
        <v>4413</v>
      </c>
      <c r="J126" s="75"/>
      <c r="K126" s="75">
        <v>106577.4</v>
      </c>
      <c r="L126" s="80">
        <v>-106577.4</v>
      </c>
    </row>
    <row r="127" spans="1:12" x14ac:dyDescent="0.25">
      <c r="A127" s="78">
        <v>45684</v>
      </c>
      <c r="B127" s="64" t="s">
        <v>45</v>
      </c>
      <c r="C127" s="11" t="s">
        <v>4479</v>
      </c>
      <c r="D127" s="11" t="s">
        <v>4429</v>
      </c>
      <c r="E127" s="79" t="s">
        <v>899</v>
      </c>
      <c r="F127" s="78">
        <v>45684</v>
      </c>
      <c r="G127" s="79" t="s">
        <v>26</v>
      </c>
      <c r="H127" s="11" t="s">
        <v>159</v>
      </c>
      <c r="I127" s="66" t="s">
        <v>4426</v>
      </c>
      <c r="J127" s="75"/>
      <c r="K127" s="75">
        <v>60000</v>
      </c>
      <c r="L127" s="80">
        <v>-60000</v>
      </c>
    </row>
    <row r="128" spans="1:12" x14ac:dyDescent="0.25">
      <c r="A128" s="78">
        <v>45685</v>
      </c>
      <c r="B128" s="64" t="s">
        <v>4445</v>
      </c>
      <c r="C128" s="11" t="s">
        <v>4479</v>
      </c>
      <c r="D128" s="11" t="s">
        <v>4480</v>
      </c>
      <c r="E128" s="79" t="s">
        <v>1012</v>
      </c>
      <c r="F128" s="78">
        <v>45747</v>
      </c>
      <c r="G128" s="79" t="s">
        <v>26</v>
      </c>
      <c r="H128" s="11" t="s">
        <v>156</v>
      </c>
      <c r="I128" s="66" t="s">
        <v>4414</v>
      </c>
      <c r="J128" s="75"/>
      <c r="K128" s="75">
        <v>69619.48</v>
      </c>
      <c r="L128" s="80">
        <v>-69619.48</v>
      </c>
    </row>
    <row r="129" spans="1:12" x14ac:dyDescent="0.25">
      <c r="A129" s="78">
        <v>45685</v>
      </c>
      <c r="B129" s="64" t="s">
        <v>4445</v>
      </c>
      <c r="C129" s="11" t="s">
        <v>4479</v>
      </c>
      <c r="D129" s="11" t="s">
        <v>4480</v>
      </c>
      <c r="E129" s="79" t="s">
        <v>1012</v>
      </c>
      <c r="F129" s="78">
        <v>45758</v>
      </c>
      <c r="G129" s="79" t="s">
        <v>26</v>
      </c>
      <c r="H129" s="11" t="s">
        <v>156</v>
      </c>
      <c r="I129" s="66" t="s">
        <v>4415</v>
      </c>
      <c r="J129" s="75"/>
      <c r="K129" s="75">
        <v>69619.48</v>
      </c>
      <c r="L129" s="80">
        <v>-69619.48</v>
      </c>
    </row>
    <row r="130" spans="1:12" x14ac:dyDescent="0.25">
      <c r="A130" s="78">
        <v>45685</v>
      </c>
      <c r="B130" s="64" t="s">
        <v>4445</v>
      </c>
      <c r="C130" s="11" t="s">
        <v>4479</v>
      </c>
      <c r="D130" s="60" t="s">
        <v>4480</v>
      </c>
      <c r="E130" s="79" t="s">
        <v>1012</v>
      </c>
      <c r="F130" s="78">
        <v>45777</v>
      </c>
      <c r="G130" s="79" t="s">
        <v>26</v>
      </c>
      <c r="H130" s="11" t="s">
        <v>156</v>
      </c>
      <c r="I130" s="66" t="s">
        <v>4416</v>
      </c>
      <c r="J130" s="75"/>
      <c r="K130" s="75">
        <v>69619.48</v>
      </c>
      <c r="L130" s="80">
        <v>-69619.48</v>
      </c>
    </row>
    <row r="131" spans="1:12" x14ac:dyDescent="0.25">
      <c r="A131" s="78">
        <v>45685</v>
      </c>
      <c r="B131" s="59" t="s">
        <v>41</v>
      </c>
      <c r="C131" s="11" t="s">
        <v>4479</v>
      </c>
      <c r="D131" s="11" t="s">
        <v>4429</v>
      </c>
      <c r="E131" s="79" t="s">
        <v>899</v>
      </c>
      <c r="F131" s="78">
        <v>45685</v>
      </c>
      <c r="G131" s="79" t="s">
        <v>26</v>
      </c>
      <c r="H131" s="11" t="s">
        <v>159</v>
      </c>
      <c r="I131" s="66" t="s">
        <v>4426</v>
      </c>
      <c r="J131" s="75"/>
      <c r="K131" s="75">
        <v>20000</v>
      </c>
      <c r="L131" s="80">
        <v>-20000</v>
      </c>
    </row>
    <row r="132" spans="1:12" x14ac:dyDescent="0.25">
      <c r="A132" s="78">
        <v>45685</v>
      </c>
      <c r="B132" s="64" t="s">
        <v>145</v>
      </c>
      <c r="C132" s="11" t="s">
        <v>4479</v>
      </c>
      <c r="D132" s="79" t="s">
        <v>4480</v>
      </c>
      <c r="E132" s="79" t="s">
        <v>906</v>
      </c>
      <c r="F132" s="78">
        <v>45685</v>
      </c>
      <c r="G132" s="79" t="s">
        <v>26</v>
      </c>
      <c r="H132" s="11" t="s">
        <v>156</v>
      </c>
      <c r="I132" s="66" t="s">
        <v>4417</v>
      </c>
      <c r="J132" s="75"/>
      <c r="K132" s="75">
        <v>60000</v>
      </c>
      <c r="L132" s="80">
        <v>-60000</v>
      </c>
    </row>
    <row r="133" spans="1:12" x14ac:dyDescent="0.25">
      <c r="A133" s="78">
        <v>45686</v>
      </c>
      <c r="B133" s="64" t="s">
        <v>4423</v>
      </c>
      <c r="C133" s="11" t="s">
        <v>4479</v>
      </c>
      <c r="D133" s="79" t="s">
        <v>4480</v>
      </c>
      <c r="E133" s="79" t="s">
        <v>906</v>
      </c>
      <c r="F133" s="78">
        <v>45686</v>
      </c>
      <c r="G133" s="79" t="s">
        <v>26</v>
      </c>
      <c r="H133" s="11" t="s">
        <v>156</v>
      </c>
      <c r="I133" s="66" t="s">
        <v>4418</v>
      </c>
      <c r="J133" s="75"/>
      <c r="K133" s="75">
        <v>80000</v>
      </c>
      <c r="L133" s="80">
        <v>-80000</v>
      </c>
    </row>
    <row r="134" spans="1:12" x14ac:dyDescent="0.25">
      <c r="A134" s="78">
        <v>45687</v>
      </c>
      <c r="B134" s="64" t="s">
        <v>4422</v>
      </c>
      <c r="C134" s="11" t="s">
        <v>4479</v>
      </c>
      <c r="D134" s="79" t="s">
        <v>4480</v>
      </c>
      <c r="E134" s="79" t="s">
        <v>1012</v>
      </c>
      <c r="F134" s="78">
        <v>45777</v>
      </c>
      <c r="G134" s="79" t="s">
        <v>26</v>
      </c>
      <c r="H134" s="11" t="s">
        <v>156</v>
      </c>
      <c r="I134" s="66" t="s">
        <v>4419</v>
      </c>
      <c r="J134" s="75"/>
      <c r="K134" s="75">
        <v>269033.57</v>
      </c>
      <c r="L134" s="80">
        <v>-269033.57</v>
      </c>
    </row>
    <row r="135" spans="1:12" x14ac:dyDescent="0.25">
      <c r="A135" s="78">
        <v>45687</v>
      </c>
      <c r="B135" s="64" t="s">
        <v>41</v>
      </c>
      <c r="C135" s="11" t="s">
        <v>4479</v>
      </c>
      <c r="D135" s="79" t="s">
        <v>4429</v>
      </c>
      <c r="E135" s="79" t="s">
        <v>899</v>
      </c>
      <c r="F135" s="78">
        <v>45687</v>
      </c>
      <c r="G135" s="79" t="s">
        <v>26</v>
      </c>
      <c r="H135" s="11" t="s">
        <v>159</v>
      </c>
      <c r="I135" s="66" t="s">
        <v>4426</v>
      </c>
      <c r="J135" s="75"/>
      <c r="K135" s="75">
        <v>20000</v>
      </c>
      <c r="L135" s="80">
        <v>-20000</v>
      </c>
    </row>
    <row r="136" spans="1:12" x14ac:dyDescent="0.25">
      <c r="A136" s="78">
        <v>45687</v>
      </c>
      <c r="B136" s="66" t="s">
        <v>162</v>
      </c>
      <c r="C136" s="11" t="s">
        <v>4479</v>
      </c>
      <c r="D136" s="79" t="s">
        <v>4429</v>
      </c>
      <c r="E136" s="79" t="s">
        <v>899</v>
      </c>
      <c r="F136" s="78">
        <v>45687</v>
      </c>
      <c r="G136" s="79" t="s">
        <v>26</v>
      </c>
      <c r="H136" s="11" t="s">
        <v>159</v>
      </c>
      <c r="I136" s="66" t="s">
        <v>4426</v>
      </c>
      <c r="J136" s="75"/>
      <c r="K136" s="75">
        <v>20000</v>
      </c>
      <c r="L136" s="80">
        <v>-20000</v>
      </c>
    </row>
    <row r="137" spans="1:12" x14ac:dyDescent="0.25">
      <c r="A137" s="78">
        <v>45687</v>
      </c>
      <c r="B137" s="64" t="s">
        <v>4441</v>
      </c>
      <c r="C137" s="11" t="s">
        <v>4479</v>
      </c>
      <c r="D137" s="79" t="s">
        <v>4429</v>
      </c>
      <c r="E137" s="79" t="s">
        <v>906</v>
      </c>
      <c r="F137" s="78">
        <v>45687</v>
      </c>
      <c r="G137" s="79" t="s">
        <v>26</v>
      </c>
      <c r="H137" s="11" t="s">
        <v>156</v>
      </c>
      <c r="I137" s="66" t="s">
        <v>4420</v>
      </c>
      <c r="J137" s="75"/>
      <c r="K137" s="75">
        <v>19776</v>
      </c>
      <c r="L137" s="80">
        <v>-19776</v>
      </c>
    </row>
    <row r="138" spans="1:12" x14ac:dyDescent="0.25">
      <c r="A138" s="78">
        <v>45688</v>
      </c>
      <c r="B138" s="64" t="s">
        <v>141</v>
      </c>
      <c r="C138" s="11" t="s">
        <v>4479</v>
      </c>
      <c r="D138" s="79" t="s">
        <v>4429</v>
      </c>
      <c r="E138" s="79" t="s">
        <v>899</v>
      </c>
      <c r="F138" s="78">
        <v>45688</v>
      </c>
      <c r="G138" s="79" t="s">
        <v>26</v>
      </c>
      <c r="H138" s="11" t="s">
        <v>159</v>
      </c>
      <c r="I138" s="66" t="s">
        <v>4426</v>
      </c>
      <c r="J138" s="75"/>
      <c r="K138" s="75">
        <v>10000</v>
      </c>
      <c r="L138" s="80">
        <v>-10000</v>
      </c>
    </row>
    <row r="139" spans="1:12" x14ac:dyDescent="0.25">
      <c r="A139" s="78">
        <v>45689</v>
      </c>
      <c r="B139" s="64" t="s">
        <v>41</v>
      </c>
      <c r="C139" s="11" t="s">
        <v>4479</v>
      </c>
      <c r="D139" s="79" t="s">
        <v>4429</v>
      </c>
      <c r="E139" s="79" t="s">
        <v>899</v>
      </c>
      <c r="F139" s="78">
        <v>45688</v>
      </c>
      <c r="G139" s="79" t="s">
        <v>26</v>
      </c>
      <c r="H139" s="11" t="s">
        <v>159</v>
      </c>
      <c r="I139" s="66" t="s">
        <v>4426</v>
      </c>
      <c r="J139" s="75"/>
      <c r="K139" s="75">
        <v>20000</v>
      </c>
      <c r="L139" s="80">
        <v>-20000</v>
      </c>
    </row>
    <row r="140" spans="1:12" x14ac:dyDescent="0.25">
      <c r="A140" s="78">
        <v>45691</v>
      </c>
      <c r="B140" s="64" t="s">
        <v>4447</v>
      </c>
      <c r="C140" s="11" t="s">
        <v>4484</v>
      </c>
      <c r="D140" s="79" t="s">
        <v>4480</v>
      </c>
      <c r="E140" s="79" t="s">
        <v>1012</v>
      </c>
      <c r="F140" s="78">
        <v>45656</v>
      </c>
      <c r="G140" s="79" t="s">
        <v>26</v>
      </c>
      <c r="H140" s="11" t="s">
        <v>159</v>
      </c>
      <c r="I140" s="66" t="s">
        <v>158</v>
      </c>
      <c r="J140" s="75">
        <v>47082</v>
      </c>
      <c r="K140" s="75">
        <v>0</v>
      </c>
      <c r="L140" s="80">
        <v>47082</v>
      </c>
    </row>
    <row r="141" spans="1:12" x14ac:dyDescent="0.25">
      <c r="A141" s="78">
        <v>45691</v>
      </c>
      <c r="B141" s="64" t="s">
        <v>4447</v>
      </c>
      <c r="C141" s="11" t="s">
        <v>4479</v>
      </c>
      <c r="D141" s="79" t="s">
        <v>4480</v>
      </c>
      <c r="E141" s="79" t="s">
        <v>899</v>
      </c>
      <c r="F141" s="78">
        <v>45691</v>
      </c>
      <c r="G141" s="79" t="s">
        <v>26</v>
      </c>
      <c r="H141" s="11" t="s">
        <v>159</v>
      </c>
      <c r="I141" s="66" t="s">
        <v>4490</v>
      </c>
      <c r="J141" s="75"/>
      <c r="K141" s="75">
        <v>47082</v>
      </c>
      <c r="L141" s="80">
        <v>-47082</v>
      </c>
    </row>
    <row r="142" spans="1:12" x14ac:dyDescent="0.25">
      <c r="A142" s="78">
        <v>45691</v>
      </c>
      <c r="B142" s="64" t="s">
        <v>4460</v>
      </c>
      <c r="C142" s="11" t="s">
        <v>4477</v>
      </c>
      <c r="D142" s="79" t="s">
        <v>4480</v>
      </c>
      <c r="E142" s="79" t="s">
        <v>1012</v>
      </c>
      <c r="F142" s="78">
        <v>45687</v>
      </c>
      <c r="G142" s="79" t="s">
        <v>26</v>
      </c>
      <c r="H142" s="11" t="s">
        <v>156</v>
      </c>
      <c r="I142" s="66" t="s">
        <v>7797</v>
      </c>
      <c r="J142" s="75">
        <v>60850.51</v>
      </c>
      <c r="K142" s="75">
        <v>0</v>
      </c>
      <c r="L142" s="80">
        <v>60850.51</v>
      </c>
    </row>
    <row r="143" spans="1:12" x14ac:dyDescent="0.25">
      <c r="A143" s="78">
        <v>45691</v>
      </c>
      <c r="B143" s="66" t="s">
        <v>4422</v>
      </c>
      <c r="C143" s="11" t="s">
        <v>4477</v>
      </c>
      <c r="D143" s="79" t="s">
        <v>4480</v>
      </c>
      <c r="E143" s="79" t="s">
        <v>1012</v>
      </c>
      <c r="F143" s="78">
        <v>45687</v>
      </c>
      <c r="G143" s="79" t="s">
        <v>26</v>
      </c>
      <c r="H143" s="11" t="s">
        <v>156</v>
      </c>
      <c r="I143" s="66" t="s">
        <v>4491</v>
      </c>
      <c r="J143" s="75">
        <v>172945.02</v>
      </c>
      <c r="K143" s="75">
        <v>0</v>
      </c>
      <c r="L143" s="80">
        <v>172945.02</v>
      </c>
    </row>
    <row r="144" spans="1:12" x14ac:dyDescent="0.25">
      <c r="A144" s="78">
        <v>45691</v>
      </c>
      <c r="B144" s="64" t="s">
        <v>66</v>
      </c>
      <c r="C144" s="11" t="s">
        <v>4479</v>
      </c>
      <c r="D144" s="79" t="s">
        <v>4480</v>
      </c>
      <c r="E144" s="79" t="s">
        <v>906</v>
      </c>
      <c r="F144" s="78">
        <v>45691</v>
      </c>
      <c r="G144" s="79" t="s">
        <v>26</v>
      </c>
      <c r="H144" s="11" t="s">
        <v>156</v>
      </c>
      <c r="I144" s="66" t="s">
        <v>4492</v>
      </c>
      <c r="J144" s="75"/>
      <c r="K144" s="75">
        <v>40000</v>
      </c>
      <c r="L144" s="80">
        <v>-40000</v>
      </c>
    </row>
    <row r="145" spans="1:12" x14ac:dyDescent="0.25">
      <c r="A145" s="78">
        <v>45691</v>
      </c>
      <c r="B145" s="66" t="s">
        <v>141</v>
      </c>
      <c r="C145" s="11" t="s">
        <v>4479</v>
      </c>
      <c r="D145" s="60" t="s">
        <v>4429</v>
      </c>
      <c r="E145" s="79" t="s">
        <v>899</v>
      </c>
      <c r="F145" s="78">
        <v>45691</v>
      </c>
      <c r="G145" s="79"/>
      <c r="H145" s="11" t="s">
        <v>159</v>
      </c>
      <c r="I145" s="66" t="s">
        <v>4426</v>
      </c>
      <c r="J145" s="76"/>
      <c r="K145" s="76">
        <v>20000</v>
      </c>
      <c r="L145" s="80">
        <v>-20000</v>
      </c>
    </row>
    <row r="146" spans="1:12" x14ac:dyDescent="0.25">
      <c r="A146" s="78">
        <v>45692</v>
      </c>
      <c r="B146" s="66" t="s">
        <v>140</v>
      </c>
      <c r="C146" s="11" t="s">
        <v>4484</v>
      </c>
      <c r="D146" s="79" t="s">
        <v>4429</v>
      </c>
      <c r="E146" s="79" t="s">
        <v>4485</v>
      </c>
      <c r="F146" s="78">
        <v>45690</v>
      </c>
      <c r="G146" s="79" t="s">
        <v>26</v>
      </c>
      <c r="H146" s="11" t="s">
        <v>159</v>
      </c>
      <c r="I146" s="66" t="s">
        <v>4489</v>
      </c>
      <c r="J146" s="75">
        <v>50000</v>
      </c>
      <c r="K146" s="75"/>
      <c r="L146" s="80">
        <v>50000</v>
      </c>
    </row>
    <row r="147" spans="1:12" x14ac:dyDescent="0.25">
      <c r="A147" s="78">
        <v>45692</v>
      </c>
      <c r="B147" s="64" t="s">
        <v>140</v>
      </c>
      <c r="C147" s="11" t="s">
        <v>4479</v>
      </c>
      <c r="D147" s="79" t="s">
        <v>4429</v>
      </c>
      <c r="E147" s="79" t="s">
        <v>899</v>
      </c>
      <c r="F147" s="78">
        <v>45690</v>
      </c>
      <c r="G147" s="79" t="s">
        <v>26</v>
      </c>
      <c r="H147" s="11" t="s">
        <v>159</v>
      </c>
      <c r="I147" s="66" t="s">
        <v>4493</v>
      </c>
      <c r="J147" s="75"/>
      <c r="K147" s="75">
        <v>50000</v>
      </c>
      <c r="L147" s="80">
        <v>-50000</v>
      </c>
    </row>
    <row r="148" spans="1:12" x14ac:dyDescent="0.25">
      <c r="A148" s="78">
        <v>45688</v>
      </c>
      <c r="B148" s="64" t="s">
        <v>4444</v>
      </c>
      <c r="C148" s="11" t="s">
        <v>4494</v>
      </c>
      <c r="D148" s="79" t="s">
        <v>4429</v>
      </c>
      <c r="E148" s="79" t="s">
        <v>26</v>
      </c>
      <c r="F148" s="78">
        <v>45688</v>
      </c>
      <c r="G148" s="79" t="s">
        <v>6329</v>
      </c>
      <c r="H148" s="11" t="s">
        <v>156</v>
      </c>
      <c r="I148" s="66" t="s">
        <v>4495</v>
      </c>
      <c r="J148" s="75">
        <v>4910.3999999999996</v>
      </c>
      <c r="K148" s="75">
        <v>0</v>
      </c>
      <c r="L148" s="80">
        <v>4910.3999999999996</v>
      </c>
    </row>
    <row r="149" spans="1:12" x14ac:dyDescent="0.25">
      <c r="A149" s="78">
        <v>45688</v>
      </c>
      <c r="B149" s="59" t="s">
        <v>4444</v>
      </c>
      <c r="C149" s="11" t="s">
        <v>4494</v>
      </c>
      <c r="D149" s="79" t="s">
        <v>4429</v>
      </c>
      <c r="E149" s="79" t="s">
        <v>26</v>
      </c>
      <c r="F149" s="78">
        <v>45688</v>
      </c>
      <c r="G149" s="79" t="s">
        <v>6329</v>
      </c>
      <c r="H149" s="11" t="s">
        <v>156</v>
      </c>
      <c r="I149" s="66" t="s">
        <v>4496</v>
      </c>
      <c r="J149" s="75">
        <v>1488</v>
      </c>
      <c r="K149" s="75">
        <v>0</v>
      </c>
      <c r="L149" s="80">
        <v>1488</v>
      </c>
    </row>
    <row r="150" spans="1:12" x14ac:dyDescent="0.25">
      <c r="A150" s="78">
        <v>45688</v>
      </c>
      <c r="B150" s="66" t="s">
        <v>145</v>
      </c>
      <c r="C150" s="11" t="s">
        <v>4494</v>
      </c>
      <c r="D150" s="79" t="s">
        <v>4480</v>
      </c>
      <c r="E150" s="79" t="s">
        <v>26</v>
      </c>
      <c r="F150" s="78">
        <v>45778</v>
      </c>
      <c r="G150" s="79" t="s">
        <v>6328</v>
      </c>
      <c r="H150" s="11" t="s">
        <v>156</v>
      </c>
      <c r="I150" s="66" t="s">
        <v>4497</v>
      </c>
      <c r="J150" s="75">
        <v>180245.52</v>
      </c>
      <c r="K150" s="75">
        <v>0</v>
      </c>
      <c r="L150" s="80">
        <v>180245.52</v>
      </c>
    </row>
    <row r="151" spans="1:12" x14ac:dyDescent="0.25">
      <c r="A151" s="78">
        <v>45688</v>
      </c>
      <c r="B151" s="66" t="s">
        <v>66</v>
      </c>
      <c r="C151" s="11" t="s">
        <v>4494</v>
      </c>
      <c r="D151" s="79" t="s">
        <v>4480</v>
      </c>
      <c r="E151" s="79" t="s">
        <v>26</v>
      </c>
      <c r="F151" s="78">
        <v>45778</v>
      </c>
      <c r="G151" s="79" t="s">
        <v>6328</v>
      </c>
      <c r="H151" s="11" t="s">
        <v>156</v>
      </c>
      <c r="I151" s="66" t="s">
        <v>4498</v>
      </c>
      <c r="J151" s="75">
        <v>107895.12000000001</v>
      </c>
      <c r="K151" s="75">
        <v>0</v>
      </c>
      <c r="L151" s="80">
        <v>107895.12000000001</v>
      </c>
    </row>
    <row r="152" spans="1:12" x14ac:dyDescent="0.25">
      <c r="A152" s="78">
        <v>45688</v>
      </c>
      <c r="B152" s="64" t="s">
        <v>4448</v>
      </c>
      <c r="C152" s="11" t="s">
        <v>4494</v>
      </c>
      <c r="D152" s="79" t="s">
        <v>4429</v>
      </c>
      <c r="E152" s="79" t="s">
        <v>26</v>
      </c>
      <c r="F152" s="78">
        <v>45688</v>
      </c>
      <c r="G152" s="79" t="s">
        <v>6329</v>
      </c>
      <c r="H152" s="11" t="s">
        <v>156</v>
      </c>
      <c r="I152" s="66" t="s">
        <v>4499</v>
      </c>
      <c r="J152" s="75">
        <v>32359.559999999998</v>
      </c>
      <c r="K152" s="75">
        <v>0</v>
      </c>
      <c r="L152" s="80">
        <v>32359.559999999998</v>
      </c>
    </row>
    <row r="153" spans="1:12" x14ac:dyDescent="0.25">
      <c r="A153" s="78">
        <v>45688</v>
      </c>
      <c r="B153" s="64" t="s">
        <v>4447</v>
      </c>
      <c r="C153" s="11" t="s">
        <v>4494</v>
      </c>
      <c r="D153" s="79" t="s">
        <v>4480</v>
      </c>
      <c r="E153" s="79" t="s">
        <v>26</v>
      </c>
      <c r="F153" s="78">
        <v>45778</v>
      </c>
      <c r="G153" s="79" t="s">
        <v>6328</v>
      </c>
      <c r="H153" s="11" t="s">
        <v>156</v>
      </c>
      <c r="I153" s="66" t="s">
        <v>4499</v>
      </c>
      <c r="J153" s="75">
        <v>204829.03199999998</v>
      </c>
      <c r="K153" s="75">
        <v>0</v>
      </c>
      <c r="L153" s="80">
        <v>204829.03199999998</v>
      </c>
    </row>
    <row r="154" spans="1:12" x14ac:dyDescent="0.25">
      <c r="A154" s="78">
        <v>45688</v>
      </c>
      <c r="B154" s="66" t="s">
        <v>4422</v>
      </c>
      <c r="C154" s="11" t="s">
        <v>4494</v>
      </c>
      <c r="D154" s="79" t="s">
        <v>4480</v>
      </c>
      <c r="E154" s="79" t="s">
        <v>26</v>
      </c>
      <c r="F154" s="78">
        <v>45808</v>
      </c>
      <c r="G154" s="79" t="s">
        <v>6328</v>
      </c>
      <c r="H154" s="11" t="s">
        <v>156</v>
      </c>
      <c r="I154" s="66" t="s">
        <v>4500</v>
      </c>
      <c r="J154" s="75">
        <v>438436.17599999998</v>
      </c>
      <c r="K154" s="75">
        <v>0</v>
      </c>
      <c r="L154" s="80">
        <v>438436.17599999998</v>
      </c>
    </row>
    <row r="155" spans="1:12" x14ac:dyDescent="0.25">
      <c r="A155" s="78">
        <v>45688</v>
      </c>
      <c r="B155" s="64" t="s">
        <v>4441</v>
      </c>
      <c r="C155" s="11" t="s">
        <v>4494</v>
      </c>
      <c r="D155" s="79" t="s">
        <v>4429</v>
      </c>
      <c r="E155" s="79" t="s">
        <v>26</v>
      </c>
      <c r="F155" s="78">
        <v>45688</v>
      </c>
      <c r="G155" s="79" t="s">
        <v>6329</v>
      </c>
      <c r="H155" s="11" t="s">
        <v>156</v>
      </c>
      <c r="I155" s="66" t="s">
        <v>4501</v>
      </c>
      <c r="J155" s="75">
        <v>3991.5839999999998</v>
      </c>
      <c r="K155" s="75">
        <v>0</v>
      </c>
      <c r="L155" s="80">
        <v>3991.5839999999998</v>
      </c>
    </row>
    <row r="156" spans="1:12" x14ac:dyDescent="0.25">
      <c r="A156" s="78">
        <v>45688</v>
      </c>
      <c r="B156" s="64" t="s">
        <v>4445</v>
      </c>
      <c r="C156" s="11" t="s">
        <v>4494</v>
      </c>
      <c r="D156" s="79" t="s">
        <v>4480</v>
      </c>
      <c r="E156" s="79" t="s">
        <v>26</v>
      </c>
      <c r="F156" s="78">
        <v>45808</v>
      </c>
      <c r="G156" s="79" t="s">
        <v>6328</v>
      </c>
      <c r="H156" s="11" t="s">
        <v>156</v>
      </c>
      <c r="I156" s="66" t="s">
        <v>4502</v>
      </c>
      <c r="J156" s="75">
        <v>259063.34399999998</v>
      </c>
      <c r="K156" s="75">
        <v>0</v>
      </c>
      <c r="L156" s="80">
        <v>259063.34399999998</v>
      </c>
    </row>
    <row r="157" spans="1:12" x14ac:dyDescent="0.25">
      <c r="A157" s="78">
        <v>45688</v>
      </c>
      <c r="B157" s="64" t="s">
        <v>4423</v>
      </c>
      <c r="C157" s="11" t="s">
        <v>4494</v>
      </c>
      <c r="D157" s="79" t="s">
        <v>4480</v>
      </c>
      <c r="E157" s="79" t="s">
        <v>26</v>
      </c>
      <c r="F157" s="78">
        <v>45748</v>
      </c>
      <c r="G157" s="79" t="s">
        <v>6328</v>
      </c>
      <c r="H157" s="11" t="s">
        <v>156</v>
      </c>
      <c r="I157" s="66" t="s">
        <v>4503</v>
      </c>
      <c r="J157" s="75">
        <v>3755.14</v>
      </c>
      <c r="K157" s="75">
        <v>0</v>
      </c>
      <c r="L157" s="80">
        <v>3755.14</v>
      </c>
    </row>
    <row r="158" spans="1:12" x14ac:dyDescent="0.25">
      <c r="A158" s="78">
        <v>45688</v>
      </c>
      <c r="B158" s="64" t="s">
        <v>4421</v>
      </c>
      <c r="C158" s="11" t="s">
        <v>4494</v>
      </c>
      <c r="D158" s="79" t="s">
        <v>4480</v>
      </c>
      <c r="E158" s="79" t="s">
        <v>26</v>
      </c>
      <c r="F158" s="78">
        <v>45748</v>
      </c>
      <c r="G158" s="79" t="s">
        <v>6328</v>
      </c>
      <c r="H158" s="11" t="s">
        <v>156</v>
      </c>
      <c r="I158" s="66" t="s">
        <v>4504</v>
      </c>
      <c r="J158" s="75">
        <v>1169003.4720000001</v>
      </c>
      <c r="K158" s="75">
        <v>0</v>
      </c>
      <c r="L158" s="80">
        <v>1169003.4720000001</v>
      </c>
    </row>
    <row r="159" spans="1:12" x14ac:dyDescent="0.25">
      <c r="A159" s="78">
        <v>45688</v>
      </c>
      <c r="B159" s="64" t="s">
        <v>4423</v>
      </c>
      <c r="C159" s="11" t="s">
        <v>4505</v>
      </c>
      <c r="D159" s="79" t="s">
        <v>4429</v>
      </c>
      <c r="E159" s="79" t="s">
        <v>26</v>
      </c>
      <c r="F159" s="78">
        <v>45688</v>
      </c>
      <c r="G159" s="79" t="s">
        <v>6329</v>
      </c>
      <c r="H159" s="11" t="s">
        <v>159</v>
      </c>
      <c r="I159" s="66" t="s">
        <v>4506</v>
      </c>
      <c r="J159" s="75">
        <v>32387.4</v>
      </c>
      <c r="K159" s="75">
        <v>0</v>
      </c>
      <c r="L159" s="80">
        <v>32387.4</v>
      </c>
    </row>
    <row r="160" spans="1:12" x14ac:dyDescent="0.25">
      <c r="A160" s="78">
        <v>45688</v>
      </c>
      <c r="B160" s="64" t="s">
        <v>4443</v>
      </c>
      <c r="C160" s="11" t="s">
        <v>4505</v>
      </c>
      <c r="D160" s="79" t="s">
        <v>4429</v>
      </c>
      <c r="E160" s="79" t="s">
        <v>26</v>
      </c>
      <c r="F160" s="78">
        <v>45688</v>
      </c>
      <c r="G160" s="79" t="s">
        <v>6329</v>
      </c>
      <c r="H160" s="11" t="s">
        <v>159</v>
      </c>
      <c r="I160" s="66" t="s">
        <v>4506</v>
      </c>
      <c r="J160" s="75">
        <v>12476.4</v>
      </c>
      <c r="K160" s="75">
        <v>0</v>
      </c>
      <c r="L160" s="80">
        <v>12476.4</v>
      </c>
    </row>
    <row r="161" spans="1:12" x14ac:dyDescent="0.25">
      <c r="A161" s="78">
        <v>45688</v>
      </c>
      <c r="B161" s="66" t="s">
        <v>141</v>
      </c>
      <c r="C161" s="11" t="s">
        <v>4505</v>
      </c>
      <c r="D161" s="79" t="s">
        <v>4429</v>
      </c>
      <c r="E161" s="79" t="s">
        <v>26</v>
      </c>
      <c r="F161" s="78">
        <v>45688</v>
      </c>
      <c r="G161" s="79" t="s">
        <v>6329</v>
      </c>
      <c r="H161" s="11" t="s">
        <v>159</v>
      </c>
      <c r="I161" s="66" t="s">
        <v>4506</v>
      </c>
      <c r="J161" s="75">
        <v>250935.5</v>
      </c>
      <c r="K161" s="75">
        <v>0</v>
      </c>
      <c r="L161" s="80">
        <v>250935.5</v>
      </c>
    </row>
    <row r="162" spans="1:12" x14ac:dyDescent="0.25">
      <c r="A162" s="78">
        <v>45688</v>
      </c>
      <c r="B162" s="64" t="s">
        <v>140</v>
      </c>
      <c r="C162" s="11" t="s">
        <v>4505</v>
      </c>
      <c r="D162" s="79" t="s">
        <v>4429</v>
      </c>
      <c r="E162" s="79" t="s">
        <v>26</v>
      </c>
      <c r="F162" s="78">
        <v>45688</v>
      </c>
      <c r="G162" s="79" t="s">
        <v>6329</v>
      </c>
      <c r="H162" s="11" t="s">
        <v>159</v>
      </c>
      <c r="I162" s="66" t="s">
        <v>4506</v>
      </c>
      <c r="J162" s="75">
        <v>232090.9</v>
      </c>
      <c r="K162" s="75">
        <v>0</v>
      </c>
      <c r="L162" s="80">
        <v>232090.9</v>
      </c>
    </row>
    <row r="163" spans="1:12" x14ac:dyDescent="0.25">
      <c r="A163" s="78">
        <v>45688</v>
      </c>
      <c r="B163" s="64" t="s">
        <v>564</v>
      </c>
      <c r="C163" s="11" t="s">
        <v>4505</v>
      </c>
      <c r="D163" s="79" t="s">
        <v>4429</v>
      </c>
      <c r="E163" s="79" t="s">
        <v>26</v>
      </c>
      <c r="F163" s="78">
        <v>45688</v>
      </c>
      <c r="G163" s="79" t="s">
        <v>6329</v>
      </c>
      <c r="H163" s="11" t="s">
        <v>159</v>
      </c>
      <c r="I163" s="66" t="s">
        <v>4506</v>
      </c>
      <c r="J163" s="75">
        <v>91557.5</v>
      </c>
      <c r="K163" s="75">
        <v>0</v>
      </c>
      <c r="L163" s="80">
        <v>91557.5</v>
      </c>
    </row>
    <row r="164" spans="1:12" x14ac:dyDescent="0.25">
      <c r="A164" s="78">
        <v>45688</v>
      </c>
      <c r="B164" s="66" t="s">
        <v>162</v>
      </c>
      <c r="C164" s="11" t="s">
        <v>4505</v>
      </c>
      <c r="D164" s="79" t="s">
        <v>4429</v>
      </c>
      <c r="E164" s="79" t="s">
        <v>26</v>
      </c>
      <c r="F164" s="78">
        <v>45688</v>
      </c>
      <c r="G164" s="79" t="s">
        <v>6329</v>
      </c>
      <c r="H164" s="11" t="s">
        <v>159</v>
      </c>
      <c r="I164" s="66" t="s">
        <v>4506</v>
      </c>
      <c r="J164" s="75">
        <v>214630</v>
      </c>
      <c r="K164" s="75">
        <v>0</v>
      </c>
      <c r="L164" s="80">
        <v>214630</v>
      </c>
    </row>
    <row r="165" spans="1:12" x14ac:dyDescent="0.25">
      <c r="A165" s="78">
        <v>45688</v>
      </c>
      <c r="B165" s="64" t="s">
        <v>36</v>
      </c>
      <c r="C165" s="11" t="s">
        <v>4505</v>
      </c>
      <c r="D165" s="79" t="s">
        <v>4429</v>
      </c>
      <c r="E165" s="79" t="s">
        <v>26</v>
      </c>
      <c r="F165" s="78">
        <v>45688</v>
      </c>
      <c r="G165" s="79" t="s">
        <v>6329</v>
      </c>
      <c r="H165" s="11" t="s">
        <v>159</v>
      </c>
      <c r="I165" s="66" t="s">
        <v>4506</v>
      </c>
      <c r="J165" s="75">
        <v>62799.64</v>
      </c>
      <c r="K165" s="75">
        <v>0</v>
      </c>
      <c r="L165" s="80">
        <v>62799.64</v>
      </c>
    </row>
    <row r="166" spans="1:12" x14ac:dyDescent="0.25">
      <c r="A166" s="78">
        <v>45688</v>
      </c>
      <c r="B166" s="64" t="s">
        <v>70</v>
      </c>
      <c r="C166" s="11" t="s">
        <v>4505</v>
      </c>
      <c r="D166" s="79" t="s">
        <v>4429</v>
      </c>
      <c r="E166" s="79" t="s">
        <v>26</v>
      </c>
      <c r="F166" s="78">
        <v>45688</v>
      </c>
      <c r="G166" s="79" t="s">
        <v>6329</v>
      </c>
      <c r="H166" s="11" t="s">
        <v>159</v>
      </c>
      <c r="I166" s="66" t="s">
        <v>4506</v>
      </c>
      <c r="J166" s="75">
        <v>80500</v>
      </c>
      <c r="K166" s="75">
        <v>0</v>
      </c>
      <c r="L166" s="80">
        <v>80500</v>
      </c>
    </row>
    <row r="167" spans="1:12" x14ac:dyDescent="0.25">
      <c r="A167" s="78">
        <v>45688</v>
      </c>
      <c r="B167" s="64" t="s">
        <v>4446</v>
      </c>
      <c r="C167" s="11" t="s">
        <v>4505</v>
      </c>
      <c r="D167" s="79" t="s">
        <v>4429</v>
      </c>
      <c r="E167" s="79" t="s">
        <v>26</v>
      </c>
      <c r="F167" s="78">
        <v>45688</v>
      </c>
      <c r="G167" s="79" t="s">
        <v>6329</v>
      </c>
      <c r="H167" s="11" t="s">
        <v>159</v>
      </c>
      <c r="I167" s="66" t="s">
        <v>4506</v>
      </c>
      <c r="J167" s="75">
        <v>8817.2000000000007</v>
      </c>
      <c r="K167" s="75">
        <v>0</v>
      </c>
      <c r="L167" s="80">
        <v>8817.2000000000007</v>
      </c>
    </row>
    <row r="168" spans="1:12" x14ac:dyDescent="0.25">
      <c r="A168" s="78">
        <v>45688</v>
      </c>
      <c r="B168" s="64" t="s">
        <v>6326</v>
      </c>
      <c r="C168" s="11" t="s">
        <v>4505</v>
      </c>
      <c r="D168" s="79" t="s">
        <v>4429</v>
      </c>
      <c r="E168" s="79" t="s">
        <v>26</v>
      </c>
      <c r="F168" s="78">
        <v>45688</v>
      </c>
      <c r="G168" s="79" t="s">
        <v>6329</v>
      </c>
      <c r="H168" s="11" t="s">
        <v>159</v>
      </c>
      <c r="I168" s="66" t="s">
        <v>4506</v>
      </c>
      <c r="J168" s="75">
        <v>25826.799999999999</v>
      </c>
      <c r="K168" s="75">
        <v>0</v>
      </c>
      <c r="L168" s="80">
        <v>25826.799999999999</v>
      </c>
    </row>
    <row r="169" spans="1:12" x14ac:dyDescent="0.25">
      <c r="A169" s="78">
        <v>45688</v>
      </c>
      <c r="B169" s="64" t="s">
        <v>4447</v>
      </c>
      <c r="C169" s="11" t="s">
        <v>4505</v>
      </c>
      <c r="D169" s="79" t="s">
        <v>4480</v>
      </c>
      <c r="E169" s="79" t="s">
        <v>26</v>
      </c>
      <c r="F169" s="78">
        <v>45778</v>
      </c>
      <c r="G169" s="79" t="s">
        <v>6328</v>
      </c>
      <c r="H169" s="11" t="s">
        <v>159</v>
      </c>
      <c r="I169" s="66" t="s">
        <v>4506</v>
      </c>
      <c r="J169" s="75">
        <v>54991.05</v>
      </c>
      <c r="K169" s="75">
        <v>0</v>
      </c>
      <c r="L169" s="80">
        <v>54991.05</v>
      </c>
    </row>
    <row r="170" spans="1:12" x14ac:dyDescent="0.25">
      <c r="A170" s="78">
        <v>45688</v>
      </c>
      <c r="B170" s="66" t="s">
        <v>41</v>
      </c>
      <c r="C170" s="11" t="s">
        <v>4505</v>
      </c>
      <c r="D170" s="79" t="s">
        <v>4429</v>
      </c>
      <c r="E170" s="79" t="s">
        <v>26</v>
      </c>
      <c r="F170" s="78">
        <v>45688</v>
      </c>
      <c r="G170" s="79" t="s">
        <v>6329</v>
      </c>
      <c r="H170" s="11" t="s">
        <v>159</v>
      </c>
      <c r="I170" s="66" t="s">
        <v>4506</v>
      </c>
      <c r="J170" s="75">
        <v>248391.1</v>
      </c>
      <c r="K170" s="75">
        <v>0</v>
      </c>
      <c r="L170" s="80">
        <v>248391.1</v>
      </c>
    </row>
    <row r="171" spans="1:12" x14ac:dyDescent="0.25">
      <c r="A171" s="78">
        <v>45688</v>
      </c>
      <c r="B171" s="66" t="s">
        <v>45</v>
      </c>
      <c r="C171" s="11" t="s">
        <v>4505</v>
      </c>
      <c r="D171" s="79" t="s">
        <v>4429</v>
      </c>
      <c r="E171" s="79" t="s">
        <v>26</v>
      </c>
      <c r="F171" s="78">
        <v>45688</v>
      </c>
      <c r="G171" s="79" t="s">
        <v>6329</v>
      </c>
      <c r="H171" s="11" t="s">
        <v>159</v>
      </c>
      <c r="I171" s="66" t="s">
        <v>4506</v>
      </c>
      <c r="J171" s="75">
        <v>164866</v>
      </c>
      <c r="K171" s="75">
        <v>0</v>
      </c>
      <c r="L171" s="80">
        <v>164866</v>
      </c>
    </row>
    <row r="172" spans="1:12" x14ac:dyDescent="0.25">
      <c r="A172" s="78">
        <v>45688</v>
      </c>
      <c r="B172" s="64" t="s">
        <v>36</v>
      </c>
      <c r="C172" s="11" t="s">
        <v>4479</v>
      </c>
      <c r="D172" s="79" t="s">
        <v>4429</v>
      </c>
      <c r="E172" s="79" t="s">
        <v>899</v>
      </c>
      <c r="F172" s="78">
        <v>45688</v>
      </c>
      <c r="G172" s="79" t="s">
        <v>26</v>
      </c>
      <c r="H172" s="11" t="s">
        <v>159</v>
      </c>
      <c r="I172" s="66" t="s">
        <v>4437</v>
      </c>
      <c r="J172" s="75"/>
      <c r="K172" s="75">
        <v>62799.64</v>
      </c>
      <c r="L172" s="80">
        <v>-62799.64</v>
      </c>
    </row>
    <row r="173" spans="1:12" x14ac:dyDescent="0.25">
      <c r="A173" s="78">
        <v>45688</v>
      </c>
      <c r="B173" s="66" t="s">
        <v>141</v>
      </c>
      <c r="C173" s="11" t="s">
        <v>4479</v>
      </c>
      <c r="D173" s="79" t="s">
        <v>4429</v>
      </c>
      <c r="E173" s="79" t="s">
        <v>4424</v>
      </c>
      <c r="F173" s="78">
        <v>45688</v>
      </c>
      <c r="G173" s="79" t="s">
        <v>26</v>
      </c>
      <c r="H173" s="11" t="s">
        <v>159</v>
      </c>
      <c r="I173" s="66" t="s">
        <v>4438</v>
      </c>
      <c r="J173" s="75"/>
      <c r="K173" s="75">
        <v>160122.22400000005</v>
      </c>
      <c r="L173" s="80">
        <v>-160122.22400000005</v>
      </c>
    </row>
    <row r="174" spans="1:12" x14ac:dyDescent="0.25">
      <c r="A174" s="78">
        <v>45688</v>
      </c>
      <c r="B174" s="64" t="s">
        <v>140</v>
      </c>
      <c r="C174" s="11" t="s">
        <v>4479</v>
      </c>
      <c r="D174" s="79" t="s">
        <v>4429</v>
      </c>
      <c r="E174" s="79" t="s">
        <v>4424</v>
      </c>
      <c r="F174" s="78">
        <v>45688</v>
      </c>
      <c r="G174" s="79" t="s">
        <v>26</v>
      </c>
      <c r="H174" s="11" t="s">
        <v>159</v>
      </c>
      <c r="I174" s="66" t="s">
        <v>4438</v>
      </c>
      <c r="J174" s="75"/>
      <c r="K174" s="75">
        <v>78356.880000000019</v>
      </c>
      <c r="L174" s="80">
        <v>-78356.880000000019</v>
      </c>
    </row>
    <row r="175" spans="1:12" x14ac:dyDescent="0.25">
      <c r="A175" s="78">
        <v>45688</v>
      </c>
      <c r="B175" s="64" t="s">
        <v>564</v>
      </c>
      <c r="C175" s="11" t="s">
        <v>4479</v>
      </c>
      <c r="D175" s="79" t="s">
        <v>4429</v>
      </c>
      <c r="E175" s="79" t="s">
        <v>4424</v>
      </c>
      <c r="F175" s="78">
        <v>45688</v>
      </c>
      <c r="G175" s="79" t="s">
        <v>26</v>
      </c>
      <c r="H175" s="11" t="s">
        <v>159</v>
      </c>
      <c r="I175" s="66" t="s">
        <v>4438</v>
      </c>
      <c r="J175" s="75"/>
      <c r="K175" s="75">
        <v>26766.179999999997</v>
      </c>
      <c r="L175" s="80">
        <v>-26766.179999999997</v>
      </c>
    </row>
    <row r="176" spans="1:12" x14ac:dyDescent="0.25">
      <c r="A176" s="78">
        <v>45688</v>
      </c>
      <c r="B176" s="64" t="s">
        <v>70</v>
      </c>
      <c r="C176" s="11" t="s">
        <v>4479</v>
      </c>
      <c r="D176" s="79" t="s">
        <v>4429</v>
      </c>
      <c r="E176" s="79" t="s">
        <v>4424</v>
      </c>
      <c r="F176" s="78">
        <v>45688</v>
      </c>
      <c r="G176" s="79" t="s">
        <v>26</v>
      </c>
      <c r="H176" s="11" t="s">
        <v>159</v>
      </c>
      <c r="I176" s="66" t="s">
        <v>4438</v>
      </c>
      <c r="J176" s="75"/>
      <c r="K176" s="75">
        <v>9342.7199999999993</v>
      </c>
      <c r="L176" s="80">
        <v>-9342.7199999999993</v>
      </c>
    </row>
    <row r="177" spans="1:12" x14ac:dyDescent="0.25">
      <c r="A177" s="78">
        <v>45688</v>
      </c>
      <c r="B177" s="64" t="s">
        <v>6326</v>
      </c>
      <c r="C177" s="11" t="s">
        <v>4479</v>
      </c>
      <c r="D177" s="79" t="s">
        <v>4429</v>
      </c>
      <c r="E177" s="79" t="s">
        <v>4424</v>
      </c>
      <c r="F177" s="78">
        <v>45688</v>
      </c>
      <c r="G177" s="79" t="s">
        <v>26</v>
      </c>
      <c r="H177" s="11" t="s">
        <v>159</v>
      </c>
      <c r="I177" s="66" t="s">
        <v>4438</v>
      </c>
      <c r="J177" s="75"/>
      <c r="K177" s="75">
        <v>13192.14</v>
      </c>
      <c r="L177" s="80">
        <v>-13192.14</v>
      </c>
    </row>
    <row r="178" spans="1:12" x14ac:dyDescent="0.25">
      <c r="A178" s="78">
        <v>45688</v>
      </c>
      <c r="B178" s="64" t="s">
        <v>41</v>
      </c>
      <c r="C178" s="11" t="s">
        <v>4479</v>
      </c>
      <c r="D178" s="79" t="s">
        <v>4429</v>
      </c>
      <c r="E178" s="79" t="s">
        <v>4424</v>
      </c>
      <c r="F178" s="78">
        <v>45688</v>
      </c>
      <c r="G178" s="79" t="s">
        <v>26</v>
      </c>
      <c r="H178" s="11" t="s">
        <v>159</v>
      </c>
      <c r="I178" s="66" t="s">
        <v>4438</v>
      </c>
      <c r="J178" s="75"/>
      <c r="K178" s="75">
        <v>102282.90999999999</v>
      </c>
      <c r="L178" s="80">
        <v>-102282.90999999999</v>
      </c>
    </row>
    <row r="179" spans="1:12" x14ac:dyDescent="0.25">
      <c r="A179" s="78">
        <v>45688</v>
      </c>
      <c r="B179" s="66" t="s">
        <v>1033</v>
      </c>
      <c r="C179" s="11" t="s">
        <v>4479</v>
      </c>
      <c r="D179" s="79" t="s">
        <v>4480</v>
      </c>
      <c r="E179" s="79" t="s">
        <v>4424</v>
      </c>
      <c r="F179" s="78">
        <v>45688</v>
      </c>
      <c r="G179" s="79" t="s">
        <v>26</v>
      </c>
      <c r="H179" s="11" t="s">
        <v>159</v>
      </c>
      <c r="I179" s="66" t="s">
        <v>4438</v>
      </c>
      <c r="J179" s="75"/>
      <c r="K179" s="75">
        <v>102282.91</v>
      </c>
      <c r="L179" s="80">
        <v>-102282.91</v>
      </c>
    </row>
    <row r="180" spans="1:12" x14ac:dyDescent="0.25">
      <c r="A180" s="78">
        <v>45688</v>
      </c>
      <c r="B180" s="64" t="s">
        <v>45</v>
      </c>
      <c r="C180" s="11" t="s">
        <v>4479</v>
      </c>
      <c r="D180" s="79" t="s">
        <v>4429</v>
      </c>
      <c r="E180" s="79" t="s">
        <v>4424</v>
      </c>
      <c r="F180" s="78">
        <v>45688</v>
      </c>
      <c r="G180" s="79" t="s">
        <v>26</v>
      </c>
      <c r="H180" s="11" t="s">
        <v>159</v>
      </c>
      <c r="I180" s="66" t="s">
        <v>4438</v>
      </c>
      <c r="J180" s="75"/>
      <c r="K180" s="75">
        <v>6135.84</v>
      </c>
      <c r="L180" s="80">
        <v>-6135.84</v>
      </c>
    </row>
    <row r="181" spans="1:12" x14ac:dyDescent="0.25">
      <c r="A181" s="78">
        <v>45693</v>
      </c>
      <c r="B181" s="64" t="s">
        <v>162</v>
      </c>
      <c r="C181" s="11" t="s">
        <v>4479</v>
      </c>
      <c r="D181" s="79" t="s">
        <v>4429</v>
      </c>
      <c r="E181" s="79" t="s">
        <v>899</v>
      </c>
      <c r="F181" s="78">
        <v>45693</v>
      </c>
      <c r="G181" s="79" t="s">
        <v>26</v>
      </c>
      <c r="H181" s="11" t="s">
        <v>159</v>
      </c>
      <c r="I181" s="66" t="s">
        <v>4507</v>
      </c>
      <c r="J181" s="75"/>
      <c r="K181" s="75">
        <v>50000</v>
      </c>
      <c r="L181" s="80">
        <v>-50000</v>
      </c>
    </row>
    <row r="182" spans="1:12" x14ac:dyDescent="0.25">
      <c r="A182" s="78">
        <v>45693</v>
      </c>
      <c r="B182" s="59" t="s">
        <v>70</v>
      </c>
      <c r="C182" s="11" t="s">
        <v>4479</v>
      </c>
      <c r="D182" s="79" t="s">
        <v>4429</v>
      </c>
      <c r="E182" s="79" t="s">
        <v>899</v>
      </c>
      <c r="F182" s="78">
        <v>45693</v>
      </c>
      <c r="G182" s="79" t="s">
        <v>26</v>
      </c>
      <c r="H182" s="11" t="s">
        <v>159</v>
      </c>
      <c r="I182" s="66" t="s">
        <v>4429</v>
      </c>
      <c r="J182" s="75"/>
      <c r="K182" s="75">
        <v>50000</v>
      </c>
      <c r="L182" s="80">
        <v>-50000</v>
      </c>
    </row>
    <row r="183" spans="1:12" x14ac:dyDescent="0.25">
      <c r="A183" s="78">
        <v>45693</v>
      </c>
      <c r="B183" s="64" t="s">
        <v>145</v>
      </c>
      <c r="C183" s="11" t="s">
        <v>4479</v>
      </c>
      <c r="D183" s="79" t="s">
        <v>4480</v>
      </c>
      <c r="E183" s="79" t="s">
        <v>906</v>
      </c>
      <c r="F183" s="78">
        <v>45693</v>
      </c>
      <c r="G183" s="79" t="s">
        <v>26</v>
      </c>
      <c r="H183" s="11" t="s">
        <v>156</v>
      </c>
      <c r="I183" s="66" t="s">
        <v>4417</v>
      </c>
      <c r="J183" s="75"/>
      <c r="K183" s="75">
        <v>50000</v>
      </c>
      <c r="L183" s="80">
        <v>-50000</v>
      </c>
    </row>
    <row r="184" spans="1:12" x14ac:dyDescent="0.25">
      <c r="A184" s="78">
        <v>45694</v>
      </c>
      <c r="B184" s="64" t="s">
        <v>41</v>
      </c>
      <c r="C184" s="11" t="s">
        <v>4479</v>
      </c>
      <c r="D184" s="79" t="s">
        <v>4429</v>
      </c>
      <c r="E184" s="79" t="s">
        <v>899</v>
      </c>
      <c r="F184" s="78">
        <v>45694</v>
      </c>
      <c r="G184" s="79" t="s">
        <v>26</v>
      </c>
      <c r="H184" s="11" t="s">
        <v>159</v>
      </c>
      <c r="I184" s="66" t="s">
        <v>4507</v>
      </c>
      <c r="J184" s="75"/>
      <c r="K184" s="75">
        <v>20000</v>
      </c>
      <c r="L184" s="80">
        <v>-20000</v>
      </c>
    </row>
    <row r="185" spans="1:12" x14ac:dyDescent="0.25">
      <c r="A185" s="78">
        <v>45695</v>
      </c>
      <c r="B185" s="64" t="s">
        <v>141</v>
      </c>
      <c r="C185" s="11" t="s">
        <v>4479</v>
      </c>
      <c r="D185" s="79" t="s">
        <v>4429</v>
      </c>
      <c r="E185" s="79" t="s">
        <v>899</v>
      </c>
      <c r="F185" s="78">
        <v>45695</v>
      </c>
      <c r="G185" s="79" t="s">
        <v>26</v>
      </c>
      <c r="H185" s="11" t="s">
        <v>159</v>
      </c>
      <c r="I185" s="66" t="s">
        <v>4429</v>
      </c>
      <c r="J185" s="75"/>
      <c r="K185" s="75">
        <v>20000</v>
      </c>
      <c r="L185" s="80">
        <v>-20000</v>
      </c>
    </row>
    <row r="186" spans="1:12" x14ac:dyDescent="0.25">
      <c r="A186" s="78">
        <v>45695</v>
      </c>
      <c r="B186" s="64" t="s">
        <v>41</v>
      </c>
      <c r="C186" s="11" t="s">
        <v>4484</v>
      </c>
      <c r="D186" s="79" t="s">
        <v>4429</v>
      </c>
      <c r="E186" s="79" t="s">
        <v>4485</v>
      </c>
      <c r="F186" s="78">
        <v>45695</v>
      </c>
      <c r="G186" s="79" t="s">
        <v>26</v>
      </c>
      <c r="H186" s="11" t="s">
        <v>159</v>
      </c>
      <c r="I186" s="66" t="s">
        <v>4508</v>
      </c>
      <c r="J186" s="75"/>
      <c r="K186" s="75">
        <v>30000</v>
      </c>
      <c r="L186" s="80">
        <v>-30000</v>
      </c>
    </row>
    <row r="187" spans="1:12" x14ac:dyDescent="0.25">
      <c r="A187" s="78">
        <v>45698</v>
      </c>
      <c r="B187" s="66" t="s">
        <v>4421</v>
      </c>
      <c r="C187" s="11" t="s">
        <v>4479</v>
      </c>
      <c r="D187" s="79" t="s">
        <v>4480</v>
      </c>
      <c r="E187" s="79" t="s">
        <v>1012</v>
      </c>
      <c r="F187" s="78">
        <v>45714</v>
      </c>
      <c r="G187" s="79" t="s">
        <v>26</v>
      </c>
      <c r="H187" s="11" t="s">
        <v>156</v>
      </c>
      <c r="I187" s="66" t="s">
        <v>4509</v>
      </c>
      <c r="J187" s="75"/>
      <c r="K187" s="75">
        <v>1011886.51</v>
      </c>
      <c r="L187" s="80">
        <v>-1011886.51</v>
      </c>
    </row>
    <row r="188" spans="1:12" x14ac:dyDescent="0.25">
      <c r="A188" s="78">
        <v>45698</v>
      </c>
      <c r="B188" s="66" t="s">
        <v>140</v>
      </c>
      <c r="C188" s="11" t="s">
        <v>4484</v>
      </c>
      <c r="D188" s="79" t="s">
        <v>4429</v>
      </c>
      <c r="E188" s="79" t="s">
        <v>4485</v>
      </c>
      <c r="F188" s="78">
        <v>45695</v>
      </c>
      <c r="G188" s="79" t="s">
        <v>26</v>
      </c>
      <c r="H188" s="11" t="s">
        <v>159</v>
      </c>
      <c r="I188" s="66" t="s">
        <v>4510</v>
      </c>
      <c r="J188" s="75"/>
      <c r="K188" s="75">
        <v>50000</v>
      </c>
      <c r="L188" s="80">
        <v>-50000</v>
      </c>
    </row>
    <row r="189" spans="1:12" x14ac:dyDescent="0.25">
      <c r="A189" s="78">
        <v>45698</v>
      </c>
      <c r="B189" s="66" t="s">
        <v>66</v>
      </c>
      <c r="C189" s="11" t="s">
        <v>4479</v>
      </c>
      <c r="D189" s="79" t="s">
        <v>4480</v>
      </c>
      <c r="E189" s="79" t="s">
        <v>1012</v>
      </c>
      <c r="F189" s="78">
        <v>45786</v>
      </c>
      <c r="G189" s="79" t="s">
        <v>26</v>
      </c>
      <c r="H189" s="11" t="s">
        <v>156</v>
      </c>
      <c r="I189" s="66" t="s">
        <v>4511</v>
      </c>
      <c r="J189" s="75"/>
      <c r="K189" s="75">
        <v>47895.12</v>
      </c>
      <c r="L189" s="80">
        <v>-47895.12</v>
      </c>
    </row>
    <row r="190" spans="1:12" x14ac:dyDescent="0.25">
      <c r="A190" s="78">
        <v>45698</v>
      </c>
      <c r="B190" s="64" t="s">
        <v>66</v>
      </c>
      <c r="C190" s="11" t="s">
        <v>4479</v>
      </c>
      <c r="D190" s="79" t="s">
        <v>4480</v>
      </c>
      <c r="E190" s="79" t="s">
        <v>1012</v>
      </c>
      <c r="F190" s="78">
        <v>45793</v>
      </c>
      <c r="G190" s="79" t="s">
        <v>26</v>
      </c>
      <c r="H190" s="11" t="s">
        <v>156</v>
      </c>
      <c r="I190" s="66" t="s">
        <v>4512</v>
      </c>
      <c r="J190" s="75"/>
      <c r="K190" s="75">
        <v>60000</v>
      </c>
      <c r="L190" s="80">
        <v>-60000</v>
      </c>
    </row>
    <row r="191" spans="1:12" x14ac:dyDescent="0.25">
      <c r="A191" s="78">
        <v>45698</v>
      </c>
      <c r="B191" s="64" t="s">
        <v>4423</v>
      </c>
      <c r="C191" s="11" t="s">
        <v>4479</v>
      </c>
      <c r="D191" s="79" t="s">
        <v>4429</v>
      </c>
      <c r="E191" s="79" t="s">
        <v>899</v>
      </c>
      <c r="F191" s="78">
        <v>45698</v>
      </c>
      <c r="G191" s="79" t="s">
        <v>26</v>
      </c>
      <c r="H191" s="11" t="s">
        <v>159</v>
      </c>
      <c r="I191" s="66" t="s">
        <v>4429</v>
      </c>
      <c r="J191" s="75"/>
      <c r="K191" s="75">
        <v>16100</v>
      </c>
      <c r="L191" s="80">
        <v>-16100</v>
      </c>
    </row>
    <row r="192" spans="1:12" x14ac:dyDescent="0.25">
      <c r="A192" s="78">
        <v>45699</v>
      </c>
      <c r="B192" s="66" t="s">
        <v>162</v>
      </c>
      <c r="C192" s="11" t="s">
        <v>4479</v>
      </c>
      <c r="D192" s="79" t="s">
        <v>4429</v>
      </c>
      <c r="E192" s="79" t="s">
        <v>899</v>
      </c>
      <c r="F192" s="78">
        <v>45699</v>
      </c>
      <c r="G192" s="79" t="s">
        <v>26</v>
      </c>
      <c r="H192" s="11" t="s">
        <v>159</v>
      </c>
      <c r="I192" s="66" t="s">
        <v>4429</v>
      </c>
      <c r="J192" s="75"/>
      <c r="K192" s="75">
        <v>50000</v>
      </c>
      <c r="L192" s="80">
        <v>-50000</v>
      </c>
    </row>
    <row r="193" spans="1:12" x14ac:dyDescent="0.25">
      <c r="A193" s="78">
        <v>45698</v>
      </c>
      <c r="B193" s="66" t="s">
        <v>140</v>
      </c>
      <c r="C193" s="11" t="s">
        <v>4484</v>
      </c>
      <c r="D193" s="79" t="s">
        <v>4429</v>
      </c>
      <c r="E193" s="79" t="s">
        <v>4485</v>
      </c>
      <c r="F193" s="78">
        <v>45695</v>
      </c>
      <c r="G193" s="79" t="s">
        <v>26</v>
      </c>
      <c r="H193" s="11" t="s">
        <v>159</v>
      </c>
      <c r="I193" s="66" t="s">
        <v>4510</v>
      </c>
      <c r="J193" s="75">
        <v>50000</v>
      </c>
      <c r="K193" s="75"/>
      <c r="L193" s="80">
        <v>50000</v>
      </c>
    </row>
    <row r="194" spans="1:12" x14ac:dyDescent="0.25">
      <c r="A194" s="78">
        <v>45698</v>
      </c>
      <c r="B194" s="64" t="s">
        <v>140</v>
      </c>
      <c r="C194" s="11" t="s">
        <v>4479</v>
      </c>
      <c r="D194" s="79" t="s">
        <v>4429</v>
      </c>
      <c r="E194" s="79" t="s">
        <v>899</v>
      </c>
      <c r="F194" s="78">
        <v>45695</v>
      </c>
      <c r="G194" s="79" t="s">
        <v>26</v>
      </c>
      <c r="H194" s="11" t="s">
        <v>159</v>
      </c>
      <c r="I194" s="66" t="s">
        <v>4513</v>
      </c>
      <c r="J194" s="75"/>
      <c r="K194" s="75">
        <v>50000</v>
      </c>
      <c r="L194" s="80">
        <v>-50000</v>
      </c>
    </row>
    <row r="195" spans="1:12" x14ac:dyDescent="0.25">
      <c r="A195" s="78">
        <v>45695</v>
      </c>
      <c r="B195" s="64" t="s">
        <v>41</v>
      </c>
      <c r="C195" s="11" t="s">
        <v>4484</v>
      </c>
      <c r="D195" s="79" t="s">
        <v>4429</v>
      </c>
      <c r="E195" s="79" t="s">
        <v>4485</v>
      </c>
      <c r="F195" s="78">
        <v>45695</v>
      </c>
      <c r="G195" s="79" t="s">
        <v>26</v>
      </c>
      <c r="H195" s="11" t="s">
        <v>159</v>
      </c>
      <c r="I195" s="66" t="s">
        <v>4508</v>
      </c>
      <c r="J195" s="75">
        <v>30000</v>
      </c>
      <c r="K195" s="75"/>
      <c r="L195" s="80">
        <v>30000</v>
      </c>
    </row>
    <row r="196" spans="1:12" x14ac:dyDescent="0.25">
      <c r="A196" s="78">
        <v>45695</v>
      </c>
      <c r="B196" s="64" t="s">
        <v>41</v>
      </c>
      <c r="C196" s="11" t="s">
        <v>4479</v>
      </c>
      <c r="D196" s="79" t="s">
        <v>4429</v>
      </c>
      <c r="E196" s="79" t="s">
        <v>899</v>
      </c>
      <c r="F196" s="78">
        <v>45695</v>
      </c>
      <c r="G196" s="79" t="s">
        <v>26</v>
      </c>
      <c r="H196" s="11" t="s">
        <v>159</v>
      </c>
      <c r="I196" s="66" t="s">
        <v>4514</v>
      </c>
      <c r="J196" s="75"/>
      <c r="K196" s="75">
        <v>30000</v>
      </c>
      <c r="L196" s="80">
        <v>-30000</v>
      </c>
    </row>
    <row r="197" spans="1:12" x14ac:dyDescent="0.25">
      <c r="A197" s="78">
        <v>45700</v>
      </c>
      <c r="B197" s="66" t="s">
        <v>564</v>
      </c>
      <c r="C197" s="11" t="s">
        <v>4479</v>
      </c>
      <c r="D197" s="79" t="s">
        <v>4429</v>
      </c>
      <c r="E197" s="79" t="s">
        <v>899</v>
      </c>
      <c r="F197" s="78">
        <v>45700</v>
      </c>
      <c r="G197" s="79" t="s">
        <v>26</v>
      </c>
      <c r="H197" s="11" t="s">
        <v>159</v>
      </c>
      <c r="I197" s="66" t="s">
        <v>4515</v>
      </c>
      <c r="J197" s="75"/>
      <c r="K197" s="75">
        <v>50000</v>
      </c>
      <c r="L197" s="80">
        <v>-50000</v>
      </c>
    </row>
    <row r="198" spans="1:12" x14ac:dyDescent="0.25">
      <c r="A198" s="78">
        <v>45700</v>
      </c>
      <c r="B198" s="64" t="s">
        <v>45</v>
      </c>
      <c r="C198" s="11" t="s">
        <v>4479</v>
      </c>
      <c r="D198" s="79" t="s">
        <v>4429</v>
      </c>
      <c r="E198" s="79" t="s">
        <v>899</v>
      </c>
      <c r="F198" s="78">
        <v>45700</v>
      </c>
      <c r="G198" s="79" t="s">
        <v>26</v>
      </c>
      <c r="H198" s="11" t="s">
        <v>159</v>
      </c>
      <c r="I198" s="66" t="s">
        <v>4515</v>
      </c>
      <c r="J198" s="75"/>
      <c r="K198" s="75">
        <v>60000</v>
      </c>
      <c r="L198" s="80">
        <v>-60000</v>
      </c>
    </row>
    <row r="199" spans="1:12" x14ac:dyDescent="0.25">
      <c r="A199" s="78">
        <v>45702</v>
      </c>
      <c r="B199" s="64" t="s">
        <v>41</v>
      </c>
      <c r="C199" s="11" t="s">
        <v>4479</v>
      </c>
      <c r="D199" s="79" t="s">
        <v>4429</v>
      </c>
      <c r="E199" s="79" t="s">
        <v>899</v>
      </c>
      <c r="F199" s="78">
        <v>45702</v>
      </c>
      <c r="G199" s="79" t="s">
        <v>26</v>
      </c>
      <c r="H199" s="11" t="s">
        <v>159</v>
      </c>
      <c r="I199" s="66" t="s">
        <v>4515</v>
      </c>
      <c r="J199" s="75"/>
      <c r="K199" s="75">
        <v>20000</v>
      </c>
      <c r="L199" s="80">
        <v>-20000</v>
      </c>
    </row>
    <row r="200" spans="1:12" x14ac:dyDescent="0.25">
      <c r="A200" s="78">
        <v>45705</v>
      </c>
      <c r="B200" s="64" t="s">
        <v>4447</v>
      </c>
      <c r="C200" s="11" t="s">
        <v>4479</v>
      </c>
      <c r="D200" s="79" t="s">
        <v>4480</v>
      </c>
      <c r="E200" s="79" t="s">
        <v>1012</v>
      </c>
      <c r="F200" s="78">
        <v>45803</v>
      </c>
      <c r="G200" s="79" t="s">
        <v>26</v>
      </c>
      <c r="H200" s="11" t="s">
        <v>156</v>
      </c>
      <c r="I200" s="66" t="s">
        <v>4516</v>
      </c>
      <c r="J200" s="75"/>
      <c r="K200" s="75">
        <v>51829.03</v>
      </c>
      <c r="L200" s="80">
        <v>-51829.03</v>
      </c>
    </row>
    <row r="201" spans="1:12" x14ac:dyDescent="0.25">
      <c r="A201" s="78">
        <v>45705</v>
      </c>
      <c r="B201" s="64" t="s">
        <v>4447</v>
      </c>
      <c r="C201" s="11" t="s">
        <v>4479</v>
      </c>
      <c r="D201" s="79" t="s">
        <v>4480</v>
      </c>
      <c r="E201" s="79" t="s">
        <v>1012</v>
      </c>
      <c r="F201" s="78">
        <v>45796</v>
      </c>
      <c r="G201" s="79" t="s">
        <v>26</v>
      </c>
      <c r="H201" s="11" t="s">
        <v>156</v>
      </c>
      <c r="I201" s="66" t="s">
        <v>4517</v>
      </c>
      <c r="J201" s="75"/>
      <c r="K201" s="75">
        <v>51000</v>
      </c>
      <c r="L201" s="80">
        <v>-51000</v>
      </c>
    </row>
    <row r="202" spans="1:12" x14ac:dyDescent="0.25">
      <c r="A202" s="78">
        <v>45705</v>
      </c>
      <c r="B202" s="64" t="s">
        <v>4447</v>
      </c>
      <c r="C202" s="11" t="s">
        <v>4479</v>
      </c>
      <c r="D202" s="79" t="s">
        <v>4480</v>
      </c>
      <c r="E202" s="79" t="s">
        <v>1012</v>
      </c>
      <c r="F202" s="78">
        <v>45782</v>
      </c>
      <c r="G202" s="79" t="s">
        <v>26</v>
      </c>
      <c r="H202" s="11" t="s">
        <v>156</v>
      </c>
      <c r="I202" s="66" t="s">
        <v>4518</v>
      </c>
      <c r="J202" s="75"/>
      <c r="K202" s="75">
        <v>51000</v>
      </c>
      <c r="L202" s="80">
        <v>-51000</v>
      </c>
    </row>
    <row r="203" spans="1:12" x14ac:dyDescent="0.25">
      <c r="A203" s="78">
        <v>45705</v>
      </c>
      <c r="B203" s="64" t="s">
        <v>4447</v>
      </c>
      <c r="C203" s="11" t="s">
        <v>4479</v>
      </c>
      <c r="D203" s="79" t="s">
        <v>4480</v>
      </c>
      <c r="E203" s="79" t="s">
        <v>1012</v>
      </c>
      <c r="F203" s="78">
        <v>45789</v>
      </c>
      <c r="G203" s="79" t="s">
        <v>26</v>
      </c>
      <c r="H203" s="11" t="s">
        <v>156</v>
      </c>
      <c r="I203" s="66" t="s">
        <v>4519</v>
      </c>
      <c r="J203" s="75"/>
      <c r="K203" s="75">
        <v>51000</v>
      </c>
      <c r="L203" s="80">
        <v>-51000</v>
      </c>
    </row>
    <row r="204" spans="1:12" x14ac:dyDescent="0.25">
      <c r="A204" s="78">
        <v>45705</v>
      </c>
      <c r="B204" s="64" t="s">
        <v>4447</v>
      </c>
      <c r="C204" s="11" t="s">
        <v>4479</v>
      </c>
      <c r="D204" s="79" t="s">
        <v>4480</v>
      </c>
      <c r="E204" s="79" t="s">
        <v>1012</v>
      </c>
      <c r="F204" s="78">
        <v>45794</v>
      </c>
      <c r="G204" s="79" t="s">
        <v>26</v>
      </c>
      <c r="H204" s="11" t="s">
        <v>159</v>
      </c>
      <c r="I204" s="66" t="s">
        <v>4520</v>
      </c>
      <c r="J204" s="75"/>
      <c r="K204" s="75">
        <v>27000</v>
      </c>
      <c r="L204" s="80">
        <v>-27000</v>
      </c>
    </row>
    <row r="205" spans="1:12" x14ac:dyDescent="0.25">
      <c r="A205" s="78">
        <v>45705</v>
      </c>
      <c r="B205" s="64" t="s">
        <v>4447</v>
      </c>
      <c r="C205" s="11" t="s">
        <v>4479</v>
      </c>
      <c r="D205" s="79" t="s">
        <v>4480</v>
      </c>
      <c r="E205" s="79" t="s">
        <v>1012</v>
      </c>
      <c r="F205" s="78">
        <v>45808</v>
      </c>
      <c r="G205" s="79" t="s">
        <v>26</v>
      </c>
      <c r="H205" s="11" t="s">
        <v>159</v>
      </c>
      <c r="I205" s="66" t="s">
        <v>4521</v>
      </c>
      <c r="J205" s="75"/>
      <c r="K205" s="75">
        <v>27990</v>
      </c>
      <c r="L205" s="80">
        <v>-27990</v>
      </c>
    </row>
    <row r="206" spans="1:12" x14ac:dyDescent="0.25">
      <c r="A206" s="78">
        <v>45705</v>
      </c>
      <c r="B206" s="66" t="s">
        <v>4460</v>
      </c>
      <c r="C206" s="11" t="s">
        <v>4477</v>
      </c>
      <c r="D206" s="79" t="s">
        <v>4480</v>
      </c>
      <c r="E206" s="79" t="s">
        <v>1012</v>
      </c>
      <c r="F206" s="78">
        <v>45698</v>
      </c>
      <c r="G206" s="79" t="s">
        <v>26</v>
      </c>
      <c r="H206" s="11" t="s">
        <v>156</v>
      </c>
      <c r="I206" s="66" t="s">
        <v>7798</v>
      </c>
      <c r="J206" s="75">
        <v>60850.51</v>
      </c>
      <c r="K206" s="75"/>
      <c r="L206" s="80">
        <v>60850.51</v>
      </c>
    </row>
    <row r="207" spans="1:12" x14ac:dyDescent="0.25">
      <c r="A207" s="78">
        <v>45705</v>
      </c>
      <c r="B207" s="66" t="s">
        <v>66</v>
      </c>
      <c r="C207" s="11" t="s">
        <v>4477</v>
      </c>
      <c r="D207" s="79" t="s">
        <v>4480</v>
      </c>
      <c r="E207" s="79" t="s">
        <v>1012</v>
      </c>
      <c r="F207" s="78">
        <v>45700</v>
      </c>
      <c r="G207" s="79" t="s">
        <v>26</v>
      </c>
      <c r="H207" s="11" t="s">
        <v>156</v>
      </c>
      <c r="I207" s="66" t="s">
        <v>144</v>
      </c>
      <c r="J207" s="75">
        <v>75450</v>
      </c>
      <c r="K207" s="75"/>
      <c r="L207" s="80">
        <v>75450</v>
      </c>
    </row>
    <row r="208" spans="1:12" x14ac:dyDescent="0.25">
      <c r="A208" s="78">
        <v>45705</v>
      </c>
      <c r="B208" s="66" t="s">
        <v>148</v>
      </c>
      <c r="C208" s="11" t="s">
        <v>4477</v>
      </c>
      <c r="D208" s="79" t="s">
        <v>4480</v>
      </c>
      <c r="E208" s="79" t="s">
        <v>1012</v>
      </c>
      <c r="F208" s="78">
        <v>45701</v>
      </c>
      <c r="G208" s="79" t="s">
        <v>26</v>
      </c>
      <c r="H208" s="11" t="s">
        <v>156</v>
      </c>
      <c r="I208" s="66" t="s">
        <v>4522</v>
      </c>
      <c r="J208" s="75">
        <v>37500</v>
      </c>
      <c r="K208" s="75"/>
      <c r="L208" s="80">
        <v>37500</v>
      </c>
    </row>
    <row r="209" spans="1:12" x14ac:dyDescent="0.25">
      <c r="A209" s="78">
        <v>45707</v>
      </c>
      <c r="B209" s="64" t="s">
        <v>140</v>
      </c>
      <c r="C209" s="11" t="s">
        <v>4479</v>
      </c>
      <c r="D209" s="79" t="s">
        <v>4429</v>
      </c>
      <c r="E209" s="79" t="s">
        <v>899</v>
      </c>
      <c r="F209" s="78">
        <v>45707</v>
      </c>
      <c r="G209" s="79" t="s">
        <v>26</v>
      </c>
      <c r="H209" s="11" t="s">
        <v>159</v>
      </c>
      <c r="I209" s="66" t="s">
        <v>4515</v>
      </c>
      <c r="J209" s="75"/>
      <c r="K209" s="75">
        <v>50000</v>
      </c>
      <c r="L209" s="80">
        <v>-50000</v>
      </c>
    </row>
    <row r="210" spans="1:12" x14ac:dyDescent="0.25">
      <c r="A210" s="78">
        <v>45707</v>
      </c>
      <c r="B210" s="64" t="s">
        <v>141</v>
      </c>
      <c r="C210" s="11" t="s">
        <v>4479</v>
      </c>
      <c r="D210" s="79" t="s">
        <v>4429</v>
      </c>
      <c r="E210" s="79" t="s">
        <v>4424</v>
      </c>
      <c r="F210" s="78">
        <v>45707</v>
      </c>
      <c r="G210" s="79" t="s">
        <v>26</v>
      </c>
      <c r="H210" s="11" t="s">
        <v>159</v>
      </c>
      <c r="I210" s="66" t="s">
        <v>7621</v>
      </c>
      <c r="J210" s="75"/>
      <c r="K210" s="75">
        <v>4500</v>
      </c>
      <c r="L210" s="80">
        <v>-4500</v>
      </c>
    </row>
    <row r="211" spans="1:12" x14ac:dyDescent="0.25">
      <c r="A211" s="78">
        <v>45709</v>
      </c>
      <c r="B211" s="66" t="s">
        <v>41</v>
      </c>
      <c r="C211" s="11" t="s">
        <v>4479</v>
      </c>
      <c r="D211" s="79" t="s">
        <v>4429</v>
      </c>
      <c r="E211" s="79" t="s">
        <v>899</v>
      </c>
      <c r="F211" s="78">
        <v>45709</v>
      </c>
      <c r="G211" s="79" t="s">
        <v>26</v>
      </c>
      <c r="H211" s="11" t="s">
        <v>159</v>
      </c>
      <c r="I211" s="66" t="s">
        <v>4515</v>
      </c>
      <c r="J211" s="75"/>
      <c r="K211" s="75">
        <v>13700</v>
      </c>
      <c r="L211" s="80">
        <v>-13700</v>
      </c>
    </row>
    <row r="212" spans="1:12" x14ac:dyDescent="0.25">
      <c r="A212" s="78">
        <v>45709</v>
      </c>
      <c r="B212" s="66" t="s">
        <v>41</v>
      </c>
      <c r="C212" s="11" t="s">
        <v>4479</v>
      </c>
      <c r="D212" s="79" t="s">
        <v>4429</v>
      </c>
      <c r="E212" s="79" t="s">
        <v>4485</v>
      </c>
      <c r="F212" s="78">
        <v>45708</v>
      </c>
      <c r="G212" s="79" t="s">
        <v>26</v>
      </c>
      <c r="H212" s="11" t="s">
        <v>159</v>
      </c>
      <c r="I212" s="66" t="s">
        <v>4523</v>
      </c>
      <c r="J212" s="75"/>
      <c r="K212" s="75">
        <v>6300</v>
      </c>
      <c r="L212" s="80">
        <v>-6300</v>
      </c>
    </row>
    <row r="213" spans="1:12" x14ac:dyDescent="0.25">
      <c r="A213" s="78">
        <v>45709</v>
      </c>
      <c r="B213" s="66" t="s">
        <v>148</v>
      </c>
      <c r="C213" s="11" t="s">
        <v>4477</v>
      </c>
      <c r="D213" s="79" t="s">
        <v>4480</v>
      </c>
      <c r="E213" s="79" t="s">
        <v>1012</v>
      </c>
      <c r="F213" s="78">
        <v>45707</v>
      </c>
      <c r="G213" s="79" t="s">
        <v>26</v>
      </c>
      <c r="H213" s="11" t="s">
        <v>156</v>
      </c>
      <c r="I213" s="66" t="s">
        <v>6327</v>
      </c>
      <c r="J213" s="75">
        <v>38189.949999999997</v>
      </c>
      <c r="K213" s="75"/>
      <c r="L213" s="80">
        <v>38189.949999999997</v>
      </c>
    </row>
    <row r="214" spans="1:12" x14ac:dyDescent="0.25">
      <c r="A214" s="78">
        <v>45709</v>
      </c>
      <c r="B214" s="66" t="s">
        <v>145</v>
      </c>
      <c r="C214" s="11" t="s">
        <v>4479</v>
      </c>
      <c r="D214" s="79" t="s">
        <v>4480</v>
      </c>
      <c r="E214" s="79" t="s">
        <v>906</v>
      </c>
      <c r="F214" s="78">
        <v>45709</v>
      </c>
      <c r="G214" s="79" t="s">
        <v>26</v>
      </c>
      <c r="H214" s="11" t="s">
        <v>156</v>
      </c>
      <c r="I214" s="66" t="s">
        <v>4417</v>
      </c>
      <c r="J214" s="75"/>
      <c r="K214" s="75">
        <v>51330.93</v>
      </c>
      <c r="L214" s="80">
        <v>-51330.93</v>
      </c>
    </row>
    <row r="215" spans="1:12" x14ac:dyDescent="0.25">
      <c r="A215" s="78">
        <v>45712</v>
      </c>
      <c r="B215" s="66" t="s">
        <v>162</v>
      </c>
      <c r="C215" s="11" t="s">
        <v>4479</v>
      </c>
      <c r="D215" s="79" t="s">
        <v>4429</v>
      </c>
      <c r="E215" s="79" t="s">
        <v>899</v>
      </c>
      <c r="F215" s="78">
        <v>45712</v>
      </c>
      <c r="G215" s="79" t="s">
        <v>26</v>
      </c>
      <c r="H215" s="11" t="s">
        <v>159</v>
      </c>
      <c r="I215" s="66" t="s">
        <v>4515</v>
      </c>
      <c r="J215" s="75"/>
      <c r="K215" s="75">
        <v>50000</v>
      </c>
      <c r="L215" s="80">
        <v>-50000</v>
      </c>
    </row>
    <row r="216" spans="1:12" x14ac:dyDescent="0.25">
      <c r="A216" s="78">
        <v>45713</v>
      </c>
      <c r="B216" s="66" t="s">
        <v>140</v>
      </c>
      <c r="C216" s="11" t="s">
        <v>4484</v>
      </c>
      <c r="D216" s="79" t="s">
        <v>4429</v>
      </c>
      <c r="E216" s="79" t="s">
        <v>4485</v>
      </c>
      <c r="F216" s="78">
        <v>45719</v>
      </c>
      <c r="G216" s="79" t="s">
        <v>26</v>
      </c>
      <c r="H216" s="11" t="s">
        <v>159</v>
      </c>
      <c r="I216" s="66" t="s">
        <v>6662</v>
      </c>
      <c r="J216" s="75"/>
      <c r="K216" s="75">
        <v>50000</v>
      </c>
      <c r="L216" s="80">
        <v>-50000</v>
      </c>
    </row>
    <row r="217" spans="1:12" x14ac:dyDescent="0.25">
      <c r="A217" s="78">
        <v>45713</v>
      </c>
      <c r="B217" s="66" t="s">
        <v>140</v>
      </c>
      <c r="C217" s="11" t="s">
        <v>4484</v>
      </c>
      <c r="D217" s="79" t="s">
        <v>4429</v>
      </c>
      <c r="E217" s="79" t="s">
        <v>4485</v>
      </c>
      <c r="F217" s="78">
        <v>45723</v>
      </c>
      <c r="G217" s="79" t="s">
        <v>26</v>
      </c>
      <c r="H217" s="11" t="s">
        <v>159</v>
      </c>
      <c r="I217" s="66" t="s">
        <v>6663</v>
      </c>
      <c r="J217" s="75"/>
      <c r="K217" s="75">
        <v>50000</v>
      </c>
      <c r="L217" s="80">
        <v>-50000</v>
      </c>
    </row>
    <row r="218" spans="1:12" x14ac:dyDescent="0.25">
      <c r="A218" s="78">
        <v>45713</v>
      </c>
      <c r="B218" s="66" t="s">
        <v>141</v>
      </c>
      <c r="C218" s="11" t="s">
        <v>4479</v>
      </c>
      <c r="D218" s="79" t="s">
        <v>4429</v>
      </c>
      <c r="E218" s="79" t="s">
        <v>899</v>
      </c>
      <c r="F218" s="78">
        <v>45713</v>
      </c>
      <c r="G218" s="79" t="s">
        <v>26</v>
      </c>
      <c r="H218" s="11" t="s">
        <v>159</v>
      </c>
      <c r="I218" s="66" t="s">
        <v>4515</v>
      </c>
      <c r="J218" s="75"/>
      <c r="K218" s="75">
        <v>10000</v>
      </c>
      <c r="L218" s="80">
        <v>-10000</v>
      </c>
    </row>
    <row r="219" spans="1:12" x14ac:dyDescent="0.25">
      <c r="A219" s="78">
        <v>45713</v>
      </c>
      <c r="B219" s="66" t="s">
        <v>45</v>
      </c>
      <c r="C219" s="11" t="s">
        <v>4479</v>
      </c>
      <c r="D219" s="79" t="s">
        <v>4429</v>
      </c>
      <c r="E219" s="79" t="s">
        <v>899</v>
      </c>
      <c r="F219" s="78">
        <v>45713</v>
      </c>
      <c r="G219" s="79" t="s">
        <v>26</v>
      </c>
      <c r="H219" s="11" t="s">
        <v>159</v>
      </c>
      <c r="I219" s="66" t="s">
        <v>4515</v>
      </c>
      <c r="J219" s="75"/>
      <c r="K219" s="75">
        <v>60000</v>
      </c>
      <c r="L219" s="80">
        <v>-60000</v>
      </c>
    </row>
    <row r="220" spans="1:12" x14ac:dyDescent="0.25">
      <c r="A220" s="78">
        <v>45714</v>
      </c>
      <c r="B220" s="66" t="s">
        <v>70</v>
      </c>
      <c r="C220" s="11" t="s">
        <v>4479</v>
      </c>
      <c r="D220" s="79" t="s">
        <v>4429</v>
      </c>
      <c r="E220" s="79" t="s">
        <v>899</v>
      </c>
      <c r="F220" s="78">
        <v>45714</v>
      </c>
      <c r="G220" s="79" t="s">
        <v>26</v>
      </c>
      <c r="H220" s="11" t="s">
        <v>159</v>
      </c>
      <c r="I220" s="66" t="s">
        <v>4515</v>
      </c>
      <c r="J220" s="75"/>
      <c r="K220" s="75">
        <v>50000</v>
      </c>
      <c r="L220" s="80">
        <v>-50000</v>
      </c>
    </row>
    <row r="221" spans="1:12" x14ac:dyDescent="0.25">
      <c r="A221" s="78">
        <v>45714</v>
      </c>
      <c r="B221" s="64" t="s">
        <v>4443</v>
      </c>
      <c r="C221" s="11" t="s">
        <v>4479</v>
      </c>
      <c r="D221" s="79" t="s">
        <v>4429</v>
      </c>
      <c r="E221" s="79" t="s">
        <v>899</v>
      </c>
      <c r="F221" s="78">
        <v>45714</v>
      </c>
      <c r="G221" s="79" t="s">
        <v>26</v>
      </c>
      <c r="H221" s="11" t="s">
        <v>159</v>
      </c>
      <c r="I221" s="66" t="s">
        <v>4515</v>
      </c>
      <c r="J221" s="75"/>
      <c r="K221" s="75">
        <v>15000</v>
      </c>
      <c r="L221" s="80">
        <v>-15000</v>
      </c>
    </row>
    <row r="222" spans="1:12" x14ac:dyDescent="0.25">
      <c r="A222" s="78">
        <v>45714</v>
      </c>
      <c r="B222" s="64" t="s">
        <v>4422</v>
      </c>
      <c r="C222" s="11" t="s">
        <v>4479</v>
      </c>
      <c r="D222" s="79" t="s">
        <v>4480</v>
      </c>
      <c r="E222" s="79" t="s">
        <v>1012</v>
      </c>
      <c r="F222" s="78">
        <v>45808</v>
      </c>
      <c r="G222" s="79" t="s">
        <v>26</v>
      </c>
      <c r="H222" s="11" t="s">
        <v>156</v>
      </c>
      <c r="I222" s="66" t="s">
        <v>6664</v>
      </c>
      <c r="J222" s="75"/>
      <c r="K222" s="75">
        <v>219218.01</v>
      </c>
      <c r="L222" s="80">
        <v>-219218.01</v>
      </c>
    </row>
    <row r="223" spans="1:12" x14ac:dyDescent="0.25">
      <c r="A223" s="78">
        <v>45714</v>
      </c>
      <c r="B223" s="66" t="s">
        <v>4422</v>
      </c>
      <c r="C223" s="11" t="s">
        <v>4479</v>
      </c>
      <c r="D223" s="79" t="s">
        <v>4480</v>
      </c>
      <c r="E223" s="79" t="s">
        <v>1012</v>
      </c>
      <c r="F223" s="78">
        <v>45808</v>
      </c>
      <c r="G223" s="79" t="s">
        <v>26</v>
      </c>
      <c r="H223" s="11" t="s">
        <v>156</v>
      </c>
      <c r="I223" s="66" t="s">
        <v>6665</v>
      </c>
      <c r="J223" s="75"/>
      <c r="K223" s="75">
        <v>219218.01</v>
      </c>
      <c r="L223" s="80">
        <v>-219218.01</v>
      </c>
    </row>
    <row r="224" spans="1:12" x14ac:dyDescent="0.25">
      <c r="A224" s="78">
        <v>45714</v>
      </c>
      <c r="B224" s="66" t="s">
        <v>4447</v>
      </c>
      <c r="C224" s="11" t="s">
        <v>4484</v>
      </c>
      <c r="D224" s="79" t="s">
        <v>4480</v>
      </c>
      <c r="E224" s="79" t="s">
        <v>1012</v>
      </c>
      <c r="F224" s="78">
        <v>45688</v>
      </c>
      <c r="G224" s="79" t="s">
        <v>26</v>
      </c>
      <c r="H224" s="11" t="s">
        <v>159</v>
      </c>
      <c r="I224" s="66" t="s">
        <v>6666</v>
      </c>
      <c r="J224" s="75">
        <v>63670.52</v>
      </c>
      <c r="K224" s="75"/>
      <c r="L224" s="80">
        <v>63670.52</v>
      </c>
    </row>
    <row r="225" spans="1:12" x14ac:dyDescent="0.25">
      <c r="A225" s="78">
        <v>45714</v>
      </c>
      <c r="B225" s="66" t="s">
        <v>4447</v>
      </c>
      <c r="C225" s="11" t="s">
        <v>4479</v>
      </c>
      <c r="D225" s="79" t="s">
        <v>4480</v>
      </c>
      <c r="E225" s="79" t="s">
        <v>899</v>
      </c>
      <c r="F225" s="78">
        <v>45714</v>
      </c>
      <c r="G225" s="79" t="s">
        <v>26</v>
      </c>
      <c r="H225" s="11" t="s">
        <v>159</v>
      </c>
      <c r="I225" s="66" t="s">
        <v>6667</v>
      </c>
      <c r="J225" s="75"/>
      <c r="K225" s="75">
        <v>63670.52</v>
      </c>
      <c r="L225" s="80">
        <v>-63670.52</v>
      </c>
    </row>
    <row r="226" spans="1:12" x14ac:dyDescent="0.25">
      <c r="A226" s="78">
        <v>45715</v>
      </c>
      <c r="B226" s="66" t="s">
        <v>145</v>
      </c>
      <c r="C226" s="11" t="s">
        <v>4479</v>
      </c>
      <c r="D226" s="79" t="s">
        <v>4480</v>
      </c>
      <c r="E226" s="79" t="s">
        <v>906</v>
      </c>
      <c r="F226" s="78">
        <v>45715</v>
      </c>
      <c r="G226" s="79" t="s">
        <v>26</v>
      </c>
      <c r="H226" s="11" t="s">
        <v>156</v>
      </c>
      <c r="I226" s="66" t="s">
        <v>4417</v>
      </c>
      <c r="J226" s="75"/>
      <c r="K226" s="75">
        <v>60000</v>
      </c>
      <c r="L226" s="80">
        <v>-60000</v>
      </c>
    </row>
    <row r="227" spans="1:12" x14ac:dyDescent="0.25">
      <c r="A227" s="78">
        <v>45715</v>
      </c>
      <c r="B227" s="66" t="s">
        <v>141</v>
      </c>
      <c r="C227" s="11" t="s">
        <v>4479</v>
      </c>
      <c r="D227" s="79" t="s">
        <v>4429</v>
      </c>
      <c r="E227" s="79" t="s">
        <v>899</v>
      </c>
      <c r="F227" s="78">
        <v>45715</v>
      </c>
      <c r="G227" s="79" t="s">
        <v>26</v>
      </c>
      <c r="H227" s="11" t="s">
        <v>159</v>
      </c>
      <c r="I227" s="66" t="s">
        <v>4515</v>
      </c>
      <c r="J227" s="75"/>
      <c r="K227" s="75">
        <v>20000</v>
      </c>
      <c r="L227" s="80">
        <v>-20000</v>
      </c>
    </row>
    <row r="228" spans="1:12" x14ac:dyDescent="0.25">
      <c r="A228" s="78">
        <v>45716</v>
      </c>
      <c r="B228" s="66" t="s">
        <v>41</v>
      </c>
      <c r="C228" s="11" t="s">
        <v>4479</v>
      </c>
      <c r="D228" s="79" t="s">
        <v>4429</v>
      </c>
      <c r="E228" s="79" t="s">
        <v>899</v>
      </c>
      <c r="F228" s="78">
        <v>45716</v>
      </c>
      <c r="G228" s="79" t="s">
        <v>26</v>
      </c>
      <c r="H228" s="11" t="s">
        <v>159</v>
      </c>
      <c r="I228" s="66" t="s">
        <v>4515</v>
      </c>
      <c r="J228" s="75"/>
      <c r="K228" s="75">
        <v>20000</v>
      </c>
      <c r="L228" s="80">
        <v>-20000</v>
      </c>
    </row>
    <row r="229" spans="1:12" x14ac:dyDescent="0.25">
      <c r="A229" s="78">
        <v>45716</v>
      </c>
      <c r="B229" s="66" t="s">
        <v>145</v>
      </c>
      <c r="C229" s="11" t="s">
        <v>4494</v>
      </c>
      <c r="D229" s="79" t="s">
        <v>4480</v>
      </c>
      <c r="E229" s="79" t="s">
        <v>26</v>
      </c>
      <c r="F229" s="78">
        <v>45806</v>
      </c>
      <c r="G229" s="79" t="s">
        <v>6328</v>
      </c>
      <c r="H229" s="11" t="s">
        <v>156</v>
      </c>
      <c r="I229" s="66" t="s">
        <v>7637</v>
      </c>
      <c r="J229" s="75">
        <v>145699.01</v>
      </c>
      <c r="K229" s="75"/>
      <c r="L229" s="80">
        <v>145699.01</v>
      </c>
    </row>
    <row r="230" spans="1:12" x14ac:dyDescent="0.25">
      <c r="A230" s="78">
        <v>45716</v>
      </c>
      <c r="B230" s="66" t="s">
        <v>66</v>
      </c>
      <c r="C230" s="11" t="s">
        <v>4494</v>
      </c>
      <c r="D230" s="79" t="s">
        <v>4480</v>
      </c>
      <c r="E230" s="79" t="s">
        <v>26</v>
      </c>
      <c r="F230" s="78">
        <v>45806</v>
      </c>
      <c r="G230" s="79" t="s">
        <v>6328</v>
      </c>
      <c r="H230" s="11" t="s">
        <v>156</v>
      </c>
      <c r="I230" s="66" t="s">
        <v>7638</v>
      </c>
      <c r="J230" s="75">
        <v>52920</v>
      </c>
      <c r="K230" s="75"/>
      <c r="L230" s="80">
        <v>52920</v>
      </c>
    </row>
    <row r="231" spans="1:12" x14ac:dyDescent="0.25">
      <c r="A231" s="78">
        <v>45716</v>
      </c>
      <c r="B231" s="66" t="s">
        <v>4448</v>
      </c>
      <c r="C231" s="11" t="s">
        <v>4494</v>
      </c>
      <c r="D231" s="79" t="s">
        <v>4480</v>
      </c>
      <c r="E231" s="79" t="s">
        <v>26</v>
      </c>
      <c r="F231" s="78">
        <v>45716</v>
      </c>
      <c r="G231" s="79" t="s">
        <v>6329</v>
      </c>
      <c r="H231" s="11" t="s">
        <v>156</v>
      </c>
      <c r="I231" s="66" t="s">
        <v>7639</v>
      </c>
      <c r="J231" s="75">
        <v>6598.08</v>
      </c>
      <c r="K231" s="75"/>
      <c r="L231" s="80">
        <v>6598.08</v>
      </c>
    </row>
    <row r="232" spans="1:12" x14ac:dyDescent="0.25">
      <c r="A232" s="78">
        <v>45716</v>
      </c>
      <c r="B232" s="66" t="s">
        <v>4445</v>
      </c>
      <c r="C232" s="11" t="s">
        <v>4494</v>
      </c>
      <c r="D232" s="79" t="s">
        <v>4480</v>
      </c>
      <c r="E232" s="79" t="s">
        <v>26</v>
      </c>
      <c r="F232" s="78">
        <v>45836</v>
      </c>
      <c r="G232" s="79" t="s">
        <v>6328</v>
      </c>
      <c r="H232" s="11" t="s">
        <v>156</v>
      </c>
      <c r="I232" s="66" t="s">
        <v>7640</v>
      </c>
      <c r="J232" s="75">
        <v>175995.22</v>
      </c>
      <c r="K232" s="75"/>
      <c r="L232" s="80">
        <v>175995.22</v>
      </c>
    </row>
    <row r="233" spans="1:12" x14ac:dyDescent="0.25">
      <c r="A233" s="78">
        <v>45716</v>
      </c>
      <c r="B233" s="64" t="s">
        <v>4447</v>
      </c>
      <c r="C233" s="11" t="s">
        <v>4494</v>
      </c>
      <c r="D233" s="79" t="s">
        <v>4480</v>
      </c>
      <c r="E233" s="79" t="s">
        <v>26</v>
      </c>
      <c r="F233" s="78">
        <v>45806</v>
      </c>
      <c r="G233" s="79" t="s">
        <v>6328</v>
      </c>
      <c r="H233" s="11" t="s">
        <v>156</v>
      </c>
      <c r="I233" s="66" t="s">
        <v>7641</v>
      </c>
      <c r="J233" s="75">
        <v>206172.71</v>
      </c>
      <c r="K233" s="75"/>
      <c r="L233" s="80">
        <v>206172.71</v>
      </c>
    </row>
    <row r="234" spans="1:12" x14ac:dyDescent="0.25">
      <c r="A234" s="78">
        <v>45716</v>
      </c>
      <c r="B234" s="66" t="s">
        <v>4422</v>
      </c>
      <c r="C234" s="11" t="s">
        <v>4494</v>
      </c>
      <c r="D234" s="79" t="s">
        <v>4480</v>
      </c>
      <c r="E234" s="79" t="s">
        <v>26</v>
      </c>
      <c r="F234" s="78">
        <v>45836</v>
      </c>
      <c r="G234" s="79" t="s">
        <v>6328</v>
      </c>
      <c r="H234" s="11" t="s">
        <v>156</v>
      </c>
      <c r="I234" s="66" t="s">
        <v>7642</v>
      </c>
      <c r="J234" s="75">
        <v>332519.11</v>
      </c>
      <c r="K234" s="75"/>
      <c r="L234" s="80">
        <v>332519.11</v>
      </c>
    </row>
    <row r="235" spans="1:12" x14ac:dyDescent="0.25">
      <c r="A235" s="78">
        <v>45716</v>
      </c>
      <c r="B235" s="66" t="s">
        <v>4441</v>
      </c>
      <c r="C235" s="11" t="s">
        <v>4494</v>
      </c>
      <c r="D235" s="79" t="s">
        <v>4480</v>
      </c>
      <c r="E235" s="79" t="s">
        <v>26</v>
      </c>
      <c r="F235" s="78">
        <v>45716</v>
      </c>
      <c r="G235" s="79" t="s">
        <v>6329</v>
      </c>
      <c r="H235" s="11" t="s">
        <v>156</v>
      </c>
      <c r="I235" s="66" t="s">
        <v>7643</v>
      </c>
      <c r="J235" s="75">
        <v>10924.18</v>
      </c>
      <c r="K235" s="75"/>
      <c r="L235" s="80">
        <v>10924.18</v>
      </c>
    </row>
    <row r="236" spans="1:12" x14ac:dyDescent="0.25">
      <c r="A236" s="78">
        <v>45716</v>
      </c>
      <c r="B236" s="66" t="s">
        <v>4421</v>
      </c>
      <c r="C236" s="11" t="s">
        <v>4494</v>
      </c>
      <c r="D236" s="79" t="s">
        <v>4480</v>
      </c>
      <c r="E236" s="79" t="s">
        <v>26</v>
      </c>
      <c r="F236" s="78">
        <v>45776</v>
      </c>
      <c r="G236" s="79" t="s">
        <v>6328</v>
      </c>
      <c r="H236" s="11" t="s">
        <v>156</v>
      </c>
      <c r="I236" s="66" t="s">
        <v>26</v>
      </c>
      <c r="J236" s="75">
        <v>718446.07</v>
      </c>
      <c r="K236" s="75"/>
      <c r="L236" s="80">
        <v>718446.07</v>
      </c>
    </row>
    <row r="237" spans="1:12" x14ac:dyDescent="0.25">
      <c r="A237" s="78">
        <v>45716</v>
      </c>
      <c r="B237" s="66" t="s">
        <v>4423</v>
      </c>
      <c r="C237" s="11" t="s">
        <v>4505</v>
      </c>
      <c r="D237" s="79" t="s">
        <v>4429</v>
      </c>
      <c r="E237" s="79" t="s">
        <v>26</v>
      </c>
      <c r="F237" s="78">
        <v>45716</v>
      </c>
      <c r="G237" s="79" t="s">
        <v>6329</v>
      </c>
      <c r="H237" s="11" t="s">
        <v>159</v>
      </c>
      <c r="I237" s="66" t="s">
        <v>4506</v>
      </c>
      <c r="J237" s="75">
        <v>28513.8</v>
      </c>
      <c r="K237" s="75"/>
      <c r="L237" s="80">
        <v>28513.8</v>
      </c>
    </row>
    <row r="238" spans="1:12" x14ac:dyDescent="0.25">
      <c r="A238" s="78">
        <v>45716</v>
      </c>
      <c r="B238" s="66" t="s">
        <v>141</v>
      </c>
      <c r="C238" s="11" t="s">
        <v>4505</v>
      </c>
      <c r="D238" s="79" t="s">
        <v>4429</v>
      </c>
      <c r="E238" s="79" t="s">
        <v>26</v>
      </c>
      <c r="F238" s="78">
        <v>45716</v>
      </c>
      <c r="G238" s="79" t="s">
        <v>6329</v>
      </c>
      <c r="H238" s="11" t="s">
        <v>159</v>
      </c>
      <c r="I238" s="66" t="s">
        <v>4506</v>
      </c>
      <c r="J238" s="75">
        <v>175220.7</v>
      </c>
      <c r="K238" s="75"/>
      <c r="L238" s="80">
        <v>175220.7</v>
      </c>
    </row>
    <row r="239" spans="1:12" x14ac:dyDescent="0.25">
      <c r="A239" s="78">
        <v>45716</v>
      </c>
      <c r="B239" s="66" t="s">
        <v>140</v>
      </c>
      <c r="C239" s="11" t="s">
        <v>4505</v>
      </c>
      <c r="D239" s="79" t="s">
        <v>4429</v>
      </c>
      <c r="E239" s="79" t="s">
        <v>26</v>
      </c>
      <c r="F239" s="78">
        <v>45716</v>
      </c>
      <c r="G239" s="79" t="s">
        <v>6329</v>
      </c>
      <c r="H239" s="11" t="s">
        <v>159</v>
      </c>
      <c r="I239" s="66" t="s">
        <v>4506</v>
      </c>
      <c r="J239" s="75">
        <v>253627.8</v>
      </c>
      <c r="K239" s="75"/>
      <c r="L239" s="80">
        <v>253627.8</v>
      </c>
    </row>
    <row r="240" spans="1:12" x14ac:dyDescent="0.25">
      <c r="A240" s="78">
        <v>45716</v>
      </c>
      <c r="B240" s="66" t="s">
        <v>564</v>
      </c>
      <c r="C240" s="11" t="s">
        <v>4505</v>
      </c>
      <c r="D240" s="79" t="s">
        <v>4429</v>
      </c>
      <c r="E240" s="79" t="s">
        <v>26</v>
      </c>
      <c r="F240" s="78">
        <v>45716</v>
      </c>
      <c r="G240" s="79" t="s">
        <v>6329</v>
      </c>
      <c r="H240" s="11" t="s">
        <v>159</v>
      </c>
      <c r="I240" s="66" t="s">
        <v>4506</v>
      </c>
      <c r="J240" s="75">
        <v>55294.5</v>
      </c>
      <c r="K240" s="75"/>
      <c r="L240" s="80">
        <v>55294.5</v>
      </c>
    </row>
    <row r="241" spans="1:12" x14ac:dyDescent="0.25">
      <c r="A241" s="78">
        <v>45716</v>
      </c>
      <c r="B241" s="66" t="s">
        <v>162</v>
      </c>
      <c r="C241" s="11" t="s">
        <v>4505</v>
      </c>
      <c r="D241" s="79" t="s">
        <v>4429</v>
      </c>
      <c r="E241" s="79" t="s">
        <v>26</v>
      </c>
      <c r="F241" s="78">
        <v>45716</v>
      </c>
      <c r="G241" s="79" t="s">
        <v>6329</v>
      </c>
      <c r="H241" s="11" t="s">
        <v>159</v>
      </c>
      <c r="I241" s="66" t="s">
        <v>4506</v>
      </c>
      <c r="J241" s="75">
        <v>141663</v>
      </c>
      <c r="K241" s="75"/>
      <c r="L241" s="80">
        <v>141663</v>
      </c>
    </row>
    <row r="242" spans="1:12" x14ac:dyDescent="0.25">
      <c r="A242" s="78">
        <v>45716</v>
      </c>
      <c r="B242" s="66" t="s">
        <v>36</v>
      </c>
      <c r="C242" s="11" t="s">
        <v>4505</v>
      </c>
      <c r="D242" s="79" t="s">
        <v>4429</v>
      </c>
      <c r="E242" s="79" t="s">
        <v>26</v>
      </c>
      <c r="F242" s="78">
        <v>45716</v>
      </c>
      <c r="G242" s="79" t="s">
        <v>6329</v>
      </c>
      <c r="H242" s="11" t="s">
        <v>159</v>
      </c>
      <c r="I242" s="66" t="s">
        <v>4506</v>
      </c>
      <c r="J242" s="75">
        <v>91884.86</v>
      </c>
      <c r="K242" s="75"/>
      <c r="L242" s="80">
        <v>91884.86</v>
      </c>
    </row>
    <row r="243" spans="1:12" x14ac:dyDescent="0.25">
      <c r="A243" s="78">
        <v>45716</v>
      </c>
      <c r="B243" s="66" t="s">
        <v>70</v>
      </c>
      <c r="C243" s="11" t="s">
        <v>4505</v>
      </c>
      <c r="D243" s="79" t="s">
        <v>4429</v>
      </c>
      <c r="E243" s="79" t="s">
        <v>26</v>
      </c>
      <c r="F243" s="78">
        <v>45716</v>
      </c>
      <c r="G243" s="79" t="s">
        <v>6329</v>
      </c>
      <c r="H243" s="11" t="s">
        <v>159</v>
      </c>
      <c r="I243" s="66" t="s">
        <v>4506</v>
      </c>
      <c r="J243" s="75">
        <v>82645</v>
      </c>
      <c r="K243" s="75"/>
      <c r="L243" s="80">
        <v>82645</v>
      </c>
    </row>
    <row r="244" spans="1:12" x14ac:dyDescent="0.25">
      <c r="A244" s="78">
        <v>45716</v>
      </c>
      <c r="B244" s="66" t="s">
        <v>4446</v>
      </c>
      <c r="C244" s="11" t="s">
        <v>4505</v>
      </c>
      <c r="D244" s="79" t="s">
        <v>4429</v>
      </c>
      <c r="E244" s="79" t="s">
        <v>26</v>
      </c>
      <c r="F244" s="78">
        <v>45716</v>
      </c>
      <c r="G244" s="79" t="s">
        <v>6329</v>
      </c>
      <c r="H244" s="11" t="s">
        <v>159</v>
      </c>
      <c r="I244" s="66" t="s">
        <v>4506</v>
      </c>
      <c r="J244" s="75">
        <v>9647</v>
      </c>
      <c r="K244" s="75"/>
      <c r="L244" s="80">
        <v>9647</v>
      </c>
    </row>
    <row r="245" spans="1:12" x14ac:dyDescent="0.25">
      <c r="A245" s="78">
        <v>45716</v>
      </c>
      <c r="B245" s="66" t="s">
        <v>203</v>
      </c>
      <c r="C245" s="11" t="s">
        <v>4505</v>
      </c>
      <c r="D245" s="79" t="s">
        <v>4429</v>
      </c>
      <c r="E245" s="79" t="s">
        <v>26</v>
      </c>
      <c r="F245" s="78">
        <v>45716</v>
      </c>
      <c r="G245" s="79" t="s">
        <v>6329</v>
      </c>
      <c r="H245" s="11" t="s">
        <v>159</v>
      </c>
      <c r="I245" s="66" t="s">
        <v>4506</v>
      </c>
      <c r="J245" s="75">
        <v>510</v>
      </c>
      <c r="K245" s="75"/>
      <c r="L245" s="80">
        <v>510</v>
      </c>
    </row>
    <row r="246" spans="1:12" x14ac:dyDescent="0.25">
      <c r="A246" s="78">
        <v>45716</v>
      </c>
      <c r="B246" s="66" t="s">
        <v>6326</v>
      </c>
      <c r="C246" s="11" t="s">
        <v>4505</v>
      </c>
      <c r="D246" s="79" t="s">
        <v>4429</v>
      </c>
      <c r="E246" s="79" t="s">
        <v>26</v>
      </c>
      <c r="F246" s="78">
        <v>45716</v>
      </c>
      <c r="G246" s="79" t="s">
        <v>6329</v>
      </c>
      <c r="H246" s="11" t="s">
        <v>159</v>
      </c>
      <c r="I246" s="66" t="s">
        <v>4506</v>
      </c>
      <c r="J246" s="75">
        <v>28849.85</v>
      </c>
      <c r="K246" s="75"/>
      <c r="L246" s="80">
        <v>28849.85</v>
      </c>
    </row>
    <row r="247" spans="1:12" x14ac:dyDescent="0.25">
      <c r="A247" s="78">
        <v>45716</v>
      </c>
      <c r="B247" s="66" t="s">
        <v>4443</v>
      </c>
      <c r="C247" s="11" t="s">
        <v>4505</v>
      </c>
      <c r="D247" s="79" t="s">
        <v>4429</v>
      </c>
      <c r="E247" s="79" t="s">
        <v>26</v>
      </c>
      <c r="F247" s="78">
        <v>45716</v>
      </c>
      <c r="G247" s="79" t="s">
        <v>6329</v>
      </c>
      <c r="H247" s="11" t="s">
        <v>159</v>
      </c>
      <c r="I247" s="66" t="s">
        <v>4506</v>
      </c>
      <c r="J247" s="75">
        <v>24838.2</v>
      </c>
      <c r="K247" s="75"/>
      <c r="L247" s="80">
        <v>24838.2</v>
      </c>
    </row>
    <row r="248" spans="1:12" x14ac:dyDescent="0.25">
      <c r="A248" s="78">
        <v>45716</v>
      </c>
      <c r="B248" s="66" t="s">
        <v>4447</v>
      </c>
      <c r="C248" s="11" t="s">
        <v>4505</v>
      </c>
      <c r="D248" s="79" t="s">
        <v>4480</v>
      </c>
      <c r="E248" s="79" t="s">
        <v>26</v>
      </c>
      <c r="F248" s="78">
        <v>45806</v>
      </c>
      <c r="G248" s="79" t="s">
        <v>6328</v>
      </c>
      <c r="H248" s="11" t="s">
        <v>159</v>
      </c>
      <c r="I248" s="66" t="s">
        <v>4506</v>
      </c>
      <c r="J248" s="75">
        <v>56211.18</v>
      </c>
      <c r="K248" s="75"/>
      <c r="L248" s="80">
        <v>56211.18</v>
      </c>
    </row>
    <row r="249" spans="1:12" x14ac:dyDescent="0.25">
      <c r="A249" s="78">
        <v>45716</v>
      </c>
      <c r="B249" s="66" t="s">
        <v>41</v>
      </c>
      <c r="C249" s="11" t="s">
        <v>4505</v>
      </c>
      <c r="D249" s="79" t="s">
        <v>4429</v>
      </c>
      <c r="E249" s="79" t="s">
        <v>26</v>
      </c>
      <c r="F249" s="78">
        <v>45716</v>
      </c>
      <c r="G249" s="79" t="s">
        <v>6329</v>
      </c>
      <c r="H249" s="11" t="s">
        <v>159</v>
      </c>
      <c r="I249" s="66" t="s">
        <v>4506</v>
      </c>
      <c r="J249" s="75">
        <v>202780</v>
      </c>
      <c r="K249" s="75"/>
      <c r="L249" s="80">
        <v>202780</v>
      </c>
    </row>
    <row r="250" spans="1:12" x14ac:dyDescent="0.25">
      <c r="A250" s="78">
        <v>45716</v>
      </c>
      <c r="B250" s="66" t="s">
        <v>45</v>
      </c>
      <c r="C250" s="11" t="s">
        <v>4505</v>
      </c>
      <c r="D250" s="79" t="s">
        <v>4429</v>
      </c>
      <c r="E250" s="79" t="s">
        <v>26</v>
      </c>
      <c r="F250" s="78">
        <v>45716</v>
      </c>
      <c r="G250" s="79" t="s">
        <v>6329</v>
      </c>
      <c r="H250" s="11" t="s">
        <v>159</v>
      </c>
      <c r="I250" s="66" t="s">
        <v>4506</v>
      </c>
      <c r="J250" s="75">
        <v>109150</v>
      </c>
      <c r="K250" s="75"/>
      <c r="L250" s="80">
        <v>109150</v>
      </c>
    </row>
    <row r="251" spans="1:12" x14ac:dyDescent="0.25">
      <c r="A251" s="78">
        <v>45716</v>
      </c>
      <c r="B251" s="66" t="s">
        <v>141</v>
      </c>
      <c r="C251" s="11" t="s">
        <v>4479</v>
      </c>
      <c r="D251" s="79" t="s">
        <v>4429</v>
      </c>
      <c r="E251" s="79" t="s">
        <v>4424</v>
      </c>
      <c r="F251" s="78">
        <v>45716</v>
      </c>
      <c r="G251" s="79" t="s">
        <v>26</v>
      </c>
      <c r="H251" s="11" t="s">
        <v>159</v>
      </c>
      <c r="I251" s="66" t="s">
        <v>7622</v>
      </c>
      <c r="J251" s="75"/>
      <c r="K251" s="75">
        <v>100970.57999999999</v>
      </c>
      <c r="L251" s="80">
        <v>-100970.57999999999</v>
      </c>
    </row>
    <row r="252" spans="1:12" x14ac:dyDescent="0.25">
      <c r="A252" s="78">
        <v>45716</v>
      </c>
      <c r="B252" s="66" t="s">
        <v>140</v>
      </c>
      <c r="C252" s="11" t="s">
        <v>4479</v>
      </c>
      <c r="D252" s="79" t="s">
        <v>4429</v>
      </c>
      <c r="E252" s="79" t="s">
        <v>4424</v>
      </c>
      <c r="F252" s="78">
        <v>45716</v>
      </c>
      <c r="G252" s="79" t="s">
        <v>26</v>
      </c>
      <c r="H252" s="11" t="s">
        <v>159</v>
      </c>
      <c r="I252" s="66" t="s">
        <v>7622</v>
      </c>
      <c r="J252" s="75"/>
      <c r="K252" s="75">
        <v>50635.44</v>
      </c>
      <c r="L252" s="80">
        <v>-50635.44</v>
      </c>
    </row>
    <row r="253" spans="1:12" x14ac:dyDescent="0.25">
      <c r="A253" s="78">
        <v>45716</v>
      </c>
      <c r="B253" s="66" t="s">
        <v>70</v>
      </c>
      <c r="C253" s="11" t="s">
        <v>4479</v>
      </c>
      <c r="D253" s="79" t="s">
        <v>4429</v>
      </c>
      <c r="E253" s="79" t="s">
        <v>4424</v>
      </c>
      <c r="F253" s="78">
        <v>45716</v>
      </c>
      <c r="G253" s="79" t="s">
        <v>26</v>
      </c>
      <c r="H253" s="11" t="s">
        <v>159</v>
      </c>
      <c r="I253" s="66" t="s">
        <v>7622</v>
      </c>
      <c r="J253" s="75"/>
      <c r="K253" s="75">
        <v>7823.52</v>
      </c>
      <c r="L253" s="80">
        <v>-7823.52</v>
      </c>
    </row>
    <row r="254" spans="1:12" x14ac:dyDescent="0.25">
      <c r="A254" s="78">
        <v>45716</v>
      </c>
      <c r="B254" s="66" t="s">
        <v>6326</v>
      </c>
      <c r="C254" s="11" t="s">
        <v>4479</v>
      </c>
      <c r="D254" s="79" t="s">
        <v>4429</v>
      </c>
      <c r="E254" s="79" t="s">
        <v>4424</v>
      </c>
      <c r="F254" s="78">
        <v>45716</v>
      </c>
      <c r="G254" s="79" t="s">
        <v>26</v>
      </c>
      <c r="H254" s="11" t="s">
        <v>159</v>
      </c>
      <c r="I254" s="66" t="s">
        <v>7622</v>
      </c>
      <c r="J254" s="75"/>
      <c r="K254" s="75">
        <v>17683.759999999998</v>
      </c>
      <c r="L254" s="80">
        <v>-17683.759999999998</v>
      </c>
    </row>
    <row r="255" spans="1:12" x14ac:dyDescent="0.25">
      <c r="A255" s="78">
        <v>45716</v>
      </c>
      <c r="B255" s="66" t="s">
        <v>1033</v>
      </c>
      <c r="C255" s="11" t="s">
        <v>4479</v>
      </c>
      <c r="D255" s="79" t="s">
        <v>4480</v>
      </c>
      <c r="E255" s="79" t="s">
        <v>4424</v>
      </c>
      <c r="F255" s="78">
        <v>45716</v>
      </c>
      <c r="G255" s="79" t="s">
        <v>26</v>
      </c>
      <c r="H255" s="11" t="s">
        <v>159</v>
      </c>
      <c r="I255" s="66" t="s">
        <v>7622</v>
      </c>
      <c r="J255" s="75"/>
      <c r="K255" s="75">
        <v>24138.244999999966</v>
      </c>
      <c r="L255" s="80">
        <v>-24138.244999999966</v>
      </c>
    </row>
    <row r="256" spans="1:12" x14ac:dyDescent="0.25">
      <c r="A256" s="78">
        <v>45716</v>
      </c>
      <c r="B256" s="66" t="s">
        <v>1033</v>
      </c>
      <c r="C256" s="11" t="s">
        <v>4479</v>
      </c>
      <c r="D256" s="79" t="s">
        <v>4480</v>
      </c>
      <c r="E256" s="79" t="s">
        <v>4424</v>
      </c>
      <c r="F256" s="78">
        <v>45716</v>
      </c>
      <c r="G256" s="79" t="s">
        <v>26</v>
      </c>
      <c r="H256" s="11" t="s">
        <v>156</v>
      </c>
      <c r="I256" s="66" t="s">
        <v>7622</v>
      </c>
      <c r="J256" s="75"/>
      <c r="K256" s="75">
        <v>60354.785950000107</v>
      </c>
      <c r="L256" s="80">
        <v>-60354.785950000107</v>
      </c>
    </row>
    <row r="257" spans="1:12" x14ac:dyDescent="0.25">
      <c r="A257" s="78">
        <v>45716</v>
      </c>
      <c r="B257" s="66" t="s">
        <v>41</v>
      </c>
      <c r="C257" s="11" t="s">
        <v>4479</v>
      </c>
      <c r="D257" s="79" t="s">
        <v>4429</v>
      </c>
      <c r="E257" s="79" t="s">
        <v>4424</v>
      </c>
      <c r="F257" s="78">
        <v>45716</v>
      </c>
      <c r="G257" s="79" t="s">
        <v>26</v>
      </c>
      <c r="H257" s="11" t="s">
        <v>159</v>
      </c>
      <c r="I257" s="66" t="s">
        <v>7622</v>
      </c>
      <c r="J257" s="75"/>
      <c r="K257" s="75">
        <v>77549.560000000027</v>
      </c>
      <c r="L257" s="80">
        <v>-77549.560000000027</v>
      </c>
    </row>
    <row r="258" spans="1:12" x14ac:dyDescent="0.25">
      <c r="A258" s="78">
        <v>45716</v>
      </c>
      <c r="B258" s="66" t="s">
        <v>45</v>
      </c>
      <c r="C258" s="11" t="s">
        <v>4479</v>
      </c>
      <c r="D258" s="79" t="s">
        <v>4429</v>
      </c>
      <c r="E258" s="79" t="s">
        <v>4424</v>
      </c>
      <c r="F258" s="78">
        <v>45716</v>
      </c>
      <c r="G258" s="79" t="s">
        <v>26</v>
      </c>
      <c r="H258" s="11" t="s">
        <v>159</v>
      </c>
      <c r="I258" s="66" t="s">
        <v>7622</v>
      </c>
      <c r="J258" s="75"/>
      <c r="K258" s="75">
        <v>3119.04</v>
      </c>
      <c r="L258" s="80">
        <v>-3119.04</v>
      </c>
    </row>
    <row r="259" spans="1:12" x14ac:dyDescent="0.25">
      <c r="A259" s="78">
        <v>45716</v>
      </c>
      <c r="B259" s="66" t="s">
        <v>36</v>
      </c>
      <c r="C259" s="11" t="s">
        <v>4479</v>
      </c>
      <c r="D259" s="79" t="s">
        <v>4429</v>
      </c>
      <c r="E259" s="79" t="s">
        <v>899</v>
      </c>
      <c r="F259" s="78">
        <v>45716</v>
      </c>
      <c r="G259" s="79"/>
      <c r="H259" s="11" t="s">
        <v>159</v>
      </c>
      <c r="I259" s="66" t="s">
        <v>7623</v>
      </c>
      <c r="J259" s="75"/>
      <c r="K259" s="75">
        <v>91884.86</v>
      </c>
      <c r="L259" s="80">
        <v>-91884.86</v>
      </c>
    </row>
    <row r="260" spans="1:12" x14ac:dyDescent="0.25">
      <c r="A260" s="78">
        <v>45716</v>
      </c>
      <c r="B260" s="64" t="s">
        <v>4460</v>
      </c>
      <c r="C260" s="11" t="s">
        <v>4477</v>
      </c>
      <c r="D260" s="79" t="s">
        <v>4480</v>
      </c>
      <c r="E260" s="79" t="s">
        <v>1012</v>
      </c>
      <c r="F260" s="78">
        <v>45716</v>
      </c>
      <c r="G260" s="79" t="s">
        <v>26</v>
      </c>
      <c r="H260" s="11" t="s">
        <v>156</v>
      </c>
      <c r="I260" s="66" t="s">
        <v>7644</v>
      </c>
      <c r="J260" s="75">
        <v>52992.91</v>
      </c>
      <c r="K260" s="75"/>
      <c r="L260" s="80">
        <v>52992.91</v>
      </c>
    </row>
    <row r="261" spans="1:12" x14ac:dyDescent="0.25">
      <c r="A261" s="78">
        <v>45719</v>
      </c>
      <c r="B261" s="64" t="s">
        <v>4422</v>
      </c>
      <c r="C261" s="11" t="s">
        <v>4477</v>
      </c>
      <c r="D261" s="79" t="s">
        <v>4480</v>
      </c>
      <c r="E261" s="79" t="s">
        <v>1012</v>
      </c>
      <c r="F261" s="78" t="s">
        <v>7799</v>
      </c>
      <c r="G261" s="79" t="s">
        <v>26</v>
      </c>
      <c r="H261" s="11" t="s">
        <v>156</v>
      </c>
      <c r="I261" s="66" t="s">
        <v>7645</v>
      </c>
      <c r="J261" s="75">
        <v>117019.83</v>
      </c>
      <c r="K261" s="75"/>
      <c r="L261" s="80">
        <v>117019.83</v>
      </c>
    </row>
    <row r="262" spans="1:12" x14ac:dyDescent="0.25">
      <c r="A262" s="78">
        <v>45719</v>
      </c>
      <c r="B262" s="66" t="s">
        <v>4422</v>
      </c>
      <c r="C262" s="11" t="s">
        <v>4477</v>
      </c>
      <c r="D262" s="79" t="s">
        <v>4480</v>
      </c>
      <c r="E262" s="79" t="s">
        <v>1012</v>
      </c>
      <c r="F262" s="78" t="s">
        <v>7799</v>
      </c>
      <c r="G262" s="79" t="s">
        <v>26</v>
      </c>
      <c r="H262" s="11" t="s">
        <v>156</v>
      </c>
      <c r="I262" s="66" t="s">
        <v>7646</v>
      </c>
      <c r="J262" s="75">
        <v>117019.84</v>
      </c>
      <c r="K262" s="75"/>
      <c r="L262" s="80">
        <v>117019.84</v>
      </c>
    </row>
    <row r="263" spans="1:12" x14ac:dyDescent="0.25">
      <c r="A263" s="78">
        <v>45719</v>
      </c>
      <c r="B263" s="66" t="s">
        <v>162</v>
      </c>
      <c r="C263" s="11" t="s">
        <v>4484</v>
      </c>
      <c r="D263" s="79" t="s">
        <v>4429</v>
      </c>
      <c r="E263" s="79" t="s">
        <v>4485</v>
      </c>
      <c r="F263" s="78">
        <v>45717</v>
      </c>
      <c r="G263" s="79" t="s">
        <v>26</v>
      </c>
      <c r="H263" s="11" t="s">
        <v>159</v>
      </c>
      <c r="I263" s="66" t="s">
        <v>7647</v>
      </c>
      <c r="J263" s="75"/>
      <c r="K263" s="75">
        <v>7700</v>
      </c>
      <c r="L263" s="80">
        <v>-7700</v>
      </c>
    </row>
    <row r="264" spans="1:12" x14ac:dyDescent="0.25">
      <c r="A264" s="78">
        <v>45719</v>
      </c>
      <c r="B264" s="66" t="s">
        <v>162</v>
      </c>
      <c r="C264" s="11" t="s">
        <v>4479</v>
      </c>
      <c r="D264" s="79" t="s">
        <v>4429</v>
      </c>
      <c r="E264" s="79" t="s">
        <v>899</v>
      </c>
      <c r="F264" s="78">
        <v>45719</v>
      </c>
      <c r="G264" s="79" t="s">
        <v>26</v>
      </c>
      <c r="H264" s="11" t="s">
        <v>159</v>
      </c>
      <c r="I264" s="66" t="s">
        <v>4515</v>
      </c>
      <c r="J264" s="75"/>
      <c r="K264" s="75">
        <v>42300</v>
      </c>
      <c r="L264" s="80">
        <v>-42300</v>
      </c>
    </row>
    <row r="265" spans="1:12" x14ac:dyDescent="0.25">
      <c r="A265" s="78">
        <v>45719</v>
      </c>
      <c r="B265" s="66" t="s">
        <v>140</v>
      </c>
      <c r="C265" s="11" t="s">
        <v>4484</v>
      </c>
      <c r="D265" s="79" t="s">
        <v>4429</v>
      </c>
      <c r="E265" s="79" t="s">
        <v>4485</v>
      </c>
      <c r="F265" s="78">
        <v>45719</v>
      </c>
      <c r="G265" s="79" t="s">
        <v>26</v>
      </c>
      <c r="H265" s="11" t="s">
        <v>159</v>
      </c>
      <c r="I265" s="66" t="s">
        <v>6662</v>
      </c>
      <c r="J265" s="75">
        <v>50000</v>
      </c>
      <c r="K265" s="75"/>
      <c r="L265" s="80">
        <v>50000</v>
      </c>
    </row>
    <row r="266" spans="1:12" x14ac:dyDescent="0.25">
      <c r="A266" s="78">
        <v>45719</v>
      </c>
      <c r="B266" s="66" t="s">
        <v>140</v>
      </c>
      <c r="C266" s="11" t="s">
        <v>4479</v>
      </c>
      <c r="D266" s="79" t="s">
        <v>4429</v>
      </c>
      <c r="E266" s="79" t="s">
        <v>899</v>
      </c>
      <c r="F266" s="78">
        <v>45719</v>
      </c>
      <c r="G266" s="79" t="s">
        <v>26</v>
      </c>
      <c r="H266" s="11" t="s">
        <v>159</v>
      </c>
      <c r="I266" s="66" t="s">
        <v>7624</v>
      </c>
      <c r="J266" s="75"/>
      <c r="K266" s="75">
        <v>50000</v>
      </c>
      <c r="L266" s="80">
        <v>-50000</v>
      </c>
    </row>
    <row r="267" spans="1:12" x14ac:dyDescent="0.25">
      <c r="A267" s="78">
        <v>45721</v>
      </c>
      <c r="B267" s="66" t="s">
        <v>41</v>
      </c>
      <c r="C267" s="11" t="s">
        <v>4479</v>
      </c>
      <c r="D267" s="79" t="s">
        <v>4429</v>
      </c>
      <c r="E267" s="79" t="s">
        <v>899</v>
      </c>
      <c r="F267" s="78">
        <v>45721</v>
      </c>
      <c r="G267" s="79" t="s">
        <v>26</v>
      </c>
      <c r="H267" s="11" t="s">
        <v>159</v>
      </c>
      <c r="I267" s="66" t="s">
        <v>4515</v>
      </c>
      <c r="J267" s="75"/>
      <c r="K267" s="75">
        <v>20000</v>
      </c>
      <c r="L267" s="80">
        <v>-20000</v>
      </c>
    </row>
    <row r="268" spans="1:12" x14ac:dyDescent="0.25">
      <c r="A268" s="78">
        <v>45721</v>
      </c>
      <c r="B268" s="66" t="s">
        <v>162</v>
      </c>
      <c r="C268" s="11" t="s">
        <v>4484</v>
      </c>
      <c r="D268" s="79" t="s">
        <v>4429</v>
      </c>
      <c r="E268" s="79" t="s">
        <v>4485</v>
      </c>
      <c r="F268" s="78">
        <v>45717</v>
      </c>
      <c r="G268" s="79" t="s">
        <v>26</v>
      </c>
      <c r="H268" s="11" t="s">
        <v>159</v>
      </c>
      <c r="I268" s="66" t="s">
        <v>7647</v>
      </c>
      <c r="J268" s="75">
        <v>7700</v>
      </c>
      <c r="K268" s="75"/>
      <c r="L268" s="80">
        <v>7700</v>
      </c>
    </row>
    <row r="269" spans="1:12" x14ac:dyDescent="0.25">
      <c r="A269" s="78">
        <v>45721</v>
      </c>
      <c r="B269" s="66" t="s">
        <v>162</v>
      </c>
      <c r="C269" s="11" t="s">
        <v>4479</v>
      </c>
      <c r="D269" s="79" t="s">
        <v>4429</v>
      </c>
      <c r="E269" s="79" t="s">
        <v>899</v>
      </c>
      <c r="F269" s="78">
        <v>45721</v>
      </c>
      <c r="G269" s="79" t="s">
        <v>26</v>
      </c>
      <c r="H269" s="11" t="s">
        <v>159</v>
      </c>
      <c r="I269" s="66" t="s">
        <v>7625</v>
      </c>
      <c r="J269" s="75"/>
      <c r="K269" s="75">
        <v>7700</v>
      </c>
      <c r="L269" s="80">
        <v>-7700</v>
      </c>
    </row>
    <row r="270" spans="1:12" x14ac:dyDescent="0.25">
      <c r="A270" s="78">
        <v>45722</v>
      </c>
      <c r="B270" s="66" t="s">
        <v>145</v>
      </c>
      <c r="C270" s="11" t="s">
        <v>4479</v>
      </c>
      <c r="D270" s="79" t="s">
        <v>4480</v>
      </c>
      <c r="E270" s="79" t="s">
        <v>906</v>
      </c>
      <c r="F270" s="78">
        <v>45722</v>
      </c>
      <c r="G270" s="79" t="s">
        <v>26</v>
      </c>
      <c r="H270" s="11" t="s">
        <v>159</v>
      </c>
      <c r="I270" s="66" t="s">
        <v>4417</v>
      </c>
      <c r="J270" s="75"/>
      <c r="K270" s="75">
        <v>50000</v>
      </c>
      <c r="L270" s="80">
        <v>-50000</v>
      </c>
    </row>
    <row r="271" spans="1:12" x14ac:dyDescent="0.25">
      <c r="A271" s="78">
        <v>45723</v>
      </c>
      <c r="B271" s="66" t="s">
        <v>41</v>
      </c>
      <c r="C271" s="11" t="s">
        <v>4479</v>
      </c>
      <c r="D271" s="79" t="s">
        <v>4429</v>
      </c>
      <c r="E271" s="79" t="s">
        <v>899</v>
      </c>
      <c r="F271" s="78">
        <v>45723</v>
      </c>
      <c r="G271" s="79" t="s">
        <v>26</v>
      </c>
      <c r="H271" s="11" t="s">
        <v>159</v>
      </c>
      <c r="I271" s="66" t="s">
        <v>4515</v>
      </c>
      <c r="J271" s="75"/>
      <c r="K271" s="75">
        <v>20000</v>
      </c>
      <c r="L271" s="80">
        <v>-20000</v>
      </c>
    </row>
    <row r="272" spans="1:12" x14ac:dyDescent="0.25">
      <c r="A272" s="78">
        <v>45723</v>
      </c>
      <c r="B272" s="66" t="s">
        <v>4445</v>
      </c>
      <c r="C272" s="11" t="s">
        <v>4479</v>
      </c>
      <c r="D272" s="79" t="s">
        <v>4480</v>
      </c>
      <c r="E272" s="79" t="s">
        <v>1012</v>
      </c>
      <c r="F272" s="78">
        <v>45779</v>
      </c>
      <c r="G272" s="79" t="s">
        <v>26</v>
      </c>
      <c r="H272" s="11" t="s">
        <v>156</v>
      </c>
      <c r="I272" s="66" t="s">
        <v>7626</v>
      </c>
      <c r="J272" s="75"/>
      <c r="K272" s="75">
        <v>86354.34</v>
      </c>
      <c r="L272" s="80">
        <v>-86354.34</v>
      </c>
    </row>
    <row r="273" spans="1:12" x14ac:dyDescent="0.25">
      <c r="A273" s="78">
        <v>45723</v>
      </c>
      <c r="B273" s="66" t="s">
        <v>4445</v>
      </c>
      <c r="C273" s="11" t="s">
        <v>4479</v>
      </c>
      <c r="D273" s="79" t="s">
        <v>4480</v>
      </c>
      <c r="E273" s="79" t="s">
        <v>1012</v>
      </c>
      <c r="F273" s="78">
        <v>45793</v>
      </c>
      <c r="G273" s="79" t="s">
        <v>26</v>
      </c>
      <c r="H273" s="11" t="s">
        <v>156</v>
      </c>
      <c r="I273" s="66" t="s">
        <v>7627</v>
      </c>
      <c r="J273" s="75"/>
      <c r="K273" s="75">
        <v>86354.34</v>
      </c>
      <c r="L273" s="80">
        <v>-86354.34</v>
      </c>
    </row>
    <row r="274" spans="1:12" x14ac:dyDescent="0.25">
      <c r="A274" s="78">
        <v>45723</v>
      </c>
      <c r="B274" s="66" t="s">
        <v>4445</v>
      </c>
      <c r="C274" s="11" t="s">
        <v>4479</v>
      </c>
      <c r="D274" s="79" t="s">
        <v>4480</v>
      </c>
      <c r="E274" s="79" t="s">
        <v>1012</v>
      </c>
      <c r="F274" s="78">
        <v>45807</v>
      </c>
      <c r="G274" s="79" t="s">
        <v>26</v>
      </c>
      <c r="H274" s="11" t="s">
        <v>156</v>
      </c>
      <c r="I274" s="66" t="s">
        <v>7628</v>
      </c>
      <c r="J274" s="75"/>
      <c r="K274" s="75">
        <v>86335</v>
      </c>
      <c r="L274" s="80">
        <v>-86335</v>
      </c>
    </row>
    <row r="275" spans="1:12" x14ac:dyDescent="0.25">
      <c r="A275" s="78">
        <v>45723</v>
      </c>
      <c r="B275" s="66" t="s">
        <v>4423</v>
      </c>
      <c r="C275" s="11" t="s">
        <v>4479</v>
      </c>
      <c r="D275" s="79" t="s">
        <v>4429</v>
      </c>
      <c r="E275" s="79" t="s">
        <v>899</v>
      </c>
      <c r="F275" s="78">
        <v>45723</v>
      </c>
      <c r="G275" s="79" t="s">
        <v>26</v>
      </c>
      <c r="H275" s="11" t="s">
        <v>159</v>
      </c>
      <c r="I275" s="66" t="s">
        <v>7629</v>
      </c>
      <c r="J275" s="75"/>
      <c r="K275" s="75">
        <v>19700</v>
      </c>
      <c r="L275" s="80">
        <v>-19700</v>
      </c>
    </row>
    <row r="276" spans="1:12" x14ac:dyDescent="0.25">
      <c r="A276" s="78">
        <v>45723</v>
      </c>
      <c r="B276" s="66" t="s">
        <v>41</v>
      </c>
      <c r="C276" s="11" t="s">
        <v>4479</v>
      </c>
      <c r="D276" s="79" t="s">
        <v>4429</v>
      </c>
      <c r="E276" s="79" t="s">
        <v>899</v>
      </c>
      <c r="F276" s="78">
        <v>45723</v>
      </c>
      <c r="G276" s="79" t="s">
        <v>26</v>
      </c>
      <c r="H276" s="11" t="s">
        <v>159</v>
      </c>
      <c r="I276" s="66" t="s">
        <v>4515</v>
      </c>
      <c r="J276" s="75"/>
      <c r="K276" s="75">
        <v>10000</v>
      </c>
      <c r="L276" s="80">
        <v>-10000</v>
      </c>
    </row>
    <row r="277" spans="1:12" x14ac:dyDescent="0.25">
      <c r="A277" s="78">
        <v>45726</v>
      </c>
      <c r="B277" s="64" t="s">
        <v>140</v>
      </c>
      <c r="C277" s="11" t="s">
        <v>4479</v>
      </c>
      <c r="D277" s="79" t="s">
        <v>4429</v>
      </c>
      <c r="E277" s="79" t="s">
        <v>4485</v>
      </c>
      <c r="F277" s="78">
        <v>45734</v>
      </c>
      <c r="G277" s="79" t="s">
        <v>26</v>
      </c>
      <c r="H277" s="11" t="s">
        <v>159</v>
      </c>
      <c r="I277" s="66" t="s">
        <v>7630</v>
      </c>
      <c r="J277" s="75"/>
      <c r="K277" s="75">
        <v>50000</v>
      </c>
      <c r="L277" s="80">
        <v>-50000</v>
      </c>
    </row>
    <row r="278" spans="1:12" x14ac:dyDescent="0.25">
      <c r="A278" s="78">
        <v>45727</v>
      </c>
      <c r="B278" s="64" t="s">
        <v>4422</v>
      </c>
      <c r="C278" s="11" t="s">
        <v>4479</v>
      </c>
      <c r="D278" s="79" t="s">
        <v>4480</v>
      </c>
      <c r="E278" s="79" t="s">
        <v>1012</v>
      </c>
      <c r="F278" s="78">
        <v>45687</v>
      </c>
      <c r="G278" s="79" t="s">
        <v>26</v>
      </c>
      <c r="H278" s="11" t="s">
        <v>156</v>
      </c>
      <c r="I278" s="66" t="s">
        <v>7631</v>
      </c>
      <c r="J278" s="75"/>
      <c r="K278" s="75">
        <v>172945.02</v>
      </c>
      <c r="L278" s="80">
        <v>172945.02</v>
      </c>
    </row>
    <row r="279" spans="1:12" x14ac:dyDescent="0.25">
      <c r="A279" s="78">
        <v>45727</v>
      </c>
      <c r="B279" s="64" t="s">
        <v>4422</v>
      </c>
      <c r="C279" s="11" t="s">
        <v>4479</v>
      </c>
      <c r="D279" s="79" t="s">
        <v>4480</v>
      </c>
      <c r="E279" s="79" t="s">
        <v>1012</v>
      </c>
      <c r="F279" s="78" t="s">
        <v>7799</v>
      </c>
      <c r="G279" s="79" t="s">
        <v>26</v>
      </c>
      <c r="H279" s="11" t="s">
        <v>156</v>
      </c>
      <c r="I279" s="66" t="s">
        <v>7632</v>
      </c>
      <c r="J279" s="75"/>
      <c r="K279" s="75">
        <v>117019.83</v>
      </c>
      <c r="L279" s="80">
        <v>-117019.83</v>
      </c>
    </row>
    <row r="280" spans="1:12" x14ac:dyDescent="0.25">
      <c r="A280" s="78">
        <v>45727</v>
      </c>
      <c r="B280" s="66" t="s">
        <v>4422</v>
      </c>
      <c r="C280" s="11" t="s">
        <v>4479</v>
      </c>
      <c r="D280" s="79" t="s">
        <v>4480</v>
      </c>
      <c r="E280" s="79" t="s">
        <v>1012</v>
      </c>
      <c r="F280" s="78" t="s">
        <v>7799</v>
      </c>
      <c r="G280" s="79" t="s">
        <v>26</v>
      </c>
      <c r="H280" s="11" t="s">
        <v>156</v>
      </c>
      <c r="I280" s="66" t="s">
        <v>7633</v>
      </c>
      <c r="J280" s="75"/>
      <c r="K280" s="75">
        <v>117019.84</v>
      </c>
      <c r="L280" s="80">
        <v>-117019.84</v>
      </c>
    </row>
    <row r="281" spans="1:12" x14ac:dyDescent="0.25">
      <c r="A281" s="78">
        <v>45727</v>
      </c>
      <c r="B281" s="66" t="s">
        <v>140</v>
      </c>
      <c r="C281" s="11" t="s">
        <v>4484</v>
      </c>
      <c r="D281" s="79" t="s">
        <v>4429</v>
      </c>
      <c r="E281" s="79" t="s">
        <v>4485</v>
      </c>
      <c r="F281" s="78">
        <v>45723</v>
      </c>
      <c r="G281" s="79" t="s">
        <v>26</v>
      </c>
      <c r="H281" s="11" t="s">
        <v>159</v>
      </c>
      <c r="I281" s="66" t="s">
        <v>6663</v>
      </c>
      <c r="J281" s="75">
        <v>50000</v>
      </c>
      <c r="K281" s="75"/>
      <c r="L281" s="80">
        <v>50000</v>
      </c>
    </row>
    <row r="282" spans="1:12" x14ac:dyDescent="0.25">
      <c r="A282" s="78">
        <v>45727</v>
      </c>
      <c r="B282" s="66" t="s">
        <v>140</v>
      </c>
      <c r="C282" s="11" t="s">
        <v>4479</v>
      </c>
      <c r="D282" s="79" t="s">
        <v>4429</v>
      </c>
      <c r="E282" s="79" t="s">
        <v>899</v>
      </c>
      <c r="F282" s="78">
        <v>45727</v>
      </c>
      <c r="G282" s="79" t="s">
        <v>26</v>
      </c>
      <c r="H282" s="11" t="s">
        <v>159</v>
      </c>
      <c r="I282" s="66" t="s">
        <v>7634</v>
      </c>
      <c r="J282" s="75"/>
      <c r="K282" s="75">
        <v>50000</v>
      </c>
      <c r="L282" s="80">
        <v>-50000</v>
      </c>
    </row>
    <row r="283" spans="1:12" x14ac:dyDescent="0.25">
      <c r="A283" s="78">
        <v>45728</v>
      </c>
      <c r="B283" s="66" t="s">
        <v>145</v>
      </c>
      <c r="C283" s="11" t="s">
        <v>4479</v>
      </c>
      <c r="D283" s="79" t="s">
        <v>4480</v>
      </c>
      <c r="E283" s="79" t="s">
        <v>906</v>
      </c>
      <c r="F283" s="78">
        <v>45728</v>
      </c>
      <c r="G283" s="79" t="s">
        <v>26</v>
      </c>
      <c r="H283" s="11" t="s">
        <v>156</v>
      </c>
      <c r="I283" s="66" t="s">
        <v>7635</v>
      </c>
      <c r="J283" s="75"/>
      <c r="K283" s="75">
        <v>50000</v>
      </c>
      <c r="L283" s="80">
        <v>-50000</v>
      </c>
    </row>
    <row r="284" spans="1:12" x14ac:dyDescent="0.25">
      <c r="A284" s="78">
        <v>45729</v>
      </c>
      <c r="B284" s="66" t="s">
        <v>41</v>
      </c>
      <c r="C284" s="11" t="s">
        <v>4479</v>
      </c>
      <c r="D284" s="79" t="s">
        <v>4429</v>
      </c>
      <c r="E284" s="79" t="s">
        <v>899</v>
      </c>
      <c r="F284" s="78">
        <v>45729</v>
      </c>
      <c r="G284" s="79" t="s">
        <v>26</v>
      </c>
      <c r="H284" s="11" t="s">
        <v>159</v>
      </c>
      <c r="I284" s="66" t="s">
        <v>4515</v>
      </c>
      <c r="J284" s="75"/>
      <c r="K284" s="75">
        <v>10000</v>
      </c>
      <c r="L284" s="80">
        <v>-10000</v>
      </c>
    </row>
    <row r="285" spans="1:12" x14ac:dyDescent="0.25">
      <c r="A285" s="78">
        <v>45730</v>
      </c>
      <c r="B285" s="66" t="s">
        <v>4447</v>
      </c>
      <c r="C285" s="11" t="s">
        <v>4484</v>
      </c>
      <c r="D285" s="79" t="s">
        <v>4480</v>
      </c>
      <c r="E285" s="79" t="s">
        <v>1012</v>
      </c>
      <c r="F285" s="78">
        <v>45703</v>
      </c>
      <c r="G285" s="79" t="s">
        <v>26</v>
      </c>
      <c r="H285" s="11" t="s">
        <v>159</v>
      </c>
      <c r="I285" s="66" t="s">
        <v>7648</v>
      </c>
      <c r="J285" s="75">
        <v>44000</v>
      </c>
      <c r="K285" s="75">
        <v>0</v>
      </c>
      <c r="L285" s="80">
        <v>44000</v>
      </c>
    </row>
    <row r="286" spans="1:12" x14ac:dyDescent="0.25">
      <c r="A286" s="78">
        <v>45730</v>
      </c>
      <c r="B286" s="66" t="s">
        <v>4447</v>
      </c>
      <c r="C286" s="11" t="s">
        <v>4479</v>
      </c>
      <c r="D286" s="79" t="s">
        <v>4480</v>
      </c>
      <c r="E286" s="79" t="s">
        <v>899</v>
      </c>
      <c r="F286" s="78">
        <v>45730</v>
      </c>
      <c r="G286" s="79" t="s">
        <v>26</v>
      </c>
      <c r="H286" s="11" t="s">
        <v>159</v>
      </c>
      <c r="I286" s="66" t="s">
        <v>7636</v>
      </c>
      <c r="J286" s="75"/>
      <c r="K286" s="75">
        <v>44000</v>
      </c>
      <c r="L286" s="80">
        <v>-44000</v>
      </c>
    </row>
    <row r="287" spans="1:12" x14ac:dyDescent="0.25">
      <c r="A287" s="78">
        <v>45726</v>
      </c>
      <c r="B287" s="66" t="s">
        <v>4460</v>
      </c>
      <c r="C287" s="11" t="s">
        <v>4477</v>
      </c>
      <c r="D287" s="79" t="s">
        <v>4480</v>
      </c>
      <c r="E287" s="79" t="s">
        <v>1012</v>
      </c>
      <c r="F287" s="81">
        <v>45726</v>
      </c>
      <c r="G287" s="79" t="s">
        <v>26</v>
      </c>
      <c r="H287" s="11" t="s">
        <v>156</v>
      </c>
      <c r="I287" s="66" t="s">
        <v>7800</v>
      </c>
      <c r="J287" s="75">
        <v>52992.91</v>
      </c>
      <c r="K287" s="75">
        <v>0</v>
      </c>
      <c r="L287" s="80">
        <v>52992.91</v>
      </c>
    </row>
    <row r="288" spans="1:12" x14ac:dyDescent="0.25">
      <c r="A288" s="78">
        <v>45736</v>
      </c>
      <c r="B288" s="66" t="s">
        <v>4460</v>
      </c>
      <c r="C288" s="11" t="s">
        <v>4477</v>
      </c>
      <c r="D288" s="79" t="s">
        <v>4480</v>
      </c>
      <c r="E288" s="79" t="s">
        <v>1012</v>
      </c>
      <c r="F288" s="81">
        <v>45736</v>
      </c>
      <c r="G288" s="79" t="s">
        <v>26</v>
      </c>
      <c r="H288" s="11" t="s">
        <v>156</v>
      </c>
      <c r="I288" s="66" t="s">
        <v>7801</v>
      </c>
      <c r="J288" s="75">
        <v>52992.91</v>
      </c>
      <c r="K288" s="75">
        <v>0</v>
      </c>
      <c r="L288" s="80">
        <v>52992.91</v>
      </c>
    </row>
    <row r="289" spans="1:12" x14ac:dyDescent="0.25">
      <c r="A289" s="78">
        <v>45746</v>
      </c>
      <c r="B289" s="66" t="s">
        <v>4460</v>
      </c>
      <c r="C289" s="11" t="s">
        <v>4477</v>
      </c>
      <c r="D289" s="79" t="s">
        <v>4480</v>
      </c>
      <c r="E289" s="79" t="s">
        <v>1012</v>
      </c>
      <c r="F289" s="81">
        <v>45746</v>
      </c>
      <c r="G289" s="79" t="s">
        <v>26</v>
      </c>
      <c r="H289" s="11" t="s">
        <v>156</v>
      </c>
      <c r="I289" s="66" t="s">
        <v>7802</v>
      </c>
      <c r="J289" s="75">
        <v>52992.91</v>
      </c>
      <c r="K289" s="75">
        <v>0</v>
      </c>
      <c r="L289" s="80">
        <v>52992.91</v>
      </c>
    </row>
    <row r="290" spans="1:12" x14ac:dyDescent="0.25">
      <c r="A290" s="78">
        <v>45741</v>
      </c>
      <c r="B290" s="66" t="s">
        <v>4460</v>
      </c>
      <c r="C290" s="11" t="s">
        <v>4477</v>
      </c>
      <c r="D290" s="79" t="s">
        <v>4480</v>
      </c>
      <c r="E290" s="79" t="s">
        <v>4485</v>
      </c>
      <c r="F290" s="81">
        <v>45741</v>
      </c>
      <c r="G290" s="79" t="s">
        <v>26</v>
      </c>
      <c r="H290" s="11" t="s">
        <v>156</v>
      </c>
      <c r="I290" s="66" t="s">
        <v>7803</v>
      </c>
      <c r="J290" s="75">
        <v>30000</v>
      </c>
      <c r="K290" s="75">
        <v>0</v>
      </c>
      <c r="L290" s="80">
        <v>30000</v>
      </c>
    </row>
    <row r="291" spans="1:12" x14ac:dyDescent="0.25">
      <c r="A291" s="78">
        <v>45682</v>
      </c>
      <c r="B291" s="66" t="s">
        <v>4460</v>
      </c>
      <c r="C291" s="11" t="s">
        <v>4477</v>
      </c>
      <c r="D291" s="79" t="s">
        <v>4480</v>
      </c>
      <c r="E291" s="79" t="s">
        <v>4485</v>
      </c>
      <c r="F291" s="81">
        <v>45682</v>
      </c>
      <c r="G291" s="79" t="s">
        <v>26</v>
      </c>
      <c r="H291" s="11" t="s">
        <v>156</v>
      </c>
      <c r="I291" s="66" t="s">
        <v>7804</v>
      </c>
      <c r="J291" s="75">
        <v>30000</v>
      </c>
      <c r="K291" s="75">
        <v>0</v>
      </c>
      <c r="L291" s="80">
        <v>30000</v>
      </c>
    </row>
    <row r="292" spans="1:12" x14ac:dyDescent="0.25">
      <c r="A292" s="78">
        <v>45713</v>
      </c>
      <c r="B292" s="66" t="s">
        <v>4460</v>
      </c>
      <c r="C292" s="11" t="s">
        <v>4477</v>
      </c>
      <c r="D292" s="79" t="s">
        <v>4480</v>
      </c>
      <c r="E292" s="79" t="s">
        <v>4485</v>
      </c>
      <c r="F292" s="81">
        <v>45713</v>
      </c>
      <c r="G292" s="79" t="s">
        <v>26</v>
      </c>
      <c r="H292" s="11" t="s">
        <v>156</v>
      </c>
      <c r="I292" s="66" t="s">
        <v>7805</v>
      </c>
      <c r="J292" s="75">
        <v>30000</v>
      </c>
      <c r="K292" s="75">
        <v>0</v>
      </c>
      <c r="L292" s="80">
        <v>30000</v>
      </c>
    </row>
    <row r="293" spans="1:12" x14ac:dyDescent="0.25">
      <c r="A293" s="78">
        <v>45894</v>
      </c>
      <c r="B293" s="66" t="s">
        <v>4460</v>
      </c>
      <c r="C293" s="11" t="s">
        <v>4477</v>
      </c>
      <c r="D293" s="79" t="s">
        <v>4480</v>
      </c>
      <c r="E293" s="79" t="s">
        <v>4485</v>
      </c>
      <c r="F293" s="81">
        <v>45894</v>
      </c>
      <c r="G293" s="79" t="s">
        <v>26</v>
      </c>
      <c r="H293" s="11" t="s">
        <v>156</v>
      </c>
      <c r="I293" s="66" t="s">
        <v>7806</v>
      </c>
      <c r="J293" s="75">
        <v>28000</v>
      </c>
      <c r="K293" s="75">
        <v>0</v>
      </c>
      <c r="L293" s="80">
        <v>28000</v>
      </c>
    </row>
    <row r="294" spans="1:12" x14ac:dyDescent="0.25">
      <c r="A294" s="78">
        <v>45772</v>
      </c>
      <c r="B294" s="66" t="s">
        <v>4460</v>
      </c>
      <c r="C294" s="11" t="s">
        <v>4477</v>
      </c>
      <c r="D294" s="79" t="s">
        <v>4480</v>
      </c>
      <c r="E294" s="79" t="s">
        <v>4485</v>
      </c>
      <c r="F294" s="81">
        <v>45772</v>
      </c>
      <c r="G294" s="79" t="s">
        <v>26</v>
      </c>
      <c r="H294" s="11" t="s">
        <v>156</v>
      </c>
      <c r="I294" s="66" t="s">
        <v>7807</v>
      </c>
      <c r="J294" s="75">
        <v>30000</v>
      </c>
      <c r="K294" s="75">
        <v>0</v>
      </c>
      <c r="L294" s="80">
        <v>30000</v>
      </c>
    </row>
    <row r="295" spans="1:12" x14ac:dyDescent="0.25">
      <c r="A295" s="78">
        <v>45802</v>
      </c>
      <c r="B295" s="66" t="s">
        <v>4460</v>
      </c>
      <c r="C295" s="11" t="s">
        <v>4477</v>
      </c>
      <c r="D295" s="79" t="s">
        <v>4480</v>
      </c>
      <c r="E295" s="79" t="s">
        <v>4485</v>
      </c>
      <c r="F295" s="81">
        <v>45802</v>
      </c>
      <c r="G295" s="79" t="s">
        <v>26</v>
      </c>
      <c r="H295" s="11" t="s">
        <v>156</v>
      </c>
      <c r="I295" s="66" t="s">
        <v>7808</v>
      </c>
      <c r="J295" s="75">
        <v>30000</v>
      </c>
      <c r="K295" s="75">
        <v>0</v>
      </c>
      <c r="L295" s="80">
        <v>30000</v>
      </c>
    </row>
    <row r="296" spans="1:12" x14ac:dyDescent="0.25">
      <c r="A296" s="78">
        <v>45833</v>
      </c>
      <c r="B296" s="66" t="s">
        <v>4460</v>
      </c>
      <c r="C296" s="11" t="s">
        <v>4477</v>
      </c>
      <c r="D296" s="79" t="s">
        <v>4480</v>
      </c>
      <c r="E296" s="79" t="s">
        <v>4485</v>
      </c>
      <c r="F296" s="81">
        <v>45833</v>
      </c>
      <c r="G296" s="79" t="s">
        <v>26</v>
      </c>
      <c r="H296" s="11" t="s">
        <v>156</v>
      </c>
      <c r="I296" s="66" t="s">
        <v>7809</v>
      </c>
      <c r="J296" s="75">
        <v>30000</v>
      </c>
      <c r="K296" s="75">
        <v>0</v>
      </c>
      <c r="L296" s="80">
        <v>30000</v>
      </c>
    </row>
    <row r="297" spans="1:12" x14ac:dyDescent="0.25">
      <c r="A297" s="78">
        <v>45863</v>
      </c>
      <c r="B297" s="66" t="s">
        <v>4460</v>
      </c>
      <c r="C297" s="11" t="s">
        <v>4477</v>
      </c>
      <c r="D297" s="79" t="s">
        <v>4480</v>
      </c>
      <c r="E297" s="79" t="s">
        <v>4485</v>
      </c>
      <c r="F297" s="81">
        <v>45863</v>
      </c>
      <c r="G297" s="79" t="s">
        <v>26</v>
      </c>
      <c r="H297" s="11" t="s">
        <v>156</v>
      </c>
      <c r="I297" s="66" t="s">
        <v>7810</v>
      </c>
      <c r="J297" s="75">
        <v>30000</v>
      </c>
      <c r="K297" s="75">
        <v>0</v>
      </c>
      <c r="L297" s="80">
        <v>30000</v>
      </c>
    </row>
    <row r="298" spans="1:12" x14ac:dyDescent="0.25">
      <c r="A298" s="78">
        <v>45667</v>
      </c>
      <c r="B298" s="66" t="s">
        <v>4460</v>
      </c>
      <c r="C298" s="11" t="s">
        <v>4477</v>
      </c>
      <c r="D298" s="79" t="s">
        <v>4480</v>
      </c>
      <c r="E298" s="79" t="s">
        <v>1012</v>
      </c>
      <c r="F298" s="81">
        <v>45667</v>
      </c>
      <c r="G298" s="79" t="s">
        <v>26</v>
      </c>
      <c r="H298" s="11" t="s">
        <v>156</v>
      </c>
      <c r="I298" s="66" t="s">
        <v>7811</v>
      </c>
      <c r="J298" s="75">
        <v>60850.51</v>
      </c>
      <c r="K298" s="75">
        <v>0</v>
      </c>
      <c r="L298" s="80">
        <v>60850.51</v>
      </c>
    </row>
    <row r="299" spans="1:12" x14ac:dyDescent="0.25">
      <c r="A299" s="78"/>
      <c r="B299" s="66"/>
      <c r="C299" s="11"/>
      <c r="D299" s="79"/>
      <c r="E299" s="79"/>
      <c r="F299" s="81"/>
      <c r="G299" s="79"/>
      <c r="H299" s="11"/>
      <c r="I299" s="66"/>
      <c r="J299" s="75"/>
      <c r="K299" s="75"/>
      <c r="L299" s="80"/>
    </row>
    <row r="300" spans="1:12" x14ac:dyDescent="0.25">
      <c r="A300" s="78"/>
      <c r="B300" s="66"/>
      <c r="C300" s="11"/>
      <c r="D300" s="79"/>
      <c r="E300" s="79"/>
      <c r="F300" s="81"/>
      <c r="G300" s="79"/>
      <c r="H300" s="11"/>
      <c r="I300" s="66"/>
      <c r="J300" s="75"/>
      <c r="K300" s="75"/>
      <c r="L300" s="80"/>
    </row>
    <row r="301" spans="1:12" x14ac:dyDescent="0.25">
      <c r="A301" s="78"/>
      <c r="B301" s="66"/>
      <c r="C301" s="11"/>
      <c r="D301" s="79"/>
      <c r="E301" s="79"/>
      <c r="F301" s="81"/>
      <c r="G301" s="79"/>
      <c r="H301" s="11"/>
      <c r="I301" s="66"/>
      <c r="J301" s="75"/>
      <c r="K301" s="75"/>
      <c r="L301" s="80"/>
    </row>
    <row r="302" spans="1:12" x14ac:dyDescent="0.25">
      <c r="A302" s="78"/>
      <c r="B302" s="66"/>
      <c r="C302" s="11"/>
      <c r="D302" s="79"/>
      <c r="E302" s="79"/>
      <c r="F302" s="81"/>
      <c r="G302" s="79"/>
      <c r="H302" s="11"/>
      <c r="I302" s="66"/>
      <c r="J302" s="75"/>
      <c r="K302" s="75"/>
      <c r="L302" s="80"/>
    </row>
    <row r="303" spans="1:12" x14ac:dyDescent="0.25">
      <c r="A303" s="78"/>
      <c r="B303" s="66"/>
      <c r="C303" s="11"/>
      <c r="D303" s="79"/>
      <c r="E303" s="79"/>
      <c r="F303" s="81"/>
      <c r="G303" s="79"/>
      <c r="H303" s="11"/>
      <c r="I303" s="66"/>
      <c r="J303" s="75"/>
      <c r="K303" s="75"/>
      <c r="L303" s="80"/>
    </row>
    <row r="304" spans="1:12" x14ac:dyDescent="0.25">
      <c r="A304" s="78"/>
      <c r="B304" s="66"/>
      <c r="C304" s="11"/>
      <c r="D304" s="79"/>
      <c r="E304" s="79"/>
      <c r="F304" s="81"/>
      <c r="G304" s="79"/>
      <c r="H304" s="11"/>
      <c r="I304" s="66"/>
      <c r="J304" s="75"/>
      <c r="K304" s="75"/>
      <c r="L304" s="80"/>
    </row>
    <row r="305" spans="1:12" x14ac:dyDescent="0.25">
      <c r="A305" s="78"/>
      <c r="B305" s="66"/>
      <c r="C305" s="11"/>
      <c r="D305" s="79"/>
      <c r="E305" s="79"/>
      <c r="F305" s="81"/>
      <c r="G305" s="79"/>
      <c r="H305" s="11"/>
      <c r="I305" s="66"/>
      <c r="J305" s="75"/>
      <c r="K305" s="75"/>
      <c r="L305" s="80"/>
    </row>
    <row r="306" spans="1:12" x14ac:dyDescent="0.25">
      <c r="A306" s="78"/>
      <c r="B306" s="66"/>
      <c r="C306" s="11"/>
      <c r="D306" s="79"/>
      <c r="E306" s="79"/>
      <c r="F306" s="81"/>
      <c r="G306" s="79"/>
      <c r="H306" s="11"/>
      <c r="I306" s="66"/>
      <c r="J306" s="75"/>
      <c r="K306" s="75"/>
      <c r="L306" s="80"/>
    </row>
    <row r="307" spans="1:12" x14ac:dyDescent="0.25">
      <c r="A307" s="78"/>
      <c r="B307" s="66"/>
      <c r="C307" s="11"/>
      <c r="D307" s="79"/>
      <c r="E307" s="79"/>
      <c r="F307" s="81"/>
      <c r="G307" s="79"/>
      <c r="H307" s="11"/>
      <c r="I307" s="66"/>
      <c r="J307" s="75"/>
      <c r="K307" s="75"/>
      <c r="L307" s="80"/>
    </row>
    <row r="308" spans="1:12" x14ac:dyDescent="0.25">
      <c r="A308" s="78"/>
      <c r="B308" s="66"/>
      <c r="C308" s="11"/>
      <c r="D308" s="79"/>
      <c r="E308" s="79"/>
      <c r="F308" s="81"/>
      <c r="G308" s="79"/>
      <c r="H308" s="11"/>
      <c r="I308" s="66"/>
      <c r="J308" s="75"/>
      <c r="K308" s="75"/>
      <c r="L308" s="80"/>
    </row>
    <row r="309" spans="1:12" x14ac:dyDescent="0.25">
      <c r="A309" s="78"/>
      <c r="B309" s="66"/>
      <c r="C309" s="11"/>
      <c r="D309" s="79"/>
      <c r="E309" s="79"/>
      <c r="F309" s="81"/>
      <c r="G309" s="79"/>
      <c r="H309" s="11"/>
      <c r="I309" s="66"/>
      <c r="J309" s="75"/>
      <c r="K309" s="75"/>
      <c r="L309" s="80"/>
    </row>
    <row r="310" spans="1:12" x14ac:dyDescent="0.25">
      <c r="A310" s="78"/>
      <c r="B310" s="66"/>
      <c r="C310" s="11"/>
      <c r="D310" s="79"/>
      <c r="E310" s="79"/>
      <c r="F310" s="81"/>
      <c r="G310" s="79"/>
      <c r="H310" s="11"/>
      <c r="I310" s="66"/>
      <c r="J310" s="75"/>
      <c r="K310" s="75"/>
      <c r="L310" s="80"/>
    </row>
    <row r="311" spans="1:12" x14ac:dyDescent="0.25">
      <c r="A311" s="78"/>
      <c r="B311" s="66"/>
      <c r="C311" s="11"/>
      <c r="D311" s="79"/>
      <c r="E311" s="79"/>
      <c r="F311" s="81"/>
      <c r="G311" s="79"/>
      <c r="H311" s="11"/>
      <c r="I311" s="66"/>
      <c r="J311" s="75"/>
      <c r="K311" s="75"/>
      <c r="L311" s="80"/>
    </row>
    <row r="312" spans="1:12" x14ac:dyDescent="0.25">
      <c r="A312" s="78"/>
      <c r="B312" s="66"/>
      <c r="C312" s="11"/>
      <c r="D312" s="79"/>
      <c r="E312" s="79"/>
      <c r="F312" s="81"/>
      <c r="G312" s="79"/>
      <c r="H312" s="11"/>
      <c r="I312" s="66"/>
      <c r="J312" s="75"/>
      <c r="K312" s="75"/>
      <c r="L312" s="80"/>
    </row>
    <row r="313" spans="1:12" x14ac:dyDescent="0.25">
      <c r="A313" s="78"/>
      <c r="B313" s="66"/>
      <c r="C313" s="11"/>
      <c r="D313" s="79"/>
      <c r="E313" s="79"/>
      <c r="F313" s="81"/>
      <c r="G313" s="79"/>
      <c r="H313" s="11"/>
      <c r="I313" s="66"/>
      <c r="J313" s="75"/>
      <c r="K313" s="75"/>
      <c r="L313" s="80"/>
    </row>
    <row r="314" spans="1:12" x14ac:dyDescent="0.25">
      <c r="A314" s="78"/>
      <c r="B314" s="66"/>
      <c r="C314" s="11"/>
      <c r="D314" s="79"/>
      <c r="E314" s="79"/>
      <c r="F314" s="81"/>
      <c r="G314" s="79"/>
      <c r="H314" s="11"/>
      <c r="I314" s="66"/>
      <c r="J314" s="75"/>
      <c r="K314" s="75"/>
      <c r="L314" s="80"/>
    </row>
    <row r="315" spans="1:12" x14ac:dyDescent="0.25">
      <c r="A315" s="78"/>
      <c r="B315" s="66"/>
      <c r="C315" s="11"/>
      <c r="D315" s="79"/>
      <c r="E315" s="79"/>
      <c r="F315" s="81"/>
      <c r="G315" s="79"/>
      <c r="H315" s="11"/>
      <c r="I315" s="66"/>
      <c r="J315" s="75"/>
      <c r="K315" s="75"/>
      <c r="L315" s="80"/>
    </row>
    <row r="316" spans="1:12" x14ac:dyDescent="0.25">
      <c r="A316" s="78"/>
      <c r="B316" s="66"/>
      <c r="C316" s="11"/>
      <c r="D316" s="79"/>
      <c r="E316" s="79"/>
      <c r="F316" s="81"/>
      <c r="G316" s="79"/>
      <c r="H316" s="11"/>
      <c r="I316" s="66"/>
      <c r="J316" s="75"/>
      <c r="K316" s="75"/>
      <c r="L316" s="80"/>
    </row>
    <row r="317" spans="1:12" x14ac:dyDescent="0.25">
      <c r="A317" s="78"/>
      <c r="B317" s="66"/>
      <c r="C317" s="11"/>
      <c r="D317" s="79"/>
      <c r="E317" s="79"/>
      <c r="F317" s="81"/>
      <c r="G317" s="79"/>
      <c r="H317" s="11"/>
      <c r="I317" s="66"/>
      <c r="J317" s="75"/>
      <c r="K317" s="75"/>
      <c r="L317" s="80"/>
    </row>
    <row r="318" spans="1:12" x14ac:dyDescent="0.25">
      <c r="A318" s="78"/>
      <c r="B318" s="66"/>
      <c r="C318" s="11"/>
      <c r="D318" s="79"/>
      <c r="E318" s="79"/>
      <c r="F318" s="81"/>
      <c r="G318" s="79"/>
      <c r="H318" s="11"/>
      <c r="I318" s="66"/>
      <c r="J318" s="75"/>
      <c r="K318" s="75"/>
      <c r="L318" s="80"/>
    </row>
    <row r="319" spans="1:12" x14ac:dyDescent="0.25">
      <c r="A319" s="78"/>
      <c r="B319" s="66"/>
      <c r="C319" s="11"/>
      <c r="D319" s="79"/>
      <c r="E319" s="79"/>
      <c r="F319" s="81"/>
      <c r="G319" s="79"/>
      <c r="H319" s="11"/>
      <c r="I319" s="66"/>
      <c r="J319" s="75"/>
      <c r="K319" s="75"/>
      <c r="L319" s="80"/>
    </row>
    <row r="320" spans="1:12" x14ac:dyDescent="0.25">
      <c r="A320" s="78"/>
      <c r="B320" s="66"/>
      <c r="C320" s="11"/>
      <c r="D320" s="79"/>
      <c r="E320" s="79"/>
      <c r="F320" s="81"/>
      <c r="G320" s="79"/>
      <c r="H320" s="11"/>
      <c r="I320" s="66"/>
      <c r="J320" s="75"/>
      <c r="K320" s="75"/>
      <c r="L320" s="80"/>
    </row>
    <row r="321" spans="1:12" x14ac:dyDescent="0.25">
      <c r="A321" s="78"/>
      <c r="B321" s="66"/>
      <c r="C321" s="11"/>
      <c r="D321" s="79"/>
      <c r="E321" s="79"/>
      <c r="F321" s="81"/>
      <c r="G321" s="79"/>
      <c r="H321" s="11"/>
      <c r="I321" s="66"/>
      <c r="J321" s="75"/>
      <c r="K321" s="75"/>
      <c r="L321" s="80"/>
    </row>
    <row r="322" spans="1:12" x14ac:dyDescent="0.25">
      <c r="A322" s="78"/>
      <c r="B322" s="66"/>
      <c r="C322" s="11"/>
      <c r="D322" s="79"/>
      <c r="E322" s="79"/>
      <c r="F322" s="81"/>
      <c r="G322" s="79"/>
      <c r="H322" s="11"/>
      <c r="I322" s="66"/>
      <c r="J322" s="75"/>
      <c r="K322" s="75"/>
      <c r="L322" s="80"/>
    </row>
    <row r="323" spans="1:12" x14ac:dyDescent="0.25">
      <c r="A323" s="78"/>
      <c r="B323" s="66"/>
      <c r="C323" s="11"/>
      <c r="D323" s="79"/>
      <c r="E323" s="79"/>
      <c r="F323" s="81"/>
      <c r="G323" s="79"/>
      <c r="H323" s="11"/>
      <c r="I323" s="66"/>
      <c r="J323" s="75"/>
      <c r="K323" s="75"/>
      <c r="L323" s="80"/>
    </row>
    <row r="324" spans="1:12" x14ac:dyDescent="0.25">
      <c r="A324" s="78"/>
      <c r="B324" s="66"/>
      <c r="C324" s="11"/>
      <c r="D324" s="79"/>
      <c r="E324" s="79"/>
      <c r="F324" s="81"/>
      <c r="G324" s="79"/>
      <c r="H324" s="11"/>
      <c r="I324" s="66"/>
      <c r="J324" s="75"/>
      <c r="K324" s="75"/>
      <c r="L324" s="80"/>
    </row>
    <row r="325" spans="1:12" x14ac:dyDescent="0.25">
      <c r="A325" s="78"/>
      <c r="B325" s="66"/>
      <c r="C325" s="11"/>
      <c r="D325" s="79"/>
      <c r="E325" s="79"/>
      <c r="F325" s="81"/>
      <c r="G325" s="79"/>
      <c r="H325" s="11"/>
      <c r="I325" s="66"/>
      <c r="J325" s="75"/>
      <c r="K325" s="75"/>
      <c r="L325" s="80"/>
    </row>
    <row r="326" spans="1:12" x14ac:dyDescent="0.25">
      <c r="A326" s="78"/>
      <c r="B326" s="66"/>
      <c r="C326" s="11"/>
      <c r="D326" s="79"/>
      <c r="E326" s="79"/>
      <c r="F326" s="81"/>
      <c r="G326" s="79"/>
      <c r="H326" s="11"/>
      <c r="I326" s="66"/>
      <c r="J326" s="75"/>
      <c r="K326" s="75"/>
      <c r="L326" s="80"/>
    </row>
    <row r="327" spans="1:12" x14ac:dyDescent="0.25">
      <c r="A327" s="78"/>
      <c r="B327" s="66"/>
      <c r="C327" s="11"/>
      <c r="D327" s="79"/>
      <c r="E327" s="79"/>
      <c r="F327" s="81"/>
      <c r="G327" s="79"/>
      <c r="H327" s="11"/>
      <c r="I327" s="66"/>
      <c r="J327" s="75"/>
      <c r="K327" s="75"/>
      <c r="L327" s="80"/>
    </row>
    <row r="328" spans="1:12" x14ac:dyDescent="0.25">
      <c r="A328" s="78"/>
      <c r="B328" s="66"/>
      <c r="C328" s="11"/>
      <c r="D328" s="79"/>
      <c r="E328" s="79"/>
      <c r="F328" s="81"/>
      <c r="G328" s="79"/>
      <c r="H328" s="11"/>
      <c r="I328" s="66"/>
      <c r="J328" s="75"/>
      <c r="K328" s="75"/>
      <c r="L328" s="80"/>
    </row>
    <row r="329" spans="1:12" x14ac:dyDescent="0.25">
      <c r="A329" s="78"/>
      <c r="B329" s="66"/>
      <c r="C329" s="11"/>
      <c r="D329" s="79"/>
      <c r="E329" s="79"/>
      <c r="F329" s="81"/>
      <c r="G329" s="79"/>
      <c r="H329" s="11"/>
      <c r="I329" s="66"/>
      <c r="J329" s="75"/>
      <c r="K329" s="75"/>
      <c r="L329" s="80"/>
    </row>
    <row r="330" spans="1:12" x14ac:dyDescent="0.25">
      <c r="A330" s="78"/>
      <c r="B330" s="66"/>
      <c r="C330" s="11"/>
      <c r="D330" s="79"/>
      <c r="E330" s="79"/>
      <c r="F330" s="81"/>
      <c r="G330" s="79"/>
      <c r="H330" s="11"/>
      <c r="I330" s="66"/>
      <c r="J330" s="75"/>
      <c r="K330" s="75"/>
      <c r="L330" s="80"/>
    </row>
    <row r="331" spans="1:12" x14ac:dyDescent="0.25">
      <c r="A331" s="78"/>
      <c r="B331" s="66"/>
      <c r="C331" s="11"/>
      <c r="D331" s="79"/>
      <c r="E331" s="79"/>
      <c r="F331" s="81"/>
      <c r="G331" s="79"/>
      <c r="H331" s="11"/>
      <c r="I331" s="66"/>
      <c r="J331" s="75"/>
      <c r="K331" s="75"/>
      <c r="L331" s="80"/>
    </row>
    <row r="332" spans="1:12" x14ac:dyDescent="0.25">
      <c r="A332" s="78"/>
      <c r="B332" s="66"/>
      <c r="C332" s="11"/>
      <c r="D332" s="79"/>
      <c r="E332" s="79"/>
      <c r="F332" s="81"/>
      <c r="G332" s="79"/>
      <c r="H332" s="11"/>
      <c r="I332" s="66"/>
      <c r="J332" s="75"/>
      <c r="K332" s="75"/>
      <c r="L332" s="80"/>
    </row>
    <row r="333" spans="1:12" x14ac:dyDescent="0.25">
      <c r="A333" s="78"/>
      <c r="B333" s="66"/>
      <c r="C333" s="11"/>
      <c r="D333" s="79"/>
      <c r="E333" s="79"/>
      <c r="F333" s="81"/>
      <c r="G333" s="79"/>
      <c r="H333" s="11"/>
      <c r="I333" s="66"/>
      <c r="J333" s="75"/>
      <c r="K333" s="75"/>
      <c r="L333" s="80"/>
    </row>
    <row r="334" spans="1:12" x14ac:dyDescent="0.25">
      <c r="A334" s="78"/>
      <c r="B334" s="66"/>
      <c r="C334" s="11"/>
      <c r="D334" s="79"/>
      <c r="E334" s="79"/>
      <c r="F334" s="81"/>
      <c r="G334" s="79"/>
      <c r="H334" s="11"/>
      <c r="I334" s="66"/>
      <c r="J334" s="75"/>
      <c r="K334" s="75"/>
      <c r="L334" s="80"/>
    </row>
    <row r="335" spans="1:12" x14ac:dyDescent="0.25">
      <c r="A335" s="78"/>
      <c r="B335" s="66"/>
      <c r="C335" s="11"/>
      <c r="D335" s="79"/>
      <c r="E335" s="79"/>
      <c r="F335" s="81"/>
      <c r="G335" s="79"/>
      <c r="H335" s="11"/>
      <c r="I335" s="66"/>
      <c r="J335" s="75"/>
      <c r="K335" s="75"/>
      <c r="L335" s="80"/>
    </row>
    <row r="336" spans="1:12" x14ac:dyDescent="0.25">
      <c r="A336" s="78"/>
      <c r="B336" s="66"/>
      <c r="C336" s="11"/>
      <c r="D336" s="79"/>
      <c r="E336" s="79"/>
      <c r="F336" s="81"/>
      <c r="G336" s="79"/>
      <c r="H336" s="11"/>
      <c r="I336" s="66"/>
      <c r="J336" s="75"/>
      <c r="K336" s="75"/>
      <c r="L336" s="80"/>
    </row>
    <row r="337" spans="1:12" x14ac:dyDescent="0.25">
      <c r="A337" s="78"/>
      <c r="B337" s="66"/>
      <c r="C337" s="11"/>
      <c r="D337" s="79"/>
      <c r="E337" s="79"/>
      <c r="F337" s="81"/>
      <c r="G337" s="79"/>
      <c r="H337" s="11"/>
      <c r="I337" s="66"/>
      <c r="J337" s="75"/>
      <c r="K337" s="75"/>
      <c r="L337" s="80"/>
    </row>
    <row r="338" spans="1:12" x14ac:dyDescent="0.25">
      <c r="A338" s="78"/>
      <c r="B338" s="66"/>
      <c r="C338" s="11"/>
      <c r="D338" s="79"/>
      <c r="E338" s="79"/>
      <c r="F338" s="81"/>
      <c r="G338" s="79"/>
      <c r="H338" s="11"/>
      <c r="I338" s="66"/>
      <c r="J338" s="75"/>
      <c r="K338" s="75"/>
      <c r="L338" s="80"/>
    </row>
    <row r="339" spans="1:12" x14ac:dyDescent="0.25">
      <c r="A339" s="78"/>
      <c r="B339" s="66"/>
      <c r="C339" s="11"/>
      <c r="D339" s="79"/>
      <c r="E339" s="79"/>
      <c r="F339" s="81"/>
      <c r="G339" s="79"/>
      <c r="H339" s="11"/>
      <c r="I339" s="66"/>
      <c r="J339" s="75"/>
      <c r="K339" s="75"/>
      <c r="L339" s="80"/>
    </row>
    <row r="340" spans="1:12" x14ac:dyDescent="0.25">
      <c r="A340" s="78"/>
      <c r="B340" s="66"/>
      <c r="C340" s="11"/>
      <c r="D340" s="79"/>
      <c r="E340" s="79"/>
      <c r="F340" s="81"/>
      <c r="G340" s="79"/>
      <c r="H340" s="11"/>
      <c r="I340" s="66"/>
      <c r="J340" s="75"/>
      <c r="K340" s="75"/>
      <c r="L340" s="80"/>
    </row>
    <row r="341" spans="1:12" x14ac:dyDescent="0.25">
      <c r="A341" s="78"/>
      <c r="B341" s="66"/>
      <c r="C341" s="11"/>
      <c r="D341" s="79"/>
      <c r="E341" s="79"/>
      <c r="F341" s="81"/>
      <c r="G341" s="79"/>
      <c r="H341" s="11"/>
      <c r="I341" s="66"/>
      <c r="J341" s="75"/>
      <c r="K341" s="75"/>
      <c r="L341" s="80"/>
    </row>
    <row r="342" spans="1:12" x14ac:dyDescent="0.25">
      <c r="A342" s="78"/>
      <c r="B342" s="66"/>
      <c r="C342" s="11"/>
      <c r="D342" s="79"/>
      <c r="E342" s="79"/>
      <c r="F342" s="81"/>
      <c r="G342" s="79"/>
      <c r="H342" s="11"/>
      <c r="I342" s="66"/>
      <c r="J342" s="75"/>
      <c r="K342" s="75"/>
      <c r="L342" s="80"/>
    </row>
    <row r="343" spans="1:12" x14ac:dyDescent="0.25">
      <c r="A343" s="78"/>
      <c r="B343" s="66"/>
      <c r="C343" s="11"/>
      <c r="D343" s="79"/>
      <c r="E343" s="79"/>
      <c r="F343" s="81"/>
      <c r="G343" s="79"/>
      <c r="H343" s="11"/>
      <c r="I343" s="66"/>
      <c r="J343" s="75"/>
      <c r="K343" s="75"/>
      <c r="L343" s="80"/>
    </row>
    <row r="344" spans="1:12" x14ac:dyDescent="0.25">
      <c r="A344" s="78"/>
      <c r="B344" s="66"/>
      <c r="C344" s="11"/>
      <c r="D344" s="79"/>
      <c r="E344" s="79"/>
      <c r="F344" s="81"/>
      <c r="G344" s="79"/>
      <c r="H344" s="11"/>
      <c r="I344" s="66"/>
      <c r="J344" s="75"/>
      <c r="K344" s="75"/>
      <c r="L344" s="80"/>
    </row>
    <row r="345" spans="1:12" x14ac:dyDescent="0.25">
      <c r="A345" s="78"/>
      <c r="B345" s="66"/>
      <c r="C345" s="11"/>
      <c r="D345" s="79"/>
      <c r="E345" s="79"/>
      <c r="F345" s="81"/>
      <c r="G345" s="79"/>
      <c r="H345" s="11"/>
      <c r="I345" s="66"/>
      <c r="J345" s="75"/>
      <c r="K345" s="75"/>
      <c r="L345" s="80"/>
    </row>
    <row r="346" spans="1:12" x14ac:dyDescent="0.25">
      <c r="A346" s="78"/>
      <c r="B346" s="66"/>
      <c r="C346" s="11"/>
      <c r="D346" s="79"/>
      <c r="E346" s="79"/>
      <c r="F346" s="81"/>
      <c r="G346" s="79"/>
      <c r="H346" s="11"/>
      <c r="I346" s="66"/>
      <c r="J346" s="75"/>
      <c r="K346" s="75"/>
      <c r="L346" s="80"/>
    </row>
    <row r="347" spans="1:12" x14ac:dyDescent="0.25">
      <c r="A347" s="78"/>
      <c r="B347" s="66"/>
      <c r="C347" s="11"/>
      <c r="D347" s="79"/>
      <c r="E347" s="79"/>
      <c r="F347" s="81"/>
      <c r="G347" s="79"/>
      <c r="H347" s="11"/>
      <c r="I347" s="66"/>
      <c r="J347" s="75"/>
      <c r="K347" s="75"/>
      <c r="L347" s="80"/>
    </row>
    <row r="348" spans="1:12" x14ac:dyDescent="0.25">
      <c r="A348" s="78"/>
      <c r="B348" s="66"/>
      <c r="C348" s="11"/>
      <c r="D348" s="79"/>
      <c r="E348" s="79"/>
      <c r="F348" s="81"/>
      <c r="G348" s="79"/>
      <c r="H348" s="11"/>
      <c r="I348" s="66"/>
      <c r="J348" s="75"/>
      <c r="K348" s="75"/>
      <c r="L348" s="80"/>
    </row>
    <row r="349" spans="1:12" x14ac:dyDescent="0.25">
      <c r="A349" s="78"/>
      <c r="B349" s="66"/>
      <c r="C349" s="11"/>
      <c r="D349" s="79"/>
      <c r="E349" s="79"/>
      <c r="F349" s="81"/>
      <c r="G349" s="79"/>
      <c r="H349" s="11"/>
      <c r="I349" s="66"/>
      <c r="J349" s="75"/>
      <c r="K349" s="75"/>
      <c r="L349" s="80"/>
    </row>
    <row r="350" spans="1:12" x14ac:dyDescent="0.25">
      <c r="A350" s="78"/>
      <c r="B350" s="66"/>
      <c r="C350" s="11"/>
      <c r="D350" s="79"/>
      <c r="E350" s="79"/>
      <c r="F350" s="81"/>
      <c r="G350" s="79"/>
      <c r="H350" s="11"/>
      <c r="I350" s="66"/>
      <c r="J350" s="75"/>
      <c r="K350" s="75"/>
      <c r="L350" s="80"/>
    </row>
    <row r="351" spans="1:12" x14ac:dyDescent="0.25">
      <c r="A351" s="78"/>
      <c r="B351" s="66"/>
      <c r="C351" s="11"/>
      <c r="D351" s="79"/>
      <c r="E351" s="79"/>
      <c r="F351" s="81"/>
      <c r="G351" s="79"/>
      <c r="H351" s="11"/>
      <c r="I351" s="66"/>
      <c r="J351" s="75"/>
      <c r="K351" s="75"/>
      <c r="L351" s="80"/>
    </row>
    <row r="352" spans="1:12" x14ac:dyDescent="0.25">
      <c r="A352" s="78"/>
      <c r="B352" s="66"/>
      <c r="C352" s="11"/>
      <c r="D352" s="79"/>
      <c r="E352" s="79"/>
      <c r="F352" s="81"/>
      <c r="G352" s="79"/>
      <c r="H352" s="11"/>
      <c r="I352" s="66"/>
      <c r="J352" s="75"/>
      <c r="K352" s="75"/>
      <c r="L352" s="80"/>
    </row>
    <row r="353" spans="1:12" x14ac:dyDescent="0.25">
      <c r="A353" s="78"/>
      <c r="B353" s="66"/>
      <c r="C353" s="11"/>
      <c r="D353" s="79"/>
      <c r="E353" s="79"/>
      <c r="F353" s="81"/>
      <c r="G353" s="79"/>
      <c r="H353" s="11"/>
      <c r="I353" s="66"/>
      <c r="J353" s="75"/>
      <c r="K353" s="75"/>
      <c r="L353" s="80"/>
    </row>
    <row r="354" spans="1:12" x14ac:dyDescent="0.25">
      <c r="A354" s="78"/>
      <c r="B354" s="66"/>
      <c r="C354" s="11"/>
      <c r="D354" s="79"/>
      <c r="E354" s="79"/>
      <c r="F354" s="81"/>
      <c r="G354" s="79"/>
      <c r="H354" s="11"/>
      <c r="I354" s="66"/>
      <c r="J354" s="75"/>
      <c r="K354" s="75"/>
      <c r="L354" s="80"/>
    </row>
    <row r="355" spans="1:12" x14ac:dyDescent="0.25">
      <c r="A355" s="78"/>
      <c r="B355" s="66"/>
      <c r="C355" s="11"/>
      <c r="D355" s="79"/>
      <c r="E355" s="79"/>
      <c r="F355" s="81"/>
      <c r="G355" s="79"/>
      <c r="H355" s="11"/>
      <c r="I355" s="66"/>
      <c r="J355" s="75"/>
      <c r="K355" s="75"/>
      <c r="L355" s="80"/>
    </row>
    <row r="356" spans="1:12" x14ac:dyDescent="0.25">
      <c r="A356" s="78"/>
      <c r="B356" s="66"/>
      <c r="C356" s="11"/>
      <c r="D356" s="79"/>
      <c r="E356" s="79"/>
      <c r="F356" s="81"/>
      <c r="G356" s="79"/>
      <c r="H356" s="11"/>
      <c r="I356" s="66"/>
      <c r="J356" s="75"/>
      <c r="K356" s="75"/>
      <c r="L356" s="80"/>
    </row>
    <row r="357" spans="1:12" x14ac:dyDescent="0.25">
      <c r="A357" s="78"/>
      <c r="B357" s="66"/>
      <c r="C357" s="11"/>
      <c r="D357" s="79"/>
      <c r="E357" s="79"/>
      <c r="F357" s="81"/>
      <c r="G357" s="79"/>
      <c r="H357" s="11"/>
      <c r="I357" s="66"/>
      <c r="J357" s="75"/>
      <c r="K357" s="75"/>
      <c r="L357" s="80"/>
    </row>
    <row r="358" spans="1:12" x14ac:dyDescent="0.25">
      <c r="A358" s="78"/>
      <c r="B358" s="66"/>
      <c r="C358" s="11"/>
      <c r="D358" s="79"/>
      <c r="E358" s="79"/>
      <c r="F358" s="81"/>
      <c r="G358" s="79"/>
      <c r="H358" s="11"/>
      <c r="I358" s="66"/>
      <c r="J358" s="75"/>
      <c r="K358" s="75"/>
      <c r="L358" s="80"/>
    </row>
    <row r="359" spans="1:12" x14ac:dyDescent="0.25">
      <c r="A359" s="78"/>
      <c r="B359" s="66"/>
      <c r="C359" s="11"/>
      <c r="D359" s="79"/>
      <c r="E359" s="79"/>
      <c r="F359" s="81"/>
      <c r="G359" s="79"/>
      <c r="H359" s="11"/>
      <c r="I359" s="66"/>
      <c r="J359" s="75"/>
      <c r="K359" s="75"/>
      <c r="L359" s="80"/>
    </row>
    <row r="360" spans="1:12" x14ac:dyDescent="0.25">
      <c r="A360" s="78"/>
      <c r="B360" s="66"/>
      <c r="C360" s="11"/>
      <c r="D360" s="79"/>
      <c r="E360" s="79"/>
      <c r="F360" s="81"/>
      <c r="G360" s="79"/>
      <c r="H360" s="11"/>
      <c r="I360" s="66"/>
      <c r="J360" s="75"/>
      <c r="K360" s="75"/>
      <c r="L360" s="80"/>
    </row>
    <row r="361" spans="1:12" x14ac:dyDescent="0.25">
      <c r="A361" s="78"/>
      <c r="B361" s="66"/>
      <c r="C361" s="11"/>
      <c r="D361" s="79"/>
      <c r="E361" s="79"/>
      <c r="F361" s="81"/>
      <c r="G361" s="79"/>
      <c r="H361" s="11"/>
      <c r="I361" s="66"/>
      <c r="J361" s="75"/>
      <c r="K361" s="75"/>
      <c r="L361" s="80"/>
    </row>
    <row r="362" spans="1:12" x14ac:dyDescent="0.25">
      <c r="A362" s="78"/>
      <c r="B362" s="66"/>
      <c r="C362" s="11"/>
      <c r="D362" s="79"/>
      <c r="E362" s="79"/>
      <c r="F362" s="81"/>
      <c r="G362" s="79"/>
      <c r="H362" s="11"/>
      <c r="I362" s="66"/>
      <c r="J362" s="75"/>
      <c r="K362" s="75"/>
      <c r="L362" s="80"/>
    </row>
    <row r="363" spans="1:12" x14ac:dyDescent="0.25">
      <c r="A363" s="78"/>
      <c r="B363" s="66"/>
      <c r="C363" s="11"/>
      <c r="D363" s="79"/>
      <c r="E363" s="79"/>
      <c r="F363" s="81"/>
      <c r="G363" s="79"/>
      <c r="H363" s="11"/>
      <c r="I363" s="66"/>
      <c r="J363" s="75"/>
      <c r="K363" s="75"/>
      <c r="L363" s="80"/>
    </row>
    <row r="364" spans="1:12" x14ac:dyDescent="0.25">
      <c r="A364" s="78"/>
      <c r="B364" s="66"/>
      <c r="C364" s="11"/>
      <c r="D364" s="79"/>
      <c r="E364" s="79"/>
      <c r="F364" s="81"/>
      <c r="G364" s="79"/>
      <c r="H364" s="11"/>
      <c r="I364" s="66"/>
      <c r="J364" s="75"/>
      <c r="K364" s="75"/>
      <c r="L364" s="80"/>
    </row>
    <row r="365" spans="1:12" x14ac:dyDescent="0.25">
      <c r="A365" s="78"/>
      <c r="B365" s="66"/>
      <c r="C365" s="11"/>
      <c r="D365" s="79"/>
      <c r="E365" s="79"/>
      <c r="F365" s="81"/>
      <c r="G365" s="79"/>
      <c r="H365" s="11"/>
      <c r="I365" s="66"/>
      <c r="J365" s="75"/>
      <c r="K365" s="75"/>
      <c r="L365" s="80"/>
    </row>
    <row r="366" spans="1:12" x14ac:dyDescent="0.25">
      <c r="A366" s="78"/>
      <c r="B366" s="66"/>
      <c r="C366" s="11"/>
      <c r="D366" s="79"/>
      <c r="E366" s="79"/>
      <c r="F366" s="81"/>
      <c r="G366" s="79"/>
      <c r="H366" s="11"/>
      <c r="I366" s="66"/>
      <c r="J366" s="75"/>
      <c r="K366" s="75"/>
      <c r="L366" s="80"/>
    </row>
    <row r="367" spans="1:12" x14ac:dyDescent="0.25">
      <c r="A367" s="78"/>
      <c r="B367" s="66"/>
      <c r="C367" s="11"/>
      <c r="D367" s="79"/>
      <c r="E367" s="79"/>
      <c r="F367" s="81"/>
      <c r="G367" s="79"/>
      <c r="H367" s="11"/>
      <c r="I367" s="66"/>
      <c r="J367" s="75"/>
      <c r="K367" s="75"/>
      <c r="L367" s="80"/>
    </row>
    <row r="368" spans="1:12" x14ac:dyDescent="0.25">
      <c r="A368" s="78"/>
      <c r="B368" s="66"/>
      <c r="C368" s="11"/>
      <c r="D368" s="79"/>
      <c r="E368" s="79"/>
      <c r="F368" s="81"/>
      <c r="G368" s="79"/>
      <c r="H368" s="11"/>
      <c r="I368" s="66"/>
      <c r="J368" s="75"/>
      <c r="K368" s="75"/>
      <c r="L368" s="80"/>
    </row>
    <row r="369" spans="1:12" x14ac:dyDescent="0.25">
      <c r="A369" s="78"/>
      <c r="B369" s="66"/>
      <c r="C369" s="11"/>
      <c r="D369" s="79"/>
      <c r="E369" s="79"/>
      <c r="F369" s="81"/>
      <c r="G369" s="79"/>
      <c r="H369" s="11"/>
      <c r="I369" s="66"/>
      <c r="J369" s="75"/>
      <c r="K369" s="75"/>
      <c r="L369" s="80"/>
    </row>
    <row r="370" spans="1:12" x14ac:dyDescent="0.25">
      <c r="A370" s="78"/>
      <c r="B370" s="66"/>
      <c r="C370" s="11"/>
      <c r="D370" s="79"/>
      <c r="E370" s="79"/>
      <c r="F370" s="81"/>
      <c r="G370" s="79"/>
      <c r="H370" s="11"/>
      <c r="I370" s="66"/>
      <c r="J370" s="75"/>
      <c r="K370" s="75"/>
      <c r="L370" s="80"/>
    </row>
    <row r="371" spans="1:12" x14ac:dyDescent="0.25">
      <c r="A371" s="78"/>
      <c r="B371" s="66"/>
      <c r="C371" s="11"/>
      <c r="D371" s="79"/>
      <c r="E371" s="79"/>
      <c r="F371" s="81"/>
      <c r="G371" s="79"/>
      <c r="H371" s="11"/>
      <c r="I371" s="66"/>
      <c r="J371" s="75"/>
      <c r="K371" s="75"/>
      <c r="L371" s="80"/>
    </row>
    <row r="372" spans="1:12" x14ac:dyDescent="0.25">
      <c r="A372" s="78"/>
      <c r="B372" s="66"/>
      <c r="C372" s="11"/>
      <c r="D372" s="79"/>
      <c r="E372" s="79"/>
      <c r="F372" s="81"/>
      <c r="G372" s="79"/>
      <c r="H372" s="11"/>
      <c r="I372" s="66"/>
      <c r="J372" s="75"/>
      <c r="K372" s="75"/>
      <c r="L372" s="80"/>
    </row>
    <row r="373" spans="1:12" x14ac:dyDescent="0.25">
      <c r="A373" s="78"/>
      <c r="B373" s="66"/>
      <c r="C373" s="11"/>
      <c r="D373" s="79"/>
      <c r="E373" s="79"/>
      <c r="F373" s="81"/>
      <c r="G373" s="79"/>
      <c r="H373" s="11"/>
      <c r="I373" s="66"/>
      <c r="J373" s="75"/>
      <c r="K373" s="75"/>
      <c r="L373" s="80"/>
    </row>
    <row r="374" spans="1:12" x14ac:dyDescent="0.25">
      <c r="A374" s="78"/>
      <c r="B374" s="66"/>
      <c r="C374" s="11"/>
      <c r="D374" s="79"/>
      <c r="E374" s="79"/>
      <c r="F374" s="81"/>
      <c r="G374" s="79"/>
      <c r="H374" s="11"/>
      <c r="I374" s="66"/>
      <c r="J374" s="75"/>
      <c r="K374" s="75"/>
      <c r="L374" s="80"/>
    </row>
    <row r="375" spans="1:12" x14ac:dyDescent="0.25">
      <c r="A375" s="78"/>
      <c r="B375" s="66"/>
      <c r="C375" s="11"/>
      <c r="D375" s="79"/>
      <c r="E375" s="79"/>
      <c r="F375" s="81"/>
      <c r="G375" s="79"/>
      <c r="H375" s="11"/>
      <c r="I375" s="66"/>
      <c r="J375" s="75"/>
      <c r="K375" s="75"/>
      <c r="L375" s="80"/>
    </row>
    <row r="376" spans="1:12" x14ac:dyDescent="0.25">
      <c r="A376" s="78"/>
      <c r="B376" s="66"/>
      <c r="C376" s="11"/>
      <c r="D376" s="79"/>
      <c r="E376" s="79"/>
      <c r="F376" s="81"/>
      <c r="G376" s="79"/>
      <c r="H376" s="11"/>
      <c r="I376" s="66"/>
      <c r="J376" s="75"/>
      <c r="K376" s="75"/>
      <c r="L376" s="80"/>
    </row>
    <row r="377" spans="1:12" x14ac:dyDescent="0.25">
      <c r="A377" s="78"/>
      <c r="B377" s="66"/>
      <c r="C377" s="11"/>
      <c r="D377" s="79"/>
      <c r="E377" s="79"/>
      <c r="F377" s="81"/>
      <c r="G377" s="79"/>
      <c r="H377" s="11"/>
      <c r="I377" s="66"/>
      <c r="J377" s="75"/>
      <c r="K377" s="75"/>
      <c r="L377" s="80"/>
    </row>
    <row r="378" spans="1:12" x14ac:dyDescent="0.25">
      <c r="A378" s="78"/>
      <c r="B378" s="66"/>
      <c r="C378" s="11"/>
      <c r="D378" s="79"/>
      <c r="E378" s="79"/>
      <c r="F378" s="81"/>
      <c r="G378" s="79"/>
      <c r="H378" s="11"/>
      <c r="I378" s="66"/>
      <c r="J378" s="75"/>
      <c r="K378" s="75"/>
      <c r="L378" s="80"/>
    </row>
    <row r="379" spans="1:12" x14ac:dyDescent="0.25">
      <c r="A379" s="78"/>
      <c r="B379" s="66"/>
      <c r="C379" s="11"/>
      <c r="D379" s="79"/>
      <c r="E379" s="79"/>
      <c r="F379" s="81"/>
      <c r="G379" s="79"/>
      <c r="H379" s="11"/>
      <c r="I379" s="66"/>
      <c r="J379" s="75"/>
      <c r="K379" s="75"/>
      <c r="L379" s="80"/>
    </row>
    <row r="380" spans="1:12" x14ac:dyDescent="0.25">
      <c r="A380" s="78"/>
      <c r="B380" s="66"/>
      <c r="C380" s="11"/>
      <c r="D380" s="79"/>
      <c r="E380" s="79"/>
      <c r="F380" s="81"/>
      <c r="G380" s="79"/>
      <c r="H380" s="11"/>
      <c r="I380" s="66"/>
      <c r="J380" s="75"/>
      <c r="K380" s="75"/>
      <c r="L380" s="80"/>
    </row>
    <row r="381" spans="1:12" x14ac:dyDescent="0.25">
      <c r="A381" s="78"/>
      <c r="B381" s="66"/>
      <c r="C381" s="11"/>
      <c r="D381" s="79"/>
      <c r="E381" s="79"/>
      <c r="F381" s="81"/>
      <c r="G381" s="79"/>
      <c r="H381" s="11"/>
      <c r="I381" s="66"/>
      <c r="J381" s="75"/>
      <c r="K381" s="75"/>
      <c r="L381" s="80"/>
    </row>
    <row r="382" spans="1:12" x14ac:dyDescent="0.25">
      <c r="A382" s="78"/>
      <c r="B382" s="66"/>
      <c r="C382" s="11"/>
      <c r="D382" s="79"/>
      <c r="E382" s="79"/>
      <c r="F382" s="81"/>
      <c r="G382" s="79"/>
      <c r="H382" s="11"/>
      <c r="I382" s="66"/>
      <c r="J382" s="75"/>
      <c r="K382" s="75"/>
      <c r="L382" s="80"/>
    </row>
    <row r="383" spans="1:12" x14ac:dyDescent="0.25">
      <c r="A383" s="78"/>
      <c r="B383" s="66"/>
      <c r="C383" s="11"/>
      <c r="D383" s="79"/>
      <c r="E383" s="79"/>
      <c r="F383" s="81"/>
      <c r="G383" s="79"/>
      <c r="H383" s="11"/>
      <c r="I383" s="66"/>
      <c r="J383" s="75"/>
      <c r="K383" s="75"/>
      <c r="L383" s="80"/>
    </row>
    <row r="384" spans="1:12" x14ac:dyDescent="0.25">
      <c r="A384" s="78"/>
      <c r="B384" s="66"/>
      <c r="C384" s="11"/>
      <c r="D384" s="79"/>
      <c r="E384" s="79"/>
      <c r="F384" s="81"/>
      <c r="G384" s="79"/>
      <c r="H384" s="11"/>
      <c r="I384" s="66"/>
      <c r="J384" s="75"/>
      <c r="K384" s="75"/>
      <c r="L384" s="80"/>
    </row>
    <row r="385" spans="1:12" x14ac:dyDescent="0.25">
      <c r="A385" s="78"/>
      <c r="B385" s="66"/>
      <c r="C385" s="11"/>
      <c r="D385" s="79"/>
      <c r="E385" s="79"/>
      <c r="F385" s="81"/>
      <c r="G385" s="79"/>
      <c r="H385" s="11"/>
      <c r="I385" s="66"/>
      <c r="J385" s="75"/>
      <c r="K385" s="75"/>
      <c r="L385" s="80"/>
    </row>
    <row r="386" spans="1:12" x14ac:dyDescent="0.25">
      <c r="A386" s="78"/>
      <c r="B386" s="66"/>
      <c r="C386" s="11"/>
      <c r="D386" s="79"/>
      <c r="E386" s="79"/>
      <c r="F386" s="81"/>
      <c r="G386" s="79"/>
      <c r="H386" s="11"/>
      <c r="I386" s="66"/>
      <c r="J386" s="75"/>
      <c r="K386" s="75"/>
      <c r="L386" s="80"/>
    </row>
    <row r="387" spans="1:12" x14ac:dyDescent="0.25">
      <c r="A387" s="78"/>
      <c r="B387" s="66"/>
      <c r="C387" s="11"/>
      <c r="D387" s="79"/>
      <c r="E387" s="79"/>
      <c r="F387" s="81"/>
      <c r="G387" s="79"/>
      <c r="H387" s="11"/>
      <c r="I387" s="66"/>
      <c r="J387" s="75"/>
      <c r="K387" s="75"/>
      <c r="L387" s="80"/>
    </row>
    <row r="388" spans="1:12" x14ac:dyDescent="0.25">
      <c r="A388" s="78"/>
      <c r="B388" s="66"/>
      <c r="C388" s="11"/>
      <c r="D388" s="79"/>
      <c r="E388" s="79"/>
      <c r="F388" s="81"/>
      <c r="G388" s="79"/>
      <c r="H388" s="11"/>
      <c r="I388" s="66"/>
      <c r="J388" s="75"/>
      <c r="K388" s="75"/>
      <c r="L388" s="80"/>
    </row>
    <row r="389" spans="1:12" x14ac:dyDescent="0.25">
      <c r="A389" s="78"/>
      <c r="B389" s="66"/>
      <c r="C389" s="11"/>
      <c r="D389" s="79"/>
      <c r="E389" s="79"/>
      <c r="F389" s="81"/>
      <c r="G389" s="79"/>
      <c r="H389" s="11"/>
      <c r="I389" s="66"/>
      <c r="J389" s="75"/>
      <c r="K389" s="75"/>
      <c r="L389" s="80"/>
    </row>
    <row r="390" spans="1:12" x14ac:dyDescent="0.25">
      <c r="A390" s="78"/>
      <c r="B390" s="66"/>
      <c r="C390" s="11"/>
      <c r="D390" s="79"/>
      <c r="E390" s="79"/>
      <c r="F390" s="81"/>
      <c r="G390" s="79"/>
      <c r="H390" s="11"/>
      <c r="I390" s="66"/>
      <c r="J390" s="75"/>
      <c r="K390" s="75"/>
      <c r="L390" s="80"/>
    </row>
    <row r="391" spans="1:12" x14ac:dyDescent="0.25">
      <c r="A391" s="78"/>
      <c r="B391" s="66"/>
      <c r="C391" s="11"/>
      <c r="D391" s="79"/>
      <c r="E391" s="79"/>
      <c r="F391" s="81"/>
      <c r="G391" s="79"/>
      <c r="H391" s="11"/>
      <c r="I391" s="66"/>
      <c r="J391" s="75"/>
      <c r="K391" s="75"/>
      <c r="L391" s="80"/>
    </row>
    <row r="392" spans="1:12" x14ac:dyDescent="0.25">
      <c r="A392" s="78"/>
      <c r="B392" s="66"/>
      <c r="C392" s="11"/>
      <c r="D392" s="79"/>
      <c r="E392" s="79"/>
      <c r="F392" s="81"/>
      <c r="G392" s="79"/>
      <c r="H392" s="11"/>
      <c r="I392" s="66"/>
      <c r="J392" s="75"/>
      <c r="K392" s="75"/>
      <c r="L392" s="80"/>
    </row>
    <row r="393" spans="1:12" x14ac:dyDescent="0.25">
      <c r="A393" s="78"/>
      <c r="B393" s="66"/>
      <c r="C393" s="11"/>
      <c r="D393" s="79"/>
      <c r="E393" s="79"/>
      <c r="F393" s="81"/>
      <c r="G393" s="79"/>
      <c r="H393" s="11"/>
      <c r="I393" s="66"/>
      <c r="J393" s="75"/>
      <c r="K393" s="75"/>
      <c r="L393" s="80"/>
    </row>
    <row r="394" spans="1:12" x14ac:dyDescent="0.25">
      <c r="A394" s="78"/>
      <c r="B394" s="66"/>
      <c r="C394" s="11"/>
      <c r="D394" s="79"/>
      <c r="E394" s="79"/>
      <c r="F394" s="81"/>
      <c r="G394" s="79"/>
      <c r="H394" s="11"/>
      <c r="I394" s="66"/>
      <c r="J394" s="75"/>
      <c r="K394" s="75"/>
      <c r="L394" s="80"/>
    </row>
    <row r="395" spans="1:12" x14ac:dyDescent="0.25">
      <c r="A395" s="78"/>
      <c r="B395" s="66"/>
      <c r="C395" s="11"/>
      <c r="D395" s="79"/>
      <c r="E395" s="79"/>
      <c r="F395" s="81"/>
      <c r="G395" s="79"/>
      <c r="H395" s="11"/>
      <c r="I395" s="66"/>
      <c r="J395" s="75"/>
      <c r="K395" s="75"/>
      <c r="L395" s="80"/>
    </row>
    <row r="396" spans="1:12" x14ac:dyDescent="0.25">
      <c r="A396" s="78"/>
      <c r="B396" s="66"/>
      <c r="C396" s="11"/>
      <c r="D396" s="79"/>
      <c r="E396" s="79"/>
      <c r="F396" s="81"/>
      <c r="G396" s="79"/>
      <c r="H396" s="11"/>
      <c r="I396" s="66"/>
      <c r="J396" s="75"/>
      <c r="K396" s="75"/>
      <c r="L396" s="80"/>
    </row>
    <row r="397" spans="1:12" x14ac:dyDescent="0.25">
      <c r="A397" s="78"/>
      <c r="B397" s="66"/>
      <c r="C397" s="11"/>
      <c r="D397" s="79"/>
      <c r="E397" s="79"/>
      <c r="F397" s="81"/>
      <c r="G397" s="79"/>
      <c r="H397" s="11"/>
      <c r="I397" s="66"/>
      <c r="J397" s="75"/>
      <c r="K397" s="75"/>
      <c r="L397" s="80"/>
    </row>
    <row r="398" spans="1:12" x14ac:dyDescent="0.25">
      <c r="A398" s="78"/>
      <c r="B398" s="66"/>
      <c r="C398" s="11"/>
      <c r="D398" s="79"/>
      <c r="E398" s="79"/>
      <c r="F398" s="81"/>
      <c r="G398" s="79"/>
      <c r="H398" s="11"/>
      <c r="I398" s="66"/>
      <c r="J398" s="75"/>
      <c r="K398" s="75"/>
      <c r="L398" s="80"/>
    </row>
    <row r="399" spans="1:12" x14ac:dyDescent="0.25">
      <c r="A399" s="78"/>
      <c r="B399" s="66"/>
      <c r="C399" s="11"/>
      <c r="D399" s="79"/>
      <c r="E399" s="79"/>
      <c r="F399" s="81"/>
      <c r="G399" s="79"/>
      <c r="H399" s="11"/>
      <c r="I399" s="66"/>
      <c r="J399" s="75"/>
      <c r="K399" s="75"/>
      <c r="L399" s="80"/>
    </row>
    <row r="400" spans="1:12" x14ac:dyDescent="0.25">
      <c r="A400" s="78"/>
      <c r="B400" s="66"/>
      <c r="C400" s="11"/>
      <c r="D400" s="79"/>
      <c r="E400" s="79"/>
      <c r="F400" s="81"/>
      <c r="G400" s="79"/>
      <c r="H400" s="11"/>
      <c r="I400" s="66"/>
      <c r="J400" s="75"/>
      <c r="K400" s="75"/>
      <c r="L400" s="80"/>
    </row>
    <row r="401" spans="1:12" x14ac:dyDescent="0.25">
      <c r="A401" s="78"/>
      <c r="B401" s="66"/>
      <c r="C401" s="11"/>
      <c r="D401" s="79"/>
      <c r="E401" s="79"/>
      <c r="F401" s="81"/>
      <c r="G401" s="79"/>
      <c r="H401" s="11"/>
      <c r="I401" s="66"/>
      <c r="J401" s="75"/>
      <c r="K401" s="75"/>
      <c r="L401" s="80"/>
    </row>
    <row r="402" spans="1:12" x14ac:dyDescent="0.25">
      <c r="A402" s="78"/>
      <c r="B402" s="66"/>
      <c r="C402" s="11"/>
      <c r="D402" s="79"/>
      <c r="E402" s="79"/>
      <c r="F402" s="81"/>
      <c r="G402" s="79"/>
      <c r="H402" s="11"/>
      <c r="I402" s="66"/>
      <c r="J402" s="75"/>
      <c r="K402" s="75"/>
      <c r="L402" s="80"/>
    </row>
    <row r="403" spans="1:12" x14ac:dyDescent="0.25">
      <c r="A403" s="78"/>
      <c r="B403" s="66"/>
      <c r="C403" s="11"/>
      <c r="D403" s="79"/>
      <c r="E403" s="79"/>
      <c r="F403" s="81"/>
      <c r="G403" s="79"/>
      <c r="H403" s="11"/>
      <c r="I403" s="66"/>
      <c r="J403" s="75"/>
      <c r="K403" s="75"/>
      <c r="L403" s="80"/>
    </row>
    <row r="404" spans="1:12" x14ac:dyDescent="0.25">
      <c r="A404" s="78"/>
      <c r="B404" s="66"/>
      <c r="C404" s="11"/>
      <c r="D404" s="79"/>
      <c r="E404" s="79"/>
      <c r="F404" s="81"/>
      <c r="G404" s="79"/>
      <c r="H404" s="11"/>
      <c r="I404" s="66"/>
      <c r="J404" s="75"/>
      <c r="K404" s="75"/>
      <c r="L404" s="80"/>
    </row>
    <row r="405" spans="1:12" x14ac:dyDescent="0.25">
      <c r="A405" s="78"/>
      <c r="B405" s="66"/>
      <c r="C405" s="11"/>
      <c r="D405" s="79"/>
      <c r="E405" s="79"/>
      <c r="F405" s="81"/>
      <c r="G405" s="79"/>
      <c r="H405" s="11"/>
      <c r="I405" s="66"/>
      <c r="J405" s="75"/>
      <c r="K405" s="75"/>
      <c r="L405" s="80"/>
    </row>
    <row r="406" spans="1:12" x14ac:dyDescent="0.25">
      <c r="A406" s="78"/>
      <c r="B406" s="66"/>
      <c r="C406" s="11"/>
      <c r="D406" s="79"/>
      <c r="E406" s="79"/>
      <c r="F406" s="81"/>
      <c r="G406" s="79"/>
      <c r="H406" s="11"/>
      <c r="I406" s="66"/>
      <c r="J406" s="75"/>
      <c r="K406" s="75"/>
      <c r="L406" s="80"/>
    </row>
    <row r="407" spans="1:12" x14ac:dyDescent="0.25">
      <c r="A407" s="78"/>
      <c r="B407" s="66"/>
      <c r="C407" s="11"/>
      <c r="D407" s="79"/>
      <c r="E407" s="79"/>
      <c r="F407" s="81"/>
      <c r="G407" s="79"/>
      <c r="H407" s="11"/>
      <c r="I407" s="66"/>
      <c r="J407" s="75"/>
      <c r="K407" s="75"/>
      <c r="L407" s="80"/>
    </row>
    <row r="408" spans="1:12" x14ac:dyDescent="0.25">
      <c r="A408" s="78"/>
      <c r="B408" s="66"/>
      <c r="C408" s="11"/>
      <c r="D408" s="79"/>
      <c r="E408" s="79"/>
      <c r="F408" s="81"/>
      <c r="G408" s="79"/>
      <c r="H408" s="11"/>
      <c r="I408" s="66"/>
      <c r="J408" s="75"/>
      <c r="K408" s="75"/>
      <c r="L408" s="80"/>
    </row>
    <row r="409" spans="1:12" x14ac:dyDescent="0.25">
      <c r="A409" s="78"/>
      <c r="B409" s="66"/>
      <c r="C409" s="11"/>
      <c r="D409" s="79"/>
      <c r="E409" s="79"/>
      <c r="F409" s="81"/>
      <c r="G409" s="79"/>
      <c r="H409" s="11"/>
      <c r="I409" s="66"/>
      <c r="J409" s="75"/>
      <c r="K409" s="75"/>
      <c r="L409" s="80"/>
    </row>
    <row r="410" spans="1:12" x14ac:dyDescent="0.25">
      <c r="A410" s="78"/>
      <c r="B410" s="66"/>
      <c r="C410" s="11"/>
      <c r="D410" s="79"/>
      <c r="E410" s="79"/>
      <c r="F410" s="81"/>
      <c r="G410" s="79"/>
      <c r="H410" s="11"/>
      <c r="I410" s="66"/>
      <c r="J410" s="75"/>
      <c r="K410" s="75"/>
      <c r="L410" s="80"/>
    </row>
    <row r="411" spans="1:12" x14ac:dyDescent="0.25">
      <c r="A411" s="78"/>
      <c r="B411" s="66"/>
      <c r="C411" s="11"/>
      <c r="D411" s="79"/>
      <c r="E411" s="79"/>
      <c r="F411" s="81"/>
      <c r="G411" s="79"/>
      <c r="H411" s="11"/>
      <c r="I411" s="66"/>
      <c r="J411" s="75"/>
      <c r="K411" s="75"/>
      <c r="L411" s="80"/>
    </row>
    <row r="412" spans="1:12" x14ac:dyDescent="0.25">
      <c r="A412" s="78"/>
      <c r="B412" s="66"/>
      <c r="C412" s="11"/>
      <c r="D412" s="79"/>
      <c r="E412" s="79"/>
      <c r="F412" s="81"/>
      <c r="G412" s="79"/>
      <c r="H412" s="11"/>
      <c r="I412" s="66"/>
      <c r="J412" s="75"/>
      <c r="K412" s="75"/>
      <c r="L412" s="80"/>
    </row>
    <row r="413" spans="1:12" x14ac:dyDescent="0.25">
      <c r="A413" s="78"/>
      <c r="B413" s="66"/>
      <c r="C413" s="11"/>
      <c r="D413" s="79"/>
      <c r="E413" s="79"/>
      <c r="F413" s="81"/>
      <c r="G413" s="79"/>
      <c r="H413" s="11"/>
      <c r="I413" s="66"/>
      <c r="J413" s="75"/>
      <c r="K413" s="75"/>
      <c r="L413" s="80"/>
    </row>
    <row r="414" spans="1:12" x14ac:dyDescent="0.25">
      <c r="A414" s="78"/>
      <c r="B414" s="66"/>
      <c r="C414" s="11"/>
      <c r="D414" s="79"/>
      <c r="E414" s="79"/>
      <c r="F414" s="81"/>
      <c r="G414" s="79"/>
      <c r="H414" s="11"/>
      <c r="I414" s="66"/>
      <c r="J414" s="75"/>
      <c r="K414" s="75"/>
      <c r="L414" s="80"/>
    </row>
    <row r="415" spans="1:12" x14ac:dyDescent="0.25">
      <c r="A415" s="78"/>
      <c r="B415" s="66"/>
      <c r="C415" s="11"/>
      <c r="D415" s="79"/>
      <c r="E415" s="79"/>
      <c r="F415" s="81"/>
      <c r="G415" s="79"/>
      <c r="H415" s="11"/>
      <c r="I415" s="66"/>
      <c r="J415" s="75"/>
      <c r="K415" s="75"/>
      <c r="L415" s="80"/>
    </row>
    <row r="416" spans="1:12" x14ac:dyDescent="0.25">
      <c r="A416" s="78"/>
      <c r="B416" s="66"/>
      <c r="C416" s="11"/>
      <c r="D416" s="79"/>
      <c r="E416" s="79"/>
      <c r="F416" s="81"/>
      <c r="G416" s="79"/>
      <c r="H416" s="11"/>
      <c r="I416" s="66"/>
      <c r="J416" s="75"/>
      <c r="K416" s="75"/>
      <c r="L416" s="80"/>
    </row>
    <row r="417" spans="1:12" x14ac:dyDescent="0.25">
      <c r="A417" s="78"/>
      <c r="B417" s="66"/>
      <c r="C417" s="11"/>
      <c r="D417" s="79"/>
      <c r="E417" s="79"/>
      <c r="F417" s="81"/>
      <c r="G417" s="79"/>
      <c r="H417" s="11"/>
      <c r="I417" s="66"/>
      <c r="J417" s="75"/>
      <c r="K417" s="75"/>
      <c r="L417" s="80"/>
    </row>
    <row r="418" spans="1:12" x14ac:dyDescent="0.25">
      <c r="A418" s="78"/>
      <c r="B418" s="66"/>
      <c r="C418" s="11"/>
      <c r="D418" s="79"/>
      <c r="E418" s="79"/>
      <c r="F418" s="81"/>
      <c r="G418" s="79"/>
      <c r="H418" s="11"/>
      <c r="I418" s="66"/>
      <c r="J418" s="75"/>
      <c r="K418" s="75"/>
      <c r="L418" s="80"/>
    </row>
    <row r="419" spans="1:12" x14ac:dyDescent="0.25">
      <c r="A419" s="78"/>
      <c r="B419" s="66"/>
      <c r="C419" s="11"/>
      <c r="D419" s="79"/>
      <c r="E419" s="79"/>
      <c r="F419" s="81"/>
      <c r="G419" s="79"/>
      <c r="H419" s="11"/>
      <c r="I419" s="66"/>
      <c r="J419" s="75"/>
      <c r="K419" s="75"/>
      <c r="L419" s="80"/>
    </row>
    <row r="420" spans="1:12" x14ac:dyDescent="0.25">
      <c r="A420" s="78"/>
      <c r="B420" s="66"/>
      <c r="C420" s="11"/>
      <c r="D420" s="79"/>
      <c r="E420" s="79"/>
      <c r="F420" s="81"/>
      <c r="G420" s="79"/>
      <c r="H420" s="11"/>
      <c r="I420" s="66"/>
      <c r="J420" s="75"/>
      <c r="K420" s="75"/>
      <c r="L420" s="80"/>
    </row>
    <row r="421" spans="1:12" x14ac:dyDescent="0.25">
      <c r="A421" s="78"/>
      <c r="B421" s="66"/>
      <c r="C421" s="11"/>
      <c r="D421" s="79"/>
      <c r="E421" s="79"/>
      <c r="F421" s="81"/>
      <c r="G421" s="79"/>
      <c r="H421" s="11"/>
      <c r="I421" s="66"/>
      <c r="J421" s="75"/>
      <c r="K421" s="75"/>
      <c r="L421" s="80"/>
    </row>
    <row r="422" spans="1:12" x14ac:dyDescent="0.25">
      <c r="A422" s="78"/>
      <c r="B422" s="66"/>
      <c r="C422" s="11"/>
      <c r="D422" s="79"/>
      <c r="E422" s="79"/>
      <c r="F422" s="81"/>
      <c r="G422" s="79"/>
      <c r="H422" s="11"/>
      <c r="I422" s="66"/>
      <c r="J422" s="75"/>
      <c r="K422" s="75"/>
      <c r="L422" s="80"/>
    </row>
    <row r="423" spans="1:12" x14ac:dyDescent="0.25">
      <c r="A423" s="78"/>
      <c r="B423" s="66"/>
      <c r="C423" s="11"/>
      <c r="D423" s="79"/>
      <c r="E423" s="79"/>
      <c r="F423" s="81"/>
      <c r="G423" s="79"/>
      <c r="H423" s="11"/>
      <c r="I423" s="66"/>
      <c r="J423" s="75"/>
      <c r="K423" s="75"/>
      <c r="L423" s="80"/>
    </row>
    <row r="424" spans="1:12" x14ac:dyDescent="0.25">
      <c r="A424" s="78"/>
      <c r="B424" s="66"/>
      <c r="C424" s="11"/>
      <c r="D424" s="79"/>
      <c r="E424" s="79"/>
      <c r="F424" s="81"/>
      <c r="G424" s="79"/>
      <c r="H424" s="11"/>
      <c r="I424" s="66"/>
      <c r="J424" s="75"/>
      <c r="K424" s="75"/>
      <c r="L424" s="80"/>
    </row>
    <row r="425" spans="1:12" x14ac:dyDescent="0.25">
      <c r="A425" s="78"/>
      <c r="B425" s="66"/>
      <c r="C425" s="11"/>
      <c r="D425" s="79"/>
      <c r="E425" s="79"/>
      <c r="F425" s="81"/>
      <c r="G425" s="79"/>
      <c r="H425" s="11"/>
      <c r="I425" s="66"/>
      <c r="J425" s="75"/>
      <c r="K425" s="75"/>
      <c r="L425" s="80"/>
    </row>
    <row r="426" spans="1:12" x14ac:dyDescent="0.25">
      <c r="A426" s="78"/>
      <c r="B426" s="66"/>
      <c r="C426" s="11"/>
      <c r="D426" s="79"/>
      <c r="E426" s="79"/>
      <c r="F426" s="81"/>
      <c r="G426" s="79"/>
      <c r="H426" s="11"/>
      <c r="I426" s="66"/>
      <c r="J426" s="75"/>
      <c r="K426" s="75"/>
      <c r="L426" s="80"/>
    </row>
    <row r="427" spans="1:12" x14ac:dyDescent="0.25">
      <c r="A427" s="78"/>
      <c r="B427" s="66"/>
      <c r="C427" s="11"/>
      <c r="D427" s="79"/>
      <c r="E427" s="79"/>
      <c r="F427" s="81"/>
      <c r="G427" s="79"/>
      <c r="H427" s="11"/>
      <c r="I427" s="66"/>
      <c r="J427" s="75"/>
      <c r="K427" s="75"/>
      <c r="L427" s="80"/>
    </row>
    <row r="428" spans="1:12" x14ac:dyDescent="0.25">
      <c r="A428" s="78"/>
      <c r="B428" s="66"/>
      <c r="C428" s="11"/>
      <c r="D428" s="79"/>
      <c r="E428" s="79"/>
      <c r="F428" s="81"/>
      <c r="G428" s="79"/>
      <c r="H428" s="11"/>
      <c r="I428" s="66"/>
      <c r="J428" s="75"/>
      <c r="K428" s="75"/>
      <c r="L428" s="80"/>
    </row>
    <row r="429" spans="1:12" x14ac:dyDescent="0.25">
      <c r="A429" s="78"/>
      <c r="B429" s="66"/>
      <c r="C429" s="11"/>
      <c r="D429" s="79"/>
      <c r="E429" s="79"/>
      <c r="F429" s="81"/>
      <c r="G429" s="79"/>
      <c r="H429" s="11"/>
      <c r="I429" s="66"/>
      <c r="J429" s="75"/>
      <c r="K429" s="75"/>
      <c r="L429" s="80"/>
    </row>
    <row r="430" spans="1:12" x14ac:dyDescent="0.25">
      <c r="A430" s="78"/>
      <c r="B430" s="66"/>
      <c r="C430" s="11"/>
      <c r="D430" s="79"/>
      <c r="E430" s="79"/>
      <c r="F430" s="81"/>
      <c r="G430" s="79"/>
      <c r="H430" s="11"/>
      <c r="I430" s="66"/>
      <c r="J430" s="75"/>
      <c r="K430" s="75"/>
      <c r="L430" s="80"/>
    </row>
    <row r="431" spans="1:12" x14ac:dyDescent="0.25">
      <c r="A431" s="78"/>
      <c r="B431" s="66"/>
      <c r="C431" s="11"/>
      <c r="D431" s="79"/>
      <c r="E431" s="79"/>
      <c r="F431" s="81"/>
      <c r="G431" s="79"/>
      <c r="H431" s="11"/>
      <c r="I431" s="66"/>
      <c r="J431" s="75"/>
      <c r="K431" s="75"/>
      <c r="L431" s="80"/>
    </row>
    <row r="432" spans="1:12" x14ac:dyDescent="0.25">
      <c r="A432" s="78"/>
      <c r="B432" s="66"/>
      <c r="C432" s="11"/>
      <c r="D432" s="79"/>
      <c r="E432" s="79"/>
      <c r="F432" s="81"/>
      <c r="G432" s="79"/>
      <c r="H432" s="11"/>
      <c r="I432" s="66"/>
      <c r="J432" s="75"/>
      <c r="K432" s="75"/>
      <c r="L432" s="80"/>
    </row>
    <row r="433" spans="1:12" x14ac:dyDescent="0.25">
      <c r="A433" s="78"/>
      <c r="B433" s="66"/>
      <c r="C433" s="11"/>
      <c r="D433" s="79"/>
      <c r="E433" s="79"/>
      <c r="F433" s="81"/>
      <c r="G433" s="79"/>
      <c r="H433" s="11"/>
      <c r="I433" s="66"/>
      <c r="J433" s="75"/>
      <c r="K433" s="75"/>
      <c r="L433" s="80"/>
    </row>
    <row r="434" spans="1:12" x14ac:dyDescent="0.25">
      <c r="A434" s="78"/>
      <c r="B434" s="66"/>
      <c r="C434" s="11"/>
      <c r="D434" s="79"/>
      <c r="E434" s="79"/>
      <c r="F434" s="81"/>
      <c r="G434" s="79"/>
      <c r="H434" s="11"/>
      <c r="I434" s="66"/>
      <c r="J434" s="75"/>
      <c r="K434" s="75"/>
      <c r="L434" s="80"/>
    </row>
    <row r="435" spans="1:12" x14ac:dyDescent="0.25">
      <c r="A435" s="78"/>
      <c r="B435" s="66"/>
      <c r="C435" s="11"/>
      <c r="D435" s="79"/>
      <c r="E435" s="79"/>
      <c r="F435" s="81"/>
      <c r="G435" s="79"/>
      <c r="H435" s="11"/>
      <c r="I435" s="66"/>
      <c r="J435" s="75"/>
      <c r="K435" s="75"/>
      <c r="L435" s="80"/>
    </row>
    <row r="436" spans="1:12" x14ac:dyDescent="0.25">
      <c r="A436" s="78"/>
      <c r="B436" s="66"/>
      <c r="C436" s="11"/>
      <c r="D436" s="79"/>
      <c r="E436" s="79"/>
      <c r="F436" s="81"/>
      <c r="G436" s="79"/>
      <c r="H436" s="11"/>
      <c r="I436" s="66"/>
      <c r="J436" s="75"/>
      <c r="K436" s="75"/>
      <c r="L436" s="80"/>
    </row>
    <row r="437" spans="1:12" x14ac:dyDescent="0.25">
      <c r="A437" s="78"/>
      <c r="B437" s="66"/>
      <c r="C437" s="11"/>
      <c r="D437" s="79"/>
      <c r="E437" s="79"/>
      <c r="F437" s="81"/>
      <c r="G437" s="79"/>
      <c r="H437" s="11"/>
      <c r="I437" s="66"/>
      <c r="J437" s="75"/>
      <c r="K437" s="75"/>
      <c r="L437" s="80"/>
    </row>
    <row r="438" spans="1:12" x14ac:dyDescent="0.25">
      <c r="A438" s="78"/>
      <c r="B438" s="66"/>
      <c r="C438" s="11"/>
      <c r="D438" s="79"/>
      <c r="E438" s="79"/>
      <c r="F438" s="81"/>
      <c r="G438" s="79"/>
      <c r="H438" s="11"/>
      <c r="I438" s="66"/>
      <c r="J438" s="75"/>
      <c r="K438" s="75"/>
      <c r="L438" s="80"/>
    </row>
    <row r="439" spans="1:12" x14ac:dyDescent="0.25">
      <c r="A439" s="78"/>
      <c r="B439" s="66"/>
      <c r="C439" s="11"/>
      <c r="D439" s="79"/>
      <c r="E439" s="79"/>
      <c r="F439" s="81"/>
      <c r="G439" s="79"/>
      <c r="H439" s="11"/>
      <c r="I439" s="66"/>
      <c r="J439" s="75"/>
      <c r="K439" s="75"/>
      <c r="L439" s="80"/>
    </row>
    <row r="440" spans="1:12" x14ac:dyDescent="0.25">
      <c r="A440" s="78"/>
      <c r="B440" s="66"/>
      <c r="C440" s="11"/>
      <c r="D440" s="79"/>
      <c r="E440" s="79"/>
      <c r="F440" s="81"/>
      <c r="G440" s="79"/>
      <c r="H440" s="11"/>
      <c r="I440" s="66"/>
      <c r="J440" s="75"/>
      <c r="K440" s="75"/>
      <c r="L440" s="80"/>
    </row>
    <row r="441" spans="1:12" x14ac:dyDescent="0.25">
      <c r="A441" s="78"/>
      <c r="B441" s="66"/>
      <c r="C441" s="11"/>
      <c r="D441" s="79"/>
      <c r="E441" s="79"/>
      <c r="F441" s="81"/>
      <c r="G441" s="79"/>
      <c r="H441" s="11"/>
      <c r="I441" s="66"/>
      <c r="J441" s="75"/>
      <c r="K441" s="75"/>
      <c r="L441" s="80"/>
    </row>
    <row r="442" spans="1:12" x14ac:dyDescent="0.25">
      <c r="A442" s="78"/>
      <c r="B442" s="66"/>
      <c r="C442" s="11"/>
      <c r="D442" s="79"/>
      <c r="E442" s="79"/>
      <c r="F442" s="81"/>
      <c r="G442" s="79"/>
      <c r="H442" s="11"/>
      <c r="I442" s="66"/>
      <c r="J442" s="75"/>
      <c r="K442" s="75"/>
      <c r="L442" s="80"/>
    </row>
    <row r="443" spans="1:12" x14ac:dyDescent="0.25">
      <c r="A443" s="78"/>
      <c r="B443" s="66"/>
      <c r="C443" s="11"/>
      <c r="D443" s="79"/>
      <c r="E443" s="79"/>
      <c r="F443" s="81"/>
      <c r="G443" s="79"/>
      <c r="H443" s="11"/>
      <c r="I443" s="66"/>
      <c r="J443" s="75"/>
      <c r="K443" s="75"/>
      <c r="L443" s="80"/>
    </row>
    <row r="444" spans="1:12" x14ac:dyDescent="0.25">
      <c r="A444" s="78"/>
      <c r="B444" s="66"/>
      <c r="C444" s="11"/>
      <c r="D444" s="79"/>
      <c r="E444" s="79"/>
      <c r="F444" s="81"/>
      <c r="G444" s="79"/>
      <c r="H444" s="11"/>
      <c r="I444" s="66"/>
      <c r="J444" s="75"/>
      <c r="K444" s="75"/>
      <c r="L444" s="80"/>
    </row>
    <row r="445" spans="1:12" x14ac:dyDescent="0.25">
      <c r="A445" s="78"/>
      <c r="B445" s="66"/>
      <c r="C445" s="11"/>
      <c r="D445" s="79"/>
      <c r="E445" s="79"/>
      <c r="F445" s="81"/>
      <c r="G445" s="79"/>
      <c r="H445" s="11"/>
      <c r="I445" s="66"/>
      <c r="J445" s="75"/>
      <c r="K445" s="75"/>
      <c r="L445" s="80"/>
    </row>
    <row r="446" spans="1:12" x14ac:dyDescent="0.25">
      <c r="A446" s="78"/>
      <c r="B446" s="66"/>
      <c r="C446" s="11"/>
      <c r="D446" s="79"/>
      <c r="E446" s="79"/>
      <c r="F446" s="81"/>
      <c r="G446" s="79"/>
      <c r="H446" s="11"/>
      <c r="I446" s="66"/>
      <c r="J446" s="75"/>
      <c r="K446" s="75"/>
      <c r="L446" s="80"/>
    </row>
    <row r="447" spans="1:12" x14ac:dyDescent="0.25">
      <c r="A447" s="78"/>
      <c r="B447" s="66"/>
      <c r="C447" s="11"/>
      <c r="D447" s="79"/>
      <c r="E447" s="79"/>
      <c r="F447" s="81"/>
      <c r="G447" s="79"/>
      <c r="H447" s="11"/>
      <c r="I447" s="66"/>
      <c r="J447" s="75"/>
      <c r="K447" s="75"/>
      <c r="L447" s="80"/>
    </row>
    <row r="448" spans="1:12" x14ac:dyDescent="0.25">
      <c r="A448" s="78"/>
      <c r="B448" s="66"/>
      <c r="C448" s="11"/>
      <c r="D448" s="79"/>
      <c r="E448" s="79"/>
      <c r="F448" s="81"/>
      <c r="G448" s="79"/>
      <c r="H448" s="11"/>
      <c r="I448" s="66"/>
      <c r="J448" s="75"/>
      <c r="K448" s="75"/>
      <c r="L448" s="80"/>
    </row>
    <row r="449" spans="1:12" x14ac:dyDescent="0.25">
      <c r="A449" s="78"/>
      <c r="B449" s="66"/>
      <c r="C449" s="11"/>
      <c r="D449" s="79"/>
      <c r="E449" s="79"/>
      <c r="F449" s="81"/>
      <c r="G449" s="79"/>
      <c r="H449" s="11"/>
      <c r="I449" s="66"/>
      <c r="J449" s="75"/>
      <c r="K449" s="75"/>
      <c r="L449" s="80"/>
    </row>
    <row r="450" spans="1:12" x14ac:dyDescent="0.25">
      <c r="A450" s="78"/>
      <c r="B450" s="66"/>
      <c r="C450" s="11"/>
      <c r="D450" s="79"/>
      <c r="E450" s="79"/>
      <c r="F450" s="81"/>
      <c r="G450" s="79"/>
      <c r="H450" s="11"/>
      <c r="I450" s="66"/>
      <c r="J450" s="75"/>
      <c r="K450" s="75"/>
      <c r="L450" s="80"/>
    </row>
    <row r="451" spans="1:12" x14ac:dyDescent="0.25">
      <c r="A451" s="78"/>
      <c r="B451" s="66"/>
      <c r="C451" s="11"/>
      <c r="D451" s="79"/>
      <c r="E451" s="79"/>
      <c r="F451" s="81"/>
      <c r="G451" s="79"/>
      <c r="H451" s="11"/>
      <c r="I451" s="66"/>
      <c r="J451" s="75"/>
      <c r="K451" s="75"/>
      <c r="L451" s="80"/>
    </row>
    <row r="452" spans="1:12" x14ac:dyDescent="0.25">
      <c r="A452" s="78"/>
      <c r="B452" s="66"/>
      <c r="C452" s="11"/>
      <c r="D452" s="79"/>
      <c r="E452" s="79"/>
      <c r="F452" s="81"/>
      <c r="G452" s="79"/>
      <c r="H452" s="11"/>
      <c r="I452" s="66"/>
      <c r="J452" s="75"/>
      <c r="K452" s="75"/>
      <c r="L452" s="80"/>
    </row>
    <row r="453" spans="1:12" x14ac:dyDescent="0.25">
      <c r="A453" s="78"/>
      <c r="B453" s="66"/>
      <c r="C453" s="11"/>
      <c r="D453" s="79"/>
      <c r="E453" s="79"/>
      <c r="F453" s="81"/>
      <c r="G453" s="79"/>
      <c r="H453" s="11"/>
      <c r="I453" s="66"/>
      <c r="J453" s="75"/>
      <c r="K453" s="75"/>
      <c r="L453" s="80"/>
    </row>
    <row r="454" spans="1:12" x14ac:dyDescent="0.25">
      <c r="A454" s="78"/>
      <c r="B454" s="66"/>
      <c r="C454" s="11"/>
      <c r="D454" s="79"/>
      <c r="E454" s="79"/>
      <c r="F454" s="81"/>
      <c r="G454" s="79"/>
      <c r="H454" s="11"/>
      <c r="I454" s="66"/>
      <c r="J454" s="75"/>
      <c r="K454" s="75"/>
      <c r="L454" s="80"/>
    </row>
    <row r="455" spans="1:12" x14ac:dyDescent="0.25">
      <c r="A455" s="78"/>
      <c r="B455" s="66"/>
      <c r="C455" s="11"/>
      <c r="D455" s="79"/>
      <c r="E455" s="79"/>
      <c r="F455" s="81"/>
      <c r="G455" s="79"/>
      <c r="H455" s="11"/>
      <c r="I455" s="66"/>
      <c r="J455" s="75"/>
      <c r="K455" s="75"/>
      <c r="L455" s="80"/>
    </row>
    <row r="456" spans="1:12" x14ac:dyDescent="0.25">
      <c r="A456" s="78"/>
      <c r="B456" s="66"/>
      <c r="C456" s="11"/>
      <c r="D456" s="79"/>
      <c r="E456" s="79"/>
      <c r="F456" s="81"/>
      <c r="G456" s="79"/>
      <c r="H456" s="11"/>
      <c r="I456" s="66"/>
      <c r="J456" s="75"/>
      <c r="K456" s="75"/>
      <c r="L456" s="80"/>
    </row>
    <row r="457" spans="1:12" x14ac:dyDescent="0.25">
      <c r="A457" s="78"/>
      <c r="B457" s="66"/>
      <c r="C457" s="11"/>
      <c r="D457" s="79"/>
      <c r="E457" s="79"/>
      <c r="F457" s="81"/>
      <c r="G457" s="79"/>
      <c r="H457" s="11"/>
      <c r="I457" s="66"/>
      <c r="J457" s="75"/>
      <c r="K457" s="75"/>
      <c r="L457" s="80"/>
    </row>
    <row r="458" spans="1:12" x14ac:dyDescent="0.25">
      <c r="A458" s="78"/>
      <c r="B458" s="66"/>
      <c r="C458" s="11"/>
      <c r="D458" s="79"/>
      <c r="E458" s="79"/>
      <c r="F458" s="81"/>
      <c r="G458" s="79"/>
      <c r="H458" s="11"/>
      <c r="I458" s="66"/>
      <c r="J458" s="75"/>
      <c r="K458" s="75"/>
      <c r="L458" s="80"/>
    </row>
    <row r="459" spans="1:12" x14ac:dyDescent="0.25">
      <c r="A459" s="78"/>
      <c r="B459" s="66"/>
      <c r="C459" s="11"/>
      <c r="D459" s="79"/>
      <c r="E459" s="79"/>
      <c r="F459" s="81"/>
      <c r="G459" s="79"/>
      <c r="H459" s="11"/>
      <c r="I459" s="66"/>
      <c r="J459" s="75"/>
      <c r="K459" s="75"/>
      <c r="L459" s="80"/>
    </row>
    <row r="460" spans="1:12" x14ac:dyDescent="0.25">
      <c r="A460" s="78"/>
      <c r="B460" s="66"/>
      <c r="C460" s="11"/>
      <c r="D460" s="79"/>
      <c r="E460" s="79"/>
      <c r="F460" s="81"/>
      <c r="G460" s="79"/>
      <c r="H460" s="11"/>
      <c r="I460" s="66"/>
      <c r="J460" s="75"/>
      <c r="K460" s="75"/>
      <c r="L460" s="80"/>
    </row>
    <row r="461" spans="1:12" x14ac:dyDescent="0.25">
      <c r="A461" s="78"/>
      <c r="B461" s="66"/>
      <c r="C461" s="11"/>
      <c r="D461" s="79"/>
      <c r="E461" s="79"/>
      <c r="F461" s="81"/>
      <c r="G461" s="79"/>
      <c r="H461" s="11"/>
      <c r="I461" s="66"/>
      <c r="J461" s="75"/>
      <c r="K461" s="75"/>
      <c r="L461" s="80"/>
    </row>
    <row r="462" spans="1:12" x14ac:dyDescent="0.25">
      <c r="A462" s="78"/>
      <c r="B462" s="66"/>
      <c r="C462" s="11"/>
      <c r="D462" s="79"/>
      <c r="E462" s="79"/>
      <c r="F462" s="81"/>
      <c r="G462" s="79"/>
      <c r="H462" s="11"/>
      <c r="I462" s="66"/>
      <c r="J462" s="75"/>
      <c r="K462" s="75"/>
      <c r="L462" s="80"/>
    </row>
    <row r="463" spans="1:12" x14ac:dyDescent="0.25">
      <c r="A463" s="78"/>
      <c r="B463" s="66"/>
      <c r="C463" s="11"/>
      <c r="D463" s="79"/>
      <c r="E463" s="79"/>
      <c r="F463" s="81"/>
      <c r="G463" s="79"/>
      <c r="H463" s="11"/>
      <c r="I463" s="66"/>
      <c r="J463" s="75"/>
      <c r="K463" s="75"/>
      <c r="L463" s="80"/>
    </row>
    <row r="464" spans="1:12" x14ac:dyDescent="0.25">
      <c r="A464" s="78"/>
      <c r="B464" s="66"/>
      <c r="C464" s="11"/>
      <c r="D464" s="79"/>
      <c r="E464" s="79"/>
      <c r="F464" s="81"/>
      <c r="G464" s="79"/>
      <c r="H464" s="11"/>
      <c r="I464" s="66"/>
      <c r="J464" s="75"/>
      <c r="K464" s="75"/>
      <c r="L464" s="80"/>
    </row>
    <row r="465" spans="1:12" x14ac:dyDescent="0.25">
      <c r="A465" s="78"/>
      <c r="B465" s="66"/>
      <c r="C465" s="11"/>
      <c r="D465" s="79"/>
      <c r="E465" s="79"/>
      <c r="F465" s="81"/>
      <c r="G465" s="79"/>
      <c r="H465" s="11"/>
      <c r="I465" s="66"/>
      <c r="J465" s="75"/>
      <c r="K465" s="75"/>
      <c r="L465" s="80"/>
    </row>
    <row r="466" spans="1:12" x14ac:dyDescent="0.25">
      <c r="A466" s="78"/>
      <c r="B466" s="66"/>
      <c r="C466" s="11"/>
      <c r="D466" s="79"/>
      <c r="E466" s="79"/>
      <c r="F466" s="81"/>
      <c r="G466" s="79"/>
      <c r="H466" s="11"/>
      <c r="I466" s="66"/>
      <c r="J466" s="75"/>
      <c r="K466" s="75"/>
      <c r="L466" s="80"/>
    </row>
    <row r="467" spans="1:12" x14ac:dyDescent="0.25">
      <c r="A467" s="78"/>
      <c r="B467" s="66"/>
      <c r="C467" s="11"/>
      <c r="D467" s="79"/>
      <c r="E467" s="79"/>
      <c r="F467" s="81"/>
      <c r="G467" s="79"/>
      <c r="H467" s="11"/>
      <c r="I467" s="66"/>
      <c r="J467" s="75"/>
      <c r="K467" s="75"/>
      <c r="L467" s="80"/>
    </row>
    <row r="468" spans="1:12" x14ac:dyDescent="0.25">
      <c r="A468" s="78"/>
      <c r="B468" s="66"/>
      <c r="C468" s="11"/>
      <c r="D468" s="79"/>
      <c r="E468" s="79"/>
      <c r="F468" s="81"/>
      <c r="G468" s="79"/>
      <c r="H468" s="11"/>
      <c r="I468" s="66"/>
      <c r="J468" s="75"/>
      <c r="K468" s="75"/>
      <c r="L468" s="80"/>
    </row>
    <row r="469" spans="1:12" x14ac:dyDescent="0.25">
      <c r="A469" s="78"/>
      <c r="B469" s="66"/>
      <c r="C469" s="11"/>
      <c r="D469" s="79"/>
      <c r="E469" s="79"/>
      <c r="F469" s="81"/>
      <c r="G469" s="79"/>
      <c r="H469" s="11"/>
      <c r="I469" s="66"/>
      <c r="J469" s="75"/>
      <c r="K469" s="75"/>
      <c r="L469" s="80"/>
    </row>
    <row r="470" spans="1:12" x14ac:dyDescent="0.25">
      <c r="A470" s="78"/>
      <c r="B470" s="66"/>
      <c r="C470" s="11"/>
      <c r="D470" s="79"/>
      <c r="E470" s="79"/>
      <c r="F470" s="81"/>
      <c r="G470" s="79"/>
      <c r="H470" s="11"/>
      <c r="I470" s="66"/>
      <c r="J470" s="75"/>
      <c r="K470" s="75"/>
      <c r="L470" s="80"/>
    </row>
    <row r="471" spans="1:12" x14ac:dyDescent="0.25">
      <c r="A471" s="78"/>
      <c r="B471" s="66"/>
      <c r="C471" s="11"/>
      <c r="D471" s="79"/>
      <c r="E471" s="79"/>
      <c r="F471" s="81"/>
      <c r="G471" s="79"/>
      <c r="H471" s="11"/>
      <c r="I471" s="66"/>
      <c r="J471" s="75"/>
      <c r="K471" s="75"/>
      <c r="L471" s="80"/>
    </row>
    <row r="472" spans="1:12" x14ac:dyDescent="0.25">
      <c r="A472" s="78"/>
      <c r="B472" s="66"/>
      <c r="C472" s="11"/>
      <c r="D472" s="79"/>
      <c r="E472" s="79"/>
      <c r="F472" s="81"/>
      <c r="G472" s="79"/>
      <c r="H472" s="11"/>
      <c r="I472" s="66"/>
      <c r="J472" s="75"/>
      <c r="K472" s="75"/>
      <c r="L472" s="80"/>
    </row>
    <row r="473" spans="1:12" x14ac:dyDescent="0.25">
      <c r="A473" s="78"/>
      <c r="B473" s="66"/>
      <c r="C473" s="11"/>
      <c r="D473" s="79"/>
      <c r="E473" s="79"/>
      <c r="F473" s="81"/>
      <c r="G473" s="79"/>
      <c r="H473" s="11"/>
      <c r="I473" s="66"/>
      <c r="J473" s="75"/>
      <c r="K473" s="75"/>
      <c r="L473" s="80"/>
    </row>
    <row r="474" spans="1:12" x14ac:dyDescent="0.25">
      <c r="A474" s="78"/>
      <c r="B474" s="66"/>
      <c r="C474" s="11"/>
      <c r="D474" s="79"/>
      <c r="E474" s="79"/>
      <c r="F474" s="81"/>
      <c r="G474" s="79"/>
      <c r="H474" s="11"/>
      <c r="I474" s="66"/>
      <c r="J474" s="75"/>
      <c r="K474" s="75"/>
      <c r="L474" s="80"/>
    </row>
    <row r="475" spans="1:12" x14ac:dyDescent="0.25">
      <c r="A475" s="78"/>
      <c r="B475" s="66"/>
      <c r="C475" s="11"/>
      <c r="D475" s="79"/>
      <c r="E475" s="79"/>
      <c r="F475" s="81"/>
      <c r="G475" s="79"/>
      <c r="H475" s="11"/>
      <c r="I475" s="66"/>
      <c r="J475" s="75"/>
      <c r="K475" s="75"/>
      <c r="L475" s="80"/>
    </row>
    <row r="476" spans="1:12" x14ac:dyDescent="0.25">
      <c r="A476" s="78"/>
      <c r="B476" s="66"/>
      <c r="C476" s="11"/>
      <c r="D476" s="79"/>
      <c r="E476" s="79"/>
      <c r="F476" s="81"/>
      <c r="G476" s="79"/>
      <c r="H476" s="11"/>
      <c r="I476" s="66"/>
      <c r="J476" s="75"/>
      <c r="K476" s="75"/>
      <c r="L476" s="80"/>
    </row>
    <row r="477" spans="1:12" x14ac:dyDescent="0.25">
      <c r="A477" s="78"/>
      <c r="B477" s="66"/>
      <c r="C477" s="11"/>
      <c r="D477" s="79"/>
      <c r="E477" s="79"/>
      <c r="F477" s="81"/>
      <c r="G477" s="79"/>
      <c r="H477" s="11"/>
      <c r="I477" s="66"/>
      <c r="J477" s="75"/>
      <c r="K477" s="75"/>
      <c r="L477" s="80"/>
    </row>
    <row r="478" spans="1:12" x14ac:dyDescent="0.25">
      <c r="A478" s="78"/>
      <c r="B478" s="66"/>
      <c r="C478" s="11"/>
      <c r="D478" s="79"/>
      <c r="E478" s="79"/>
      <c r="F478" s="81"/>
      <c r="G478" s="79"/>
      <c r="H478" s="11"/>
      <c r="I478" s="66"/>
      <c r="J478" s="75"/>
      <c r="K478" s="75"/>
      <c r="L478" s="80"/>
    </row>
    <row r="479" spans="1:12" x14ac:dyDescent="0.25">
      <c r="A479" s="78"/>
      <c r="B479" s="66"/>
      <c r="C479" s="11"/>
      <c r="D479" s="79"/>
      <c r="E479" s="79"/>
      <c r="F479" s="81"/>
      <c r="G479" s="79"/>
      <c r="H479" s="11"/>
      <c r="I479" s="66"/>
      <c r="J479" s="75"/>
      <c r="K479" s="75"/>
      <c r="L479" s="80"/>
    </row>
    <row r="480" spans="1:12" x14ac:dyDescent="0.25">
      <c r="A480" s="78"/>
      <c r="B480" s="66"/>
      <c r="C480" s="11"/>
      <c r="D480" s="79"/>
      <c r="E480" s="79"/>
      <c r="F480" s="81"/>
      <c r="G480" s="79"/>
      <c r="H480" s="11"/>
      <c r="I480" s="66"/>
      <c r="J480" s="75"/>
      <c r="K480" s="75"/>
      <c r="L480" s="80"/>
    </row>
    <row r="481" spans="1:12" x14ac:dyDescent="0.25">
      <c r="A481" s="78"/>
      <c r="B481" s="66"/>
      <c r="C481" s="11"/>
      <c r="D481" s="79"/>
      <c r="E481" s="79"/>
      <c r="F481" s="81"/>
      <c r="G481" s="79"/>
      <c r="H481" s="11"/>
      <c r="I481" s="66"/>
      <c r="J481" s="75"/>
      <c r="K481" s="75"/>
      <c r="L481" s="80"/>
    </row>
    <row r="482" spans="1:12" x14ac:dyDescent="0.25">
      <c r="A482" s="78"/>
      <c r="B482" s="66"/>
      <c r="C482" s="11"/>
      <c r="D482" s="79"/>
      <c r="E482" s="79"/>
      <c r="F482" s="81"/>
      <c r="G482" s="79"/>
      <c r="H482" s="11"/>
      <c r="I482" s="66"/>
      <c r="J482" s="75"/>
      <c r="K482" s="75"/>
      <c r="L482" s="80"/>
    </row>
    <row r="483" spans="1:12" x14ac:dyDescent="0.25">
      <c r="A483" s="78"/>
      <c r="B483" s="66"/>
      <c r="C483" s="11"/>
      <c r="D483" s="79"/>
      <c r="E483" s="79"/>
      <c r="F483" s="81"/>
      <c r="G483" s="79"/>
      <c r="H483" s="11"/>
      <c r="I483" s="66"/>
      <c r="J483" s="75"/>
      <c r="K483" s="75"/>
      <c r="L483" s="80"/>
    </row>
    <row r="484" spans="1:12" x14ac:dyDescent="0.25">
      <c r="A484" s="78"/>
      <c r="B484" s="66"/>
      <c r="C484" s="11"/>
      <c r="D484" s="79"/>
      <c r="E484" s="79"/>
      <c r="F484" s="81"/>
      <c r="G484" s="79"/>
      <c r="H484" s="11"/>
      <c r="I484" s="66"/>
      <c r="J484" s="75"/>
      <c r="K484" s="75"/>
      <c r="L484" s="80"/>
    </row>
    <row r="485" spans="1:12" x14ac:dyDescent="0.25">
      <c r="A485" s="78"/>
      <c r="B485" s="66"/>
      <c r="C485" s="11"/>
      <c r="D485" s="79"/>
      <c r="E485" s="79"/>
      <c r="F485" s="81"/>
      <c r="G485" s="79"/>
      <c r="H485" s="11"/>
      <c r="I485" s="66"/>
      <c r="J485" s="75"/>
      <c r="K485" s="75"/>
      <c r="L485" s="80"/>
    </row>
    <row r="486" spans="1:12" x14ac:dyDescent="0.25">
      <c r="A486" s="78"/>
      <c r="B486" s="66"/>
      <c r="C486" s="11"/>
      <c r="D486" s="79"/>
      <c r="E486" s="79"/>
      <c r="F486" s="81"/>
      <c r="G486" s="79"/>
      <c r="H486" s="11"/>
      <c r="I486" s="66"/>
      <c r="J486" s="75"/>
      <c r="K486" s="75"/>
      <c r="L486" s="80"/>
    </row>
    <row r="487" spans="1:12" x14ac:dyDescent="0.25">
      <c r="A487" s="78"/>
      <c r="B487" s="66"/>
      <c r="C487" s="11"/>
      <c r="D487" s="79"/>
      <c r="E487" s="79"/>
      <c r="F487" s="81"/>
      <c r="G487" s="79"/>
      <c r="H487" s="11"/>
      <c r="I487" s="66"/>
      <c r="J487" s="75"/>
      <c r="K487" s="75"/>
      <c r="L487" s="80"/>
    </row>
    <row r="488" spans="1:12" x14ac:dyDescent="0.25">
      <c r="A488" s="78"/>
      <c r="B488" s="66"/>
      <c r="C488" s="11"/>
      <c r="D488" s="79"/>
      <c r="E488" s="79"/>
      <c r="F488" s="81"/>
      <c r="G488" s="79"/>
      <c r="H488" s="11"/>
      <c r="I488" s="66"/>
      <c r="J488" s="75"/>
      <c r="K488" s="75"/>
      <c r="L488" s="80"/>
    </row>
    <row r="489" spans="1:12" x14ac:dyDescent="0.25">
      <c r="A489" s="78"/>
      <c r="B489" s="66"/>
      <c r="C489" s="11"/>
      <c r="D489" s="79"/>
      <c r="E489" s="79"/>
      <c r="F489" s="81"/>
      <c r="G489" s="79"/>
      <c r="H489" s="11"/>
      <c r="I489" s="66"/>
      <c r="J489" s="75"/>
      <c r="K489" s="75"/>
      <c r="L489" s="80"/>
    </row>
    <row r="490" spans="1:12" x14ac:dyDescent="0.25">
      <c r="A490" s="78"/>
      <c r="B490" s="66"/>
      <c r="C490" s="11"/>
      <c r="D490" s="79"/>
      <c r="E490" s="79"/>
      <c r="F490" s="81"/>
      <c r="G490" s="79"/>
      <c r="H490" s="11"/>
      <c r="I490" s="66"/>
      <c r="J490" s="75"/>
      <c r="K490" s="75"/>
      <c r="L490" s="80"/>
    </row>
    <row r="491" spans="1:12" x14ac:dyDescent="0.25">
      <c r="A491" s="78"/>
      <c r="B491" s="66"/>
      <c r="C491" s="11"/>
      <c r="D491" s="79"/>
      <c r="E491" s="79"/>
      <c r="F491" s="81"/>
      <c r="G491" s="79"/>
      <c r="H491" s="11"/>
      <c r="I491" s="66"/>
      <c r="J491" s="75"/>
      <c r="K491" s="75"/>
      <c r="L491" s="80"/>
    </row>
    <row r="492" spans="1:12" x14ac:dyDescent="0.25">
      <c r="A492" s="78"/>
      <c r="B492" s="66"/>
      <c r="C492" s="11"/>
      <c r="D492" s="79"/>
      <c r="E492" s="79"/>
      <c r="F492" s="81"/>
      <c r="G492" s="79"/>
      <c r="H492" s="11"/>
      <c r="I492" s="66"/>
      <c r="J492" s="75"/>
      <c r="K492" s="75"/>
      <c r="L492" s="80"/>
    </row>
    <row r="493" spans="1:12" x14ac:dyDescent="0.25">
      <c r="A493" s="78"/>
      <c r="B493" s="66"/>
      <c r="C493" s="11"/>
      <c r="D493" s="79"/>
      <c r="E493" s="79"/>
      <c r="F493" s="81"/>
      <c r="G493" s="79"/>
      <c r="H493" s="11"/>
      <c r="I493" s="66"/>
      <c r="J493" s="75"/>
      <c r="K493" s="75"/>
      <c r="L493" s="80"/>
    </row>
    <row r="494" spans="1:12" x14ac:dyDescent="0.25">
      <c r="A494" s="78"/>
      <c r="B494" s="66"/>
      <c r="C494" s="11"/>
      <c r="D494" s="79"/>
      <c r="E494" s="79"/>
      <c r="F494" s="81"/>
      <c r="G494" s="79"/>
      <c r="H494" s="11"/>
      <c r="I494" s="66"/>
      <c r="J494" s="75"/>
      <c r="K494" s="75"/>
      <c r="L494" s="80"/>
    </row>
    <row r="495" spans="1:12" x14ac:dyDescent="0.25">
      <c r="A495" s="78"/>
      <c r="B495" s="66"/>
      <c r="C495" s="11"/>
      <c r="D495" s="79"/>
      <c r="E495" s="79"/>
      <c r="F495" s="81"/>
      <c r="G495" s="79"/>
      <c r="H495" s="11"/>
      <c r="I495" s="66"/>
      <c r="J495" s="75"/>
      <c r="K495" s="75"/>
      <c r="L495" s="80"/>
    </row>
    <row r="496" spans="1:12" x14ac:dyDescent="0.25">
      <c r="A496" s="78"/>
      <c r="B496" s="66"/>
      <c r="C496" s="11"/>
      <c r="D496" s="79"/>
      <c r="E496" s="79"/>
      <c r="F496" s="81"/>
      <c r="G496" s="79"/>
      <c r="H496" s="11"/>
      <c r="I496" s="66"/>
      <c r="J496" s="75"/>
      <c r="K496" s="75"/>
      <c r="L496" s="80"/>
    </row>
    <row r="497" spans="1:12" x14ac:dyDescent="0.25">
      <c r="A497" s="78"/>
      <c r="B497" s="66"/>
      <c r="C497" s="11"/>
      <c r="D497" s="79"/>
      <c r="E497" s="79"/>
      <c r="F497" s="81"/>
      <c r="G497" s="79"/>
      <c r="H497" s="11"/>
      <c r="I497" s="66"/>
      <c r="J497" s="75"/>
      <c r="K497" s="75"/>
      <c r="L497" s="80"/>
    </row>
    <row r="498" spans="1:12" x14ac:dyDescent="0.25">
      <c r="A498" s="78"/>
      <c r="B498" s="66"/>
      <c r="C498" s="11"/>
      <c r="D498" s="79"/>
      <c r="E498" s="79"/>
      <c r="F498" s="81"/>
      <c r="G498" s="79"/>
      <c r="H498" s="11"/>
      <c r="I498" s="66"/>
      <c r="J498" s="75"/>
      <c r="K498" s="75"/>
      <c r="L498" s="80"/>
    </row>
    <row r="499" spans="1:12" x14ac:dyDescent="0.25">
      <c r="A499" s="78"/>
      <c r="B499" s="66"/>
      <c r="C499" s="11"/>
      <c r="D499" s="79"/>
      <c r="E499" s="79"/>
      <c r="F499" s="81"/>
      <c r="G499" s="79"/>
      <c r="H499" s="11"/>
      <c r="I499" s="66"/>
      <c r="J499" s="75"/>
      <c r="K499" s="75"/>
      <c r="L499" s="80"/>
    </row>
    <row r="500" spans="1:12" x14ac:dyDescent="0.25">
      <c r="A500" s="78"/>
      <c r="B500" s="66"/>
      <c r="C500" s="11"/>
      <c r="D500" s="79"/>
      <c r="E500" s="79"/>
      <c r="F500" s="81"/>
      <c r="G500" s="79"/>
      <c r="H500" s="11"/>
      <c r="I500" s="66"/>
      <c r="J500" s="75"/>
      <c r="K500" s="75"/>
      <c r="L500" s="80"/>
    </row>
    <row r="501" spans="1:12" x14ac:dyDescent="0.25">
      <c r="A501" s="78"/>
      <c r="B501" s="66"/>
      <c r="C501" s="11"/>
      <c r="D501" s="79"/>
      <c r="E501" s="79"/>
      <c r="F501" s="81"/>
      <c r="G501" s="79"/>
      <c r="H501" s="11"/>
      <c r="I501" s="66"/>
      <c r="J501" s="75"/>
      <c r="K501" s="75"/>
      <c r="L501" s="80"/>
    </row>
    <row r="502" spans="1:12" x14ac:dyDescent="0.25">
      <c r="A502" s="78"/>
      <c r="B502" s="66"/>
      <c r="C502" s="11"/>
      <c r="D502" s="79"/>
      <c r="E502" s="79"/>
      <c r="F502" s="81"/>
      <c r="G502" s="79"/>
      <c r="H502" s="11"/>
      <c r="I502" s="66"/>
      <c r="J502" s="75"/>
      <c r="K502" s="75"/>
      <c r="L502" s="80"/>
    </row>
    <row r="503" spans="1:12" x14ac:dyDescent="0.25">
      <c r="A503" s="78"/>
      <c r="B503" s="66"/>
      <c r="C503" s="11"/>
      <c r="D503" s="79"/>
      <c r="E503" s="79"/>
      <c r="F503" s="81"/>
      <c r="G503" s="79"/>
      <c r="H503" s="11"/>
      <c r="I503" s="66"/>
      <c r="J503" s="75"/>
      <c r="K503" s="75"/>
      <c r="L503" s="80"/>
    </row>
    <row r="504" spans="1:12" x14ac:dyDescent="0.25">
      <c r="A504" s="78"/>
      <c r="B504" s="66"/>
      <c r="C504" s="11"/>
      <c r="D504" s="79"/>
      <c r="E504" s="79"/>
      <c r="F504" s="81"/>
      <c r="G504" s="79"/>
      <c r="H504" s="11"/>
      <c r="I504" s="66"/>
      <c r="J504" s="75"/>
      <c r="K504" s="75"/>
      <c r="L504" s="80"/>
    </row>
    <row r="505" spans="1:12" x14ac:dyDescent="0.25">
      <c r="A505" s="78"/>
      <c r="B505" s="66"/>
      <c r="C505" s="11"/>
      <c r="D505" s="79"/>
      <c r="E505" s="79"/>
      <c r="F505" s="81"/>
      <c r="G505" s="79"/>
      <c r="H505" s="11"/>
      <c r="I505" s="66"/>
      <c r="J505" s="75"/>
      <c r="K505" s="75"/>
      <c r="L505" s="80"/>
    </row>
    <row r="506" spans="1:12" x14ac:dyDescent="0.25">
      <c r="A506" s="78"/>
      <c r="B506" s="66"/>
      <c r="C506" s="11"/>
      <c r="D506" s="79"/>
      <c r="E506" s="79"/>
      <c r="F506" s="81"/>
      <c r="G506" s="79"/>
      <c r="H506" s="11"/>
      <c r="I506" s="66"/>
      <c r="J506" s="75"/>
      <c r="K506" s="75"/>
      <c r="L506" s="80"/>
    </row>
    <row r="507" spans="1:12" x14ac:dyDescent="0.25">
      <c r="A507" s="78"/>
      <c r="B507" s="66"/>
      <c r="C507" s="11"/>
      <c r="D507" s="79"/>
      <c r="E507" s="79"/>
      <c r="F507" s="81"/>
      <c r="G507" s="79"/>
      <c r="H507" s="11"/>
      <c r="I507" s="66"/>
      <c r="J507" s="75"/>
      <c r="K507" s="75"/>
      <c r="L507" s="80"/>
    </row>
    <row r="508" spans="1:12" x14ac:dyDescent="0.25">
      <c r="A508" s="78"/>
      <c r="B508" s="66"/>
      <c r="C508" s="11"/>
      <c r="D508" s="79"/>
      <c r="E508" s="79"/>
      <c r="F508" s="81"/>
      <c r="G508" s="79"/>
      <c r="H508" s="11"/>
      <c r="I508" s="66"/>
      <c r="J508" s="75"/>
      <c r="K508" s="75"/>
      <c r="L508" s="80"/>
    </row>
    <row r="509" spans="1:12" x14ac:dyDescent="0.25">
      <c r="A509" s="78"/>
      <c r="B509" s="66"/>
      <c r="C509" s="11"/>
      <c r="D509" s="79"/>
      <c r="E509" s="79"/>
      <c r="F509" s="81"/>
      <c r="G509" s="79"/>
      <c r="H509" s="11"/>
      <c r="I509" s="66"/>
      <c r="J509" s="75"/>
      <c r="K509" s="75"/>
      <c r="L509" s="80"/>
    </row>
    <row r="510" spans="1:12" x14ac:dyDescent="0.25">
      <c r="A510" s="78"/>
      <c r="B510" s="66"/>
      <c r="C510" s="11"/>
      <c r="D510" s="79"/>
      <c r="E510" s="79"/>
      <c r="F510" s="81"/>
      <c r="G510" s="79"/>
      <c r="H510" s="11"/>
      <c r="I510" s="66"/>
      <c r="J510" s="75"/>
      <c r="K510" s="75"/>
      <c r="L510" s="80"/>
    </row>
    <row r="511" spans="1:12" x14ac:dyDescent="0.25">
      <c r="A511" s="78"/>
      <c r="B511" s="66"/>
      <c r="C511" s="11"/>
      <c r="D511" s="79"/>
      <c r="E511" s="79"/>
      <c r="F511" s="81"/>
      <c r="G511" s="79"/>
      <c r="H511" s="11"/>
      <c r="I511" s="66"/>
      <c r="J511" s="75"/>
      <c r="K511" s="75"/>
      <c r="L511" s="80"/>
    </row>
    <row r="512" spans="1:12" x14ac:dyDescent="0.25">
      <c r="A512" s="78"/>
      <c r="B512" s="66"/>
      <c r="C512" s="11"/>
      <c r="D512" s="79"/>
      <c r="E512" s="79"/>
      <c r="F512" s="81"/>
      <c r="G512" s="79"/>
      <c r="H512" s="11"/>
      <c r="I512" s="66"/>
      <c r="J512" s="75"/>
      <c r="K512" s="75"/>
      <c r="L512" s="80"/>
    </row>
    <row r="513" spans="1:12" x14ac:dyDescent="0.25">
      <c r="A513" s="78"/>
      <c r="B513" s="66"/>
      <c r="C513" s="11"/>
      <c r="D513" s="79"/>
      <c r="E513" s="79"/>
      <c r="F513" s="81"/>
      <c r="G513" s="79"/>
      <c r="H513" s="11"/>
      <c r="I513" s="66"/>
      <c r="J513" s="75"/>
      <c r="K513" s="75"/>
      <c r="L513" s="80"/>
    </row>
    <row r="514" spans="1:12" x14ac:dyDescent="0.25">
      <c r="A514" s="78"/>
      <c r="B514" s="66"/>
      <c r="C514" s="11"/>
      <c r="D514" s="79"/>
      <c r="E514" s="79"/>
      <c r="F514" s="81"/>
      <c r="G514" s="79"/>
      <c r="H514" s="11"/>
      <c r="I514" s="66"/>
      <c r="J514" s="75"/>
      <c r="K514" s="75"/>
      <c r="L514" s="80"/>
    </row>
    <row r="515" spans="1:12" x14ac:dyDescent="0.25">
      <c r="A515" s="78"/>
      <c r="B515" s="66"/>
      <c r="C515" s="11"/>
      <c r="D515" s="79"/>
      <c r="E515" s="79"/>
      <c r="F515" s="81"/>
      <c r="G515" s="79"/>
      <c r="H515" s="11"/>
      <c r="I515" s="66"/>
      <c r="J515" s="75"/>
      <c r="K515" s="75"/>
      <c r="L515" s="80"/>
    </row>
    <row r="516" spans="1:12" x14ac:dyDescent="0.25">
      <c r="A516" s="78"/>
      <c r="B516" s="66"/>
      <c r="C516" s="11"/>
      <c r="D516" s="79"/>
      <c r="E516" s="79"/>
      <c r="F516" s="81"/>
      <c r="G516" s="79"/>
      <c r="H516" s="11"/>
      <c r="I516" s="66"/>
      <c r="J516" s="75"/>
      <c r="K516" s="75"/>
      <c r="L516" s="80"/>
    </row>
    <row r="517" spans="1:12" x14ac:dyDescent="0.25">
      <c r="A517" s="78"/>
      <c r="B517" s="66"/>
      <c r="C517" s="11"/>
      <c r="D517" s="79"/>
      <c r="E517" s="79"/>
      <c r="F517" s="81"/>
      <c r="G517" s="79"/>
      <c r="H517" s="11"/>
      <c r="I517" s="66"/>
      <c r="J517" s="75"/>
      <c r="K517" s="75"/>
      <c r="L517" s="80"/>
    </row>
    <row r="518" spans="1:12" x14ac:dyDescent="0.25">
      <c r="A518" s="78"/>
      <c r="B518" s="66"/>
      <c r="C518" s="11"/>
      <c r="D518" s="79"/>
      <c r="E518" s="79"/>
      <c r="F518" s="81"/>
      <c r="G518" s="79"/>
      <c r="H518" s="11"/>
      <c r="I518" s="66"/>
      <c r="J518" s="75"/>
      <c r="K518" s="75"/>
      <c r="L518" s="80"/>
    </row>
    <row r="519" spans="1:12" x14ac:dyDescent="0.25">
      <c r="A519" s="78"/>
      <c r="B519" s="66"/>
      <c r="C519" s="11"/>
      <c r="D519" s="79"/>
      <c r="E519" s="79"/>
      <c r="F519" s="81"/>
      <c r="G519" s="79"/>
      <c r="H519" s="11"/>
      <c r="I519" s="66"/>
      <c r="J519" s="75"/>
      <c r="K519" s="75"/>
      <c r="L519" s="80"/>
    </row>
    <row r="520" spans="1:12" x14ac:dyDescent="0.25">
      <c r="A520" s="78"/>
      <c r="B520" s="66"/>
      <c r="C520" s="11"/>
      <c r="D520" s="79"/>
      <c r="E520" s="79"/>
      <c r="F520" s="81"/>
      <c r="G520" s="79"/>
      <c r="H520" s="11"/>
      <c r="I520" s="66"/>
      <c r="J520" s="75"/>
      <c r="K520" s="75"/>
      <c r="L520" s="80"/>
    </row>
    <row r="521" spans="1:12" x14ac:dyDescent="0.25">
      <c r="A521" s="78"/>
      <c r="B521" s="66"/>
      <c r="C521" s="11"/>
      <c r="D521" s="79"/>
      <c r="E521" s="79"/>
      <c r="F521" s="81"/>
      <c r="G521" s="79"/>
      <c r="H521" s="11"/>
      <c r="I521" s="66"/>
      <c r="J521" s="75"/>
      <c r="K521" s="75"/>
      <c r="L521" s="80"/>
    </row>
    <row r="522" spans="1:12" x14ac:dyDescent="0.25">
      <c r="A522" s="78"/>
      <c r="B522" s="66"/>
      <c r="C522" s="11"/>
      <c r="D522" s="79"/>
      <c r="E522" s="79"/>
      <c r="F522" s="81"/>
      <c r="G522" s="79"/>
      <c r="H522" s="11"/>
      <c r="I522" s="66"/>
      <c r="J522" s="75"/>
      <c r="K522" s="75"/>
      <c r="L522" s="80"/>
    </row>
    <row r="523" spans="1:12" x14ac:dyDescent="0.25">
      <c r="A523" s="78"/>
      <c r="B523" s="66"/>
      <c r="C523" s="11"/>
      <c r="D523" s="79"/>
      <c r="E523" s="79"/>
      <c r="F523" s="81"/>
      <c r="G523" s="79"/>
      <c r="H523" s="11"/>
      <c r="I523" s="66"/>
      <c r="J523" s="75"/>
      <c r="K523" s="75"/>
      <c r="L523" s="80"/>
    </row>
    <row r="524" spans="1:12" x14ac:dyDescent="0.25">
      <c r="A524" s="78"/>
      <c r="B524" s="66"/>
      <c r="C524" s="11"/>
      <c r="D524" s="79"/>
      <c r="E524" s="79"/>
      <c r="F524" s="81"/>
      <c r="G524" s="79"/>
      <c r="H524" s="11"/>
      <c r="I524" s="66"/>
      <c r="J524" s="75"/>
      <c r="K524" s="75"/>
      <c r="L524" s="80"/>
    </row>
    <row r="525" spans="1:12" x14ac:dyDescent="0.25">
      <c r="A525" s="78"/>
      <c r="B525" s="66"/>
      <c r="C525" s="11"/>
      <c r="D525" s="79"/>
      <c r="E525" s="79"/>
      <c r="F525" s="81"/>
      <c r="G525" s="79"/>
      <c r="H525" s="11"/>
      <c r="I525" s="66"/>
      <c r="J525" s="75"/>
      <c r="K525" s="75"/>
      <c r="L525" s="80"/>
    </row>
    <row r="526" spans="1:12" x14ac:dyDescent="0.25">
      <c r="A526" s="78"/>
      <c r="B526" s="66"/>
      <c r="C526" s="11"/>
      <c r="D526" s="79"/>
      <c r="E526" s="79"/>
      <c r="F526" s="81"/>
      <c r="G526" s="79"/>
      <c r="H526" s="11"/>
      <c r="I526" s="66"/>
      <c r="J526" s="75"/>
      <c r="K526" s="75"/>
      <c r="L526" s="80"/>
    </row>
    <row r="527" spans="1:12" x14ac:dyDescent="0.25">
      <c r="A527" s="78"/>
      <c r="B527" s="66"/>
      <c r="C527" s="11"/>
      <c r="D527" s="79"/>
      <c r="E527" s="79"/>
      <c r="F527" s="81"/>
      <c r="G527" s="79"/>
      <c r="H527" s="11"/>
      <c r="I527" s="66"/>
      <c r="J527" s="75"/>
      <c r="K527" s="75"/>
      <c r="L527" s="80"/>
    </row>
    <row r="528" spans="1:12" x14ac:dyDescent="0.25">
      <c r="A528" s="78"/>
      <c r="B528" s="66"/>
      <c r="C528" s="11"/>
      <c r="D528" s="79"/>
      <c r="E528" s="79"/>
      <c r="F528" s="81"/>
      <c r="G528" s="79"/>
      <c r="H528" s="11"/>
      <c r="I528" s="66"/>
      <c r="J528" s="75"/>
      <c r="K528" s="75"/>
      <c r="L528" s="80"/>
    </row>
    <row r="529" spans="1:12" x14ac:dyDescent="0.25">
      <c r="A529" s="78"/>
      <c r="B529" s="66"/>
      <c r="C529" s="11"/>
      <c r="D529" s="79"/>
      <c r="E529" s="79"/>
      <c r="F529" s="81"/>
      <c r="G529" s="79"/>
      <c r="H529" s="11"/>
      <c r="I529" s="66"/>
      <c r="J529" s="75"/>
      <c r="K529" s="75"/>
      <c r="L529" s="80"/>
    </row>
    <row r="530" spans="1:12" x14ac:dyDescent="0.25">
      <c r="A530" s="78"/>
      <c r="B530" s="66"/>
      <c r="C530" s="11"/>
      <c r="D530" s="79"/>
      <c r="E530" s="79"/>
      <c r="F530" s="81"/>
      <c r="G530" s="79"/>
      <c r="H530" s="11"/>
      <c r="I530" s="66"/>
      <c r="J530" s="75"/>
      <c r="K530" s="75"/>
      <c r="L530" s="80"/>
    </row>
    <row r="531" spans="1:12" x14ac:dyDescent="0.25">
      <c r="A531" s="78"/>
      <c r="B531" s="66"/>
      <c r="C531" s="11"/>
      <c r="D531" s="79"/>
      <c r="E531" s="79"/>
      <c r="F531" s="81"/>
      <c r="G531" s="79"/>
      <c r="H531" s="11"/>
      <c r="I531" s="66"/>
      <c r="J531" s="75"/>
      <c r="K531" s="75"/>
      <c r="L531" s="80"/>
    </row>
    <row r="532" spans="1:12" x14ac:dyDescent="0.25">
      <c r="A532" s="78"/>
      <c r="B532" s="66"/>
      <c r="C532" s="11"/>
      <c r="D532" s="79"/>
      <c r="E532" s="79"/>
      <c r="F532" s="81"/>
      <c r="G532" s="79"/>
      <c r="H532" s="11"/>
      <c r="I532" s="66"/>
      <c r="J532" s="75"/>
      <c r="K532" s="75"/>
      <c r="L532" s="80"/>
    </row>
    <row r="533" spans="1:12" x14ac:dyDescent="0.25">
      <c r="A533" s="78"/>
      <c r="B533" s="66"/>
      <c r="C533" s="11"/>
      <c r="D533" s="79"/>
      <c r="E533" s="79"/>
      <c r="F533" s="81"/>
      <c r="G533" s="79"/>
      <c r="H533" s="11"/>
      <c r="I533" s="66"/>
      <c r="J533" s="75"/>
      <c r="K533" s="75"/>
      <c r="L533" s="80"/>
    </row>
    <row r="534" spans="1:12" x14ac:dyDescent="0.25">
      <c r="A534" s="78"/>
      <c r="B534" s="66"/>
      <c r="C534" s="11"/>
      <c r="D534" s="79"/>
      <c r="E534" s="79"/>
      <c r="F534" s="81"/>
      <c r="G534" s="79"/>
      <c r="H534" s="11"/>
      <c r="I534" s="66"/>
      <c r="J534" s="75"/>
      <c r="K534" s="75"/>
      <c r="L534" s="80"/>
    </row>
    <row r="535" spans="1:12" x14ac:dyDescent="0.25">
      <c r="A535" s="78"/>
      <c r="B535" s="66"/>
      <c r="C535" s="11"/>
      <c r="D535" s="79"/>
      <c r="E535" s="79"/>
      <c r="F535" s="81"/>
      <c r="G535" s="79"/>
      <c r="H535" s="11"/>
      <c r="I535" s="66"/>
      <c r="J535" s="75"/>
      <c r="K535" s="75"/>
      <c r="L535" s="80"/>
    </row>
    <row r="536" spans="1:12" x14ac:dyDescent="0.25">
      <c r="A536" s="78"/>
      <c r="B536" s="66"/>
      <c r="C536" s="11"/>
      <c r="D536" s="79"/>
      <c r="E536" s="79"/>
      <c r="F536" s="81"/>
      <c r="G536" s="79"/>
      <c r="H536" s="11"/>
      <c r="I536" s="66"/>
      <c r="J536" s="75"/>
      <c r="K536" s="75"/>
      <c r="L536" s="80"/>
    </row>
    <row r="537" spans="1:12" x14ac:dyDescent="0.25">
      <c r="A537" s="78"/>
      <c r="B537" s="66"/>
      <c r="C537" s="11"/>
      <c r="D537" s="79"/>
      <c r="E537" s="79"/>
      <c r="F537" s="81"/>
      <c r="G537" s="79"/>
      <c r="H537" s="11"/>
      <c r="I537" s="66"/>
      <c r="J537" s="75"/>
      <c r="K537" s="75"/>
      <c r="L537" s="80"/>
    </row>
    <row r="538" spans="1:12" x14ac:dyDescent="0.25">
      <c r="A538" s="78"/>
      <c r="B538" s="66"/>
      <c r="C538" s="11"/>
      <c r="D538" s="79"/>
      <c r="E538" s="79"/>
      <c r="F538" s="81"/>
      <c r="G538" s="79"/>
      <c r="H538" s="11"/>
      <c r="I538" s="66"/>
      <c r="J538" s="75"/>
      <c r="K538" s="75"/>
      <c r="L538" s="80"/>
    </row>
    <row r="539" spans="1:12" x14ac:dyDescent="0.25">
      <c r="A539" s="78"/>
      <c r="B539" s="66"/>
      <c r="C539" s="11"/>
      <c r="D539" s="79"/>
      <c r="E539" s="79"/>
      <c r="F539" s="81"/>
      <c r="G539" s="79"/>
      <c r="H539" s="11"/>
      <c r="I539" s="66"/>
      <c r="J539" s="75"/>
      <c r="K539" s="75"/>
      <c r="L539" s="80"/>
    </row>
    <row r="540" spans="1:12" x14ac:dyDescent="0.25">
      <c r="A540" s="78"/>
      <c r="B540" s="66"/>
      <c r="C540" s="11"/>
      <c r="D540" s="79"/>
      <c r="E540" s="79"/>
      <c r="F540" s="81"/>
      <c r="G540" s="79"/>
      <c r="H540" s="11"/>
      <c r="I540" s="66"/>
      <c r="J540" s="75"/>
      <c r="K540" s="75"/>
      <c r="L540" s="80"/>
    </row>
    <row r="541" spans="1:12" x14ac:dyDescent="0.25">
      <c r="A541" s="78"/>
      <c r="B541" s="66"/>
      <c r="C541" s="11"/>
      <c r="D541" s="79"/>
      <c r="E541" s="79"/>
      <c r="F541" s="81"/>
      <c r="G541" s="79"/>
      <c r="H541" s="11"/>
      <c r="I541" s="66"/>
      <c r="J541" s="75"/>
      <c r="K541" s="75"/>
      <c r="L541" s="80"/>
    </row>
    <row r="542" spans="1:12" x14ac:dyDescent="0.25">
      <c r="A542" s="78"/>
      <c r="B542" s="66"/>
      <c r="C542" s="11"/>
      <c r="D542" s="79"/>
      <c r="E542" s="79"/>
      <c r="F542" s="81"/>
      <c r="G542" s="79"/>
      <c r="H542" s="11"/>
      <c r="I542" s="66"/>
      <c r="J542" s="75"/>
      <c r="K542" s="75"/>
      <c r="L542" s="80"/>
    </row>
    <row r="543" spans="1:12" x14ac:dyDescent="0.25">
      <c r="A543" s="78"/>
      <c r="B543" s="66"/>
      <c r="C543" s="11"/>
      <c r="D543" s="79"/>
      <c r="E543" s="79"/>
      <c r="F543" s="81"/>
      <c r="G543" s="79"/>
      <c r="H543" s="11"/>
      <c r="I543" s="66"/>
      <c r="J543" s="75"/>
      <c r="K543" s="75"/>
      <c r="L543" s="80"/>
    </row>
    <row r="544" spans="1:12" x14ac:dyDescent="0.25">
      <c r="A544" s="78"/>
      <c r="B544" s="66"/>
      <c r="C544" s="11"/>
      <c r="D544" s="79"/>
      <c r="E544" s="79"/>
      <c r="F544" s="81"/>
      <c r="G544" s="79"/>
      <c r="H544" s="11"/>
      <c r="I544" s="66"/>
      <c r="J544" s="75"/>
      <c r="K544" s="75"/>
      <c r="L544" s="80"/>
    </row>
    <row r="545" spans="1:12" x14ac:dyDescent="0.25">
      <c r="A545" s="78"/>
      <c r="B545" s="66"/>
      <c r="C545" s="11"/>
      <c r="D545" s="79"/>
      <c r="E545" s="79"/>
      <c r="F545" s="81"/>
      <c r="G545" s="79"/>
      <c r="H545" s="11"/>
      <c r="I545" s="66"/>
      <c r="J545" s="75"/>
      <c r="K545" s="75"/>
      <c r="L545" s="80"/>
    </row>
    <row r="546" spans="1:12" x14ac:dyDescent="0.25">
      <c r="A546" s="78"/>
      <c r="B546" s="66"/>
      <c r="C546" s="11"/>
      <c r="D546" s="79"/>
      <c r="E546" s="79"/>
      <c r="F546" s="81"/>
      <c r="G546" s="79"/>
      <c r="H546" s="11"/>
      <c r="I546" s="66"/>
      <c r="J546" s="75"/>
      <c r="K546" s="75"/>
      <c r="L546" s="80"/>
    </row>
    <row r="547" spans="1:12" x14ac:dyDescent="0.25">
      <c r="A547" s="78"/>
      <c r="B547" s="66"/>
      <c r="C547" s="11"/>
      <c r="D547" s="79"/>
      <c r="E547" s="79"/>
      <c r="F547" s="81"/>
      <c r="G547" s="79"/>
      <c r="H547" s="11"/>
      <c r="I547" s="66"/>
      <c r="J547" s="75"/>
      <c r="K547" s="75"/>
      <c r="L547" s="80"/>
    </row>
    <row r="548" spans="1:12" x14ac:dyDescent="0.25">
      <c r="A548" s="78"/>
      <c r="B548" s="66"/>
      <c r="C548" s="11"/>
      <c r="D548" s="79"/>
      <c r="E548" s="79"/>
      <c r="F548" s="81"/>
      <c r="G548" s="79"/>
      <c r="H548" s="11"/>
      <c r="I548" s="66"/>
      <c r="J548" s="75"/>
      <c r="K548" s="75"/>
      <c r="L548" s="80"/>
    </row>
    <row r="549" spans="1:12" x14ac:dyDescent="0.25">
      <c r="A549" s="78"/>
      <c r="B549" s="66"/>
      <c r="C549" s="11"/>
      <c r="D549" s="79"/>
      <c r="E549" s="79"/>
      <c r="F549" s="81"/>
      <c r="G549" s="79"/>
      <c r="H549" s="11"/>
      <c r="I549" s="66"/>
      <c r="J549" s="75"/>
      <c r="K549" s="75"/>
      <c r="L549" s="80"/>
    </row>
    <row r="550" spans="1:12" x14ac:dyDescent="0.25">
      <c r="A550" s="78"/>
      <c r="B550" s="66"/>
      <c r="C550" s="11"/>
      <c r="D550" s="79"/>
      <c r="E550" s="79"/>
      <c r="F550" s="81"/>
      <c r="G550" s="79"/>
      <c r="H550" s="11"/>
      <c r="I550" s="66"/>
      <c r="J550" s="75"/>
      <c r="K550" s="75"/>
      <c r="L550" s="80"/>
    </row>
    <row r="551" spans="1:12" x14ac:dyDescent="0.25">
      <c r="A551" s="78"/>
      <c r="B551" s="66"/>
      <c r="C551" s="11"/>
      <c r="D551" s="79"/>
      <c r="E551" s="79"/>
      <c r="F551" s="81"/>
      <c r="G551" s="79"/>
      <c r="H551" s="11"/>
      <c r="I551" s="66"/>
      <c r="J551" s="75"/>
      <c r="K551" s="75"/>
      <c r="L551" s="80"/>
    </row>
    <row r="552" spans="1:12" x14ac:dyDescent="0.25">
      <c r="A552" s="78"/>
      <c r="B552" s="66"/>
      <c r="C552" s="11"/>
      <c r="D552" s="79"/>
      <c r="E552" s="79"/>
      <c r="F552" s="81"/>
      <c r="G552" s="79"/>
      <c r="H552" s="11"/>
      <c r="I552" s="66"/>
      <c r="J552" s="75"/>
      <c r="K552" s="75"/>
      <c r="L552" s="80"/>
    </row>
    <row r="553" spans="1:12" x14ac:dyDescent="0.25">
      <c r="A553" s="78"/>
      <c r="B553" s="66"/>
      <c r="C553" s="11"/>
      <c r="D553" s="79"/>
      <c r="E553" s="79"/>
      <c r="F553" s="81"/>
      <c r="G553" s="79"/>
      <c r="H553" s="11"/>
      <c r="I553" s="66"/>
      <c r="J553" s="75"/>
      <c r="K553" s="75"/>
      <c r="L553" s="80"/>
    </row>
    <row r="554" spans="1:12" x14ac:dyDescent="0.25">
      <c r="A554" s="78"/>
      <c r="B554" s="66"/>
      <c r="C554" s="11"/>
      <c r="D554" s="79"/>
      <c r="E554" s="79"/>
      <c r="F554" s="81"/>
      <c r="G554" s="79"/>
      <c r="H554" s="11"/>
      <c r="I554" s="66"/>
      <c r="J554" s="75"/>
      <c r="K554" s="75"/>
      <c r="L554" s="80"/>
    </row>
    <row r="555" spans="1:12" x14ac:dyDescent="0.25">
      <c r="A555" s="78"/>
      <c r="B555" s="66"/>
      <c r="C555" s="11"/>
      <c r="D555" s="79"/>
      <c r="E555" s="79"/>
      <c r="F555" s="81"/>
      <c r="G555" s="79"/>
      <c r="H555" s="11"/>
      <c r="I555" s="66"/>
      <c r="J555" s="75"/>
      <c r="K555" s="75"/>
      <c r="L555" s="80"/>
    </row>
    <row r="556" spans="1:12" x14ac:dyDescent="0.25">
      <c r="A556" s="78"/>
      <c r="B556" s="66"/>
      <c r="C556" s="11"/>
      <c r="D556" s="79"/>
      <c r="E556" s="79"/>
      <c r="F556" s="81"/>
      <c r="G556" s="79"/>
      <c r="H556" s="11"/>
      <c r="I556" s="66"/>
      <c r="J556" s="75"/>
      <c r="K556" s="75"/>
      <c r="L556" s="80"/>
    </row>
    <row r="557" spans="1:12" x14ac:dyDescent="0.25">
      <c r="A557" s="78"/>
      <c r="B557" s="66"/>
      <c r="C557" s="11"/>
      <c r="D557" s="79"/>
      <c r="E557" s="79"/>
      <c r="F557" s="81"/>
      <c r="G557" s="79"/>
      <c r="H557" s="11"/>
      <c r="I557" s="66"/>
      <c r="J557" s="75"/>
      <c r="K557" s="75"/>
      <c r="L557" s="80"/>
    </row>
    <row r="558" spans="1:12" x14ac:dyDescent="0.25">
      <c r="A558" s="78"/>
      <c r="B558" s="66"/>
      <c r="C558" s="11"/>
      <c r="D558" s="79"/>
      <c r="E558" s="79"/>
      <c r="F558" s="81"/>
      <c r="G558" s="79"/>
      <c r="H558" s="11"/>
      <c r="I558" s="66"/>
      <c r="J558" s="75"/>
      <c r="K558" s="75"/>
      <c r="L558" s="80"/>
    </row>
    <row r="559" spans="1:12" x14ac:dyDescent="0.25">
      <c r="A559" s="78"/>
      <c r="B559" s="66"/>
      <c r="C559" s="11"/>
      <c r="D559" s="79"/>
      <c r="E559" s="79"/>
      <c r="F559" s="81"/>
      <c r="G559" s="79"/>
      <c r="H559" s="11"/>
      <c r="I559" s="66"/>
      <c r="J559" s="75"/>
      <c r="K559" s="75"/>
      <c r="L559" s="80"/>
    </row>
    <row r="560" spans="1:12" x14ac:dyDescent="0.25">
      <c r="A560" s="78"/>
      <c r="B560" s="66"/>
      <c r="C560" s="11"/>
      <c r="D560" s="79"/>
      <c r="E560" s="79"/>
      <c r="F560" s="81"/>
      <c r="G560" s="79"/>
      <c r="H560" s="11"/>
      <c r="I560" s="66"/>
      <c r="J560" s="75"/>
      <c r="K560" s="75"/>
      <c r="L560" s="80"/>
    </row>
    <row r="561" spans="1:12" x14ac:dyDescent="0.25">
      <c r="A561" s="78"/>
      <c r="B561" s="66"/>
      <c r="C561" s="11"/>
      <c r="D561" s="79"/>
      <c r="E561" s="79"/>
      <c r="F561" s="81"/>
      <c r="G561" s="79"/>
      <c r="H561" s="11"/>
      <c r="I561" s="66"/>
      <c r="J561" s="75"/>
      <c r="K561" s="75"/>
      <c r="L561" s="80"/>
    </row>
    <row r="562" spans="1:12" x14ac:dyDescent="0.25">
      <c r="A562" s="78"/>
      <c r="B562" s="66"/>
      <c r="C562" s="11"/>
      <c r="D562" s="79"/>
      <c r="E562" s="79"/>
      <c r="F562" s="81"/>
      <c r="G562" s="79"/>
      <c r="H562" s="11"/>
      <c r="I562" s="66"/>
      <c r="J562" s="75"/>
      <c r="K562" s="75"/>
      <c r="L562" s="80"/>
    </row>
    <row r="563" spans="1:12" x14ac:dyDescent="0.25">
      <c r="A563" s="78"/>
      <c r="B563" s="66"/>
      <c r="C563" s="11"/>
      <c r="D563" s="79"/>
      <c r="E563" s="79"/>
      <c r="F563" s="81"/>
      <c r="G563" s="79"/>
      <c r="H563" s="11"/>
      <c r="I563" s="66"/>
      <c r="J563" s="75"/>
      <c r="K563" s="75"/>
      <c r="L563" s="80"/>
    </row>
    <row r="564" spans="1:12" x14ac:dyDescent="0.25">
      <c r="A564" s="78"/>
      <c r="B564" s="66"/>
      <c r="C564" s="11"/>
      <c r="D564" s="79"/>
      <c r="E564" s="79"/>
      <c r="F564" s="81"/>
      <c r="G564" s="79"/>
      <c r="H564" s="11"/>
      <c r="I564" s="66"/>
      <c r="J564" s="75"/>
      <c r="K564" s="75"/>
      <c r="L564" s="80"/>
    </row>
    <row r="565" spans="1:12" x14ac:dyDescent="0.25">
      <c r="A565" s="78"/>
      <c r="B565" s="66"/>
      <c r="C565" s="11"/>
      <c r="D565" s="79"/>
      <c r="E565" s="79"/>
      <c r="F565" s="81"/>
      <c r="G565" s="79"/>
      <c r="H565" s="11"/>
      <c r="I565" s="66"/>
      <c r="J565" s="75"/>
      <c r="K565" s="75"/>
      <c r="L565" s="80"/>
    </row>
    <row r="566" spans="1:12" x14ac:dyDescent="0.25">
      <c r="A566" s="78"/>
      <c r="B566" s="66"/>
      <c r="C566" s="11"/>
      <c r="D566" s="79"/>
      <c r="E566" s="79"/>
      <c r="F566" s="81"/>
      <c r="G566" s="79"/>
      <c r="H566" s="11"/>
      <c r="I566" s="66"/>
      <c r="J566" s="75"/>
      <c r="K566" s="75"/>
      <c r="L566" s="80"/>
    </row>
    <row r="567" spans="1:12" x14ac:dyDescent="0.25">
      <c r="A567" s="78"/>
      <c r="B567" s="66"/>
      <c r="C567" s="11"/>
      <c r="D567" s="79"/>
      <c r="E567" s="79"/>
      <c r="F567" s="81"/>
      <c r="G567" s="79"/>
      <c r="H567" s="11"/>
      <c r="I567" s="66"/>
      <c r="J567" s="75"/>
      <c r="K567" s="75"/>
      <c r="L567" s="80"/>
    </row>
    <row r="568" spans="1:12" x14ac:dyDescent="0.25">
      <c r="A568" s="78"/>
      <c r="B568" s="66"/>
      <c r="C568" s="11"/>
      <c r="D568" s="79"/>
      <c r="E568" s="79"/>
      <c r="F568" s="81"/>
      <c r="G568" s="79"/>
      <c r="H568" s="11"/>
      <c r="I568" s="66"/>
      <c r="J568" s="75"/>
      <c r="K568" s="75"/>
      <c r="L568" s="80"/>
    </row>
    <row r="569" spans="1:12" x14ac:dyDescent="0.25">
      <c r="A569" s="78"/>
      <c r="B569" s="66"/>
      <c r="C569" s="11"/>
      <c r="D569" s="79"/>
      <c r="E569" s="79"/>
      <c r="F569" s="81"/>
      <c r="G569" s="79"/>
      <c r="H569" s="11"/>
      <c r="I569" s="66"/>
      <c r="J569" s="75"/>
      <c r="K569" s="75"/>
      <c r="L569" s="80"/>
    </row>
    <row r="570" spans="1:12" x14ac:dyDescent="0.25">
      <c r="A570" s="78"/>
      <c r="B570" s="66"/>
      <c r="C570" s="11"/>
      <c r="D570" s="79"/>
      <c r="E570" s="79"/>
      <c r="F570" s="81"/>
      <c r="G570" s="79"/>
      <c r="H570" s="11"/>
      <c r="I570" s="66"/>
      <c r="J570" s="75"/>
      <c r="K570" s="75"/>
      <c r="L570" s="80"/>
    </row>
    <row r="571" spans="1:12" x14ac:dyDescent="0.25">
      <c r="A571" s="78"/>
      <c r="B571" s="66"/>
      <c r="C571" s="11"/>
      <c r="D571" s="79"/>
      <c r="E571" s="79"/>
      <c r="F571" s="81"/>
      <c r="G571" s="79"/>
      <c r="H571" s="11"/>
      <c r="I571" s="66"/>
      <c r="J571" s="75"/>
      <c r="K571" s="75"/>
      <c r="L571" s="80"/>
    </row>
    <row r="572" spans="1:12" x14ac:dyDescent="0.25">
      <c r="A572" s="78"/>
      <c r="B572" s="66"/>
      <c r="C572" s="11"/>
      <c r="D572" s="79"/>
      <c r="E572" s="79"/>
      <c r="F572" s="81"/>
      <c r="G572" s="79"/>
      <c r="H572" s="11"/>
      <c r="I572" s="66"/>
      <c r="J572" s="75"/>
      <c r="K572" s="75"/>
      <c r="L572" s="80"/>
    </row>
    <row r="573" spans="1:12" x14ac:dyDescent="0.25">
      <c r="A573" s="78"/>
      <c r="B573" s="66"/>
      <c r="C573" s="11"/>
      <c r="D573" s="79"/>
      <c r="E573" s="79"/>
      <c r="F573" s="81"/>
      <c r="G573" s="79"/>
      <c r="H573" s="11"/>
      <c r="I573" s="66"/>
      <c r="J573" s="75"/>
      <c r="K573" s="75"/>
      <c r="L573" s="80"/>
    </row>
    <row r="574" spans="1:12" x14ac:dyDescent="0.25">
      <c r="A574" s="78"/>
      <c r="B574" s="66"/>
      <c r="C574" s="11"/>
      <c r="D574" s="79"/>
      <c r="E574" s="79"/>
      <c r="F574" s="81"/>
      <c r="G574" s="79"/>
      <c r="H574" s="11"/>
      <c r="I574" s="66"/>
      <c r="J574" s="75"/>
      <c r="K574" s="75"/>
      <c r="L574" s="80"/>
    </row>
    <row r="575" spans="1:12" x14ac:dyDescent="0.25">
      <c r="A575" s="78"/>
      <c r="B575" s="66"/>
      <c r="C575" s="11"/>
      <c r="D575" s="79"/>
      <c r="E575" s="79"/>
      <c r="F575" s="81"/>
      <c r="G575" s="79"/>
      <c r="H575" s="11"/>
      <c r="I575" s="66"/>
      <c r="J575" s="75"/>
      <c r="K575" s="75"/>
      <c r="L575" s="80"/>
    </row>
    <row r="576" spans="1:12" x14ac:dyDescent="0.25">
      <c r="A576" s="78"/>
      <c r="B576" s="66"/>
      <c r="C576" s="11"/>
      <c r="D576" s="79"/>
      <c r="E576" s="79"/>
      <c r="F576" s="81"/>
      <c r="G576" s="79"/>
      <c r="H576" s="11"/>
      <c r="I576" s="66"/>
      <c r="J576" s="75"/>
      <c r="K576" s="75"/>
      <c r="L576" s="80"/>
    </row>
    <row r="577" spans="1:12" x14ac:dyDescent="0.25">
      <c r="A577" s="78"/>
      <c r="B577" s="66"/>
      <c r="C577" s="11"/>
      <c r="D577" s="79"/>
      <c r="E577" s="79"/>
      <c r="F577" s="81"/>
      <c r="G577" s="79"/>
      <c r="H577" s="11"/>
      <c r="I577" s="66"/>
      <c r="J577" s="75"/>
      <c r="K577" s="75"/>
      <c r="L577" s="80"/>
    </row>
    <row r="578" spans="1:12" x14ac:dyDescent="0.25">
      <c r="A578" s="78"/>
      <c r="B578" s="66"/>
      <c r="C578" s="11"/>
      <c r="D578" s="79"/>
      <c r="E578" s="79"/>
      <c r="F578" s="81"/>
      <c r="G578" s="79"/>
      <c r="H578" s="11"/>
      <c r="I578" s="66"/>
      <c r="J578" s="75"/>
      <c r="K578" s="75"/>
      <c r="L578" s="80"/>
    </row>
    <row r="579" spans="1:12" x14ac:dyDescent="0.25">
      <c r="A579" s="78"/>
      <c r="B579" s="66"/>
      <c r="C579" s="11"/>
      <c r="D579" s="79"/>
      <c r="E579" s="79"/>
      <c r="F579" s="81"/>
      <c r="G579" s="79"/>
      <c r="H579" s="11"/>
      <c r="I579" s="66"/>
      <c r="J579" s="75"/>
      <c r="K579" s="75"/>
      <c r="L579" s="80"/>
    </row>
    <row r="580" spans="1:12" x14ac:dyDescent="0.25">
      <c r="A580" s="78"/>
      <c r="B580" s="66"/>
      <c r="C580" s="11"/>
      <c r="D580" s="79"/>
      <c r="E580" s="79"/>
      <c r="F580" s="81"/>
      <c r="G580" s="79"/>
      <c r="H580" s="11"/>
      <c r="I580" s="66"/>
      <c r="J580" s="75"/>
      <c r="K580" s="75"/>
      <c r="L580" s="80"/>
    </row>
    <row r="581" spans="1:12" x14ac:dyDescent="0.25">
      <c r="A581" s="78"/>
      <c r="B581" s="66"/>
      <c r="C581" s="11"/>
      <c r="D581" s="79"/>
      <c r="E581" s="79"/>
      <c r="F581" s="81"/>
      <c r="G581" s="79"/>
      <c r="H581" s="11"/>
      <c r="I581" s="66"/>
      <c r="J581" s="75"/>
      <c r="K581" s="75"/>
      <c r="L581" s="80"/>
    </row>
    <row r="582" spans="1:12" x14ac:dyDescent="0.25">
      <c r="A582" s="78"/>
      <c r="B582" s="66"/>
      <c r="C582" s="11"/>
      <c r="D582" s="79"/>
      <c r="E582" s="79"/>
      <c r="F582" s="81"/>
      <c r="G582" s="79"/>
      <c r="H582" s="11"/>
      <c r="I582" s="66"/>
      <c r="J582" s="75"/>
      <c r="K582" s="75"/>
      <c r="L582" s="80"/>
    </row>
    <row r="583" spans="1:12" x14ac:dyDescent="0.25">
      <c r="A583" s="78"/>
      <c r="B583" s="66"/>
      <c r="C583" s="11"/>
      <c r="D583" s="79"/>
      <c r="E583" s="79"/>
      <c r="F583" s="81"/>
      <c r="G583" s="79"/>
      <c r="H583" s="11"/>
      <c r="I583" s="66"/>
      <c r="J583" s="75"/>
      <c r="K583" s="75"/>
      <c r="L583" s="80"/>
    </row>
    <row r="584" spans="1:12" x14ac:dyDescent="0.25">
      <c r="A584" s="78"/>
      <c r="B584" s="66"/>
      <c r="C584" s="11"/>
      <c r="D584" s="79"/>
      <c r="E584" s="79"/>
      <c r="F584" s="81"/>
      <c r="G584" s="79"/>
      <c r="H584" s="11"/>
      <c r="I584" s="66"/>
      <c r="J584" s="75"/>
      <c r="K584" s="75"/>
      <c r="L584" s="80"/>
    </row>
    <row r="585" spans="1:12" x14ac:dyDescent="0.25">
      <c r="A585" s="78"/>
      <c r="B585" s="66"/>
      <c r="C585" s="11"/>
      <c r="D585" s="79"/>
      <c r="E585" s="79"/>
      <c r="F585" s="81"/>
      <c r="G585" s="79"/>
      <c r="H585" s="11"/>
      <c r="I585" s="66"/>
      <c r="J585" s="75"/>
      <c r="K585" s="75"/>
      <c r="L585" s="80"/>
    </row>
    <row r="586" spans="1:12" x14ac:dyDescent="0.25">
      <c r="A586" s="78"/>
      <c r="B586" s="66"/>
      <c r="C586" s="11"/>
      <c r="D586" s="79"/>
      <c r="E586" s="79"/>
      <c r="F586" s="81"/>
      <c r="G586" s="79"/>
      <c r="H586" s="11"/>
      <c r="I586" s="66"/>
      <c r="J586" s="75"/>
      <c r="K586" s="75"/>
      <c r="L586" s="80"/>
    </row>
    <row r="587" spans="1:12" x14ac:dyDescent="0.25">
      <c r="A587" s="78"/>
      <c r="B587" s="66"/>
      <c r="C587" s="11"/>
      <c r="D587" s="79"/>
      <c r="E587" s="79"/>
      <c r="F587" s="81"/>
      <c r="G587" s="79"/>
      <c r="H587" s="11"/>
      <c r="I587" s="66"/>
      <c r="J587" s="75"/>
      <c r="K587" s="75"/>
      <c r="L587" s="80"/>
    </row>
    <row r="588" spans="1:12" x14ac:dyDescent="0.25">
      <c r="A588" s="78"/>
      <c r="B588" s="66"/>
      <c r="C588" s="11"/>
      <c r="D588" s="79"/>
      <c r="E588" s="79"/>
      <c r="F588" s="81"/>
      <c r="G588" s="79"/>
      <c r="H588" s="11"/>
      <c r="I588" s="66"/>
      <c r="J588" s="75"/>
      <c r="K588" s="75"/>
      <c r="L588" s="80"/>
    </row>
    <row r="589" spans="1:12" x14ac:dyDescent="0.25">
      <c r="A589" s="78"/>
      <c r="B589" s="66"/>
      <c r="C589" s="11"/>
      <c r="D589" s="79"/>
      <c r="E589" s="79"/>
      <c r="F589" s="81"/>
      <c r="G589" s="79"/>
      <c r="H589" s="11"/>
      <c r="I589" s="66"/>
      <c r="J589" s="75"/>
      <c r="K589" s="75"/>
      <c r="L589" s="80"/>
    </row>
    <row r="590" spans="1:12" x14ac:dyDescent="0.25">
      <c r="A590" s="78"/>
      <c r="B590" s="66"/>
      <c r="C590" s="11"/>
      <c r="D590" s="79"/>
      <c r="E590" s="79"/>
      <c r="F590" s="81"/>
      <c r="G590" s="79"/>
      <c r="H590" s="11"/>
      <c r="I590" s="66"/>
      <c r="J590" s="75"/>
      <c r="K590" s="75"/>
      <c r="L590" s="80"/>
    </row>
    <row r="591" spans="1:12" x14ac:dyDescent="0.25">
      <c r="A591" s="78"/>
      <c r="B591" s="66"/>
      <c r="C591" s="11"/>
      <c r="D591" s="79"/>
      <c r="E591" s="79"/>
      <c r="F591" s="81"/>
      <c r="G591" s="79"/>
      <c r="H591" s="11"/>
      <c r="I591" s="66"/>
      <c r="J591" s="75"/>
      <c r="K591" s="75"/>
      <c r="L591" s="80"/>
    </row>
    <row r="592" spans="1:12" x14ac:dyDescent="0.25">
      <c r="A592" s="78"/>
      <c r="B592" s="66"/>
      <c r="C592" s="11"/>
      <c r="D592" s="79"/>
      <c r="E592" s="79"/>
      <c r="F592" s="81"/>
      <c r="G592" s="79"/>
      <c r="H592" s="11"/>
      <c r="I592" s="66"/>
      <c r="J592" s="75"/>
      <c r="K592" s="75"/>
      <c r="L592" s="80"/>
    </row>
    <row r="593" spans="1:12" x14ac:dyDescent="0.25">
      <c r="A593" s="78"/>
      <c r="B593" s="66"/>
      <c r="C593" s="11"/>
      <c r="D593" s="79"/>
      <c r="E593" s="79"/>
      <c r="F593" s="81"/>
      <c r="G593" s="79"/>
      <c r="H593" s="11"/>
      <c r="I593" s="66"/>
      <c r="J593" s="75"/>
      <c r="K593" s="75"/>
      <c r="L593" s="80"/>
    </row>
    <row r="594" spans="1:12" x14ac:dyDescent="0.25">
      <c r="A594" s="78"/>
      <c r="B594" s="66"/>
      <c r="C594" s="11"/>
      <c r="D594" s="79"/>
      <c r="E594" s="79"/>
      <c r="F594" s="81"/>
      <c r="G594" s="79"/>
      <c r="H594" s="11"/>
      <c r="I594" s="66"/>
      <c r="J594" s="75"/>
      <c r="K594" s="75"/>
      <c r="L594" s="80"/>
    </row>
    <row r="595" spans="1:12" x14ac:dyDescent="0.25">
      <c r="A595" s="78"/>
      <c r="B595" s="66"/>
      <c r="C595" s="11"/>
      <c r="D595" s="79"/>
      <c r="E595" s="79"/>
      <c r="F595" s="81"/>
      <c r="G595" s="79"/>
      <c r="H595" s="11"/>
      <c r="I595" s="66"/>
      <c r="J595" s="75"/>
      <c r="K595" s="75"/>
      <c r="L595" s="80"/>
    </row>
    <row r="596" spans="1:12" x14ac:dyDescent="0.25">
      <c r="A596" s="78"/>
      <c r="B596" s="66"/>
      <c r="C596" s="11"/>
      <c r="D596" s="79"/>
      <c r="E596" s="79"/>
      <c r="F596" s="81"/>
      <c r="G596" s="79"/>
      <c r="H596" s="11"/>
      <c r="I596" s="66"/>
      <c r="J596" s="75"/>
      <c r="K596" s="75"/>
      <c r="L596" s="80"/>
    </row>
    <row r="597" spans="1:12" x14ac:dyDescent="0.25">
      <c r="A597" s="78"/>
      <c r="B597" s="66"/>
      <c r="C597" s="11"/>
      <c r="D597" s="79"/>
      <c r="E597" s="79"/>
      <c r="F597" s="81"/>
      <c r="G597" s="79"/>
      <c r="H597" s="11"/>
      <c r="I597" s="66"/>
      <c r="J597" s="75"/>
      <c r="K597" s="75"/>
      <c r="L597" s="80"/>
    </row>
    <row r="598" spans="1:12" x14ac:dyDescent="0.25">
      <c r="A598" s="78"/>
      <c r="B598" s="66"/>
      <c r="C598" s="11"/>
      <c r="D598" s="79"/>
      <c r="E598" s="79"/>
      <c r="F598" s="81"/>
      <c r="G598" s="79"/>
      <c r="H598" s="11"/>
      <c r="I598" s="66"/>
      <c r="J598" s="75"/>
      <c r="K598" s="75"/>
      <c r="L598" s="80"/>
    </row>
    <row r="599" spans="1:12" x14ac:dyDescent="0.25">
      <c r="A599" s="78"/>
      <c r="B599" s="66"/>
      <c r="C599" s="11"/>
      <c r="D599" s="79"/>
      <c r="E599" s="79"/>
      <c r="F599" s="81"/>
      <c r="G599" s="79"/>
      <c r="H599" s="11"/>
      <c r="I599" s="66"/>
      <c r="J599" s="75"/>
      <c r="K599" s="75"/>
      <c r="L599" s="80"/>
    </row>
    <row r="600" spans="1:12" x14ac:dyDescent="0.25">
      <c r="A600" s="78"/>
      <c r="B600" s="66"/>
      <c r="C600" s="11"/>
      <c r="D600" s="79"/>
      <c r="E600" s="79"/>
      <c r="F600" s="81"/>
      <c r="G600" s="79"/>
      <c r="H600" s="11"/>
      <c r="I600" s="66"/>
      <c r="J600" s="75"/>
      <c r="K600" s="75"/>
      <c r="L600" s="80"/>
    </row>
    <row r="601" spans="1:12" x14ac:dyDescent="0.25">
      <c r="A601" s="78"/>
      <c r="B601" s="66"/>
      <c r="C601" s="11"/>
      <c r="D601" s="79"/>
      <c r="E601" s="79"/>
      <c r="F601" s="81"/>
      <c r="G601" s="79"/>
      <c r="H601" s="11"/>
      <c r="I601" s="66"/>
      <c r="J601" s="75"/>
      <c r="K601" s="75"/>
      <c r="L601" s="80"/>
    </row>
    <row r="602" spans="1:12" x14ac:dyDescent="0.25">
      <c r="A602" s="78"/>
      <c r="B602" s="66"/>
      <c r="C602" s="11"/>
      <c r="D602" s="79"/>
      <c r="E602" s="79"/>
      <c r="F602" s="81"/>
      <c r="G602" s="79"/>
      <c r="H602" s="11"/>
      <c r="I602" s="66"/>
      <c r="J602" s="75"/>
      <c r="K602" s="75"/>
      <c r="L602" s="80"/>
    </row>
    <row r="603" spans="1:12" x14ac:dyDescent="0.25">
      <c r="A603" s="78"/>
      <c r="B603" s="66"/>
      <c r="C603" s="11"/>
      <c r="D603" s="79"/>
      <c r="E603" s="79"/>
      <c r="F603" s="81"/>
      <c r="G603" s="79"/>
      <c r="H603" s="11"/>
      <c r="I603" s="66"/>
      <c r="J603" s="75"/>
      <c r="K603" s="75"/>
      <c r="L603" s="80"/>
    </row>
    <row r="604" spans="1:12" x14ac:dyDescent="0.25">
      <c r="A604" s="78"/>
      <c r="B604" s="66"/>
      <c r="C604" s="11"/>
      <c r="D604" s="79"/>
      <c r="E604" s="79"/>
      <c r="F604" s="81"/>
      <c r="G604" s="79"/>
      <c r="H604" s="11"/>
      <c r="I604" s="66"/>
      <c r="J604" s="75"/>
      <c r="K604" s="75"/>
      <c r="L604" s="80"/>
    </row>
    <row r="605" spans="1:12" x14ac:dyDescent="0.25">
      <c r="A605" s="78"/>
      <c r="B605" s="66"/>
      <c r="C605" s="11"/>
      <c r="D605" s="79"/>
      <c r="E605" s="79"/>
      <c r="F605" s="81"/>
      <c r="G605" s="79"/>
      <c r="H605" s="11"/>
      <c r="I605" s="66"/>
      <c r="J605" s="75"/>
      <c r="K605" s="75"/>
      <c r="L605" s="80"/>
    </row>
    <row r="606" spans="1:12" x14ac:dyDescent="0.25">
      <c r="A606" s="78"/>
      <c r="B606" s="66"/>
      <c r="C606" s="11"/>
      <c r="D606" s="79"/>
      <c r="E606" s="79"/>
      <c r="F606" s="81"/>
      <c r="G606" s="79"/>
      <c r="H606" s="11"/>
      <c r="I606" s="66"/>
      <c r="J606" s="75"/>
      <c r="K606" s="75"/>
      <c r="L606" s="80"/>
    </row>
    <row r="607" spans="1:12" x14ac:dyDescent="0.25">
      <c r="A607" s="78"/>
      <c r="B607" s="66"/>
      <c r="C607" s="11"/>
      <c r="D607" s="79"/>
      <c r="E607" s="79"/>
      <c r="F607" s="81"/>
      <c r="G607" s="79"/>
      <c r="H607" s="11"/>
      <c r="I607" s="66"/>
      <c r="J607" s="75"/>
      <c r="K607" s="75"/>
      <c r="L607" s="80"/>
    </row>
    <row r="608" spans="1:12" x14ac:dyDescent="0.25">
      <c r="A608" s="78"/>
      <c r="B608" s="66"/>
      <c r="C608" s="11"/>
      <c r="D608" s="79"/>
      <c r="E608" s="79"/>
      <c r="F608" s="81"/>
      <c r="G608" s="79"/>
      <c r="H608" s="11"/>
      <c r="I608" s="66"/>
      <c r="J608" s="75"/>
      <c r="K608" s="75"/>
      <c r="L608" s="80"/>
    </row>
    <row r="609" spans="1:12" x14ac:dyDescent="0.25">
      <c r="A609" s="78"/>
      <c r="B609" s="66"/>
      <c r="C609" s="11"/>
      <c r="D609" s="79"/>
      <c r="E609" s="79"/>
      <c r="F609" s="81"/>
      <c r="G609" s="79"/>
      <c r="H609" s="11"/>
      <c r="I609" s="66"/>
      <c r="J609" s="75"/>
      <c r="K609" s="75"/>
      <c r="L609" s="80"/>
    </row>
    <row r="610" spans="1:12" x14ac:dyDescent="0.25">
      <c r="A610" s="78"/>
      <c r="B610" s="66"/>
      <c r="C610" s="11"/>
      <c r="D610" s="79"/>
      <c r="E610" s="79"/>
      <c r="F610" s="81"/>
      <c r="G610" s="79"/>
      <c r="H610" s="11"/>
      <c r="I610" s="66"/>
      <c r="J610" s="75"/>
      <c r="K610" s="75"/>
      <c r="L610" s="80"/>
    </row>
    <row r="611" spans="1:12" x14ac:dyDescent="0.25">
      <c r="A611" s="78"/>
      <c r="B611" s="66"/>
      <c r="C611" s="11"/>
      <c r="D611" s="79"/>
      <c r="E611" s="79"/>
      <c r="F611" s="81"/>
      <c r="G611" s="79"/>
      <c r="H611" s="11"/>
      <c r="I611" s="66"/>
      <c r="J611" s="75"/>
      <c r="K611" s="75"/>
      <c r="L611" s="80"/>
    </row>
    <row r="612" spans="1:12" x14ac:dyDescent="0.25">
      <c r="A612" s="78"/>
      <c r="B612" s="66"/>
      <c r="C612" s="11"/>
      <c r="D612" s="79"/>
      <c r="E612" s="79"/>
      <c r="F612" s="81"/>
      <c r="G612" s="79"/>
      <c r="H612" s="11"/>
      <c r="I612" s="66"/>
      <c r="J612" s="75"/>
      <c r="K612" s="75"/>
      <c r="L612" s="80"/>
    </row>
    <row r="613" spans="1:12" x14ac:dyDescent="0.25">
      <c r="A613" s="78"/>
      <c r="B613" s="66"/>
      <c r="C613" s="11"/>
      <c r="D613" s="79"/>
      <c r="E613" s="79"/>
      <c r="F613" s="81"/>
      <c r="G613" s="79"/>
      <c r="H613" s="11"/>
      <c r="I613" s="66"/>
      <c r="J613" s="75"/>
      <c r="K613" s="75"/>
      <c r="L613" s="80"/>
    </row>
    <row r="614" spans="1:12" x14ac:dyDescent="0.25">
      <c r="A614" s="78"/>
      <c r="B614" s="66"/>
      <c r="C614" s="11"/>
      <c r="D614" s="79"/>
      <c r="E614" s="79"/>
      <c r="F614" s="81"/>
      <c r="G614" s="79"/>
      <c r="H614" s="11"/>
      <c r="I614" s="66"/>
      <c r="J614" s="75"/>
      <c r="K614" s="75"/>
      <c r="L614" s="80"/>
    </row>
  </sheetData>
  <pageMargins left="0.7" right="0.7" top="0.75" bottom="0.75" header="0.3" footer="0.3"/>
  <pageSetup paperSize="0" orientation="portrait" horizontalDpi="0" verticalDpi="0" copie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22B7C-CE85-4632-96CC-8174C4AA6F67}">
  <dimension ref="A1:AG67"/>
  <sheetViews>
    <sheetView tabSelected="1" zoomScaleNormal="100" workbookViewId="0">
      <selection activeCell="E92" sqref="E92"/>
    </sheetView>
  </sheetViews>
  <sheetFormatPr baseColWidth="10" defaultRowHeight="15" x14ac:dyDescent="0.25"/>
  <cols>
    <col min="1" max="1" width="8" style="35" bestFit="1" customWidth="1"/>
    <col min="2" max="2" width="51.42578125" style="35" bestFit="1" customWidth="1"/>
    <col min="3" max="3" width="16.85546875" style="36" customWidth="1"/>
    <col min="4" max="4" width="12.42578125" style="36" customWidth="1"/>
    <col min="5" max="5" width="13.28515625" style="36" customWidth="1"/>
    <col min="6" max="6" width="23.7109375" style="36" customWidth="1"/>
    <col min="7" max="7" width="32.140625" style="36" customWidth="1"/>
    <col min="8" max="8" width="17.5703125" style="36" customWidth="1"/>
    <col min="9" max="9" width="16.85546875" style="35" customWidth="1"/>
    <col min="10" max="10" width="17.140625" style="36" customWidth="1"/>
    <col min="11" max="12" width="19.85546875" style="35" customWidth="1"/>
    <col min="13" max="13" width="77.140625" style="36" customWidth="1"/>
    <col min="14" max="14" width="15.42578125" style="36" customWidth="1"/>
    <col min="15" max="15" width="25.140625" style="35" customWidth="1"/>
    <col min="16" max="16" width="12.28515625" style="35" customWidth="1"/>
    <col min="17" max="17" width="16.140625" style="35" customWidth="1"/>
    <col min="18" max="18" width="20.42578125" style="35" customWidth="1"/>
    <col min="19" max="19" width="13.85546875" style="35" customWidth="1"/>
    <col min="20" max="21" width="8.28515625" style="35" customWidth="1"/>
    <col min="22" max="22" width="7.28515625" style="35" customWidth="1"/>
    <col min="23" max="23" width="10.7109375" style="35" customWidth="1"/>
    <col min="24" max="25" width="11.28515625" style="35" customWidth="1"/>
    <col min="26" max="27" width="20" style="35" customWidth="1"/>
    <col min="28" max="28" width="17" style="35" customWidth="1"/>
    <col min="29" max="30" width="15.42578125" style="35" customWidth="1"/>
    <col min="31" max="31" width="16.5703125" style="35" customWidth="1"/>
    <col min="32" max="32" width="8.28515625" style="35" bestFit="1" customWidth="1"/>
    <col min="33" max="33" width="9.85546875" style="35" bestFit="1" customWidth="1"/>
  </cols>
  <sheetData>
    <row r="1" spans="1:33" s="37" customFormat="1" x14ac:dyDescent="0.25">
      <c r="A1" s="38" t="s">
        <v>758</v>
      </c>
      <c r="B1" s="38" t="s">
        <v>759</v>
      </c>
      <c r="C1" s="38" t="s">
        <v>760</v>
      </c>
      <c r="D1" s="38" t="s">
        <v>1032</v>
      </c>
      <c r="E1" s="38" t="s">
        <v>902</v>
      </c>
      <c r="F1" s="38" t="s">
        <v>761</v>
      </c>
      <c r="G1" s="38" t="s">
        <v>762</v>
      </c>
      <c r="H1" s="38" t="s">
        <v>763</v>
      </c>
      <c r="I1" s="38" t="s">
        <v>764</v>
      </c>
      <c r="J1" s="38" t="s">
        <v>765</v>
      </c>
      <c r="K1" s="38" t="s">
        <v>766</v>
      </c>
      <c r="L1" s="38" t="s">
        <v>767</v>
      </c>
      <c r="M1" s="38" t="s">
        <v>768</v>
      </c>
      <c r="N1" s="44" t="s">
        <v>769</v>
      </c>
      <c r="O1" s="38" t="s">
        <v>770</v>
      </c>
      <c r="P1" s="38" t="s">
        <v>771</v>
      </c>
      <c r="Q1" s="38" t="s">
        <v>772</v>
      </c>
      <c r="R1" s="38" t="s">
        <v>898</v>
      </c>
      <c r="S1" s="38" t="s">
        <v>1019</v>
      </c>
      <c r="T1" s="38" t="s">
        <v>1022</v>
      </c>
      <c r="U1" s="38" t="s">
        <v>206</v>
      </c>
      <c r="V1" s="38" t="s">
        <v>514</v>
      </c>
      <c r="W1" s="38" t="s">
        <v>29</v>
      </c>
      <c r="X1" s="38" t="s">
        <v>34</v>
      </c>
      <c r="Y1" s="38" t="s">
        <v>48</v>
      </c>
      <c r="Z1" s="38" t="s">
        <v>43</v>
      </c>
      <c r="AA1" s="38" t="s">
        <v>557</v>
      </c>
      <c r="AB1" s="38" t="s">
        <v>82</v>
      </c>
      <c r="AC1" s="38" t="s">
        <v>38</v>
      </c>
      <c r="AD1" s="38" t="s">
        <v>86</v>
      </c>
      <c r="AE1" s="38" t="s">
        <v>6296</v>
      </c>
      <c r="AF1" s="38" t="s">
        <v>56</v>
      </c>
      <c r="AG1" s="38" t="s">
        <v>549</v>
      </c>
    </row>
    <row r="2" spans="1:33" x14ac:dyDescent="0.25">
      <c r="A2" s="39">
        <v>2000001</v>
      </c>
      <c r="B2" s="39" t="s">
        <v>145</v>
      </c>
      <c r="C2" s="40" t="s">
        <v>773</v>
      </c>
      <c r="D2" s="43">
        <f>SUMIF(CREANCES!$B$2:$B$99999,'INFO CLIENTS'!B2,CREANCES!$J$2:$J$99999) - SUMIF(CREANCES!$B$2:$B$99999,'INFO CLIENTS'!B2,CREANCES!$K$2:$K$99999)</f>
        <v>378384.38799999963</v>
      </c>
      <c r="E2" s="40" t="s">
        <v>1014</v>
      </c>
      <c r="F2" s="40" t="s">
        <v>803</v>
      </c>
      <c r="G2" s="40" t="s">
        <v>26</v>
      </c>
      <c r="H2" s="40" t="s">
        <v>776</v>
      </c>
      <c r="I2" s="42">
        <v>44440</v>
      </c>
      <c r="J2" s="40" t="s">
        <v>817</v>
      </c>
      <c r="K2" s="40" t="s">
        <v>6781</v>
      </c>
      <c r="L2" s="40" t="s">
        <v>819</v>
      </c>
      <c r="M2" s="40" t="s">
        <v>821</v>
      </c>
      <c r="N2" s="40" t="s">
        <v>838</v>
      </c>
      <c r="O2" s="47">
        <v>1</v>
      </c>
      <c r="P2" s="40" t="s">
        <v>839</v>
      </c>
      <c r="Q2" s="40" t="s">
        <v>841</v>
      </c>
      <c r="R2" s="40" t="s">
        <v>906</v>
      </c>
      <c r="S2" s="40" t="s">
        <v>1017</v>
      </c>
      <c r="T2" s="40" t="s">
        <v>853</v>
      </c>
      <c r="U2" s="48" t="s">
        <v>847</v>
      </c>
      <c r="V2" s="48" t="s">
        <v>847</v>
      </c>
      <c r="W2" s="48" t="s">
        <v>896</v>
      </c>
      <c r="X2" s="48" t="s">
        <v>848</v>
      </c>
      <c r="Y2" s="48" t="s">
        <v>848</v>
      </c>
      <c r="Z2" s="48" t="s">
        <v>848</v>
      </c>
      <c r="AA2" s="48" t="s">
        <v>844</v>
      </c>
      <c r="AB2" s="48" t="s">
        <v>847</v>
      </c>
      <c r="AC2" s="48" t="s">
        <v>847</v>
      </c>
      <c r="AD2" s="48" t="s">
        <v>847</v>
      </c>
      <c r="AE2" s="48" t="s">
        <v>847</v>
      </c>
      <c r="AF2" s="48" t="s">
        <v>847</v>
      </c>
      <c r="AG2" s="48" t="s">
        <v>847</v>
      </c>
    </row>
    <row r="3" spans="1:33" x14ac:dyDescent="0.25">
      <c r="A3" s="39">
        <v>2000002</v>
      </c>
      <c r="B3" s="39" t="s">
        <v>4423</v>
      </c>
      <c r="C3" s="40" t="s">
        <v>900</v>
      </c>
      <c r="D3" s="43">
        <f>SUMIF(CREANCES!$B$2:$B$99999,'INFO CLIENTS'!B3,CREANCES!$J$2:$J$99999) - SUMIF(CREANCES!$B$2:$B$99999,'INFO CLIENTS'!B3,CREANCES!$K$2:$K$99999)</f>
        <v>41210.067999999999</v>
      </c>
      <c r="E3" s="40" t="s">
        <v>1014</v>
      </c>
      <c r="F3" s="40" t="s">
        <v>802</v>
      </c>
      <c r="G3" s="41" t="s">
        <v>790</v>
      </c>
      <c r="H3" s="40" t="s">
        <v>791</v>
      </c>
      <c r="I3" s="42">
        <v>45627</v>
      </c>
      <c r="J3" s="43" t="s">
        <v>1048</v>
      </c>
      <c r="K3" s="40" t="s">
        <v>6780</v>
      </c>
      <c r="L3" s="45">
        <v>140000</v>
      </c>
      <c r="M3" s="40" t="s">
        <v>822</v>
      </c>
      <c r="N3" s="40" t="s">
        <v>838</v>
      </c>
      <c r="O3" s="47">
        <v>1</v>
      </c>
      <c r="P3" s="40" t="s">
        <v>839</v>
      </c>
      <c r="Q3" s="40" t="s">
        <v>1013</v>
      </c>
      <c r="R3" s="40" t="s">
        <v>6783</v>
      </c>
      <c r="S3" s="40" t="s">
        <v>1018</v>
      </c>
      <c r="T3" s="40" t="s">
        <v>894</v>
      </c>
      <c r="U3" s="48" t="s">
        <v>847</v>
      </c>
      <c r="V3" s="48" t="s">
        <v>847</v>
      </c>
      <c r="W3" s="48" t="s">
        <v>847</v>
      </c>
      <c r="X3" s="48" t="s">
        <v>849</v>
      </c>
      <c r="Y3" s="48" t="s">
        <v>847</v>
      </c>
      <c r="Z3" s="48" t="s">
        <v>847</v>
      </c>
      <c r="AA3" s="48" t="s">
        <v>844</v>
      </c>
      <c r="AB3" s="48" t="s">
        <v>847</v>
      </c>
      <c r="AC3" s="48" t="s">
        <v>847</v>
      </c>
      <c r="AD3" s="48" t="s">
        <v>847</v>
      </c>
      <c r="AE3" s="48" t="s">
        <v>847</v>
      </c>
      <c r="AF3" s="48" t="s">
        <v>847</v>
      </c>
      <c r="AG3" s="48" t="s">
        <v>847</v>
      </c>
    </row>
    <row r="4" spans="1:33" x14ac:dyDescent="0.25">
      <c r="A4" s="39">
        <v>2000003</v>
      </c>
      <c r="B4" s="39" t="s">
        <v>4443</v>
      </c>
      <c r="C4" s="40" t="s">
        <v>774</v>
      </c>
      <c r="D4" s="43">
        <f>SUMIF(CREANCES!$B$2:$B$99999,'INFO CLIENTS'!B4,CREANCES!$J$2:$J$99999) - SUMIF(CREANCES!$B$2:$B$99999,'INFO CLIENTS'!B4,CREANCES!$K$2:$K$99999)</f>
        <v>-10081.200000000004</v>
      </c>
      <c r="E4" s="40" t="s">
        <v>1015</v>
      </c>
      <c r="F4" s="40" t="s">
        <v>1031</v>
      </c>
      <c r="G4" s="40" t="s">
        <v>26</v>
      </c>
      <c r="H4" s="40" t="s">
        <v>1023</v>
      </c>
      <c r="I4" s="42">
        <v>45627</v>
      </c>
      <c r="J4" s="40" t="s">
        <v>817</v>
      </c>
      <c r="K4" s="40" t="s">
        <v>818</v>
      </c>
      <c r="L4" s="40" t="s">
        <v>819</v>
      </c>
      <c r="M4" s="40" t="s">
        <v>823</v>
      </c>
      <c r="N4" s="40" t="s">
        <v>838</v>
      </c>
      <c r="O4" s="47">
        <v>0</v>
      </c>
      <c r="P4" s="40" t="s">
        <v>839</v>
      </c>
      <c r="Q4" s="40" t="s">
        <v>842</v>
      </c>
      <c r="R4" s="40" t="s">
        <v>899</v>
      </c>
      <c r="S4" s="40" t="s">
        <v>847</v>
      </c>
      <c r="T4" s="40" t="s">
        <v>847</v>
      </c>
      <c r="U4" s="48" t="s">
        <v>847</v>
      </c>
      <c r="V4" s="48" t="s">
        <v>847</v>
      </c>
      <c r="W4" s="48" t="s">
        <v>847</v>
      </c>
      <c r="X4" s="48" t="s">
        <v>847</v>
      </c>
      <c r="Y4" s="48" t="s">
        <v>864</v>
      </c>
      <c r="Z4" s="48" t="s">
        <v>847</v>
      </c>
      <c r="AA4" s="48" t="s">
        <v>844</v>
      </c>
      <c r="AB4" s="48" t="s">
        <v>847</v>
      </c>
      <c r="AC4" s="48" t="s">
        <v>850</v>
      </c>
      <c r="AD4" s="48" t="s">
        <v>850</v>
      </c>
      <c r="AE4" s="48" t="s">
        <v>850</v>
      </c>
      <c r="AF4" s="48" t="s">
        <v>851</v>
      </c>
      <c r="AG4" s="48" t="s">
        <v>847</v>
      </c>
    </row>
    <row r="5" spans="1:33" x14ac:dyDescent="0.25">
      <c r="A5" s="39">
        <v>2000004</v>
      </c>
      <c r="B5" s="39" t="s">
        <v>141</v>
      </c>
      <c r="C5" s="40" t="s">
        <v>901</v>
      </c>
      <c r="D5" s="43">
        <f>SUMIF(CREANCES!$B$2:$B$99999,'INFO CLIENTS'!B5,CREANCES!$J$2:$J$99999) - SUMIF(CREANCES!$B$2:$B$99999,'INFO CLIENTS'!B5,CREANCES!$K$2:$K$99999)</f>
        <v>-6487.9839999998803</v>
      </c>
      <c r="E5" s="40" t="s">
        <v>1015</v>
      </c>
      <c r="F5" s="40" t="s">
        <v>800</v>
      </c>
      <c r="G5" s="40" t="s">
        <v>26</v>
      </c>
      <c r="H5" s="40" t="s">
        <v>777</v>
      </c>
      <c r="I5" s="42">
        <v>45505</v>
      </c>
      <c r="J5" s="40" t="s">
        <v>817</v>
      </c>
      <c r="K5" s="40" t="s">
        <v>818</v>
      </c>
      <c r="L5" s="40" t="s">
        <v>819</v>
      </c>
      <c r="M5" s="40" t="s">
        <v>820</v>
      </c>
      <c r="N5" s="40" t="s">
        <v>838</v>
      </c>
      <c r="O5" s="47">
        <v>0</v>
      </c>
      <c r="P5" s="40" t="s">
        <v>839</v>
      </c>
      <c r="Q5" s="40" t="s">
        <v>841</v>
      </c>
      <c r="R5" s="40" t="s">
        <v>6784</v>
      </c>
      <c r="S5" s="40" t="s">
        <v>847</v>
      </c>
      <c r="T5" s="40" t="s">
        <v>847</v>
      </c>
      <c r="U5" s="48" t="s">
        <v>847</v>
      </c>
      <c r="V5" s="48" t="s">
        <v>847</v>
      </c>
      <c r="W5" s="48" t="s">
        <v>847</v>
      </c>
      <c r="X5" s="48" t="s">
        <v>853</v>
      </c>
      <c r="Y5" s="48" t="s">
        <v>853</v>
      </c>
      <c r="Z5" s="48" t="s">
        <v>853</v>
      </c>
      <c r="AA5" s="48" t="s">
        <v>844</v>
      </c>
      <c r="AB5" s="48" t="s">
        <v>852</v>
      </c>
      <c r="AC5" s="48" t="s">
        <v>852</v>
      </c>
      <c r="AD5" s="48" t="s">
        <v>852</v>
      </c>
      <c r="AE5" s="48" t="s">
        <v>852</v>
      </c>
      <c r="AF5" s="48" t="s">
        <v>851</v>
      </c>
      <c r="AG5" s="48" t="s">
        <v>846</v>
      </c>
    </row>
    <row r="6" spans="1:33" x14ac:dyDescent="0.25">
      <c r="A6" s="39">
        <v>2000005</v>
      </c>
      <c r="B6" s="39" t="s">
        <v>4444</v>
      </c>
      <c r="C6" s="40" t="s">
        <v>774</v>
      </c>
      <c r="D6" s="43">
        <f>SUMIF(CREANCES!$B$2:$B$99999,'INFO CLIENTS'!B6,CREANCES!$J$2:$J$99999) - SUMIF(CREANCES!$B$2:$B$99999,'INFO CLIENTS'!B6,CREANCES!$K$2:$K$99999)</f>
        <v>-148.80000000000018</v>
      </c>
      <c r="E6" s="40" t="s">
        <v>1014</v>
      </c>
      <c r="F6" s="40" t="s">
        <v>801</v>
      </c>
      <c r="G6" s="41" t="s">
        <v>792</v>
      </c>
      <c r="H6" s="40" t="s">
        <v>778</v>
      </c>
      <c r="I6" s="42">
        <v>45383</v>
      </c>
      <c r="J6" s="40" t="s">
        <v>817</v>
      </c>
      <c r="K6" s="40" t="s">
        <v>818</v>
      </c>
      <c r="L6" s="40" t="s">
        <v>819</v>
      </c>
      <c r="M6" s="40" t="s">
        <v>824</v>
      </c>
      <c r="N6" s="40" t="s">
        <v>838</v>
      </c>
      <c r="O6" s="47">
        <v>1</v>
      </c>
      <c r="P6" s="40" t="s">
        <v>840</v>
      </c>
      <c r="Q6" s="40" t="s">
        <v>1013</v>
      </c>
      <c r="R6" s="40" t="s">
        <v>906</v>
      </c>
      <c r="S6" s="40" t="s">
        <v>1021</v>
      </c>
      <c r="T6" s="40" t="s">
        <v>895</v>
      </c>
      <c r="U6" s="40" t="s">
        <v>854</v>
      </c>
      <c r="V6" s="40" t="s">
        <v>854</v>
      </c>
      <c r="W6" s="48" t="s">
        <v>854</v>
      </c>
      <c r="X6" s="48" t="s">
        <v>854</v>
      </c>
      <c r="Y6" s="48" t="s">
        <v>854</v>
      </c>
      <c r="Z6" s="48" t="s">
        <v>854</v>
      </c>
      <c r="AA6" s="48" t="s">
        <v>844</v>
      </c>
      <c r="AB6" s="48" t="s">
        <v>855</v>
      </c>
      <c r="AC6" s="48" t="s">
        <v>855</v>
      </c>
      <c r="AD6" s="48" t="s">
        <v>855</v>
      </c>
      <c r="AE6" s="48" t="s">
        <v>855</v>
      </c>
      <c r="AF6" s="48" t="s">
        <v>856</v>
      </c>
      <c r="AG6" s="48" t="s">
        <v>847</v>
      </c>
    </row>
    <row r="7" spans="1:33" x14ac:dyDescent="0.25">
      <c r="A7" s="39">
        <v>2000006</v>
      </c>
      <c r="B7" s="39" t="s">
        <v>564</v>
      </c>
      <c r="C7" s="40" t="s">
        <v>24</v>
      </c>
      <c r="D7" s="43">
        <f>SUMIF(CREANCES!$B$2:$B$99999,'INFO CLIENTS'!B7,CREANCES!$J$2:$J$99999) - SUMIF(CREANCES!$B$2:$B$99999,'INFO CLIENTS'!B7,CREANCES!$K$2:$K$99999)</f>
        <v>-13288.099999999977</v>
      </c>
      <c r="E7" s="40" t="s">
        <v>1015</v>
      </c>
      <c r="F7" s="40" t="s">
        <v>804</v>
      </c>
      <c r="G7" s="40" t="s">
        <v>26</v>
      </c>
      <c r="H7" s="40" t="s">
        <v>779</v>
      </c>
      <c r="I7" s="42">
        <v>45536</v>
      </c>
      <c r="J7" s="40" t="s">
        <v>817</v>
      </c>
      <c r="K7" s="40" t="s">
        <v>818</v>
      </c>
      <c r="L7" s="40" t="s">
        <v>819</v>
      </c>
      <c r="M7" s="40" t="s">
        <v>825</v>
      </c>
      <c r="N7" s="40" t="s">
        <v>838</v>
      </c>
      <c r="O7" s="47">
        <v>0</v>
      </c>
      <c r="P7" s="40" t="s">
        <v>840</v>
      </c>
      <c r="Q7" s="40" t="s">
        <v>1013</v>
      </c>
      <c r="R7" s="40" t="s">
        <v>6784</v>
      </c>
      <c r="S7" s="40" t="s">
        <v>847</v>
      </c>
      <c r="T7" s="40" t="s">
        <v>854</v>
      </c>
      <c r="U7" s="40" t="s">
        <v>854</v>
      </c>
      <c r="V7" s="40" t="s">
        <v>854</v>
      </c>
      <c r="W7" s="48" t="s">
        <v>857</v>
      </c>
      <c r="X7" s="48" t="s">
        <v>858</v>
      </c>
      <c r="Y7" s="48" t="s">
        <v>858</v>
      </c>
      <c r="Z7" s="48" t="s">
        <v>859</v>
      </c>
      <c r="AA7" s="48" t="s">
        <v>844</v>
      </c>
      <c r="AB7" s="48" t="s">
        <v>860</v>
      </c>
      <c r="AC7" s="48" t="s">
        <v>860</v>
      </c>
      <c r="AD7" s="48" t="s">
        <v>860</v>
      </c>
      <c r="AE7" s="48" t="s">
        <v>860</v>
      </c>
      <c r="AF7" s="48" t="s">
        <v>861</v>
      </c>
      <c r="AG7" s="48" t="s">
        <v>846</v>
      </c>
    </row>
    <row r="8" spans="1:33" x14ac:dyDescent="0.25">
      <c r="A8" s="39">
        <v>2000007</v>
      </c>
      <c r="B8" s="39" t="s">
        <v>4445</v>
      </c>
      <c r="C8" s="40" t="s">
        <v>773</v>
      </c>
      <c r="D8" s="43">
        <f>SUMIF(CREANCES!$B$2:$B$99999,'INFO CLIENTS'!B8,CREANCES!$J$2:$J$99999) - SUMIF(CREANCES!$B$2:$B$99999,'INFO CLIENTS'!B8,CREANCES!$K$2:$K$99999)</f>
        <v>176014.88</v>
      </c>
      <c r="E8" s="40" t="s">
        <v>1015</v>
      </c>
      <c r="F8" s="40" t="s">
        <v>805</v>
      </c>
      <c r="G8" s="40" t="s">
        <v>26</v>
      </c>
      <c r="H8" s="40" t="s">
        <v>1024</v>
      </c>
      <c r="I8" s="42">
        <v>45536</v>
      </c>
      <c r="J8" s="40" t="s">
        <v>817</v>
      </c>
      <c r="K8" s="40" t="s">
        <v>6779</v>
      </c>
      <c r="L8" s="43">
        <v>300000</v>
      </c>
      <c r="M8" s="40" t="s">
        <v>826</v>
      </c>
      <c r="N8" s="40" t="s">
        <v>838</v>
      </c>
      <c r="O8" s="47">
        <v>1</v>
      </c>
      <c r="P8" s="40" t="s">
        <v>839</v>
      </c>
      <c r="Q8" s="40" t="s">
        <v>841</v>
      </c>
      <c r="R8" s="40" t="s">
        <v>1012</v>
      </c>
      <c r="S8" s="40" t="s">
        <v>847</v>
      </c>
      <c r="T8" s="40" t="s">
        <v>847</v>
      </c>
      <c r="U8" s="48" t="s">
        <v>847</v>
      </c>
      <c r="V8" s="48" t="s">
        <v>847</v>
      </c>
      <c r="W8" s="48" t="s">
        <v>862</v>
      </c>
      <c r="X8" s="48" t="s">
        <v>863</v>
      </c>
      <c r="Y8" s="48" t="s">
        <v>863</v>
      </c>
      <c r="Z8" s="48" t="s">
        <v>864</v>
      </c>
      <c r="AA8" s="48" t="s">
        <v>844</v>
      </c>
      <c r="AB8" s="48" t="s">
        <v>847</v>
      </c>
      <c r="AC8" s="48" t="s">
        <v>847</v>
      </c>
      <c r="AD8" s="48" t="s">
        <v>847</v>
      </c>
      <c r="AE8" s="48" t="s">
        <v>847</v>
      </c>
      <c r="AF8" s="48" t="s">
        <v>847</v>
      </c>
      <c r="AG8" s="48" t="s">
        <v>847</v>
      </c>
    </row>
    <row r="9" spans="1:33" x14ac:dyDescent="0.25">
      <c r="A9" s="39">
        <v>2000008</v>
      </c>
      <c r="B9" s="39" t="s">
        <v>36</v>
      </c>
      <c r="C9" s="40" t="s">
        <v>775</v>
      </c>
      <c r="D9" s="43">
        <f>SUMIF(CREANCES!$B$2:$B$99999,'INFO CLIENTS'!B9,CREANCES!$J$2:$J$99999) - SUMIF(CREANCES!$B$2:$B$99999,'INFO CLIENTS'!B9,CREANCES!$K$2:$K$99999)</f>
        <v>0</v>
      </c>
      <c r="E9" s="40" t="s">
        <v>1015</v>
      </c>
      <c r="F9" s="40" t="s">
        <v>1046</v>
      </c>
      <c r="G9" s="40" t="s">
        <v>26</v>
      </c>
      <c r="H9" s="40" t="s">
        <v>26</v>
      </c>
      <c r="I9" s="42">
        <v>42370</v>
      </c>
      <c r="J9" s="40" t="s">
        <v>817</v>
      </c>
      <c r="K9" s="40" t="s">
        <v>818</v>
      </c>
      <c r="L9" s="40" t="s">
        <v>819</v>
      </c>
      <c r="M9" s="40" t="s">
        <v>26</v>
      </c>
      <c r="N9" s="40" t="s">
        <v>838</v>
      </c>
      <c r="O9" s="47">
        <v>0</v>
      </c>
      <c r="P9" s="40" t="s">
        <v>839</v>
      </c>
      <c r="Q9" s="40" t="s">
        <v>1013</v>
      </c>
      <c r="R9" s="40" t="s">
        <v>899</v>
      </c>
      <c r="S9" s="40" t="s">
        <v>854</v>
      </c>
      <c r="T9" s="40" t="s">
        <v>847</v>
      </c>
      <c r="U9" s="48" t="s">
        <v>847</v>
      </c>
      <c r="V9" s="48" t="s">
        <v>847</v>
      </c>
      <c r="W9" s="48" t="s">
        <v>865</v>
      </c>
      <c r="X9" s="48" t="s">
        <v>866</v>
      </c>
      <c r="Y9" s="48" t="s">
        <v>866</v>
      </c>
      <c r="Z9" s="48" t="s">
        <v>844</v>
      </c>
      <c r="AA9" s="48" t="s">
        <v>845</v>
      </c>
      <c r="AB9" s="48" t="s">
        <v>867</v>
      </c>
      <c r="AC9" s="48" t="s">
        <v>867</v>
      </c>
      <c r="AD9" s="48" t="s">
        <v>867</v>
      </c>
      <c r="AE9" s="48" t="s">
        <v>867</v>
      </c>
      <c r="AF9" s="48" t="s">
        <v>868</v>
      </c>
      <c r="AG9" s="48" t="s">
        <v>847</v>
      </c>
    </row>
    <row r="10" spans="1:33" x14ac:dyDescent="0.25">
      <c r="A10" s="39">
        <v>2000009</v>
      </c>
      <c r="B10" s="39" t="s">
        <v>66</v>
      </c>
      <c r="C10" s="40" t="s">
        <v>24</v>
      </c>
      <c r="D10" s="43">
        <f>SUMIF(CREANCES!$B$2:$B$99999,'INFO CLIENTS'!B10,CREANCES!$J$2:$J$99999) - SUMIF(CREANCES!$B$2:$B$99999,'INFO CLIENTS'!B10,CREANCES!$K$2:$K$99999)</f>
        <v>224510.00000000003</v>
      </c>
      <c r="E10" s="40" t="s">
        <v>1015</v>
      </c>
      <c r="F10" s="40" t="s">
        <v>806</v>
      </c>
      <c r="G10" s="41" t="s">
        <v>793</v>
      </c>
      <c r="H10" s="40" t="s">
        <v>780</v>
      </c>
      <c r="I10" s="42">
        <v>45292</v>
      </c>
      <c r="J10" s="43" t="s">
        <v>1048</v>
      </c>
      <c r="K10" s="40" t="s">
        <v>6781</v>
      </c>
      <c r="L10" s="45">
        <v>500000</v>
      </c>
      <c r="M10" s="40" t="s">
        <v>827</v>
      </c>
      <c r="N10" s="40" t="s">
        <v>838</v>
      </c>
      <c r="O10" s="47">
        <v>1</v>
      </c>
      <c r="P10" s="40" t="s">
        <v>840</v>
      </c>
      <c r="Q10" s="40" t="s">
        <v>843</v>
      </c>
      <c r="R10" s="40" t="s">
        <v>1012</v>
      </c>
      <c r="S10" s="40" t="s">
        <v>854</v>
      </c>
      <c r="T10" s="40" t="s">
        <v>854</v>
      </c>
      <c r="U10" s="40" t="s">
        <v>854</v>
      </c>
      <c r="V10" s="40" t="s">
        <v>854</v>
      </c>
      <c r="W10" s="48" t="s">
        <v>869</v>
      </c>
      <c r="X10" s="48" t="s">
        <v>870</v>
      </c>
      <c r="Y10" s="48" t="s">
        <v>871</v>
      </c>
      <c r="Z10" s="48" t="s">
        <v>872</v>
      </c>
      <c r="AA10" s="48" t="s">
        <v>844</v>
      </c>
      <c r="AB10" s="48" t="s">
        <v>873</v>
      </c>
      <c r="AC10" s="48" t="s">
        <v>874</v>
      </c>
      <c r="AD10" s="48" t="s">
        <v>874</v>
      </c>
      <c r="AE10" s="48" t="s">
        <v>874</v>
      </c>
      <c r="AF10" s="48" t="s">
        <v>856</v>
      </c>
      <c r="AG10" s="48" t="s">
        <v>847</v>
      </c>
    </row>
    <row r="11" spans="1:33" x14ac:dyDescent="0.25">
      <c r="A11" s="39">
        <v>2000010</v>
      </c>
      <c r="B11" s="39" t="s">
        <v>4446</v>
      </c>
      <c r="C11" s="40" t="s">
        <v>24</v>
      </c>
      <c r="D11" s="43">
        <f>SUMIF(CREANCES!$B$2:$B$99999,'INFO CLIENTS'!B11,CREANCES!$J$2:$J$99999) - SUMIF(CREANCES!$B$2:$B$99999,'INFO CLIENTS'!B11,CREANCES!$K$2:$K$99999)</f>
        <v>-20405.499999999996</v>
      </c>
      <c r="E11" s="40" t="s">
        <v>1015</v>
      </c>
      <c r="F11" s="40" t="s">
        <v>807</v>
      </c>
      <c r="G11" s="41" t="s">
        <v>794</v>
      </c>
      <c r="H11" s="40" t="s">
        <v>781</v>
      </c>
      <c r="I11" s="42">
        <v>45505</v>
      </c>
      <c r="J11" s="40" t="s">
        <v>817</v>
      </c>
      <c r="K11" s="40" t="s">
        <v>818</v>
      </c>
      <c r="L11" s="40" t="s">
        <v>819</v>
      </c>
      <c r="M11" s="40" t="s">
        <v>828</v>
      </c>
      <c r="N11" s="40" t="s">
        <v>838</v>
      </c>
      <c r="O11" s="47">
        <v>0</v>
      </c>
      <c r="P11" s="40" t="s">
        <v>840</v>
      </c>
      <c r="Q11" s="40" t="s">
        <v>1013</v>
      </c>
      <c r="R11" s="40" t="s">
        <v>899</v>
      </c>
      <c r="S11" s="40" t="s">
        <v>847</v>
      </c>
      <c r="T11" s="40" t="s">
        <v>854</v>
      </c>
      <c r="U11" s="40" t="s">
        <v>854</v>
      </c>
      <c r="V11" s="40" t="s">
        <v>854</v>
      </c>
      <c r="W11" s="48" t="s">
        <v>875</v>
      </c>
      <c r="X11" s="48" t="s">
        <v>876</v>
      </c>
      <c r="Y11" s="48" t="s">
        <v>876</v>
      </c>
      <c r="Z11" s="48" t="s">
        <v>877</v>
      </c>
      <c r="AA11" s="48" t="s">
        <v>844</v>
      </c>
      <c r="AB11" s="48" t="s">
        <v>878</v>
      </c>
      <c r="AC11" s="48" t="s">
        <v>878</v>
      </c>
      <c r="AD11" s="48" t="s">
        <v>878</v>
      </c>
      <c r="AE11" s="48" t="s">
        <v>878</v>
      </c>
      <c r="AF11" s="48" t="s">
        <v>861</v>
      </c>
      <c r="AG11" s="48" t="s">
        <v>847</v>
      </c>
    </row>
    <row r="12" spans="1:33" x14ac:dyDescent="0.25">
      <c r="A12" s="39">
        <v>2000011</v>
      </c>
      <c r="B12" s="39" t="s">
        <v>6326</v>
      </c>
      <c r="C12" s="40" t="s">
        <v>24</v>
      </c>
      <c r="D12" s="43">
        <f>SUMIF(CREANCES!$B$2:$B$99999,'INFO CLIENTS'!B12,CREANCES!$J$2:$J$99999) - SUMIF(CREANCES!$B$2:$B$99999,'INFO CLIENTS'!B12,CREANCES!$K$2:$K$99999)</f>
        <v>-43837.66</v>
      </c>
      <c r="E12" s="40" t="s">
        <v>1015</v>
      </c>
      <c r="F12" s="40" t="s">
        <v>808</v>
      </c>
      <c r="G12" s="40" t="s">
        <v>26</v>
      </c>
      <c r="H12" s="40" t="s">
        <v>782</v>
      </c>
      <c r="I12" s="42">
        <v>44927</v>
      </c>
      <c r="J12" s="40" t="s">
        <v>817</v>
      </c>
      <c r="K12" s="40" t="s">
        <v>818</v>
      </c>
      <c r="L12" s="40" t="s">
        <v>819</v>
      </c>
      <c r="M12" s="40" t="s">
        <v>829</v>
      </c>
      <c r="N12" s="40" t="s">
        <v>838</v>
      </c>
      <c r="O12" s="47">
        <v>0</v>
      </c>
      <c r="P12" s="40" t="s">
        <v>839</v>
      </c>
      <c r="Q12" s="40" t="s">
        <v>1013</v>
      </c>
      <c r="R12" s="40" t="s">
        <v>6784</v>
      </c>
      <c r="S12" s="40" t="s">
        <v>854</v>
      </c>
      <c r="T12" s="40" t="s">
        <v>847</v>
      </c>
      <c r="U12" s="48" t="s">
        <v>847</v>
      </c>
      <c r="V12" s="48" t="s">
        <v>847</v>
      </c>
      <c r="W12" s="48" t="s">
        <v>852</v>
      </c>
      <c r="X12" s="48" t="s">
        <v>863</v>
      </c>
      <c r="Y12" s="48" t="s">
        <v>863</v>
      </c>
      <c r="Z12" s="48" t="s">
        <v>879</v>
      </c>
      <c r="AA12" s="48" t="s">
        <v>844</v>
      </c>
      <c r="AB12" s="48" t="s">
        <v>850</v>
      </c>
      <c r="AC12" s="48" t="s">
        <v>850</v>
      </c>
      <c r="AD12" s="48" t="s">
        <v>850</v>
      </c>
      <c r="AE12" s="48" t="s">
        <v>850</v>
      </c>
      <c r="AF12" s="48" t="s">
        <v>851</v>
      </c>
      <c r="AG12" s="48" t="s">
        <v>847</v>
      </c>
    </row>
    <row r="13" spans="1:33" x14ac:dyDescent="0.25">
      <c r="A13" s="39">
        <v>2000012</v>
      </c>
      <c r="B13" s="39" t="s">
        <v>41</v>
      </c>
      <c r="C13" s="40" t="s">
        <v>24</v>
      </c>
      <c r="D13" s="43">
        <f>SUMIF(CREANCES!$B$2:$B$99999,'INFO CLIENTS'!B13,CREANCES!$J$2:$J$99999) - SUMIF(CREANCES!$B$2:$B$99999,'INFO CLIENTS'!B13,CREANCES!$K$2:$K$99999)</f>
        <v>-50017.849999999977</v>
      </c>
      <c r="E13" s="40" t="s">
        <v>1015</v>
      </c>
      <c r="F13" s="40" t="s">
        <v>811</v>
      </c>
      <c r="G13" s="41" t="s">
        <v>795</v>
      </c>
      <c r="H13" s="40" t="s">
        <v>783</v>
      </c>
      <c r="I13" s="42">
        <v>42736</v>
      </c>
      <c r="J13" s="40" t="s">
        <v>817</v>
      </c>
      <c r="K13" s="40" t="s">
        <v>818</v>
      </c>
      <c r="L13" s="40" t="s">
        <v>819</v>
      </c>
      <c r="M13" s="40" t="s">
        <v>830</v>
      </c>
      <c r="N13" s="40" t="s">
        <v>838</v>
      </c>
      <c r="O13" s="47">
        <v>0</v>
      </c>
      <c r="P13" s="40" t="s">
        <v>840</v>
      </c>
      <c r="Q13" s="40" t="s">
        <v>1013</v>
      </c>
      <c r="R13" s="40" t="s">
        <v>6784</v>
      </c>
      <c r="S13" s="40" t="s">
        <v>847</v>
      </c>
      <c r="T13" s="40" t="s">
        <v>854</v>
      </c>
      <c r="U13" s="40" t="s">
        <v>854</v>
      </c>
      <c r="V13" s="40" t="s">
        <v>854</v>
      </c>
      <c r="W13" s="48" t="s">
        <v>857</v>
      </c>
      <c r="X13" s="48" t="s">
        <v>858</v>
      </c>
      <c r="Y13" s="48" t="s">
        <v>858</v>
      </c>
      <c r="Z13" s="48" t="s">
        <v>859</v>
      </c>
      <c r="AA13" s="48" t="s">
        <v>844</v>
      </c>
      <c r="AB13" s="48" t="s">
        <v>860</v>
      </c>
      <c r="AC13" s="48" t="s">
        <v>860</v>
      </c>
      <c r="AD13" s="48" t="s">
        <v>860</v>
      </c>
      <c r="AE13" s="48" t="s">
        <v>860</v>
      </c>
      <c r="AF13" s="48" t="s">
        <v>861</v>
      </c>
      <c r="AG13" s="48" t="s">
        <v>846</v>
      </c>
    </row>
    <row r="14" spans="1:33" x14ac:dyDescent="0.25">
      <c r="A14" s="39">
        <v>2000013</v>
      </c>
      <c r="B14" s="39" t="s">
        <v>1033</v>
      </c>
      <c r="C14" s="40" t="s">
        <v>24</v>
      </c>
      <c r="D14" s="43">
        <f>SUMIF(CREANCES!$B$2:$B$99999,'INFO CLIENTS'!B14,CREANCES!$J$2:$J$99999) - SUMIF(CREANCES!$B$2:$B$99999,'INFO CLIENTS'!B14,CREANCES!$K$2:$K$99999)</f>
        <v>347955.6036499996</v>
      </c>
      <c r="E14" s="40" t="s">
        <v>1015</v>
      </c>
      <c r="F14" s="40" t="s">
        <v>811</v>
      </c>
      <c r="G14" s="41" t="s">
        <v>795</v>
      </c>
      <c r="H14" s="40" t="s">
        <v>783</v>
      </c>
      <c r="I14" s="42">
        <v>42736</v>
      </c>
      <c r="J14" s="40" t="s">
        <v>817</v>
      </c>
      <c r="K14" s="40" t="s">
        <v>818</v>
      </c>
      <c r="L14" s="40" t="s">
        <v>819</v>
      </c>
      <c r="M14" s="40" t="s">
        <v>830</v>
      </c>
      <c r="N14" s="40" t="s">
        <v>838</v>
      </c>
      <c r="O14" s="47">
        <v>1</v>
      </c>
      <c r="P14" s="40" t="s">
        <v>840</v>
      </c>
      <c r="Q14" s="40" t="s">
        <v>1013</v>
      </c>
      <c r="R14" s="40" t="s">
        <v>6782</v>
      </c>
      <c r="S14" s="40" t="s">
        <v>847</v>
      </c>
      <c r="T14" s="40" t="s">
        <v>854</v>
      </c>
      <c r="U14" s="40" t="s">
        <v>854</v>
      </c>
      <c r="V14" s="40" t="s">
        <v>854</v>
      </c>
      <c r="W14" s="48" t="s">
        <v>857</v>
      </c>
      <c r="X14" s="48" t="s">
        <v>858</v>
      </c>
      <c r="Y14" s="48" t="s">
        <v>858</v>
      </c>
      <c r="Z14" s="48" t="s">
        <v>859</v>
      </c>
      <c r="AA14" s="48" t="s">
        <v>844</v>
      </c>
      <c r="AB14" s="48" t="s">
        <v>860</v>
      </c>
      <c r="AC14" s="48" t="s">
        <v>860</v>
      </c>
      <c r="AD14" s="48" t="s">
        <v>860</v>
      </c>
      <c r="AE14" s="48" t="s">
        <v>860</v>
      </c>
      <c r="AF14" s="48" t="s">
        <v>861</v>
      </c>
      <c r="AG14" s="48" t="s">
        <v>847</v>
      </c>
    </row>
    <row r="15" spans="1:33" x14ac:dyDescent="0.25">
      <c r="A15" s="39">
        <v>2000014</v>
      </c>
      <c r="B15" s="39" t="s">
        <v>4447</v>
      </c>
      <c r="C15" s="40" t="s">
        <v>24</v>
      </c>
      <c r="D15" s="43">
        <f>SUMIF(CREANCES!$B$2:$B$99999,'INFO CLIENTS'!B15,CREANCES!$J$2:$J$99999) - SUMIF(CREANCES!$B$2:$B$99999,'INFO CLIENTS'!B15,CREANCES!$K$2:$K$99999)</f>
        <v>262385.53339999961</v>
      </c>
      <c r="E15" s="40" t="s">
        <v>1015</v>
      </c>
      <c r="F15" s="40" t="s">
        <v>809</v>
      </c>
      <c r="G15" s="41" t="s">
        <v>796</v>
      </c>
      <c r="H15" s="40" t="s">
        <v>1025</v>
      </c>
      <c r="I15" s="42">
        <v>42736</v>
      </c>
      <c r="J15" s="43" t="s">
        <v>1048</v>
      </c>
      <c r="K15" s="40" t="s">
        <v>6781</v>
      </c>
      <c r="L15" s="45">
        <v>600000</v>
      </c>
      <c r="M15" s="40" t="s">
        <v>831</v>
      </c>
      <c r="N15" s="40" t="s">
        <v>838</v>
      </c>
      <c r="O15" s="47">
        <v>0.7</v>
      </c>
      <c r="P15" s="40" t="s">
        <v>839</v>
      </c>
      <c r="Q15" s="40" t="s">
        <v>841</v>
      </c>
      <c r="R15" s="40" t="s">
        <v>6785</v>
      </c>
      <c r="S15" s="40" t="s">
        <v>854</v>
      </c>
      <c r="T15" s="40" t="s">
        <v>847</v>
      </c>
      <c r="U15" s="48" t="s">
        <v>847</v>
      </c>
      <c r="V15" s="48" t="s">
        <v>847</v>
      </c>
      <c r="W15" s="48" t="s">
        <v>880</v>
      </c>
      <c r="X15" s="48" t="s">
        <v>881</v>
      </c>
      <c r="Y15" s="48" t="s">
        <v>882</v>
      </c>
      <c r="Z15" s="48" t="s">
        <v>879</v>
      </c>
      <c r="AA15" s="48" t="s">
        <v>893</v>
      </c>
      <c r="AB15" s="48" t="s">
        <v>883</v>
      </c>
      <c r="AC15" s="48" t="s">
        <v>883</v>
      </c>
      <c r="AD15" s="48" t="s">
        <v>883</v>
      </c>
      <c r="AE15" s="48" t="s">
        <v>883</v>
      </c>
      <c r="AF15" s="48" t="s">
        <v>851</v>
      </c>
      <c r="AG15" s="48" t="s">
        <v>846</v>
      </c>
    </row>
    <row r="16" spans="1:33" x14ac:dyDescent="0.25">
      <c r="A16" s="39">
        <v>2000015</v>
      </c>
      <c r="B16" s="39" t="s">
        <v>4422</v>
      </c>
      <c r="C16" s="40" t="s">
        <v>773</v>
      </c>
      <c r="D16" s="43">
        <f>SUMIF(CREANCES!$B$2:$B$99999,'INFO CLIENTS'!B16,CREANCES!$J$2:$J$99999) - SUMIF(CREANCES!$B$2:$B$99999,'INFO CLIENTS'!B16,CREANCES!$K$2:$K$99999)</f>
        <v>334655.22300000046</v>
      </c>
      <c r="E16" s="40" t="s">
        <v>1014</v>
      </c>
      <c r="F16" s="40" t="s">
        <v>810</v>
      </c>
      <c r="G16" s="41" t="s">
        <v>797</v>
      </c>
      <c r="H16" s="40" t="s">
        <v>784</v>
      </c>
      <c r="I16" s="42">
        <v>44562</v>
      </c>
      <c r="J16" s="40" t="s">
        <v>817</v>
      </c>
      <c r="K16" s="40" t="s">
        <v>6779</v>
      </c>
      <c r="L16" s="43">
        <v>400000</v>
      </c>
      <c r="M16" s="40" t="s">
        <v>832</v>
      </c>
      <c r="N16" s="40" t="s">
        <v>838</v>
      </c>
      <c r="O16" s="47">
        <v>1</v>
      </c>
      <c r="P16" s="40" t="s">
        <v>839</v>
      </c>
      <c r="Q16" s="40" t="s">
        <v>841</v>
      </c>
      <c r="R16" s="40" t="s">
        <v>1012</v>
      </c>
      <c r="S16" s="40" t="s">
        <v>853</v>
      </c>
      <c r="T16" s="40" t="s">
        <v>896</v>
      </c>
      <c r="U16" s="48" t="s">
        <v>847</v>
      </c>
      <c r="V16" s="48" t="s">
        <v>847</v>
      </c>
      <c r="W16" s="48" t="s">
        <v>850</v>
      </c>
      <c r="X16" s="48" t="s">
        <v>844</v>
      </c>
      <c r="Y16" s="48" t="s">
        <v>884</v>
      </c>
      <c r="Z16" s="48" t="s">
        <v>864</v>
      </c>
      <c r="AA16" s="48" t="s">
        <v>844</v>
      </c>
      <c r="AB16" s="48" t="s">
        <v>885</v>
      </c>
      <c r="AC16" s="48" t="s">
        <v>885</v>
      </c>
      <c r="AD16" s="48" t="s">
        <v>865</v>
      </c>
      <c r="AE16" s="48" t="s">
        <v>850</v>
      </c>
      <c r="AF16" s="48" t="s">
        <v>886</v>
      </c>
      <c r="AG16" s="48" t="s">
        <v>847</v>
      </c>
    </row>
    <row r="17" spans="1:33" x14ac:dyDescent="0.25">
      <c r="A17" s="39">
        <v>2000016</v>
      </c>
      <c r="B17" s="39" t="s">
        <v>162</v>
      </c>
      <c r="C17" s="40" t="s">
        <v>24</v>
      </c>
      <c r="D17" s="43">
        <f>SUMIF(CREANCES!$B$2:$B$99999,'INFO CLIENTS'!B17,CREANCES!$J$2:$J$99999) - SUMIF(CREANCES!$B$2:$B$99999,'INFO CLIENTS'!B17,CREANCES!$K$2:$K$99999)</f>
        <v>-52992.859999999986</v>
      </c>
      <c r="E17" s="40" t="s">
        <v>1015</v>
      </c>
      <c r="F17" s="40" t="s">
        <v>812</v>
      </c>
      <c r="G17" s="40" t="s">
        <v>26</v>
      </c>
      <c r="H17" s="40" t="s">
        <v>785</v>
      </c>
      <c r="I17" s="42">
        <v>44927</v>
      </c>
      <c r="J17" s="40" t="s">
        <v>817</v>
      </c>
      <c r="K17" s="40" t="s">
        <v>818</v>
      </c>
      <c r="L17" s="40" t="s">
        <v>819</v>
      </c>
      <c r="M17" s="40" t="s">
        <v>833</v>
      </c>
      <c r="N17" s="40" t="s">
        <v>838</v>
      </c>
      <c r="O17" s="47">
        <v>0</v>
      </c>
      <c r="P17" s="40" t="s">
        <v>840</v>
      </c>
      <c r="Q17" s="40" t="s">
        <v>841</v>
      </c>
      <c r="R17" s="40" t="s">
        <v>899</v>
      </c>
      <c r="S17" s="40" t="s">
        <v>854</v>
      </c>
      <c r="T17" s="40" t="s">
        <v>854</v>
      </c>
      <c r="U17" s="40" t="s">
        <v>854</v>
      </c>
      <c r="V17" s="40" t="s">
        <v>854</v>
      </c>
      <c r="W17" s="48" t="s">
        <v>857</v>
      </c>
      <c r="X17" s="48" t="s">
        <v>858</v>
      </c>
      <c r="Y17" s="48" t="s">
        <v>858</v>
      </c>
      <c r="Z17" s="48" t="s">
        <v>859</v>
      </c>
      <c r="AA17" s="48" t="s">
        <v>844</v>
      </c>
      <c r="AB17" s="48" t="s">
        <v>860</v>
      </c>
      <c r="AC17" s="48" t="s">
        <v>860</v>
      </c>
      <c r="AD17" s="48" t="s">
        <v>860</v>
      </c>
      <c r="AE17" s="48" t="s">
        <v>860</v>
      </c>
      <c r="AF17" s="48" t="s">
        <v>861</v>
      </c>
      <c r="AG17" s="48" t="s">
        <v>846</v>
      </c>
    </row>
    <row r="18" spans="1:33" x14ac:dyDescent="0.25">
      <c r="A18" s="39">
        <v>2000017</v>
      </c>
      <c r="B18" s="39" t="s">
        <v>4421</v>
      </c>
      <c r="C18" s="40" t="s">
        <v>773</v>
      </c>
      <c r="D18" s="43">
        <f>SUMIF(CREANCES!$B$2:$B$99999,'INFO CLIENTS'!B18,CREANCES!$J$2:$J$99999) - SUMIF(CREANCES!$B$2:$B$99999,'INFO CLIENTS'!B18,CREANCES!$K$2:$K$99999)</f>
        <v>1891914.3039999998</v>
      </c>
      <c r="E18" s="40" t="s">
        <v>1014</v>
      </c>
      <c r="F18" s="40" t="s">
        <v>813</v>
      </c>
      <c r="G18" s="41" t="s">
        <v>798</v>
      </c>
      <c r="H18" s="40" t="s">
        <v>786</v>
      </c>
      <c r="I18" s="42">
        <v>44562</v>
      </c>
      <c r="J18" s="40" t="s">
        <v>817</v>
      </c>
      <c r="K18" s="40" t="s">
        <v>6780</v>
      </c>
      <c r="L18" s="40" t="s">
        <v>819</v>
      </c>
      <c r="M18" s="40" t="s">
        <v>834</v>
      </c>
      <c r="N18" s="40" t="s">
        <v>838</v>
      </c>
      <c r="O18" s="47">
        <v>1</v>
      </c>
      <c r="P18" s="40" t="s">
        <v>839</v>
      </c>
      <c r="Q18" s="40" t="s">
        <v>841</v>
      </c>
      <c r="R18" s="40" t="s">
        <v>1012</v>
      </c>
      <c r="S18" s="40" t="s">
        <v>1017</v>
      </c>
      <c r="T18" s="40" t="s">
        <v>897</v>
      </c>
      <c r="U18" s="48" t="s">
        <v>847</v>
      </c>
      <c r="V18" s="48" t="s">
        <v>847</v>
      </c>
      <c r="W18" s="48" t="s">
        <v>847</v>
      </c>
      <c r="X18" s="48" t="s">
        <v>849</v>
      </c>
      <c r="Y18" s="48" t="s">
        <v>887</v>
      </c>
      <c r="Z18" s="48" t="s">
        <v>844</v>
      </c>
      <c r="AA18" s="48" t="s">
        <v>844</v>
      </c>
      <c r="AB18" s="48" t="s">
        <v>847</v>
      </c>
      <c r="AC18" s="48" t="s">
        <v>847</v>
      </c>
      <c r="AD18" s="48" t="s">
        <v>847</v>
      </c>
      <c r="AE18" s="48" t="s">
        <v>847</v>
      </c>
      <c r="AF18" s="48" t="s">
        <v>847</v>
      </c>
      <c r="AG18" s="48" t="s">
        <v>847</v>
      </c>
    </row>
    <row r="19" spans="1:33" x14ac:dyDescent="0.25">
      <c r="A19" s="39">
        <v>2000018</v>
      </c>
      <c r="B19" s="39" t="s">
        <v>70</v>
      </c>
      <c r="C19" s="40" t="s">
        <v>24</v>
      </c>
      <c r="D19" s="43">
        <f>SUMIF(CREANCES!$B$2:$B$99999,'INFO CLIENTS'!B19,CREANCES!$J$2:$J$99999) - SUMIF(CREANCES!$B$2:$B$99999,'INFO CLIENTS'!B19,CREANCES!$K$2:$K$99999)</f>
        <v>-36137.739999999932</v>
      </c>
      <c r="E19" s="40" t="s">
        <v>1015</v>
      </c>
      <c r="F19" s="40" t="s">
        <v>814</v>
      </c>
      <c r="G19" s="40" t="s">
        <v>26</v>
      </c>
      <c r="H19" s="40" t="s">
        <v>787</v>
      </c>
      <c r="I19" s="42">
        <v>44562</v>
      </c>
      <c r="J19" s="40" t="s">
        <v>817</v>
      </c>
      <c r="K19" s="40" t="s">
        <v>818</v>
      </c>
      <c r="L19" s="40" t="s">
        <v>819</v>
      </c>
      <c r="M19" s="40" t="s">
        <v>835</v>
      </c>
      <c r="N19" s="40" t="s">
        <v>838</v>
      </c>
      <c r="O19" s="47">
        <v>0</v>
      </c>
      <c r="P19" s="40" t="s">
        <v>840</v>
      </c>
      <c r="Q19" s="40" t="s">
        <v>1013</v>
      </c>
      <c r="R19" s="40" t="s">
        <v>6784</v>
      </c>
      <c r="S19" s="40" t="s">
        <v>847</v>
      </c>
      <c r="T19" s="40" t="s">
        <v>854</v>
      </c>
      <c r="U19" s="40" t="s">
        <v>854</v>
      </c>
      <c r="V19" s="40" t="s">
        <v>854</v>
      </c>
      <c r="W19" s="48" t="s">
        <v>857</v>
      </c>
      <c r="X19" s="48" t="s">
        <v>858</v>
      </c>
      <c r="Y19" s="48" t="s">
        <v>858</v>
      </c>
      <c r="Z19" s="48" t="s">
        <v>859</v>
      </c>
      <c r="AA19" s="48" t="s">
        <v>844</v>
      </c>
      <c r="AB19" s="48" t="s">
        <v>860</v>
      </c>
      <c r="AC19" s="48" t="s">
        <v>860</v>
      </c>
      <c r="AD19" s="48" t="s">
        <v>860</v>
      </c>
      <c r="AE19" s="48" t="s">
        <v>860</v>
      </c>
      <c r="AF19" s="48" t="s">
        <v>861</v>
      </c>
      <c r="AG19" s="48" t="s">
        <v>847</v>
      </c>
    </row>
    <row r="20" spans="1:33" x14ac:dyDescent="0.25">
      <c r="A20" s="39">
        <v>2000019</v>
      </c>
      <c r="B20" s="39" t="s">
        <v>45</v>
      </c>
      <c r="C20" s="40" t="s">
        <v>24</v>
      </c>
      <c r="D20" s="43">
        <f>SUMIF(CREANCES!$B$2:$B$99999,'INFO CLIENTS'!B20,CREANCES!$J$2:$J$99999) - SUMIF(CREANCES!$B$2:$B$99999,'INFO CLIENTS'!B20,CREANCES!$K$2:$K$99999)</f>
        <v>-52943.220000000263</v>
      </c>
      <c r="E20" s="40" t="s">
        <v>1015</v>
      </c>
      <c r="F20" s="40" t="s">
        <v>815</v>
      </c>
      <c r="G20" s="40" t="s">
        <v>26</v>
      </c>
      <c r="H20" s="40" t="s">
        <v>788</v>
      </c>
      <c r="I20" s="42">
        <v>44927</v>
      </c>
      <c r="J20" s="40" t="s">
        <v>817</v>
      </c>
      <c r="K20" s="40" t="s">
        <v>818</v>
      </c>
      <c r="L20" s="40" t="s">
        <v>819</v>
      </c>
      <c r="M20" s="40" t="s">
        <v>836</v>
      </c>
      <c r="N20" s="40" t="s">
        <v>838</v>
      </c>
      <c r="O20" s="47">
        <v>0</v>
      </c>
      <c r="P20" s="40" t="s">
        <v>840</v>
      </c>
      <c r="Q20" s="40" t="s">
        <v>841</v>
      </c>
      <c r="R20" s="40" t="s">
        <v>6784</v>
      </c>
      <c r="S20" s="40" t="s">
        <v>847</v>
      </c>
      <c r="T20" s="40" t="s">
        <v>854</v>
      </c>
      <c r="U20" s="40" t="s">
        <v>854</v>
      </c>
      <c r="V20" s="40" t="s">
        <v>854</v>
      </c>
      <c r="W20" s="48" t="s">
        <v>888</v>
      </c>
      <c r="X20" s="48" t="s">
        <v>889</v>
      </c>
      <c r="Y20" s="48" t="s">
        <v>889</v>
      </c>
      <c r="Z20" s="48" t="s">
        <v>890</v>
      </c>
      <c r="AA20" s="48" t="s">
        <v>844</v>
      </c>
      <c r="AB20" s="48" t="s">
        <v>891</v>
      </c>
      <c r="AC20" s="48" t="s">
        <v>891</v>
      </c>
      <c r="AD20" s="48" t="s">
        <v>891</v>
      </c>
      <c r="AE20" s="48" t="s">
        <v>891</v>
      </c>
      <c r="AF20" s="48" t="s">
        <v>892</v>
      </c>
      <c r="AG20" s="48" t="s">
        <v>847</v>
      </c>
    </row>
    <row r="21" spans="1:33" x14ac:dyDescent="0.25">
      <c r="A21" s="39">
        <v>2000020</v>
      </c>
      <c r="B21" s="39" t="s">
        <v>140</v>
      </c>
      <c r="C21" s="40" t="s">
        <v>24</v>
      </c>
      <c r="D21" s="43">
        <f>SUMIF(CREANCES!$B$2:$B$99999,'INFO CLIENTS'!B21,CREANCES!$J$2:$J$99999) - SUMIF(CREANCES!$B$2:$B$99999,'INFO CLIENTS'!B21,CREANCES!$K$2:$K$99999)</f>
        <v>-69213.440000000177</v>
      </c>
      <c r="E21" s="40" t="s">
        <v>1015</v>
      </c>
      <c r="F21" s="40" t="s">
        <v>816</v>
      </c>
      <c r="G21" s="41" t="s">
        <v>799</v>
      </c>
      <c r="H21" s="40" t="s">
        <v>789</v>
      </c>
      <c r="I21" s="42">
        <v>45017</v>
      </c>
      <c r="J21" s="40" t="s">
        <v>817</v>
      </c>
      <c r="K21" s="40" t="s">
        <v>818</v>
      </c>
      <c r="L21" s="40" t="s">
        <v>819</v>
      </c>
      <c r="M21" s="46" t="s">
        <v>837</v>
      </c>
      <c r="N21" s="40" t="s">
        <v>838</v>
      </c>
      <c r="O21" s="47">
        <v>0</v>
      </c>
      <c r="P21" s="40" t="s">
        <v>839</v>
      </c>
      <c r="Q21" s="40" t="s">
        <v>841</v>
      </c>
      <c r="R21" s="40" t="s">
        <v>6784</v>
      </c>
      <c r="S21" s="40" t="s">
        <v>854</v>
      </c>
      <c r="T21" s="40" t="s">
        <v>847</v>
      </c>
      <c r="U21" s="48" t="s">
        <v>847</v>
      </c>
      <c r="V21" s="48" t="s">
        <v>847</v>
      </c>
      <c r="W21" s="48" t="s">
        <v>847</v>
      </c>
      <c r="X21" s="48" t="s">
        <v>853</v>
      </c>
      <c r="Y21" s="48" t="s">
        <v>853</v>
      </c>
      <c r="Z21" s="48" t="s">
        <v>853</v>
      </c>
      <c r="AA21" s="48" t="s">
        <v>844</v>
      </c>
      <c r="AB21" s="48" t="s">
        <v>852</v>
      </c>
      <c r="AC21" s="48" t="s">
        <v>852</v>
      </c>
      <c r="AD21" s="48" t="s">
        <v>852</v>
      </c>
      <c r="AE21" s="48" t="s">
        <v>852</v>
      </c>
      <c r="AF21" s="48" t="s">
        <v>851</v>
      </c>
      <c r="AG21" s="48" t="s">
        <v>846</v>
      </c>
    </row>
    <row r="22" spans="1:33" x14ac:dyDescent="0.25">
      <c r="A22" s="39">
        <v>2000021</v>
      </c>
      <c r="B22" s="39" t="s">
        <v>4448</v>
      </c>
      <c r="C22" s="40" t="s">
        <v>901</v>
      </c>
      <c r="D22" s="43">
        <f>SUMIF(CREANCES!$B$2:$B$99999,'INFO CLIENTS'!B22,CREANCES!$J$2:$J$99999) - SUMIF(CREANCES!$B$2:$B$99999,'INFO CLIENTS'!B22,CREANCES!$K$2:$K$99999)</f>
        <v>-33042.36</v>
      </c>
      <c r="E22" s="40" t="s">
        <v>1015</v>
      </c>
      <c r="F22" s="40" t="s">
        <v>1047</v>
      </c>
      <c r="G22" s="49" t="s">
        <v>903</v>
      </c>
      <c r="H22" s="40" t="s">
        <v>904</v>
      </c>
      <c r="I22" s="42">
        <v>45658</v>
      </c>
      <c r="J22" s="40" t="s">
        <v>817</v>
      </c>
      <c r="K22" s="40" t="s">
        <v>818</v>
      </c>
      <c r="L22" s="43">
        <f>72000/1.2</f>
        <v>60000</v>
      </c>
      <c r="M22" s="46" t="s">
        <v>905</v>
      </c>
      <c r="N22" s="40" t="s">
        <v>838</v>
      </c>
      <c r="O22" s="47">
        <v>1</v>
      </c>
      <c r="P22" s="40" t="s">
        <v>839</v>
      </c>
      <c r="Q22" s="40" t="s">
        <v>1013</v>
      </c>
      <c r="R22" s="40" t="s">
        <v>906</v>
      </c>
      <c r="S22" s="40" t="s">
        <v>847</v>
      </c>
      <c r="T22" s="40" t="s">
        <v>847</v>
      </c>
      <c r="U22" s="48" t="s">
        <v>847</v>
      </c>
      <c r="V22" s="48" t="s">
        <v>847</v>
      </c>
      <c r="W22" s="48" t="s">
        <v>847</v>
      </c>
      <c r="X22" s="48" t="s">
        <v>847</v>
      </c>
      <c r="Y22" s="48" t="s">
        <v>847</v>
      </c>
      <c r="Z22" s="48" t="s">
        <v>847</v>
      </c>
      <c r="AA22" s="48" t="s">
        <v>844</v>
      </c>
      <c r="AB22" s="48" t="s">
        <v>847</v>
      </c>
      <c r="AC22" s="48" t="s">
        <v>847</v>
      </c>
      <c r="AD22" s="48" t="s">
        <v>847</v>
      </c>
      <c r="AE22" s="48" t="s">
        <v>847</v>
      </c>
      <c r="AF22" s="48" t="s">
        <v>851</v>
      </c>
      <c r="AG22" s="48" t="s">
        <v>847</v>
      </c>
    </row>
    <row r="23" spans="1:33" x14ac:dyDescent="0.25">
      <c r="A23" s="39">
        <v>2000022</v>
      </c>
      <c r="B23" s="39" t="s">
        <v>4449</v>
      </c>
      <c r="C23" s="40" t="s">
        <v>900</v>
      </c>
      <c r="D23" s="43">
        <f>SUMIF(CREANCES!$B$2:$B$99999,'INFO CLIENTS'!B23,CREANCES!$J$2:$J$99999) - SUMIF(CREANCES!$B$2:$B$99999,'INFO CLIENTS'!B23,CREANCES!$K$2:$K$99999)</f>
        <v>150973.6</v>
      </c>
      <c r="E23" s="40" t="s">
        <v>1015</v>
      </c>
      <c r="F23" s="40" t="s">
        <v>916</v>
      </c>
      <c r="G23" s="49" t="s">
        <v>26</v>
      </c>
      <c r="H23" s="40" t="s">
        <v>937</v>
      </c>
      <c r="I23" s="42">
        <v>44197</v>
      </c>
      <c r="J23" s="40" t="s">
        <v>817</v>
      </c>
      <c r="K23" s="40" t="s">
        <v>6781</v>
      </c>
      <c r="L23" s="40" t="s">
        <v>819</v>
      </c>
      <c r="M23" s="46" t="s">
        <v>938</v>
      </c>
      <c r="N23" s="40" t="s">
        <v>1008</v>
      </c>
      <c r="O23" s="47">
        <v>1</v>
      </c>
      <c r="P23" s="40" t="s">
        <v>840</v>
      </c>
      <c r="Q23" s="40" t="s">
        <v>1013</v>
      </c>
      <c r="R23" s="40" t="s">
        <v>906</v>
      </c>
      <c r="S23" s="40" t="s">
        <v>854</v>
      </c>
      <c r="T23" s="40" t="s">
        <v>847</v>
      </c>
      <c r="U23" s="48" t="s">
        <v>847</v>
      </c>
      <c r="V23" s="48" t="s">
        <v>847</v>
      </c>
      <c r="W23" s="48" t="s">
        <v>847</v>
      </c>
      <c r="X23" s="48" t="s">
        <v>871</v>
      </c>
      <c r="Y23" s="48" t="s">
        <v>871</v>
      </c>
      <c r="Z23" s="48" t="s">
        <v>872</v>
      </c>
      <c r="AA23" s="48" t="s">
        <v>844</v>
      </c>
      <c r="AB23" s="48" t="s">
        <v>994</v>
      </c>
      <c r="AC23" s="48" t="s">
        <v>993</v>
      </c>
      <c r="AD23" s="48" t="s">
        <v>854</v>
      </c>
      <c r="AE23" s="48" t="s">
        <v>854</v>
      </c>
      <c r="AF23" s="48" t="s">
        <v>854</v>
      </c>
      <c r="AG23" s="48" t="s">
        <v>854</v>
      </c>
    </row>
    <row r="24" spans="1:33" x14ac:dyDescent="0.25">
      <c r="A24" s="39">
        <v>2000023</v>
      </c>
      <c r="B24" s="39" t="s">
        <v>907</v>
      </c>
      <c r="C24" s="40" t="s">
        <v>773</v>
      </c>
      <c r="D24" s="43">
        <f>SUMIF(CREANCES!$B$2:$B$99999,'INFO CLIENTS'!B24,CREANCES!$J$2:$J$99999) - SUMIF(CREANCES!$B$2:$B$99999,'INFO CLIENTS'!B24,CREANCES!$K$2:$K$99999)</f>
        <v>7794.976000000318</v>
      </c>
      <c r="E24" s="40" t="s">
        <v>1014</v>
      </c>
      <c r="F24" s="40" t="s">
        <v>917</v>
      </c>
      <c r="G24" s="49" t="s">
        <v>939</v>
      </c>
      <c r="H24" s="40" t="s">
        <v>940</v>
      </c>
      <c r="I24" s="42">
        <v>44197</v>
      </c>
      <c r="J24" s="40" t="s">
        <v>817</v>
      </c>
      <c r="K24" s="40" t="s">
        <v>6781</v>
      </c>
      <c r="L24" s="40" t="s">
        <v>819</v>
      </c>
      <c r="M24" s="46" t="s">
        <v>941</v>
      </c>
      <c r="N24" s="40" t="s">
        <v>1008</v>
      </c>
      <c r="O24" s="47">
        <v>1</v>
      </c>
      <c r="P24" s="40" t="s">
        <v>839</v>
      </c>
      <c r="Q24" s="40" t="s">
        <v>841</v>
      </c>
      <c r="R24" s="40" t="s">
        <v>1012</v>
      </c>
      <c r="S24" s="40" t="s">
        <v>868</v>
      </c>
      <c r="T24" s="40" t="s">
        <v>1016</v>
      </c>
      <c r="U24" s="48" t="s">
        <v>847</v>
      </c>
      <c r="V24" s="48" t="s">
        <v>847</v>
      </c>
      <c r="W24" s="48" t="s">
        <v>853</v>
      </c>
      <c r="X24" s="48" t="s">
        <v>887</v>
      </c>
      <c r="Y24" s="48" t="s">
        <v>887</v>
      </c>
      <c r="Z24" s="48" t="s">
        <v>844</v>
      </c>
      <c r="AA24" s="48" t="s">
        <v>844</v>
      </c>
      <c r="AB24" s="48" t="s">
        <v>847</v>
      </c>
      <c r="AC24" s="48" t="s">
        <v>847</v>
      </c>
      <c r="AD24" s="48" t="s">
        <v>847</v>
      </c>
      <c r="AE24" s="48" t="s">
        <v>847</v>
      </c>
      <c r="AF24" s="48" t="s">
        <v>847</v>
      </c>
      <c r="AG24" s="48" t="s">
        <v>847</v>
      </c>
    </row>
    <row r="25" spans="1:33" x14ac:dyDescent="0.25">
      <c r="A25" s="39">
        <v>2000024</v>
      </c>
      <c r="B25" s="39" t="s">
        <v>146</v>
      </c>
      <c r="C25" s="40" t="s">
        <v>24</v>
      </c>
      <c r="D25" s="43">
        <f>SUMIF(CREANCES!$B$2:$B$99999,'INFO CLIENTS'!B25,CREANCES!$J$2:$J$99999) - SUMIF(CREANCES!$B$2:$B$99999,'INFO CLIENTS'!B25,CREANCES!$K$2:$K$99999)</f>
        <v>1200</v>
      </c>
      <c r="E25" s="40" t="s">
        <v>1015</v>
      </c>
      <c r="F25" s="40" t="s">
        <v>918</v>
      </c>
      <c r="G25" s="49" t="s">
        <v>942</v>
      </c>
      <c r="H25" s="40" t="s">
        <v>943</v>
      </c>
      <c r="I25" s="42">
        <v>44197</v>
      </c>
      <c r="J25" s="40" t="s">
        <v>817</v>
      </c>
      <c r="K25" s="40" t="s">
        <v>6781</v>
      </c>
      <c r="L25" s="40" t="s">
        <v>819</v>
      </c>
      <c r="M25" s="46" t="s">
        <v>964</v>
      </c>
      <c r="N25" s="40" t="s">
        <v>1008</v>
      </c>
      <c r="O25" s="47">
        <v>1</v>
      </c>
      <c r="P25" s="40" t="s">
        <v>840</v>
      </c>
      <c r="Q25" s="40" t="s">
        <v>1013</v>
      </c>
      <c r="R25" s="40" t="s">
        <v>1012</v>
      </c>
      <c r="S25" s="40" t="s">
        <v>854</v>
      </c>
      <c r="T25" s="40" t="s">
        <v>854</v>
      </c>
      <c r="U25" s="40" t="s">
        <v>854</v>
      </c>
      <c r="V25" s="40" t="s">
        <v>854</v>
      </c>
      <c r="W25" s="48" t="s">
        <v>995</v>
      </c>
      <c r="X25" s="48" t="s">
        <v>996</v>
      </c>
      <c r="Y25" s="48" t="s">
        <v>996</v>
      </c>
      <c r="Z25" s="48" t="s">
        <v>872</v>
      </c>
      <c r="AA25" s="48" t="s">
        <v>844</v>
      </c>
      <c r="AB25" s="48" t="s">
        <v>878</v>
      </c>
      <c r="AC25" s="48" t="s">
        <v>878</v>
      </c>
      <c r="AD25" s="48" t="s">
        <v>878</v>
      </c>
      <c r="AE25" s="48" t="s">
        <v>878</v>
      </c>
      <c r="AF25" s="48" t="s">
        <v>856</v>
      </c>
      <c r="AG25" s="48" t="s">
        <v>854</v>
      </c>
    </row>
    <row r="26" spans="1:33" x14ac:dyDescent="0.25">
      <c r="A26" s="39">
        <v>2000025</v>
      </c>
      <c r="B26" s="39" t="s">
        <v>139</v>
      </c>
      <c r="C26" s="40" t="s">
        <v>24</v>
      </c>
      <c r="D26" s="43">
        <f>SUMIF(CREANCES!$B$2:$B$99999,'INFO CLIENTS'!B26,CREANCES!$J$2:$J$99999) - SUMIF(CREANCES!$B$2:$B$99999,'INFO CLIENTS'!B26,CREANCES!$K$2:$K$99999)</f>
        <v>227223.47400000002</v>
      </c>
      <c r="E26" s="40" t="s">
        <v>1015</v>
      </c>
      <c r="F26" s="40" t="s">
        <v>804</v>
      </c>
      <c r="G26" s="49" t="s">
        <v>944</v>
      </c>
      <c r="H26" s="40" t="s">
        <v>779</v>
      </c>
      <c r="I26" s="42">
        <v>44197</v>
      </c>
      <c r="J26" s="40" t="s">
        <v>817</v>
      </c>
      <c r="K26" s="40" t="s">
        <v>6781</v>
      </c>
      <c r="L26" s="40" t="s">
        <v>819</v>
      </c>
      <c r="M26" s="46" t="s">
        <v>825</v>
      </c>
      <c r="N26" s="40" t="s">
        <v>1009</v>
      </c>
      <c r="O26" s="47">
        <v>0.7</v>
      </c>
      <c r="P26" s="40" t="s">
        <v>840</v>
      </c>
      <c r="Q26" s="40" t="s">
        <v>1010</v>
      </c>
      <c r="R26" s="40" t="s">
        <v>4485</v>
      </c>
      <c r="S26" s="40" t="s">
        <v>854</v>
      </c>
      <c r="T26" s="40" t="s">
        <v>847</v>
      </c>
      <c r="U26" s="40" t="s">
        <v>854</v>
      </c>
      <c r="V26" s="40" t="s">
        <v>854</v>
      </c>
      <c r="W26" s="48" t="s">
        <v>995</v>
      </c>
      <c r="X26" s="48" t="s">
        <v>849</v>
      </c>
      <c r="Y26" s="48" t="s">
        <v>997</v>
      </c>
      <c r="Z26" s="48" t="s">
        <v>858</v>
      </c>
      <c r="AA26" s="48" t="s">
        <v>844</v>
      </c>
      <c r="AB26" s="48" t="s">
        <v>998</v>
      </c>
      <c r="AC26" s="48" t="s">
        <v>998</v>
      </c>
      <c r="AD26" s="48" t="s">
        <v>998</v>
      </c>
      <c r="AE26" s="48" t="s">
        <v>998</v>
      </c>
      <c r="AF26" s="48" t="s">
        <v>851</v>
      </c>
      <c r="AG26" s="48" t="s">
        <v>847</v>
      </c>
    </row>
    <row r="27" spans="1:33" x14ac:dyDescent="0.25">
      <c r="A27" s="39">
        <v>2000026</v>
      </c>
      <c r="B27" s="39" t="s">
        <v>908</v>
      </c>
      <c r="C27" s="40" t="s">
        <v>24</v>
      </c>
      <c r="D27" s="43">
        <f>SUMIF(CREANCES!$B$2:$B$99999,'INFO CLIENTS'!B27,CREANCES!$J$2:$J$99999) - SUMIF(CREANCES!$B$2:$B$99999,'INFO CLIENTS'!B27,CREANCES!$K$2:$K$99999)</f>
        <v>49719.399999999994</v>
      </c>
      <c r="E27" s="40" t="s">
        <v>1015</v>
      </c>
      <c r="F27" s="40" t="s">
        <v>1030</v>
      </c>
      <c r="G27" s="49" t="s">
        <v>26</v>
      </c>
      <c r="H27" s="40" t="s">
        <v>1029</v>
      </c>
      <c r="I27" s="42">
        <v>44197</v>
      </c>
      <c r="J27" s="40" t="s">
        <v>817</v>
      </c>
      <c r="K27" s="40" t="s">
        <v>6781</v>
      </c>
      <c r="L27" s="40" t="s">
        <v>819</v>
      </c>
      <c r="M27" s="46" t="s">
        <v>965</v>
      </c>
      <c r="N27" s="40" t="s">
        <v>838</v>
      </c>
      <c r="O27" s="47">
        <v>0.5</v>
      </c>
      <c r="P27" s="40" t="s">
        <v>840</v>
      </c>
      <c r="Q27" s="40" t="s">
        <v>843</v>
      </c>
      <c r="R27" s="40" t="s">
        <v>1012</v>
      </c>
      <c r="S27" s="40" t="s">
        <v>854</v>
      </c>
      <c r="T27" s="40" t="s">
        <v>854</v>
      </c>
      <c r="U27" s="40" t="s">
        <v>997</v>
      </c>
      <c r="V27" s="40" t="s">
        <v>854</v>
      </c>
      <c r="W27" s="48" t="s">
        <v>858</v>
      </c>
      <c r="X27" s="48" t="s">
        <v>996</v>
      </c>
      <c r="Y27" s="48" t="s">
        <v>996</v>
      </c>
      <c r="Z27" s="48" t="s">
        <v>996</v>
      </c>
      <c r="AA27" s="48" t="s">
        <v>996</v>
      </c>
      <c r="AB27" s="48" t="s">
        <v>858</v>
      </c>
      <c r="AC27" s="48" t="s">
        <v>858</v>
      </c>
      <c r="AD27" s="48" t="s">
        <v>858</v>
      </c>
      <c r="AE27" s="48" t="s">
        <v>858</v>
      </c>
      <c r="AF27" s="48" t="s">
        <v>856</v>
      </c>
      <c r="AG27" s="48" t="s">
        <v>854</v>
      </c>
    </row>
    <row r="28" spans="1:33" x14ac:dyDescent="0.25">
      <c r="A28" s="39">
        <v>2000027</v>
      </c>
      <c r="B28" s="39" t="s">
        <v>160</v>
      </c>
      <c r="C28" s="40" t="s">
        <v>900</v>
      </c>
      <c r="D28" s="43">
        <f>SUMIF(CREANCES!$B$2:$B$99999,'INFO CLIENTS'!B28,CREANCES!$J$2:$J$99999) - SUMIF(CREANCES!$B$2:$B$99999,'INFO CLIENTS'!B28,CREANCES!$K$2:$K$99999)</f>
        <v>287524.69199999998</v>
      </c>
      <c r="E28" s="40" t="s">
        <v>1015</v>
      </c>
      <c r="F28" s="40" t="s">
        <v>919</v>
      </c>
      <c r="G28" s="49" t="s">
        <v>945</v>
      </c>
      <c r="H28" s="40" t="s">
        <v>946</v>
      </c>
      <c r="I28" s="42">
        <v>44197</v>
      </c>
      <c r="J28" s="40" t="s">
        <v>817</v>
      </c>
      <c r="K28" s="40" t="s">
        <v>6781</v>
      </c>
      <c r="L28" s="40" t="s">
        <v>819</v>
      </c>
      <c r="M28" s="46" t="s">
        <v>966</v>
      </c>
      <c r="N28" s="40" t="s">
        <v>1009</v>
      </c>
      <c r="O28" s="47">
        <v>1</v>
      </c>
      <c r="P28" s="40" t="s">
        <v>840</v>
      </c>
      <c r="Q28" s="40" t="s">
        <v>843</v>
      </c>
      <c r="R28" s="40" t="s">
        <v>1012</v>
      </c>
      <c r="S28" s="40" t="s">
        <v>847</v>
      </c>
      <c r="T28" s="40" t="s">
        <v>854</v>
      </c>
      <c r="U28" s="40" t="s">
        <v>854</v>
      </c>
      <c r="V28" s="40" t="s">
        <v>854</v>
      </c>
      <c r="W28" s="48" t="s">
        <v>993</v>
      </c>
      <c r="X28" s="48" t="s">
        <v>871</v>
      </c>
      <c r="Y28" s="48" t="s">
        <v>996</v>
      </c>
      <c r="Z28" s="48" t="s">
        <v>870</v>
      </c>
      <c r="AA28" s="48" t="s">
        <v>844</v>
      </c>
      <c r="AB28" s="48" t="s">
        <v>999</v>
      </c>
      <c r="AC28" s="48" t="s">
        <v>999</v>
      </c>
      <c r="AD28" s="48" t="s">
        <v>999</v>
      </c>
      <c r="AE28" s="48" t="s">
        <v>999</v>
      </c>
      <c r="AF28" s="48" t="s">
        <v>856</v>
      </c>
      <c r="AG28" s="48" t="s">
        <v>854</v>
      </c>
    </row>
    <row r="29" spans="1:33" x14ac:dyDescent="0.25">
      <c r="A29" s="39">
        <v>2000028</v>
      </c>
      <c r="B29" s="39" t="s">
        <v>4450</v>
      </c>
      <c r="C29" s="40" t="s">
        <v>24</v>
      </c>
      <c r="D29" s="43">
        <f>SUMIF(CREANCES!$B$2:$B$99999,'INFO CLIENTS'!B29,CREANCES!$J$2:$J$99999) - SUMIF(CREANCES!$B$2:$B$99999,'INFO CLIENTS'!B29,CREANCES!$K$2:$K$99999)</f>
        <v>20453</v>
      </c>
      <c r="E29" s="40" t="s">
        <v>1015</v>
      </c>
      <c r="F29" s="40" t="s">
        <v>920</v>
      </c>
      <c r="G29" s="49" t="s">
        <v>26</v>
      </c>
      <c r="H29" s="40" t="s">
        <v>947</v>
      </c>
      <c r="I29" s="42">
        <v>44197</v>
      </c>
      <c r="J29" s="40" t="s">
        <v>817</v>
      </c>
      <c r="K29" s="40" t="s">
        <v>6781</v>
      </c>
      <c r="L29" s="40" t="s">
        <v>819</v>
      </c>
      <c r="M29" s="46" t="s">
        <v>967</v>
      </c>
      <c r="N29" s="40" t="s">
        <v>1009</v>
      </c>
      <c r="O29" s="47">
        <v>1</v>
      </c>
      <c r="P29" s="40" t="s">
        <v>840</v>
      </c>
      <c r="Q29" s="40" t="s">
        <v>843</v>
      </c>
      <c r="R29" s="40" t="s">
        <v>1012</v>
      </c>
      <c r="S29" s="40" t="s">
        <v>847</v>
      </c>
      <c r="T29" s="40" t="s">
        <v>854</v>
      </c>
      <c r="U29" s="40" t="s">
        <v>872</v>
      </c>
      <c r="V29" s="40" t="s">
        <v>854</v>
      </c>
      <c r="W29" s="48" t="s">
        <v>993</v>
      </c>
      <c r="X29" s="48" t="s">
        <v>1001</v>
      </c>
      <c r="Y29" s="48" t="s">
        <v>1000</v>
      </c>
      <c r="Z29" s="48" t="s">
        <v>872</v>
      </c>
      <c r="AA29" s="48" t="s">
        <v>844</v>
      </c>
      <c r="AB29" s="48" t="s">
        <v>858</v>
      </c>
      <c r="AC29" s="48" t="s">
        <v>858</v>
      </c>
      <c r="AD29" s="48" t="s">
        <v>858</v>
      </c>
      <c r="AE29" s="48" t="s">
        <v>858</v>
      </c>
      <c r="AF29" s="48" t="s">
        <v>856</v>
      </c>
      <c r="AG29" s="48" t="s">
        <v>854</v>
      </c>
    </row>
    <row r="30" spans="1:33" x14ac:dyDescent="0.25">
      <c r="A30" s="39">
        <v>2000029</v>
      </c>
      <c r="B30" s="39" t="s">
        <v>147</v>
      </c>
      <c r="C30" s="40" t="s">
        <v>900</v>
      </c>
      <c r="D30" s="43">
        <f>SUMIF(CREANCES!$B$2:$B$99999,'INFO CLIENTS'!B30,CREANCES!$J$2:$J$99999) - SUMIF(CREANCES!$B$2:$B$99999,'INFO CLIENTS'!B30,CREANCES!$K$2:$K$99999)</f>
        <v>3786130.0999999996</v>
      </c>
      <c r="E30" s="40" t="s">
        <v>1015</v>
      </c>
      <c r="F30" s="40" t="s">
        <v>921</v>
      </c>
      <c r="G30" s="49" t="s">
        <v>26</v>
      </c>
      <c r="H30" s="40" t="s">
        <v>1026</v>
      </c>
      <c r="I30" s="42">
        <v>44197</v>
      </c>
      <c r="J30" s="40" t="s">
        <v>817</v>
      </c>
      <c r="K30" s="40" t="s">
        <v>6781</v>
      </c>
      <c r="L30" s="40" t="s">
        <v>819</v>
      </c>
      <c r="M30" s="46" t="s">
        <v>968</v>
      </c>
      <c r="N30" s="40" t="s">
        <v>1009</v>
      </c>
      <c r="O30" s="47">
        <v>1</v>
      </c>
      <c r="P30" s="40" t="s">
        <v>840</v>
      </c>
      <c r="Q30" s="40" t="s">
        <v>1011</v>
      </c>
      <c r="R30" s="40" t="s">
        <v>1012</v>
      </c>
      <c r="S30" s="40" t="s">
        <v>847</v>
      </c>
      <c r="T30" s="40" t="s">
        <v>854</v>
      </c>
      <c r="U30" s="40" t="s">
        <v>854</v>
      </c>
      <c r="V30" s="40" t="s">
        <v>854</v>
      </c>
      <c r="W30" s="48" t="s">
        <v>858</v>
      </c>
      <c r="X30" s="48" t="s">
        <v>870</v>
      </c>
      <c r="Y30" s="48" t="s">
        <v>870</v>
      </c>
      <c r="Z30" s="48" t="s">
        <v>870</v>
      </c>
      <c r="AA30" s="48" t="s">
        <v>844</v>
      </c>
      <c r="AB30" s="48" t="s">
        <v>858</v>
      </c>
      <c r="AC30" s="48" t="s">
        <v>858</v>
      </c>
      <c r="AD30" s="48" t="s">
        <v>858</v>
      </c>
      <c r="AE30" s="48" t="s">
        <v>858</v>
      </c>
      <c r="AF30" s="48" t="s">
        <v>856</v>
      </c>
      <c r="AG30" s="48" t="s">
        <v>854</v>
      </c>
    </row>
    <row r="31" spans="1:33" x14ac:dyDescent="0.25">
      <c r="A31" s="39">
        <v>2000030</v>
      </c>
      <c r="B31" s="39" t="s">
        <v>161</v>
      </c>
      <c r="C31" s="40" t="s">
        <v>24</v>
      </c>
      <c r="D31" s="43">
        <f>SUMIF(CREANCES!$B$2:$B$99999,'INFO CLIENTS'!B31,CREANCES!$J$2:$J$99999) - SUMIF(CREANCES!$B$2:$B$99999,'INFO CLIENTS'!B31,CREANCES!$K$2:$K$99999)</f>
        <v>1656491.0799999996</v>
      </c>
      <c r="E31" s="40" t="s">
        <v>1015</v>
      </c>
      <c r="F31" s="40" t="s">
        <v>922</v>
      </c>
      <c r="G31" s="49" t="s">
        <v>949</v>
      </c>
      <c r="H31" s="40" t="s">
        <v>948</v>
      </c>
      <c r="I31" s="42">
        <v>42736</v>
      </c>
      <c r="J31" s="40" t="s">
        <v>817</v>
      </c>
      <c r="K31" s="40" t="s">
        <v>6781</v>
      </c>
      <c r="L31" s="40" t="s">
        <v>819</v>
      </c>
      <c r="M31" s="46" t="s">
        <v>969</v>
      </c>
      <c r="N31" s="40" t="s">
        <v>1009</v>
      </c>
      <c r="O31" s="47">
        <v>0.3</v>
      </c>
      <c r="P31" s="40" t="s">
        <v>840</v>
      </c>
      <c r="Q31" s="40" t="s">
        <v>1011</v>
      </c>
      <c r="R31" s="40" t="s">
        <v>6784</v>
      </c>
      <c r="S31" s="40" t="s">
        <v>847</v>
      </c>
      <c r="T31" s="40" t="s">
        <v>854</v>
      </c>
      <c r="U31" s="40" t="s">
        <v>854</v>
      </c>
      <c r="V31" s="40" t="s">
        <v>854</v>
      </c>
      <c r="W31" s="48" t="s">
        <v>993</v>
      </c>
      <c r="X31" s="48" t="s">
        <v>1002</v>
      </c>
      <c r="Y31" s="48" t="s">
        <v>1002</v>
      </c>
      <c r="Z31" s="48" t="s">
        <v>1002</v>
      </c>
      <c r="AA31" s="48" t="s">
        <v>844</v>
      </c>
      <c r="AB31" s="48" t="s">
        <v>993</v>
      </c>
      <c r="AC31" s="48" t="s">
        <v>993</v>
      </c>
      <c r="AD31" s="48" t="s">
        <v>993</v>
      </c>
      <c r="AE31" s="48" t="s">
        <v>993</v>
      </c>
      <c r="AF31" s="48" t="s">
        <v>856</v>
      </c>
      <c r="AG31" s="48" t="s">
        <v>854</v>
      </c>
    </row>
    <row r="32" spans="1:33" x14ac:dyDescent="0.25">
      <c r="A32" s="39">
        <v>2000031</v>
      </c>
      <c r="B32" s="39" t="s">
        <v>148</v>
      </c>
      <c r="C32" s="40" t="s">
        <v>773</v>
      </c>
      <c r="D32" s="43">
        <f>SUMIF(CREANCES!$B$2:$B$99999,'INFO CLIENTS'!B32,CREANCES!$J$2:$J$99999) - SUMIF(CREANCES!$B$2:$B$99999,'INFO CLIENTS'!B32,CREANCES!$K$2:$K$99999)</f>
        <v>272886.86400000018</v>
      </c>
      <c r="E32" s="40" t="s">
        <v>1015</v>
      </c>
      <c r="F32" s="40" t="s">
        <v>923</v>
      </c>
      <c r="G32" s="49" t="s">
        <v>26</v>
      </c>
      <c r="H32" s="40" t="s">
        <v>950</v>
      </c>
      <c r="I32" s="42">
        <v>44197</v>
      </c>
      <c r="J32" s="40" t="s">
        <v>817</v>
      </c>
      <c r="K32" s="40" t="s">
        <v>6781</v>
      </c>
      <c r="L32" s="40" t="s">
        <v>819</v>
      </c>
      <c r="M32" s="46" t="s">
        <v>970</v>
      </c>
      <c r="N32" s="40" t="s">
        <v>1009</v>
      </c>
      <c r="O32" s="47">
        <v>1</v>
      </c>
      <c r="P32" s="40" t="s">
        <v>839</v>
      </c>
      <c r="Q32" s="40" t="s">
        <v>843</v>
      </c>
      <c r="R32" s="40" t="s">
        <v>6782</v>
      </c>
      <c r="S32" s="40" t="s">
        <v>847</v>
      </c>
      <c r="T32" s="40" t="s">
        <v>847</v>
      </c>
      <c r="U32" s="48" t="s">
        <v>847</v>
      </c>
      <c r="V32" s="48" t="s">
        <v>847</v>
      </c>
      <c r="W32" s="48" t="s">
        <v>847</v>
      </c>
      <c r="X32" s="48" t="s">
        <v>997</v>
      </c>
      <c r="Y32" s="48" t="s">
        <v>866</v>
      </c>
      <c r="Z32" s="48" t="s">
        <v>863</v>
      </c>
      <c r="AA32" s="48" t="s">
        <v>844</v>
      </c>
      <c r="AB32" s="48" t="s">
        <v>847</v>
      </c>
      <c r="AC32" s="48" t="s">
        <v>847</v>
      </c>
      <c r="AD32" s="48" t="s">
        <v>847</v>
      </c>
      <c r="AE32" s="48" t="s">
        <v>847</v>
      </c>
      <c r="AF32" s="48" t="s">
        <v>851</v>
      </c>
      <c r="AG32" s="48" t="s">
        <v>847</v>
      </c>
    </row>
    <row r="33" spans="1:33" x14ac:dyDescent="0.25">
      <c r="A33" s="39">
        <v>2000032</v>
      </c>
      <c r="B33" s="39" t="s">
        <v>4451</v>
      </c>
      <c r="C33" s="40" t="s">
        <v>900</v>
      </c>
      <c r="D33" s="43">
        <f>SUMIF(CREANCES!$B$2:$B$99999,'INFO CLIENTS'!B33,CREANCES!$J$2:$J$99999) - SUMIF(CREANCES!$B$2:$B$99999,'INFO CLIENTS'!B33,CREANCES!$K$2:$K$99999)</f>
        <v>404191.53</v>
      </c>
      <c r="E33" s="40" t="s">
        <v>1015</v>
      </c>
      <c r="F33" s="40" t="s">
        <v>924</v>
      </c>
      <c r="G33" s="49" t="s">
        <v>26</v>
      </c>
      <c r="H33" s="40" t="s">
        <v>951</v>
      </c>
      <c r="I33" s="42">
        <v>44197</v>
      </c>
      <c r="J33" s="40" t="s">
        <v>817</v>
      </c>
      <c r="K33" s="40" t="s">
        <v>6781</v>
      </c>
      <c r="L33" s="40" t="s">
        <v>819</v>
      </c>
      <c r="M33" s="46" t="s">
        <v>971</v>
      </c>
      <c r="N33" s="40" t="s">
        <v>1008</v>
      </c>
      <c r="O33" s="47">
        <v>1</v>
      </c>
      <c r="P33" s="40" t="s">
        <v>840</v>
      </c>
      <c r="Q33" s="40" t="s">
        <v>1011</v>
      </c>
      <c r="R33" s="40" t="s">
        <v>6782</v>
      </c>
      <c r="S33" s="40" t="s">
        <v>847</v>
      </c>
      <c r="T33" s="40" t="s">
        <v>847</v>
      </c>
      <c r="U33" s="40" t="s">
        <v>854</v>
      </c>
      <c r="V33" s="40" t="s">
        <v>854</v>
      </c>
      <c r="W33" s="48" t="s">
        <v>858</v>
      </c>
      <c r="X33" s="48" t="s">
        <v>996</v>
      </c>
      <c r="Y33" s="48" t="s">
        <v>996</v>
      </c>
      <c r="Z33" s="48" t="s">
        <v>996</v>
      </c>
      <c r="AA33" s="48" t="s">
        <v>844</v>
      </c>
      <c r="AB33" s="48" t="s">
        <v>858</v>
      </c>
      <c r="AC33" s="48" t="s">
        <v>858</v>
      </c>
      <c r="AD33" s="48" t="s">
        <v>858</v>
      </c>
      <c r="AE33" s="48" t="s">
        <v>858</v>
      </c>
      <c r="AF33" s="48" t="s">
        <v>856</v>
      </c>
      <c r="AG33" s="48" t="s">
        <v>854</v>
      </c>
    </row>
    <row r="34" spans="1:33" x14ac:dyDescent="0.25">
      <c r="A34" s="39">
        <v>2000033</v>
      </c>
      <c r="B34" s="39" t="s">
        <v>4452</v>
      </c>
      <c r="C34" s="40" t="s">
        <v>900</v>
      </c>
      <c r="D34" s="43">
        <f>SUMIF(CREANCES!$B$2:$B$99999,'INFO CLIENTS'!B34,CREANCES!$J$2:$J$99999) - SUMIF(CREANCES!$B$2:$B$99999,'INFO CLIENTS'!B34,CREANCES!$K$2:$K$99999)</f>
        <v>162783.98800000007</v>
      </c>
      <c r="E34" s="40" t="s">
        <v>1015</v>
      </c>
      <c r="F34" s="40" t="s">
        <v>925</v>
      </c>
      <c r="G34" s="49" t="s">
        <v>26</v>
      </c>
      <c r="H34" s="40" t="s">
        <v>952</v>
      </c>
      <c r="I34" s="42">
        <v>44197</v>
      </c>
      <c r="J34" s="40" t="s">
        <v>817</v>
      </c>
      <c r="K34" s="40" t="s">
        <v>6781</v>
      </c>
      <c r="L34" s="40" t="s">
        <v>819</v>
      </c>
      <c r="M34" s="46" t="s">
        <v>26</v>
      </c>
      <c r="N34" s="40" t="s">
        <v>1009</v>
      </c>
      <c r="O34" s="47">
        <v>1</v>
      </c>
      <c r="P34" s="40" t="s">
        <v>839</v>
      </c>
      <c r="Q34" s="40" t="s">
        <v>1011</v>
      </c>
      <c r="R34" s="40" t="s">
        <v>4485</v>
      </c>
      <c r="S34" s="40" t="s">
        <v>847</v>
      </c>
      <c r="T34" s="40" t="s">
        <v>847</v>
      </c>
      <c r="U34" s="48" t="s">
        <v>847</v>
      </c>
      <c r="V34" s="48" t="s">
        <v>847</v>
      </c>
      <c r="W34" s="48" t="s">
        <v>847</v>
      </c>
      <c r="X34" s="48" t="s">
        <v>997</v>
      </c>
      <c r="Y34" s="48" t="s">
        <v>997</v>
      </c>
      <c r="Z34" s="48" t="s">
        <v>884</v>
      </c>
      <c r="AA34" s="48" t="s">
        <v>844</v>
      </c>
      <c r="AB34" s="48" t="s">
        <v>867</v>
      </c>
      <c r="AC34" s="48" t="s">
        <v>867</v>
      </c>
      <c r="AD34" s="48" t="s">
        <v>867</v>
      </c>
      <c r="AE34" s="48" t="s">
        <v>867</v>
      </c>
      <c r="AF34" s="48" t="s">
        <v>851</v>
      </c>
      <c r="AG34" s="48" t="s">
        <v>847</v>
      </c>
    </row>
    <row r="35" spans="1:33" x14ac:dyDescent="0.25">
      <c r="A35" s="39">
        <v>2000034</v>
      </c>
      <c r="B35" s="39" t="s">
        <v>909</v>
      </c>
      <c r="C35" s="40" t="s">
        <v>24</v>
      </c>
      <c r="D35" s="43">
        <f>SUMIF(CREANCES!$B$2:$B$99999,'INFO CLIENTS'!B35,CREANCES!$J$2:$J$99999) - SUMIF(CREANCES!$B$2:$B$99999,'INFO CLIENTS'!B35,CREANCES!$K$2:$K$99999)</f>
        <v>38973.555999999997</v>
      </c>
      <c r="E35" s="40" t="s">
        <v>1015</v>
      </c>
      <c r="F35" s="40" t="s">
        <v>26</v>
      </c>
      <c r="G35" s="49" t="s">
        <v>26</v>
      </c>
      <c r="H35" s="40" t="s">
        <v>26</v>
      </c>
      <c r="I35" s="42">
        <v>44197</v>
      </c>
      <c r="J35" s="40" t="s">
        <v>817</v>
      </c>
      <c r="K35" s="40" t="s">
        <v>6781</v>
      </c>
      <c r="L35" s="40" t="s">
        <v>819</v>
      </c>
      <c r="M35" s="46" t="s">
        <v>972</v>
      </c>
      <c r="N35" s="40" t="s">
        <v>1009</v>
      </c>
      <c r="O35" s="47">
        <v>0</v>
      </c>
      <c r="P35" s="40" t="s">
        <v>840</v>
      </c>
      <c r="Q35" s="40" t="s">
        <v>1011</v>
      </c>
      <c r="R35" s="40" t="s">
        <v>899</v>
      </c>
      <c r="S35" s="40" t="s">
        <v>847</v>
      </c>
      <c r="T35" s="40" t="s">
        <v>847</v>
      </c>
      <c r="U35" s="40" t="s">
        <v>854</v>
      </c>
      <c r="V35" s="40" t="s">
        <v>854</v>
      </c>
      <c r="W35" s="48" t="s">
        <v>993</v>
      </c>
      <c r="X35" s="48" t="s">
        <v>872</v>
      </c>
      <c r="Y35" s="48" t="s">
        <v>870</v>
      </c>
      <c r="Z35" s="48" t="s">
        <v>872</v>
      </c>
      <c r="AA35" s="48" t="s">
        <v>844</v>
      </c>
      <c r="AB35" s="48" t="s">
        <v>993</v>
      </c>
      <c r="AC35" s="48" t="s">
        <v>993</v>
      </c>
      <c r="AD35" s="48" t="s">
        <v>993</v>
      </c>
      <c r="AE35" s="48" t="s">
        <v>993</v>
      </c>
      <c r="AF35" s="48" t="s">
        <v>856</v>
      </c>
      <c r="AG35" s="48" t="s">
        <v>854</v>
      </c>
    </row>
    <row r="36" spans="1:33" x14ac:dyDescent="0.25">
      <c r="A36" s="39">
        <v>2000035</v>
      </c>
      <c r="B36" s="39" t="s">
        <v>910</v>
      </c>
      <c r="C36" s="40" t="s">
        <v>24</v>
      </c>
      <c r="D36" s="43">
        <f>SUMIF(CREANCES!$B$2:$B$99999,'INFO CLIENTS'!B36,CREANCES!$J$2:$J$99999) - SUMIF(CREANCES!$B$2:$B$99999,'INFO CLIENTS'!B36,CREANCES!$K$2:$K$99999)</f>
        <v>2411812.6999999997</v>
      </c>
      <c r="E36" s="40" t="s">
        <v>1015</v>
      </c>
      <c r="F36" s="40" t="s">
        <v>1028</v>
      </c>
      <c r="G36" s="49" t="s">
        <v>26</v>
      </c>
      <c r="H36" s="40" t="s">
        <v>26</v>
      </c>
      <c r="I36" s="42">
        <v>44197</v>
      </c>
      <c r="J36" s="40" t="s">
        <v>817</v>
      </c>
      <c r="K36" s="40" t="s">
        <v>6781</v>
      </c>
      <c r="L36" s="40" t="s">
        <v>819</v>
      </c>
      <c r="M36" s="46" t="s">
        <v>973</v>
      </c>
      <c r="N36" s="40" t="s">
        <v>1009</v>
      </c>
      <c r="O36" s="47">
        <v>1</v>
      </c>
      <c r="P36" s="40" t="s">
        <v>840</v>
      </c>
      <c r="Q36" s="40" t="s">
        <v>1011</v>
      </c>
      <c r="R36" s="40" t="s">
        <v>1012</v>
      </c>
      <c r="S36" s="40" t="s">
        <v>847</v>
      </c>
      <c r="T36" s="40" t="s">
        <v>847</v>
      </c>
      <c r="U36" s="40" t="s">
        <v>854</v>
      </c>
      <c r="V36" s="40" t="s">
        <v>854</v>
      </c>
      <c r="W36" s="48" t="s">
        <v>995</v>
      </c>
      <c r="X36" s="48" t="s">
        <v>870</v>
      </c>
      <c r="Y36" s="48" t="s">
        <v>1000</v>
      </c>
      <c r="Z36" s="48" t="s">
        <v>872</v>
      </c>
      <c r="AA36" s="48" t="s">
        <v>844</v>
      </c>
      <c r="AB36" s="48" t="s">
        <v>995</v>
      </c>
      <c r="AC36" s="48" t="s">
        <v>995</v>
      </c>
      <c r="AD36" s="48" t="s">
        <v>995</v>
      </c>
      <c r="AE36" s="48" t="s">
        <v>995</v>
      </c>
      <c r="AF36" s="48" t="s">
        <v>856</v>
      </c>
      <c r="AG36" s="48" t="s">
        <v>854</v>
      </c>
    </row>
    <row r="37" spans="1:33" x14ac:dyDescent="0.25">
      <c r="A37" s="39">
        <v>2000036</v>
      </c>
      <c r="B37" s="39" t="s">
        <v>4453</v>
      </c>
      <c r="C37" s="40" t="s">
        <v>900</v>
      </c>
      <c r="D37" s="43">
        <f>SUMIF(CREANCES!$B$2:$B$99999,'INFO CLIENTS'!B37,CREANCES!$J$2:$J$99999) - SUMIF(CREANCES!$B$2:$B$99999,'INFO CLIENTS'!B37,CREANCES!$K$2:$K$99999)</f>
        <v>75909.393999999986</v>
      </c>
      <c r="E37" s="40" t="s">
        <v>1015</v>
      </c>
      <c r="F37" s="40" t="s">
        <v>26</v>
      </c>
      <c r="G37" s="49" t="s">
        <v>26</v>
      </c>
      <c r="H37" s="40" t="s">
        <v>26</v>
      </c>
      <c r="I37" s="42">
        <v>44197</v>
      </c>
      <c r="J37" s="40" t="s">
        <v>817</v>
      </c>
      <c r="K37" s="40" t="s">
        <v>6781</v>
      </c>
      <c r="L37" s="40" t="s">
        <v>819</v>
      </c>
      <c r="M37" s="46" t="s">
        <v>974</v>
      </c>
      <c r="N37" s="40" t="s">
        <v>1009</v>
      </c>
      <c r="O37" s="47">
        <v>0.7</v>
      </c>
      <c r="P37" s="40" t="s">
        <v>839</v>
      </c>
      <c r="Q37" s="40" t="s">
        <v>843</v>
      </c>
      <c r="R37" s="40" t="s">
        <v>906</v>
      </c>
      <c r="S37" s="40" t="s">
        <v>847</v>
      </c>
      <c r="T37" s="40" t="s">
        <v>847</v>
      </c>
      <c r="U37" s="48" t="s">
        <v>847</v>
      </c>
      <c r="V37" s="48" t="s">
        <v>847</v>
      </c>
      <c r="W37" s="48" t="s">
        <v>847</v>
      </c>
      <c r="X37" s="48" t="s">
        <v>849</v>
      </c>
      <c r="Y37" s="48" t="s">
        <v>997</v>
      </c>
      <c r="Z37" s="48" t="s">
        <v>884</v>
      </c>
      <c r="AA37" s="48" t="s">
        <v>844</v>
      </c>
      <c r="AB37" s="48" t="s">
        <v>847</v>
      </c>
      <c r="AC37" s="48" t="s">
        <v>865</v>
      </c>
      <c r="AD37" s="48" t="s">
        <v>847</v>
      </c>
      <c r="AE37" s="48" t="s">
        <v>850</v>
      </c>
      <c r="AF37" s="48" t="s">
        <v>1003</v>
      </c>
      <c r="AG37" s="48" t="s">
        <v>847</v>
      </c>
    </row>
    <row r="38" spans="1:33" x14ac:dyDescent="0.25">
      <c r="A38" s="39">
        <v>2000037</v>
      </c>
      <c r="B38" s="39" t="s">
        <v>4454</v>
      </c>
      <c r="C38" s="40" t="s">
        <v>24</v>
      </c>
      <c r="D38" s="43">
        <f>SUMIF(CREANCES!$B$2:$B$99999,'INFO CLIENTS'!B38,CREANCES!$J$2:$J$99999) - SUMIF(CREANCES!$B$2:$B$99999,'INFO CLIENTS'!B38,CREANCES!$K$2:$K$99999)</f>
        <v>3007.3439999999978</v>
      </c>
      <c r="E38" s="40" t="s">
        <v>1015</v>
      </c>
      <c r="F38" s="40" t="s">
        <v>26</v>
      </c>
      <c r="G38" s="49" t="s">
        <v>26</v>
      </c>
      <c r="H38" s="40" t="s">
        <v>26</v>
      </c>
      <c r="I38" s="42">
        <v>44197</v>
      </c>
      <c r="J38" s="40" t="s">
        <v>817</v>
      </c>
      <c r="K38" s="40" t="s">
        <v>6781</v>
      </c>
      <c r="L38" s="40" t="s">
        <v>819</v>
      </c>
      <c r="M38" s="46" t="s">
        <v>975</v>
      </c>
      <c r="N38" s="40" t="s">
        <v>1008</v>
      </c>
      <c r="O38" s="47">
        <v>1</v>
      </c>
      <c r="P38" s="40" t="s">
        <v>839</v>
      </c>
      <c r="Q38" s="40" t="s">
        <v>843</v>
      </c>
      <c r="R38" s="40" t="s">
        <v>4485</v>
      </c>
      <c r="S38" s="40" t="s">
        <v>847</v>
      </c>
      <c r="T38" s="40" t="s">
        <v>847</v>
      </c>
      <c r="U38" s="48" t="s">
        <v>847</v>
      </c>
      <c r="V38" s="48" t="s">
        <v>847</v>
      </c>
      <c r="W38" s="48" t="s">
        <v>847</v>
      </c>
      <c r="X38" s="48" t="s">
        <v>997</v>
      </c>
      <c r="Y38" s="48" t="s">
        <v>997</v>
      </c>
      <c r="Z38" s="48" t="s">
        <v>884</v>
      </c>
      <c r="AA38" s="48" t="s">
        <v>844</v>
      </c>
      <c r="AB38" s="48" t="s">
        <v>847</v>
      </c>
      <c r="AC38" s="48" t="s">
        <v>847</v>
      </c>
      <c r="AD38" s="48" t="s">
        <v>847</v>
      </c>
      <c r="AE38" s="48" t="s">
        <v>847</v>
      </c>
      <c r="AF38" s="48" t="s">
        <v>847</v>
      </c>
      <c r="AG38" s="48" t="s">
        <v>847</v>
      </c>
    </row>
    <row r="39" spans="1:33" x14ac:dyDescent="0.25">
      <c r="A39" s="39">
        <v>2000038</v>
      </c>
      <c r="B39" s="39" t="s">
        <v>4455</v>
      </c>
      <c r="C39" s="40" t="s">
        <v>773</v>
      </c>
      <c r="D39" s="43">
        <f>SUMIF(CREANCES!$B$2:$B$99999,'INFO CLIENTS'!B39,CREANCES!$J$2:$J$99999) - SUMIF(CREANCES!$B$2:$B$99999,'INFO CLIENTS'!B39,CREANCES!$K$2:$K$99999)</f>
        <v>2463.7439999999997</v>
      </c>
      <c r="E39" s="40" t="s">
        <v>1015</v>
      </c>
      <c r="F39" s="40" t="s">
        <v>926</v>
      </c>
      <c r="G39" s="49" t="s">
        <v>26</v>
      </c>
      <c r="H39" s="40" t="s">
        <v>953</v>
      </c>
      <c r="I39" s="42">
        <v>44197</v>
      </c>
      <c r="J39" s="40" t="s">
        <v>817</v>
      </c>
      <c r="K39" s="40" t="s">
        <v>6781</v>
      </c>
      <c r="L39" s="40" t="s">
        <v>819</v>
      </c>
      <c r="M39" s="46" t="s">
        <v>976</v>
      </c>
      <c r="N39" s="40" t="s">
        <v>1008</v>
      </c>
      <c r="O39" s="47">
        <v>1</v>
      </c>
      <c r="P39" s="40" t="s">
        <v>839</v>
      </c>
      <c r="Q39" s="40" t="s">
        <v>841</v>
      </c>
      <c r="R39" s="40" t="s">
        <v>4485</v>
      </c>
      <c r="S39" s="40" t="s">
        <v>847</v>
      </c>
      <c r="T39" s="40" t="s">
        <v>847</v>
      </c>
      <c r="U39" s="48" t="s">
        <v>847</v>
      </c>
      <c r="V39" s="48" t="s">
        <v>847</v>
      </c>
      <c r="W39" s="48" t="s">
        <v>865</v>
      </c>
      <c r="X39" s="48" t="s">
        <v>847</v>
      </c>
      <c r="Y39" s="48" t="s">
        <v>847</v>
      </c>
      <c r="Z39" s="48" t="s">
        <v>847</v>
      </c>
      <c r="AA39" s="48" t="s">
        <v>844</v>
      </c>
      <c r="AB39" s="48" t="s">
        <v>847</v>
      </c>
      <c r="AC39" s="48" t="s">
        <v>847</v>
      </c>
      <c r="AD39" s="48" t="s">
        <v>847</v>
      </c>
      <c r="AE39" s="48" t="s">
        <v>847</v>
      </c>
      <c r="AF39" s="48" t="s">
        <v>847</v>
      </c>
      <c r="AG39" s="48" t="s">
        <v>847</v>
      </c>
    </row>
    <row r="40" spans="1:33" x14ac:dyDescent="0.25">
      <c r="A40" s="39">
        <v>2000039</v>
      </c>
      <c r="B40" s="39" t="s">
        <v>4456</v>
      </c>
      <c r="C40" s="40" t="s">
        <v>900</v>
      </c>
      <c r="D40" s="43">
        <f>SUMIF(CREANCES!$B$2:$B$99999,'INFO CLIENTS'!B40,CREANCES!$J$2:$J$99999) - SUMIF(CREANCES!$B$2:$B$99999,'INFO CLIENTS'!B40,CREANCES!$K$2:$K$99999)</f>
        <v>-9839.6680000000633</v>
      </c>
      <c r="E40" s="40" t="s">
        <v>1014</v>
      </c>
      <c r="F40" s="40" t="s">
        <v>927</v>
      </c>
      <c r="G40" s="49" t="s">
        <v>26</v>
      </c>
      <c r="H40" s="40" t="s">
        <v>954</v>
      </c>
      <c r="I40" s="42">
        <v>44197</v>
      </c>
      <c r="J40" s="40" t="s">
        <v>817</v>
      </c>
      <c r="K40" s="40" t="s">
        <v>818</v>
      </c>
      <c r="L40" s="40" t="s">
        <v>819</v>
      </c>
      <c r="M40" s="46" t="s">
        <v>977</v>
      </c>
      <c r="N40" s="40" t="s">
        <v>838</v>
      </c>
      <c r="O40" s="47">
        <v>1</v>
      </c>
      <c r="P40" s="40" t="s">
        <v>839</v>
      </c>
      <c r="Q40" s="40" t="s">
        <v>841</v>
      </c>
      <c r="R40" s="40" t="s">
        <v>906</v>
      </c>
      <c r="S40" s="40" t="s">
        <v>853</v>
      </c>
      <c r="T40" s="40" t="s">
        <v>896</v>
      </c>
      <c r="U40" s="48" t="s">
        <v>847</v>
      </c>
      <c r="V40" s="48" t="s">
        <v>847</v>
      </c>
      <c r="W40" s="48" t="s">
        <v>885</v>
      </c>
      <c r="X40" s="48" t="s">
        <v>849</v>
      </c>
      <c r="Y40" s="48" t="s">
        <v>887</v>
      </c>
      <c r="Z40" s="48" t="s">
        <v>884</v>
      </c>
      <c r="AA40" s="48" t="s">
        <v>844</v>
      </c>
      <c r="AB40" s="48" t="s">
        <v>1004</v>
      </c>
      <c r="AC40" s="48" t="s">
        <v>1004</v>
      </c>
      <c r="AD40" s="48" t="s">
        <v>1004</v>
      </c>
      <c r="AE40" s="48" t="s">
        <v>1004</v>
      </c>
      <c r="AF40" s="48" t="s">
        <v>847</v>
      </c>
      <c r="AG40" s="48" t="s">
        <v>847</v>
      </c>
    </row>
    <row r="41" spans="1:33" x14ac:dyDescent="0.25">
      <c r="A41" s="39">
        <v>2000040</v>
      </c>
      <c r="B41" s="39" t="s">
        <v>4457</v>
      </c>
      <c r="C41" s="40" t="s">
        <v>900</v>
      </c>
      <c r="D41" s="43">
        <f>SUMIF(CREANCES!$B$2:$B$99999,'INFO CLIENTS'!B41,CREANCES!$J$2:$J$99999) - SUMIF(CREANCES!$B$2:$B$99999,'INFO CLIENTS'!B41,CREANCES!$K$2:$K$99999)</f>
        <v>690873</v>
      </c>
      <c r="E41" s="40" t="s">
        <v>1015</v>
      </c>
      <c r="F41" s="40" t="s">
        <v>928</v>
      </c>
      <c r="G41" s="49" t="s">
        <v>26</v>
      </c>
      <c r="H41" s="40" t="s">
        <v>1027</v>
      </c>
      <c r="I41" s="42">
        <v>44197</v>
      </c>
      <c r="J41" s="40" t="s">
        <v>817</v>
      </c>
      <c r="K41" s="40" t="s">
        <v>6781</v>
      </c>
      <c r="L41" s="40" t="s">
        <v>819</v>
      </c>
      <c r="M41" s="46" t="s">
        <v>978</v>
      </c>
      <c r="N41" s="40" t="s">
        <v>1009</v>
      </c>
      <c r="O41" s="47">
        <v>1</v>
      </c>
      <c r="P41" s="40" t="s">
        <v>840</v>
      </c>
      <c r="Q41" s="40" t="s">
        <v>1011</v>
      </c>
      <c r="R41" s="40" t="s">
        <v>1012</v>
      </c>
      <c r="S41" s="40" t="s">
        <v>847</v>
      </c>
      <c r="T41" s="40" t="s">
        <v>847</v>
      </c>
      <c r="U41" s="40" t="s">
        <v>854</v>
      </c>
      <c r="V41" s="40" t="s">
        <v>854</v>
      </c>
      <c r="W41" s="48" t="s">
        <v>1005</v>
      </c>
      <c r="X41" s="48" t="s">
        <v>870</v>
      </c>
      <c r="Y41" s="48" t="s">
        <v>1000</v>
      </c>
      <c r="Z41" s="48" t="s">
        <v>872</v>
      </c>
      <c r="AA41" s="48" t="s">
        <v>844</v>
      </c>
      <c r="AB41" s="48" t="s">
        <v>993</v>
      </c>
      <c r="AC41" s="48" t="s">
        <v>993</v>
      </c>
      <c r="AD41" s="48" t="s">
        <v>993</v>
      </c>
      <c r="AE41" s="48" t="s">
        <v>993</v>
      </c>
      <c r="AF41" s="48" t="s">
        <v>856</v>
      </c>
      <c r="AG41" s="48" t="s">
        <v>854</v>
      </c>
    </row>
    <row r="42" spans="1:33" x14ac:dyDescent="0.25">
      <c r="A42" s="39">
        <v>2000041</v>
      </c>
      <c r="B42" s="39" t="s">
        <v>4458</v>
      </c>
      <c r="C42" s="40" t="s">
        <v>24</v>
      </c>
      <c r="D42" s="43">
        <f>SUMIF(CREANCES!$B$2:$B$99999,'INFO CLIENTS'!B42,CREANCES!$J$2:$J$99999) - SUMIF(CREANCES!$B$2:$B$99999,'INFO CLIENTS'!B42,CREANCES!$K$2:$K$99999)</f>
        <v>27345.599999999991</v>
      </c>
      <c r="E42" s="40" t="s">
        <v>1015</v>
      </c>
      <c r="F42" s="40" t="s">
        <v>929</v>
      </c>
      <c r="G42" s="49" t="s">
        <v>26</v>
      </c>
      <c r="H42" s="40" t="s">
        <v>955</v>
      </c>
      <c r="I42" s="42">
        <v>44197</v>
      </c>
      <c r="J42" s="40" t="s">
        <v>817</v>
      </c>
      <c r="K42" s="40" t="s">
        <v>818</v>
      </c>
      <c r="L42" s="40" t="s">
        <v>819</v>
      </c>
      <c r="M42" s="46" t="s">
        <v>979</v>
      </c>
      <c r="N42" s="40" t="s">
        <v>1009</v>
      </c>
      <c r="O42" s="47">
        <v>1</v>
      </c>
      <c r="P42" s="40" t="s">
        <v>840</v>
      </c>
      <c r="Q42" s="40" t="s">
        <v>1013</v>
      </c>
      <c r="R42" s="40" t="s">
        <v>4485</v>
      </c>
      <c r="S42" s="40" t="s">
        <v>847</v>
      </c>
      <c r="T42" s="40" t="s">
        <v>847</v>
      </c>
      <c r="U42" s="40" t="s">
        <v>854</v>
      </c>
      <c r="V42" s="40" t="s">
        <v>854</v>
      </c>
      <c r="W42" s="48" t="s">
        <v>993</v>
      </c>
      <c r="X42" s="48" t="s">
        <v>870</v>
      </c>
      <c r="Y42" s="48" t="s">
        <v>1000</v>
      </c>
      <c r="Z42" s="48" t="s">
        <v>872</v>
      </c>
      <c r="AA42" s="48" t="s">
        <v>844</v>
      </c>
      <c r="AB42" s="48" t="s">
        <v>995</v>
      </c>
      <c r="AC42" s="48" t="s">
        <v>995</v>
      </c>
      <c r="AD42" s="48" t="s">
        <v>995</v>
      </c>
      <c r="AE42" s="48" t="s">
        <v>995</v>
      </c>
      <c r="AF42" s="48" t="s">
        <v>854</v>
      </c>
      <c r="AG42" s="48" t="s">
        <v>854</v>
      </c>
    </row>
    <row r="43" spans="1:33" x14ac:dyDescent="0.25">
      <c r="A43" s="39">
        <v>2000042</v>
      </c>
      <c r="B43" s="39" t="s">
        <v>149</v>
      </c>
      <c r="C43" s="40" t="s">
        <v>900</v>
      </c>
      <c r="D43" s="43">
        <f>SUMIF(CREANCES!$B$2:$B$99999,'INFO CLIENTS'!B43,CREANCES!$J$2:$J$99999) - SUMIF(CREANCES!$B$2:$B$99999,'INFO CLIENTS'!B43,CREANCES!$K$2:$K$99999)</f>
        <v>906180.2</v>
      </c>
      <c r="E43" s="40" t="s">
        <v>1015</v>
      </c>
      <c r="F43" s="40" t="s">
        <v>1028</v>
      </c>
      <c r="G43" s="49" t="s">
        <v>26</v>
      </c>
      <c r="H43" s="40" t="s">
        <v>26</v>
      </c>
      <c r="I43" s="42">
        <v>44197</v>
      </c>
      <c r="J43" s="40" t="s">
        <v>817</v>
      </c>
      <c r="K43" s="40" t="s">
        <v>6781</v>
      </c>
      <c r="L43" s="40" t="s">
        <v>819</v>
      </c>
      <c r="M43" s="46" t="s">
        <v>980</v>
      </c>
      <c r="N43" s="40" t="s">
        <v>1009</v>
      </c>
      <c r="O43" s="47">
        <v>1</v>
      </c>
      <c r="P43" s="40" t="s">
        <v>840</v>
      </c>
      <c r="Q43" s="40" t="s">
        <v>1011</v>
      </c>
      <c r="R43" s="40" t="s">
        <v>1012</v>
      </c>
      <c r="S43" s="40" t="s">
        <v>847</v>
      </c>
      <c r="T43" s="40" t="s">
        <v>847</v>
      </c>
      <c r="U43" s="40" t="s">
        <v>854</v>
      </c>
      <c r="V43" s="40" t="s">
        <v>854</v>
      </c>
      <c r="W43" s="48" t="s">
        <v>995</v>
      </c>
      <c r="X43" s="48" t="s">
        <v>1001</v>
      </c>
      <c r="Y43" s="48" t="s">
        <v>1000</v>
      </c>
      <c r="Z43" s="48" t="s">
        <v>872</v>
      </c>
      <c r="AA43" s="48" t="s">
        <v>844</v>
      </c>
      <c r="AB43" s="48" t="s">
        <v>1005</v>
      </c>
      <c r="AC43" s="48" t="s">
        <v>1005</v>
      </c>
      <c r="AD43" s="48" t="s">
        <v>1005</v>
      </c>
      <c r="AE43" s="48" t="s">
        <v>1005</v>
      </c>
      <c r="AF43" s="48" t="s">
        <v>856</v>
      </c>
      <c r="AG43" s="48" t="s">
        <v>854</v>
      </c>
    </row>
    <row r="44" spans="1:33" x14ac:dyDescent="0.25">
      <c r="A44" s="39">
        <v>2000043</v>
      </c>
      <c r="B44" s="39" t="s">
        <v>911</v>
      </c>
      <c r="C44" s="40" t="s">
        <v>24</v>
      </c>
      <c r="D44" s="43">
        <f>SUMIF(CREANCES!$B$2:$B$99999,'INFO CLIENTS'!B44,CREANCES!$J$2:$J$99999) - SUMIF(CREANCES!$B$2:$B$99999,'INFO CLIENTS'!B44,CREANCES!$K$2:$K$99999)</f>
        <v>5397.0959999999977</v>
      </c>
      <c r="E44" s="40" t="s">
        <v>1015</v>
      </c>
      <c r="F44" s="40" t="s">
        <v>930</v>
      </c>
      <c r="G44" s="49" t="s">
        <v>26</v>
      </c>
      <c r="H44" s="40" t="s">
        <v>956</v>
      </c>
      <c r="I44" s="42">
        <v>44197</v>
      </c>
      <c r="J44" s="40" t="s">
        <v>817</v>
      </c>
      <c r="K44" s="40" t="s">
        <v>818</v>
      </c>
      <c r="L44" s="40" t="s">
        <v>819</v>
      </c>
      <c r="M44" s="46" t="s">
        <v>26</v>
      </c>
      <c r="N44" s="40" t="s">
        <v>838</v>
      </c>
      <c r="O44" s="47">
        <v>1</v>
      </c>
      <c r="P44" s="40" t="s">
        <v>839</v>
      </c>
      <c r="Q44" s="40" t="s">
        <v>1013</v>
      </c>
      <c r="R44" s="40" t="s">
        <v>906</v>
      </c>
      <c r="S44" s="40" t="s">
        <v>847</v>
      </c>
      <c r="T44" s="40" t="s">
        <v>847</v>
      </c>
      <c r="U44" s="48" t="s">
        <v>847</v>
      </c>
      <c r="V44" s="48" t="s">
        <v>847</v>
      </c>
      <c r="W44" s="48" t="s">
        <v>847</v>
      </c>
      <c r="X44" s="48" t="s">
        <v>844</v>
      </c>
      <c r="Y44" s="48" t="s">
        <v>847</v>
      </c>
      <c r="Z44" s="48" t="s">
        <v>1006</v>
      </c>
      <c r="AA44" s="48" t="s">
        <v>844</v>
      </c>
      <c r="AB44" s="48" t="s">
        <v>847</v>
      </c>
      <c r="AC44" s="48" t="s">
        <v>847</v>
      </c>
      <c r="AD44" s="48" t="s">
        <v>847</v>
      </c>
      <c r="AE44" s="48" t="s">
        <v>847</v>
      </c>
      <c r="AF44" s="48" t="s">
        <v>847</v>
      </c>
      <c r="AG44" s="48" t="s">
        <v>847</v>
      </c>
    </row>
    <row r="45" spans="1:33" x14ac:dyDescent="0.25">
      <c r="A45" s="39">
        <v>2000044</v>
      </c>
      <c r="B45" s="39" t="s">
        <v>51</v>
      </c>
      <c r="C45" s="40" t="s">
        <v>24</v>
      </c>
      <c r="D45" s="43">
        <f>SUMIF(CREANCES!$B$2:$B$99999,'INFO CLIENTS'!B45,CREANCES!$J$2:$J$99999) - SUMIF(CREANCES!$B$2:$B$99999,'INFO CLIENTS'!B45,CREANCES!$K$2:$K$99999)</f>
        <v>553197.69999999995</v>
      </c>
      <c r="E45" s="40" t="s">
        <v>1015</v>
      </c>
      <c r="F45" s="40" t="s">
        <v>931</v>
      </c>
      <c r="G45" s="49" t="s">
        <v>26</v>
      </c>
      <c r="H45" s="40" t="s">
        <v>957</v>
      </c>
      <c r="I45" s="42">
        <v>44197</v>
      </c>
      <c r="J45" s="40" t="s">
        <v>817</v>
      </c>
      <c r="K45" s="40" t="s">
        <v>6781</v>
      </c>
      <c r="L45" s="40" t="s">
        <v>819</v>
      </c>
      <c r="M45" s="46" t="s">
        <v>981</v>
      </c>
      <c r="N45" s="40" t="s">
        <v>1009</v>
      </c>
      <c r="O45" s="47">
        <v>1</v>
      </c>
      <c r="P45" s="40" t="s">
        <v>840</v>
      </c>
      <c r="Q45" s="40" t="s">
        <v>1011</v>
      </c>
      <c r="R45" s="40" t="s">
        <v>1012</v>
      </c>
      <c r="S45" s="40" t="s">
        <v>847</v>
      </c>
      <c r="T45" s="40" t="s">
        <v>847</v>
      </c>
      <c r="U45" s="40" t="s">
        <v>854</v>
      </c>
      <c r="V45" s="40" t="s">
        <v>854</v>
      </c>
      <c r="W45" s="48" t="s">
        <v>869</v>
      </c>
      <c r="X45" s="48" t="s">
        <v>872</v>
      </c>
      <c r="Y45" s="48" t="s">
        <v>870</v>
      </c>
      <c r="Z45" s="48" t="s">
        <v>872</v>
      </c>
      <c r="AA45" s="48" t="s">
        <v>844</v>
      </c>
      <c r="AB45" s="48" t="s">
        <v>995</v>
      </c>
      <c r="AC45" s="48" t="s">
        <v>995</v>
      </c>
      <c r="AD45" s="48" t="s">
        <v>995</v>
      </c>
      <c r="AE45" s="48" t="s">
        <v>995</v>
      </c>
      <c r="AF45" s="48" t="s">
        <v>856</v>
      </c>
      <c r="AG45" s="48" t="s">
        <v>854</v>
      </c>
    </row>
    <row r="46" spans="1:33" x14ac:dyDescent="0.25">
      <c r="A46" s="39">
        <v>2000045</v>
      </c>
      <c r="B46" s="39" t="s">
        <v>912</v>
      </c>
      <c r="C46" s="40" t="s">
        <v>24</v>
      </c>
      <c r="D46" s="43">
        <f>SUMIF(CREANCES!$B$2:$B$99999,'INFO CLIENTS'!B46,CREANCES!$J$2:$J$99999) - SUMIF(CREANCES!$B$2:$B$99999,'INFO CLIENTS'!B46,CREANCES!$K$2:$K$99999)</f>
        <v>955.34</v>
      </c>
      <c r="E46" s="40" t="s">
        <v>1015</v>
      </c>
      <c r="F46" s="40" t="s">
        <v>929</v>
      </c>
      <c r="G46" s="49" t="s">
        <v>26</v>
      </c>
      <c r="H46" s="40" t="s">
        <v>955</v>
      </c>
      <c r="I46" s="42">
        <v>44197</v>
      </c>
      <c r="J46" s="40" t="s">
        <v>817</v>
      </c>
      <c r="K46" s="40" t="s">
        <v>818</v>
      </c>
      <c r="L46" s="40" t="s">
        <v>819</v>
      </c>
      <c r="M46" s="46" t="s">
        <v>982</v>
      </c>
      <c r="N46" s="40" t="s">
        <v>838</v>
      </c>
      <c r="O46" s="47">
        <v>0</v>
      </c>
      <c r="P46" s="40" t="s">
        <v>839</v>
      </c>
      <c r="Q46" s="40" t="s">
        <v>1013</v>
      </c>
      <c r="R46" s="40" t="s">
        <v>899</v>
      </c>
      <c r="S46" s="40" t="s">
        <v>847</v>
      </c>
      <c r="T46" s="40" t="s">
        <v>847</v>
      </c>
      <c r="U46" s="48" t="s">
        <v>847</v>
      </c>
      <c r="V46" s="48" t="s">
        <v>847</v>
      </c>
      <c r="W46" s="48" t="s">
        <v>862</v>
      </c>
      <c r="X46" s="48" t="s">
        <v>864</v>
      </c>
      <c r="Y46" s="48" t="s">
        <v>864</v>
      </c>
      <c r="Z46" s="48" t="s">
        <v>894</v>
      </c>
      <c r="AA46" s="48" t="s">
        <v>844</v>
      </c>
      <c r="AB46" s="48" t="s">
        <v>850</v>
      </c>
      <c r="AC46" s="48" t="s">
        <v>850</v>
      </c>
      <c r="AD46" s="48" t="s">
        <v>850</v>
      </c>
      <c r="AE46" s="48" t="s">
        <v>850</v>
      </c>
      <c r="AF46" s="48" t="s">
        <v>854</v>
      </c>
      <c r="AG46" s="48" t="s">
        <v>854</v>
      </c>
    </row>
    <row r="47" spans="1:33" x14ac:dyDescent="0.25">
      <c r="A47" s="39">
        <v>2000046</v>
      </c>
      <c r="B47" s="39" t="s">
        <v>4459</v>
      </c>
      <c r="C47" s="40" t="s">
        <v>900</v>
      </c>
      <c r="D47" s="43">
        <f>SUMIF(CREANCES!$B$2:$B$99999,'INFO CLIENTS'!B47,CREANCES!$J$2:$J$99999) - SUMIF(CREANCES!$B$2:$B$99999,'INFO CLIENTS'!B47,CREANCES!$K$2:$K$99999)</f>
        <v>-802.22</v>
      </c>
      <c r="E47" s="40" t="s">
        <v>1014</v>
      </c>
      <c r="F47" s="40" t="s">
        <v>958</v>
      </c>
      <c r="G47" s="49" t="s">
        <v>26</v>
      </c>
      <c r="H47" s="40" t="s">
        <v>959</v>
      </c>
      <c r="I47" s="42">
        <v>44197</v>
      </c>
      <c r="J47" s="40" t="s">
        <v>817</v>
      </c>
      <c r="K47" s="40" t="s">
        <v>818</v>
      </c>
      <c r="L47" s="40" t="s">
        <v>819</v>
      </c>
      <c r="M47" s="46" t="s">
        <v>983</v>
      </c>
      <c r="N47" s="40" t="s">
        <v>838</v>
      </c>
      <c r="O47" s="47">
        <v>1</v>
      </c>
      <c r="P47" s="40" t="s">
        <v>839</v>
      </c>
      <c r="Q47" s="40" t="s">
        <v>1013</v>
      </c>
      <c r="R47" s="40" t="s">
        <v>906</v>
      </c>
      <c r="S47" s="40" t="s">
        <v>1020</v>
      </c>
      <c r="T47" s="40" t="s">
        <v>851</v>
      </c>
      <c r="U47" s="48" t="s">
        <v>847</v>
      </c>
      <c r="V47" s="40" t="s">
        <v>849</v>
      </c>
      <c r="W47" s="48" t="s">
        <v>847</v>
      </c>
      <c r="X47" s="48" t="s">
        <v>844</v>
      </c>
      <c r="Y47" s="48" t="s">
        <v>847</v>
      </c>
      <c r="Z47" s="48" t="s">
        <v>847</v>
      </c>
      <c r="AA47" s="48" t="s">
        <v>844</v>
      </c>
      <c r="AB47" s="48" t="s">
        <v>865</v>
      </c>
      <c r="AC47" s="48" t="s">
        <v>865</v>
      </c>
      <c r="AD47" s="48" t="s">
        <v>865</v>
      </c>
      <c r="AE47" s="48" t="s">
        <v>865</v>
      </c>
      <c r="AF47" s="48" t="s">
        <v>847</v>
      </c>
      <c r="AG47" s="48" t="s">
        <v>847</v>
      </c>
    </row>
    <row r="48" spans="1:33" x14ac:dyDescent="0.25">
      <c r="A48" s="39">
        <v>2000047</v>
      </c>
      <c r="B48" s="39" t="s">
        <v>913</v>
      </c>
      <c r="C48" s="40" t="s">
        <v>24</v>
      </c>
      <c r="D48" s="43">
        <f>SUMIF(CREANCES!$B$2:$B$99999,'INFO CLIENTS'!B48,CREANCES!$J$2:$J$99999) - SUMIF(CREANCES!$B$2:$B$99999,'INFO CLIENTS'!B48,CREANCES!$K$2:$K$99999)</f>
        <v>20669.471999999994</v>
      </c>
      <c r="E48" s="40" t="s">
        <v>1015</v>
      </c>
      <c r="F48" s="40" t="s">
        <v>932</v>
      </c>
      <c r="G48" s="49" t="s">
        <v>26</v>
      </c>
      <c r="H48" s="40" t="s">
        <v>960</v>
      </c>
      <c r="I48" s="42">
        <v>44197</v>
      </c>
      <c r="J48" s="40" t="s">
        <v>817</v>
      </c>
      <c r="K48" s="40" t="s">
        <v>818</v>
      </c>
      <c r="L48" s="40" t="s">
        <v>819</v>
      </c>
      <c r="M48" s="46" t="s">
        <v>984</v>
      </c>
      <c r="N48" s="40" t="s">
        <v>838</v>
      </c>
      <c r="O48" s="47">
        <v>0</v>
      </c>
      <c r="P48" s="40" t="s">
        <v>839</v>
      </c>
      <c r="Q48" s="40" t="s">
        <v>1013</v>
      </c>
      <c r="R48" s="40" t="s">
        <v>6784</v>
      </c>
      <c r="S48" s="40" t="s">
        <v>847</v>
      </c>
      <c r="T48" s="40" t="s">
        <v>847</v>
      </c>
      <c r="U48" s="48" t="s">
        <v>847</v>
      </c>
      <c r="V48" s="40" t="s">
        <v>847</v>
      </c>
      <c r="W48" s="40" t="s">
        <v>847</v>
      </c>
      <c r="X48" s="40" t="s">
        <v>847</v>
      </c>
      <c r="Y48" s="40" t="s">
        <v>847</v>
      </c>
      <c r="Z48" s="40" t="s">
        <v>997</v>
      </c>
      <c r="AA48" s="48" t="s">
        <v>844</v>
      </c>
      <c r="AB48" s="48" t="s">
        <v>1004</v>
      </c>
      <c r="AC48" s="48" t="s">
        <v>1004</v>
      </c>
      <c r="AD48" s="48" t="s">
        <v>1004</v>
      </c>
      <c r="AE48" s="48" t="s">
        <v>1004</v>
      </c>
      <c r="AF48" s="48" t="s">
        <v>847</v>
      </c>
      <c r="AG48" s="48" t="s">
        <v>847</v>
      </c>
    </row>
    <row r="49" spans="1:33" x14ac:dyDescent="0.25">
      <c r="A49" s="39">
        <v>2000048</v>
      </c>
      <c r="B49" s="39" t="s">
        <v>4460</v>
      </c>
      <c r="C49" s="40" t="s">
        <v>773</v>
      </c>
      <c r="D49" s="43">
        <f>SUMIF(CREANCES!$B$2:$B$99999,'INFO CLIENTS'!B49,CREANCES!$J$2:$J$99999) - SUMIF(CREANCES!$B$2:$B$99999,'INFO CLIENTS'!B49,CREANCES!$K$2:$K$99999)</f>
        <v>1265530.9828000001</v>
      </c>
      <c r="E49" s="40" t="s">
        <v>1015</v>
      </c>
      <c r="F49" s="40" t="s">
        <v>933</v>
      </c>
      <c r="G49" s="49" t="s">
        <v>26</v>
      </c>
      <c r="H49" s="40" t="s">
        <v>961</v>
      </c>
      <c r="I49" s="42">
        <v>44197</v>
      </c>
      <c r="J49" s="40" t="s">
        <v>817</v>
      </c>
      <c r="K49" s="40" t="s">
        <v>6781</v>
      </c>
      <c r="L49" s="40" t="s">
        <v>819</v>
      </c>
      <c r="M49" s="46" t="s">
        <v>985</v>
      </c>
      <c r="N49" s="40" t="s">
        <v>1009</v>
      </c>
      <c r="O49" s="47">
        <v>1</v>
      </c>
      <c r="P49" s="40" t="s">
        <v>839</v>
      </c>
      <c r="Q49" s="40" t="s">
        <v>1011</v>
      </c>
      <c r="R49" s="40" t="s">
        <v>1012</v>
      </c>
      <c r="S49" s="40" t="s">
        <v>847</v>
      </c>
      <c r="T49" s="40" t="s">
        <v>847</v>
      </c>
      <c r="U49" s="48" t="s">
        <v>847</v>
      </c>
      <c r="V49" s="40" t="s">
        <v>847</v>
      </c>
      <c r="W49" s="48" t="s">
        <v>850</v>
      </c>
      <c r="X49" s="48" t="s">
        <v>884</v>
      </c>
      <c r="Y49" s="48" t="s">
        <v>997</v>
      </c>
      <c r="Z49" s="48" t="s">
        <v>896</v>
      </c>
      <c r="AA49" s="48" t="s">
        <v>844</v>
      </c>
      <c r="AB49" s="48" t="s">
        <v>865</v>
      </c>
      <c r="AC49" s="48" t="s">
        <v>847</v>
      </c>
      <c r="AD49" s="48" t="s">
        <v>865</v>
      </c>
      <c r="AE49" s="48" t="s">
        <v>847</v>
      </c>
      <c r="AF49" s="48" t="s">
        <v>851</v>
      </c>
      <c r="AG49" s="48" t="s">
        <v>847</v>
      </c>
    </row>
    <row r="50" spans="1:33" x14ac:dyDescent="0.25">
      <c r="A50" s="39">
        <v>2000049</v>
      </c>
      <c r="B50" s="39" t="s">
        <v>4461</v>
      </c>
      <c r="C50" s="40" t="s">
        <v>773</v>
      </c>
      <c r="D50" s="43">
        <f>SUMIF(CREANCES!$B$2:$B$99999,'INFO CLIENTS'!B50,CREANCES!$J$2:$J$99999) - SUMIF(CREANCES!$B$2:$B$99999,'INFO CLIENTS'!B50,CREANCES!$K$2:$K$99999)</f>
        <v>107800.00000000001</v>
      </c>
      <c r="E50" s="40" t="s">
        <v>1015</v>
      </c>
      <c r="F50" s="40" t="s">
        <v>934</v>
      </c>
      <c r="G50" s="49" t="s">
        <v>26</v>
      </c>
      <c r="H50" s="40" t="s">
        <v>26</v>
      </c>
      <c r="I50" s="42">
        <v>44197</v>
      </c>
      <c r="J50" s="40" t="s">
        <v>817</v>
      </c>
      <c r="K50" s="40" t="s">
        <v>6781</v>
      </c>
      <c r="L50" s="40" t="s">
        <v>819</v>
      </c>
      <c r="M50" s="46" t="s">
        <v>986</v>
      </c>
      <c r="N50" s="40" t="s">
        <v>1009</v>
      </c>
      <c r="O50" s="47">
        <v>1</v>
      </c>
      <c r="P50" s="40" t="s">
        <v>840</v>
      </c>
      <c r="Q50" s="40" t="s">
        <v>1011</v>
      </c>
      <c r="R50" s="40" t="s">
        <v>1012</v>
      </c>
      <c r="S50" s="40" t="s">
        <v>847</v>
      </c>
      <c r="T50" s="40" t="s">
        <v>847</v>
      </c>
      <c r="U50" s="40" t="s">
        <v>854</v>
      </c>
      <c r="V50" s="40" t="s">
        <v>854</v>
      </c>
      <c r="W50" s="40" t="s">
        <v>993</v>
      </c>
      <c r="X50" s="48" t="s">
        <v>872</v>
      </c>
      <c r="Y50" s="48" t="s">
        <v>1000</v>
      </c>
      <c r="Z50" s="48" t="s">
        <v>872</v>
      </c>
      <c r="AA50" s="48" t="s">
        <v>844</v>
      </c>
      <c r="AB50" s="48" t="s">
        <v>993</v>
      </c>
      <c r="AC50" s="48" t="s">
        <v>993</v>
      </c>
      <c r="AD50" s="48" t="s">
        <v>993</v>
      </c>
      <c r="AE50" s="48" t="s">
        <v>993</v>
      </c>
      <c r="AF50" s="48" t="s">
        <v>854</v>
      </c>
      <c r="AG50" s="48" t="s">
        <v>854</v>
      </c>
    </row>
    <row r="51" spans="1:33" x14ac:dyDescent="0.25">
      <c r="A51" s="39">
        <v>2000050</v>
      </c>
      <c r="B51" s="39" t="s">
        <v>4462</v>
      </c>
      <c r="C51" s="40" t="s">
        <v>773</v>
      </c>
      <c r="D51" s="43">
        <f>SUMIF(CREANCES!$B$2:$B$99999,'INFO CLIENTS'!B51,CREANCES!$J$2:$J$99999) - SUMIF(CREANCES!$B$2:$B$99999,'INFO CLIENTS'!B51,CREANCES!$K$2:$K$99999)</f>
        <v>623610</v>
      </c>
      <c r="E51" s="40" t="s">
        <v>1015</v>
      </c>
      <c r="F51" s="40" t="s">
        <v>935</v>
      </c>
      <c r="G51" s="49" t="s">
        <v>26</v>
      </c>
      <c r="H51" s="40" t="s">
        <v>26</v>
      </c>
      <c r="I51" s="42">
        <v>44197</v>
      </c>
      <c r="J51" s="40" t="s">
        <v>817</v>
      </c>
      <c r="K51" s="40" t="s">
        <v>6781</v>
      </c>
      <c r="L51" s="40" t="s">
        <v>819</v>
      </c>
      <c r="M51" s="46" t="s">
        <v>987</v>
      </c>
      <c r="N51" s="40" t="s">
        <v>1009</v>
      </c>
      <c r="O51" s="47">
        <v>1</v>
      </c>
      <c r="P51" s="40" t="s">
        <v>840</v>
      </c>
      <c r="Q51" s="40" t="s">
        <v>1011</v>
      </c>
      <c r="R51" s="40" t="s">
        <v>1012</v>
      </c>
      <c r="S51" s="40" t="s">
        <v>847</v>
      </c>
      <c r="T51" s="40" t="s">
        <v>847</v>
      </c>
      <c r="U51" s="40" t="s">
        <v>854</v>
      </c>
      <c r="V51" s="40" t="s">
        <v>854</v>
      </c>
      <c r="W51" s="40" t="s">
        <v>993</v>
      </c>
      <c r="X51" s="48" t="s">
        <v>872</v>
      </c>
      <c r="Y51" s="48" t="s">
        <v>1000</v>
      </c>
      <c r="Z51" s="48" t="s">
        <v>872</v>
      </c>
      <c r="AA51" s="48" t="s">
        <v>844</v>
      </c>
      <c r="AB51" s="48" t="s">
        <v>993</v>
      </c>
      <c r="AC51" s="48" t="s">
        <v>993</v>
      </c>
      <c r="AD51" s="48" t="s">
        <v>993</v>
      </c>
      <c r="AE51" s="48" t="s">
        <v>993</v>
      </c>
      <c r="AF51" s="48" t="s">
        <v>854</v>
      </c>
      <c r="AG51" s="48" t="s">
        <v>854</v>
      </c>
    </row>
    <row r="52" spans="1:33" x14ac:dyDescent="0.25">
      <c r="A52" s="39">
        <v>2000051</v>
      </c>
      <c r="B52" s="39" t="s">
        <v>914</v>
      </c>
      <c r="C52" s="40" t="s">
        <v>773</v>
      </c>
      <c r="D52" s="43">
        <f>SUMIF(CREANCES!$B$2:$B$99999,'INFO CLIENTS'!B52,CREANCES!$J$2:$J$99999) - SUMIF(CREANCES!$B$2:$B$99999,'INFO CLIENTS'!B52,CREANCES!$K$2:$K$99999)</f>
        <v>191611.31</v>
      </c>
      <c r="E52" s="40" t="s">
        <v>1015</v>
      </c>
      <c r="F52" s="40" t="s">
        <v>26</v>
      </c>
      <c r="G52" s="49" t="s">
        <v>26</v>
      </c>
      <c r="H52" s="40" t="s">
        <v>26</v>
      </c>
      <c r="I52" s="42">
        <v>44197</v>
      </c>
      <c r="J52" s="40" t="s">
        <v>817</v>
      </c>
      <c r="K52" s="40" t="s">
        <v>6781</v>
      </c>
      <c r="L52" s="40" t="s">
        <v>819</v>
      </c>
      <c r="M52" s="46" t="s">
        <v>988</v>
      </c>
      <c r="N52" s="40" t="s">
        <v>1009</v>
      </c>
      <c r="O52" s="47">
        <v>0.7</v>
      </c>
      <c r="P52" s="40" t="s">
        <v>839</v>
      </c>
      <c r="Q52" s="40" t="s">
        <v>843</v>
      </c>
      <c r="R52" s="40" t="s">
        <v>1012</v>
      </c>
      <c r="S52" s="40" t="s">
        <v>847</v>
      </c>
      <c r="T52" s="40" t="s">
        <v>847</v>
      </c>
      <c r="U52" s="40" t="s">
        <v>880</v>
      </c>
      <c r="V52" s="40" t="s">
        <v>847</v>
      </c>
      <c r="W52" s="48" t="s">
        <v>850</v>
      </c>
      <c r="X52" s="48" t="s">
        <v>887</v>
      </c>
      <c r="Y52" s="48" t="s">
        <v>866</v>
      </c>
      <c r="Z52" s="48" t="s">
        <v>997</v>
      </c>
      <c r="AA52" s="48" t="s">
        <v>844</v>
      </c>
      <c r="AB52" s="48" t="s">
        <v>847</v>
      </c>
      <c r="AC52" s="48" t="s">
        <v>847</v>
      </c>
      <c r="AD52" s="48" t="s">
        <v>847</v>
      </c>
      <c r="AE52" s="48" t="s">
        <v>847</v>
      </c>
      <c r="AF52" s="48" t="s">
        <v>847</v>
      </c>
      <c r="AG52" s="48" t="s">
        <v>847</v>
      </c>
    </row>
    <row r="53" spans="1:33" x14ac:dyDescent="0.25">
      <c r="A53" s="39">
        <v>2000052</v>
      </c>
      <c r="B53" s="39" t="s">
        <v>915</v>
      </c>
      <c r="C53" s="40" t="s">
        <v>773</v>
      </c>
      <c r="D53" s="43">
        <f>SUMIF(CREANCES!$B$2:$B$99999,'INFO CLIENTS'!B53,CREANCES!$J$2:$J$99999) - SUMIF(CREANCES!$B$2:$B$99999,'INFO CLIENTS'!B53,CREANCES!$K$2:$K$99999)</f>
        <v>22800</v>
      </c>
      <c r="E53" s="40" t="s">
        <v>1015</v>
      </c>
      <c r="F53" s="40" t="s">
        <v>26</v>
      </c>
      <c r="G53" s="49" t="s">
        <v>26</v>
      </c>
      <c r="H53" s="40" t="s">
        <v>26</v>
      </c>
      <c r="I53" s="42">
        <v>44197</v>
      </c>
      <c r="J53" s="40" t="s">
        <v>817</v>
      </c>
      <c r="K53" s="40" t="s">
        <v>6781</v>
      </c>
      <c r="L53" s="40" t="s">
        <v>819</v>
      </c>
      <c r="M53" s="46" t="s">
        <v>989</v>
      </c>
      <c r="N53" s="40" t="s">
        <v>1009</v>
      </c>
      <c r="O53" s="47">
        <v>1</v>
      </c>
      <c r="P53" s="40" t="s">
        <v>840</v>
      </c>
      <c r="Q53" s="40" t="s">
        <v>843</v>
      </c>
      <c r="R53" s="40" t="s">
        <v>1012</v>
      </c>
      <c r="S53" s="40" t="s">
        <v>847</v>
      </c>
      <c r="T53" s="40" t="s">
        <v>847</v>
      </c>
      <c r="U53" s="40" t="s">
        <v>854</v>
      </c>
      <c r="V53" s="40" t="s">
        <v>854</v>
      </c>
      <c r="W53" s="40" t="s">
        <v>854</v>
      </c>
      <c r="X53" s="40" t="s">
        <v>854</v>
      </c>
      <c r="Y53" s="40" t="s">
        <v>854</v>
      </c>
      <c r="Z53" s="40" t="s">
        <v>854</v>
      </c>
      <c r="AA53" s="48" t="s">
        <v>844</v>
      </c>
      <c r="AB53" s="40" t="s">
        <v>854</v>
      </c>
      <c r="AC53" s="40" t="s">
        <v>854</v>
      </c>
      <c r="AD53" s="40" t="s">
        <v>854</v>
      </c>
      <c r="AE53" s="40" t="s">
        <v>854</v>
      </c>
      <c r="AF53" s="40" t="s">
        <v>854</v>
      </c>
      <c r="AG53" s="40" t="s">
        <v>854</v>
      </c>
    </row>
    <row r="54" spans="1:33" x14ac:dyDescent="0.25">
      <c r="A54" s="39">
        <v>2000053</v>
      </c>
      <c r="B54" s="39" t="s">
        <v>4463</v>
      </c>
      <c r="C54" s="40" t="s">
        <v>24</v>
      </c>
      <c r="D54" s="43">
        <f>SUMIF(CREANCES!$B$2:$B$99999,'INFO CLIENTS'!B54,CREANCES!$J$2:$J$99999) - SUMIF(CREANCES!$B$2:$B$99999,'INFO CLIENTS'!B54,CREANCES!$K$2:$K$99999)</f>
        <v>12000</v>
      </c>
      <c r="E54" s="40" t="s">
        <v>1015</v>
      </c>
      <c r="F54" s="40" t="s">
        <v>26</v>
      </c>
      <c r="G54" s="49" t="s">
        <v>26</v>
      </c>
      <c r="H54" s="40" t="s">
        <v>26</v>
      </c>
      <c r="I54" s="42">
        <v>44197</v>
      </c>
      <c r="J54" s="40" t="s">
        <v>817</v>
      </c>
      <c r="K54" s="40" t="s">
        <v>6781</v>
      </c>
      <c r="L54" s="40" t="s">
        <v>819</v>
      </c>
      <c r="M54" s="46" t="s">
        <v>990</v>
      </c>
      <c r="N54" s="40" t="s">
        <v>1009</v>
      </c>
      <c r="O54" s="47">
        <v>1</v>
      </c>
      <c r="P54" s="40" t="s">
        <v>840</v>
      </c>
      <c r="Q54" s="40" t="s">
        <v>843</v>
      </c>
      <c r="R54" s="40" t="s">
        <v>4485</v>
      </c>
      <c r="S54" s="40" t="s">
        <v>847</v>
      </c>
      <c r="T54" s="40" t="s">
        <v>847</v>
      </c>
      <c r="U54" s="40" t="s">
        <v>854</v>
      </c>
      <c r="V54" s="40" t="s">
        <v>854</v>
      </c>
      <c r="W54" s="40" t="s">
        <v>854</v>
      </c>
      <c r="X54" s="40" t="s">
        <v>854</v>
      </c>
      <c r="Y54" s="40" t="s">
        <v>854</v>
      </c>
      <c r="Z54" s="40" t="s">
        <v>854</v>
      </c>
      <c r="AA54" s="48" t="s">
        <v>844</v>
      </c>
      <c r="AB54" s="40" t="s">
        <v>854</v>
      </c>
      <c r="AC54" s="40" t="s">
        <v>854</v>
      </c>
      <c r="AD54" s="40" t="s">
        <v>854</v>
      </c>
      <c r="AE54" s="40" t="s">
        <v>854</v>
      </c>
      <c r="AF54" s="40" t="s">
        <v>854</v>
      </c>
      <c r="AG54" s="40" t="s">
        <v>854</v>
      </c>
    </row>
    <row r="55" spans="1:33" x14ac:dyDescent="0.25">
      <c r="A55" s="39">
        <v>2000054</v>
      </c>
      <c r="B55" s="39" t="s">
        <v>4464</v>
      </c>
      <c r="C55" s="40" t="s">
        <v>24</v>
      </c>
      <c r="D55" s="43">
        <f>SUMIF(CREANCES!$B$2:$B$99999,'INFO CLIENTS'!B55,CREANCES!$J$2:$J$99999) - SUMIF(CREANCES!$B$2:$B$99999,'INFO CLIENTS'!B55,CREANCES!$K$2:$K$99999)</f>
        <v>72875</v>
      </c>
      <c r="E55" s="40" t="s">
        <v>1015</v>
      </c>
      <c r="F55" s="40" t="s">
        <v>26</v>
      </c>
      <c r="G55" s="49" t="s">
        <v>26</v>
      </c>
      <c r="H55" s="40" t="s">
        <v>26</v>
      </c>
      <c r="I55" s="42">
        <v>44197</v>
      </c>
      <c r="J55" s="40" t="s">
        <v>817</v>
      </c>
      <c r="K55" s="40" t="s">
        <v>6781</v>
      </c>
      <c r="L55" s="40" t="s">
        <v>819</v>
      </c>
      <c r="M55" s="46" t="s">
        <v>991</v>
      </c>
      <c r="N55" s="40" t="s">
        <v>1009</v>
      </c>
      <c r="O55" s="47">
        <v>1</v>
      </c>
      <c r="P55" s="40" t="s">
        <v>840</v>
      </c>
      <c r="Q55" s="40" t="s">
        <v>843</v>
      </c>
      <c r="R55" s="40" t="s">
        <v>1012</v>
      </c>
      <c r="S55" s="40" t="s">
        <v>847</v>
      </c>
      <c r="T55" s="40" t="s">
        <v>847</v>
      </c>
      <c r="U55" s="40" t="s">
        <v>854</v>
      </c>
      <c r="V55" s="40" t="s">
        <v>854</v>
      </c>
      <c r="W55" s="48" t="s">
        <v>854</v>
      </c>
      <c r="X55" s="48" t="s">
        <v>996</v>
      </c>
      <c r="Y55" s="48" t="s">
        <v>996</v>
      </c>
      <c r="Z55" s="48" t="s">
        <v>996</v>
      </c>
      <c r="AA55" s="48" t="s">
        <v>844</v>
      </c>
      <c r="AB55" s="48" t="s">
        <v>858</v>
      </c>
      <c r="AC55" s="48" t="s">
        <v>858</v>
      </c>
      <c r="AD55" s="48" t="s">
        <v>858</v>
      </c>
      <c r="AE55" s="48" t="s">
        <v>858</v>
      </c>
      <c r="AF55" s="48" t="s">
        <v>856</v>
      </c>
      <c r="AG55" s="48" t="s">
        <v>854</v>
      </c>
    </row>
    <row r="56" spans="1:33" x14ac:dyDescent="0.25">
      <c r="A56" s="39">
        <v>2000055</v>
      </c>
      <c r="B56" s="39" t="s">
        <v>4465</v>
      </c>
      <c r="C56" s="40" t="s">
        <v>900</v>
      </c>
      <c r="D56" s="43">
        <f>SUMIF(CREANCES!$B$2:$B$99999,'INFO CLIENTS'!B56,CREANCES!$J$2:$J$99999) - SUMIF(CREANCES!$B$2:$B$99999,'INFO CLIENTS'!B56,CREANCES!$K$2:$K$99999)</f>
        <v>74379.600000000093</v>
      </c>
      <c r="E56" s="40" t="s">
        <v>1014</v>
      </c>
      <c r="F56" s="40" t="s">
        <v>936</v>
      </c>
      <c r="G56" s="49" t="s">
        <v>963</v>
      </c>
      <c r="H56" s="40" t="s">
        <v>962</v>
      </c>
      <c r="I56" s="42">
        <v>44197</v>
      </c>
      <c r="J56" s="40" t="s">
        <v>817</v>
      </c>
      <c r="K56" s="40" t="s">
        <v>6779</v>
      </c>
      <c r="L56" s="40" t="s">
        <v>819</v>
      </c>
      <c r="M56" s="46" t="s">
        <v>992</v>
      </c>
      <c r="N56" s="40" t="s">
        <v>838</v>
      </c>
      <c r="O56" s="47">
        <v>1</v>
      </c>
      <c r="P56" s="40" t="s">
        <v>840</v>
      </c>
      <c r="Q56" s="40" t="s">
        <v>841</v>
      </c>
      <c r="R56" s="40" t="s">
        <v>1012</v>
      </c>
      <c r="S56" s="40" t="s">
        <v>995</v>
      </c>
      <c r="T56" s="40" t="s">
        <v>995</v>
      </c>
      <c r="U56" s="40" t="s">
        <v>854</v>
      </c>
      <c r="V56" s="40" t="s">
        <v>854</v>
      </c>
      <c r="W56" s="48" t="s">
        <v>854</v>
      </c>
      <c r="X56" s="48" t="s">
        <v>1002</v>
      </c>
      <c r="Y56" s="48" t="s">
        <v>1007</v>
      </c>
      <c r="Z56" s="48" t="s">
        <v>1007</v>
      </c>
      <c r="AA56" s="48" t="s">
        <v>844</v>
      </c>
      <c r="AB56" s="48" t="s">
        <v>854</v>
      </c>
      <c r="AC56" s="48" t="s">
        <v>1005</v>
      </c>
      <c r="AD56" s="40" t="s">
        <v>854</v>
      </c>
      <c r="AE56" s="40" t="s">
        <v>855</v>
      </c>
      <c r="AF56" s="48" t="s">
        <v>892</v>
      </c>
      <c r="AG56" s="48" t="s">
        <v>854</v>
      </c>
    </row>
    <row r="57" spans="1:33" x14ac:dyDescent="0.25">
      <c r="A57" s="39">
        <v>2000056</v>
      </c>
      <c r="B57" s="39" t="s">
        <v>4466</v>
      </c>
      <c r="C57" s="40" t="s">
        <v>900</v>
      </c>
      <c r="D57" s="43">
        <f>SUMIF(CREANCES!$B$2:$B$99999,'INFO CLIENTS'!B57,CREANCES!$J$2:$J$99999) - SUMIF(CREANCES!$B$2:$B$99999,'INFO CLIENTS'!B57,CREANCES!$K$2:$K$99999)</f>
        <v>0</v>
      </c>
      <c r="E57" s="40" t="s">
        <v>1015</v>
      </c>
      <c r="F57" s="40" t="s">
        <v>936</v>
      </c>
      <c r="G57" s="49" t="s">
        <v>963</v>
      </c>
      <c r="H57" s="40"/>
      <c r="I57" s="42">
        <v>44197</v>
      </c>
      <c r="J57" s="40" t="s">
        <v>817</v>
      </c>
      <c r="K57" s="40" t="s">
        <v>818</v>
      </c>
      <c r="L57" s="40" t="s">
        <v>819</v>
      </c>
      <c r="M57" s="46" t="s">
        <v>1042</v>
      </c>
      <c r="N57" s="40" t="s">
        <v>838</v>
      </c>
      <c r="O57" s="47">
        <v>1</v>
      </c>
      <c r="P57" s="40" t="s">
        <v>839</v>
      </c>
      <c r="Q57" s="40" t="s">
        <v>1013</v>
      </c>
      <c r="R57" s="40" t="s">
        <v>906</v>
      </c>
      <c r="S57" s="40" t="s">
        <v>847</v>
      </c>
      <c r="T57" s="40" t="s">
        <v>847</v>
      </c>
      <c r="U57" s="40" t="s">
        <v>844</v>
      </c>
      <c r="V57" s="40" t="s">
        <v>847</v>
      </c>
      <c r="W57" s="48" t="s">
        <v>847</v>
      </c>
      <c r="X57" s="48" t="s">
        <v>997</v>
      </c>
      <c r="Y57" s="48" t="s">
        <v>887</v>
      </c>
      <c r="Z57" s="48" t="s">
        <v>884</v>
      </c>
      <c r="AA57" s="48" t="s">
        <v>844</v>
      </c>
      <c r="AB57" s="40" t="s">
        <v>847</v>
      </c>
      <c r="AC57" s="40" t="s">
        <v>847</v>
      </c>
      <c r="AD57" s="40" t="s">
        <v>847</v>
      </c>
      <c r="AE57" s="40" t="s">
        <v>847</v>
      </c>
      <c r="AF57" s="48" t="s">
        <v>851</v>
      </c>
      <c r="AG57" s="40" t="s">
        <v>847</v>
      </c>
    </row>
    <row r="58" spans="1:33" x14ac:dyDescent="0.25">
      <c r="A58" s="39">
        <v>2000057</v>
      </c>
      <c r="B58" s="39" t="s">
        <v>1034</v>
      </c>
      <c r="C58" s="40" t="s">
        <v>775</v>
      </c>
      <c r="D58" s="43">
        <f>SUMIF(CREANCES!$B$2:$B$99999,'INFO CLIENTS'!B58,CREANCES!$J$2:$J$99999) - SUMIF(CREANCES!$B$2:$B$99999,'INFO CLIENTS'!B58,CREANCES!$K$2:$K$99999)</f>
        <v>6375</v>
      </c>
      <c r="E58" s="40" t="s">
        <v>1015</v>
      </c>
      <c r="F58" s="40" t="s">
        <v>26</v>
      </c>
      <c r="G58" s="49" t="s">
        <v>26</v>
      </c>
      <c r="H58" s="40" t="s">
        <v>26</v>
      </c>
      <c r="I58" s="42">
        <v>42736</v>
      </c>
      <c r="J58" s="40" t="s">
        <v>817</v>
      </c>
      <c r="K58" s="40" t="s">
        <v>818</v>
      </c>
      <c r="L58" s="40" t="s">
        <v>819</v>
      </c>
      <c r="M58" s="46" t="s">
        <v>26</v>
      </c>
      <c r="N58" s="40" t="s">
        <v>1008</v>
      </c>
      <c r="O58" s="47">
        <v>0</v>
      </c>
      <c r="P58" s="40" t="s">
        <v>1035</v>
      </c>
      <c r="Q58" s="40" t="s">
        <v>1011</v>
      </c>
      <c r="R58" s="40" t="s">
        <v>899</v>
      </c>
      <c r="S58" s="40" t="s">
        <v>854</v>
      </c>
      <c r="T58" s="40" t="s">
        <v>854</v>
      </c>
      <c r="U58" s="40" t="s">
        <v>854</v>
      </c>
      <c r="V58" s="40" t="s">
        <v>854</v>
      </c>
      <c r="W58" s="40" t="s">
        <v>854</v>
      </c>
      <c r="X58" s="40" t="s">
        <v>854</v>
      </c>
      <c r="Y58" s="40" t="s">
        <v>854</v>
      </c>
      <c r="Z58" s="40" t="s">
        <v>854</v>
      </c>
      <c r="AA58" s="48" t="s">
        <v>844</v>
      </c>
      <c r="AB58" s="40" t="s">
        <v>854</v>
      </c>
      <c r="AC58" s="40" t="s">
        <v>854</v>
      </c>
      <c r="AD58" s="40" t="s">
        <v>854</v>
      </c>
      <c r="AE58" s="40" t="s">
        <v>854</v>
      </c>
      <c r="AF58" s="40" t="s">
        <v>854</v>
      </c>
      <c r="AG58" s="40" t="s">
        <v>854</v>
      </c>
    </row>
    <row r="59" spans="1:33" x14ac:dyDescent="0.25">
      <c r="A59" s="39">
        <v>2000058</v>
      </c>
      <c r="B59" s="39" t="s">
        <v>4483</v>
      </c>
      <c r="C59" s="40" t="s">
        <v>24</v>
      </c>
      <c r="D59" s="43">
        <f>SUMIF(CREANCES!$B$2:$B$99999,'INFO CLIENTS'!B59,CREANCES!$J$2:$J$99999) - SUMIF(CREANCES!$B$2:$B$99999,'INFO CLIENTS'!B59,CREANCES!$K$2:$K$99999)</f>
        <v>108872.23999999999</v>
      </c>
      <c r="E59" s="40" t="s">
        <v>1015</v>
      </c>
      <c r="F59" s="40" t="s">
        <v>26</v>
      </c>
      <c r="G59" s="49" t="s">
        <v>26</v>
      </c>
      <c r="H59" s="40" t="s">
        <v>26</v>
      </c>
      <c r="I59" s="42">
        <v>44927</v>
      </c>
      <c r="J59" s="40" t="s">
        <v>817</v>
      </c>
      <c r="K59" s="40" t="s">
        <v>818</v>
      </c>
      <c r="L59" s="40" t="s">
        <v>819</v>
      </c>
      <c r="M59" s="46" t="s">
        <v>1043</v>
      </c>
      <c r="N59" s="40" t="s">
        <v>1009</v>
      </c>
      <c r="O59" s="47">
        <v>0</v>
      </c>
      <c r="P59" s="40" t="s">
        <v>839</v>
      </c>
      <c r="Q59" s="40" t="s">
        <v>1011</v>
      </c>
      <c r="R59" s="40" t="s">
        <v>899</v>
      </c>
      <c r="S59" s="40" t="s">
        <v>847</v>
      </c>
      <c r="T59" s="40" t="s">
        <v>847</v>
      </c>
      <c r="U59" s="40" t="s">
        <v>854</v>
      </c>
      <c r="V59" s="40" t="s">
        <v>854</v>
      </c>
      <c r="W59" s="48" t="s">
        <v>850</v>
      </c>
      <c r="X59" s="48" t="s">
        <v>872</v>
      </c>
      <c r="Y59" s="48" t="s">
        <v>872</v>
      </c>
      <c r="Z59" s="48" t="s">
        <v>872</v>
      </c>
      <c r="AA59" s="48" t="s">
        <v>844</v>
      </c>
      <c r="AB59" s="40" t="s">
        <v>847</v>
      </c>
      <c r="AC59" s="40" t="s">
        <v>1004</v>
      </c>
      <c r="AD59" s="40" t="s">
        <v>846</v>
      </c>
      <c r="AE59" s="40" t="s">
        <v>846</v>
      </c>
      <c r="AF59" s="48" t="s">
        <v>856</v>
      </c>
      <c r="AG59" s="40" t="s">
        <v>847</v>
      </c>
    </row>
    <row r="60" spans="1:33" x14ac:dyDescent="0.25">
      <c r="A60" s="39">
        <v>2000059</v>
      </c>
      <c r="B60" s="39" t="s">
        <v>203</v>
      </c>
      <c r="C60" s="40" t="s">
        <v>26</v>
      </c>
      <c r="D60" s="43">
        <f>SUMIF(CREANCES!$B$2:$B$99999,'INFO CLIENTS'!B60,CREANCES!$J$2:$J$99999) - SUMIF(CREANCES!$B$2:$B$99999,'INFO CLIENTS'!B60,CREANCES!$K$2:$K$99999)</f>
        <v>-25649.520000000019</v>
      </c>
      <c r="E60" s="40" t="s">
        <v>1015</v>
      </c>
      <c r="F60" s="40" t="s">
        <v>1036</v>
      </c>
      <c r="G60" s="49" t="s">
        <v>1037</v>
      </c>
      <c r="H60" s="40" t="s">
        <v>1038</v>
      </c>
      <c r="I60" s="42">
        <v>44927</v>
      </c>
      <c r="J60" s="40" t="s">
        <v>817</v>
      </c>
      <c r="K60" s="40" t="s">
        <v>818</v>
      </c>
      <c r="L60" s="40" t="s">
        <v>819</v>
      </c>
      <c r="M60" s="46" t="s">
        <v>1044</v>
      </c>
      <c r="N60" s="40" t="s">
        <v>838</v>
      </c>
      <c r="O60" s="47">
        <v>0</v>
      </c>
      <c r="P60" s="40" t="s">
        <v>839</v>
      </c>
      <c r="Q60" s="40" t="s">
        <v>1013</v>
      </c>
      <c r="R60" s="40" t="s">
        <v>6784</v>
      </c>
      <c r="S60" s="40" t="s">
        <v>847</v>
      </c>
      <c r="T60" s="40" t="s">
        <v>847</v>
      </c>
      <c r="U60" s="40" t="s">
        <v>854</v>
      </c>
      <c r="V60" s="40" t="s">
        <v>854</v>
      </c>
      <c r="W60" s="40" t="s">
        <v>995</v>
      </c>
      <c r="X60" s="40" t="s">
        <v>1002</v>
      </c>
      <c r="Y60" s="40" t="s">
        <v>1039</v>
      </c>
      <c r="Z60" s="40" t="s">
        <v>1039</v>
      </c>
      <c r="AA60" s="48" t="s">
        <v>844</v>
      </c>
      <c r="AB60" s="40" t="s">
        <v>874</v>
      </c>
      <c r="AC60" s="40" t="s">
        <v>874</v>
      </c>
      <c r="AD60" s="40" t="s">
        <v>874</v>
      </c>
      <c r="AE60" s="40" t="s">
        <v>874</v>
      </c>
      <c r="AF60" s="40" t="s">
        <v>854</v>
      </c>
      <c r="AG60" s="40" t="s">
        <v>854</v>
      </c>
    </row>
    <row r="61" spans="1:33" x14ac:dyDescent="0.25">
      <c r="A61" s="39">
        <v>2000060</v>
      </c>
      <c r="B61" s="39" t="s">
        <v>4467</v>
      </c>
      <c r="C61" s="40" t="s">
        <v>900</v>
      </c>
      <c r="D61" s="43">
        <f>SUMIF(CREANCES!$B$2:$B$99999,'INFO CLIENTS'!B61,CREANCES!$J$2:$J$99999) - SUMIF(CREANCES!$B$2:$B$99999,'INFO CLIENTS'!B61,CREANCES!$K$2:$K$99999)</f>
        <v>1018.7999999999302</v>
      </c>
      <c r="E61" s="40" t="s">
        <v>1014</v>
      </c>
      <c r="F61" s="40" t="s">
        <v>26</v>
      </c>
      <c r="G61" s="49" t="s">
        <v>26</v>
      </c>
      <c r="H61" s="40" t="s">
        <v>26</v>
      </c>
      <c r="I61" s="42">
        <v>45292</v>
      </c>
      <c r="J61" s="40" t="s">
        <v>817</v>
      </c>
      <c r="K61" s="40" t="s">
        <v>818</v>
      </c>
      <c r="L61" s="40" t="s">
        <v>819</v>
      </c>
      <c r="M61" s="46" t="s">
        <v>1045</v>
      </c>
      <c r="N61" s="40" t="s">
        <v>838</v>
      </c>
      <c r="O61" s="47">
        <v>1</v>
      </c>
      <c r="P61" s="40" t="s">
        <v>839</v>
      </c>
      <c r="Q61" s="40" t="s">
        <v>841</v>
      </c>
      <c r="R61" s="40" t="s">
        <v>899</v>
      </c>
      <c r="S61" s="40" t="s">
        <v>1040</v>
      </c>
      <c r="T61" s="40" t="s">
        <v>1041</v>
      </c>
      <c r="U61" s="40" t="s">
        <v>847</v>
      </c>
      <c r="V61" s="40" t="s">
        <v>844</v>
      </c>
      <c r="W61" s="40" t="s">
        <v>847</v>
      </c>
      <c r="X61" s="40" t="s">
        <v>847</v>
      </c>
      <c r="Y61" s="40" t="s">
        <v>847</v>
      </c>
      <c r="Z61" s="40" t="s">
        <v>847</v>
      </c>
      <c r="AA61" s="48" t="s">
        <v>844</v>
      </c>
      <c r="AB61" s="40" t="s">
        <v>847</v>
      </c>
      <c r="AC61" s="40" t="s">
        <v>847</v>
      </c>
      <c r="AD61" s="40" t="s">
        <v>847</v>
      </c>
      <c r="AE61" s="40" t="s">
        <v>847</v>
      </c>
      <c r="AF61" s="40" t="s">
        <v>847</v>
      </c>
      <c r="AG61" s="40" t="s">
        <v>847</v>
      </c>
    </row>
    <row r="62" spans="1:33" x14ac:dyDescent="0.25">
      <c r="A62" s="39">
        <v>2000061</v>
      </c>
      <c r="B62" s="39" t="s">
        <v>4441</v>
      </c>
      <c r="C62" s="40" t="s">
        <v>900</v>
      </c>
      <c r="D62" s="43">
        <f>SUMIF(CREANCES!$B$2:$B$99999,'INFO CLIENTS'!B62,CREANCES!$J$2:$J$99999) - SUMIF(CREANCES!$B$2:$B$99999,'INFO CLIENTS'!B62,CREANCES!$K$2:$K$99999)</f>
        <v>-4860.2360000000008</v>
      </c>
      <c r="E62" s="40" t="s">
        <v>1015</v>
      </c>
      <c r="F62" s="40" t="s">
        <v>4440</v>
      </c>
      <c r="G62" s="49" t="s">
        <v>4439</v>
      </c>
      <c r="H62" s="40" t="s">
        <v>26</v>
      </c>
      <c r="I62" s="42">
        <v>45658</v>
      </c>
      <c r="J62" s="40" t="s">
        <v>817</v>
      </c>
      <c r="K62" s="40" t="s">
        <v>818</v>
      </c>
      <c r="L62" s="43">
        <f>D62</f>
        <v>-4860.2360000000008</v>
      </c>
      <c r="M62" s="46" t="s">
        <v>4442</v>
      </c>
      <c r="N62" s="40" t="s">
        <v>838</v>
      </c>
      <c r="O62" s="47">
        <v>1</v>
      </c>
      <c r="P62" s="40" t="s">
        <v>839</v>
      </c>
      <c r="Q62" s="40" t="s">
        <v>841</v>
      </c>
      <c r="R62" s="40" t="s">
        <v>906</v>
      </c>
      <c r="S62" s="40" t="s">
        <v>847</v>
      </c>
      <c r="T62" s="40" t="s">
        <v>847</v>
      </c>
      <c r="U62" s="40" t="s">
        <v>847</v>
      </c>
      <c r="V62" s="40" t="s">
        <v>847</v>
      </c>
      <c r="W62" s="40" t="s">
        <v>847</v>
      </c>
      <c r="X62" s="40" t="s">
        <v>864</v>
      </c>
      <c r="Y62" s="40" t="s">
        <v>847</v>
      </c>
      <c r="Z62" s="40" t="s">
        <v>894</v>
      </c>
      <c r="AA62" s="48" t="s">
        <v>844</v>
      </c>
      <c r="AB62" s="40" t="s">
        <v>847</v>
      </c>
      <c r="AC62" s="40" t="s">
        <v>847</v>
      </c>
      <c r="AD62" s="40" t="s">
        <v>847</v>
      </c>
      <c r="AE62" s="40" t="s">
        <v>847</v>
      </c>
      <c r="AF62" s="40" t="s">
        <v>847</v>
      </c>
      <c r="AG62" s="40" t="s">
        <v>847</v>
      </c>
    </row>
    <row r="63" spans="1:33" x14ac:dyDescent="0.25">
      <c r="A63" s="39">
        <v>2000062</v>
      </c>
      <c r="B63" s="39" t="s">
        <v>71</v>
      </c>
      <c r="C63" s="40" t="s">
        <v>24</v>
      </c>
      <c r="D63" s="43">
        <f>SUMIF(CREANCES!$B$2:$B$99999,'INFO CLIENTS'!B63,CREANCES!$J$2:$J$99999) - SUMIF(CREANCES!$B$2:$B$99999,'INFO CLIENTS'!B63,CREANCES!$K$2:$K$99999)</f>
        <v>0</v>
      </c>
      <c r="E63" s="40" t="s">
        <v>1015</v>
      </c>
      <c r="F63" s="40" t="s">
        <v>6157</v>
      </c>
      <c r="G63" s="49" t="s">
        <v>26</v>
      </c>
      <c r="H63" s="40" t="s">
        <v>6158</v>
      </c>
      <c r="I63" s="42">
        <v>44927</v>
      </c>
      <c r="J63" s="40" t="s">
        <v>817</v>
      </c>
      <c r="K63" s="40" t="s">
        <v>818</v>
      </c>
      <c r="L63" s="40" t="s">
        <v>819</v>
      </c>
      <c r="M63" s="46" t="s">
        <v>6159</v>
      </c>
      <c r="N63" s="40" t="s">
        <v>838</v>
      </c>
      <c r="O63" s="47">
        <v>0</v>
      </c>
      <c r="P63" s="40" t="s">
        <v>1035</v>
      </c>
      <c r="Q63" s="40" t="s">
        <v>841</v>
      </c>
      <c r="R63" s="40" t="s">
        <v>899</v>
      </c>
      <c r="S63" s="40" t="s">
        <v>854</v>
      </c>
      <c r="T63" s="40" t="s">
        <v>854</v>
      </c>
      <c r="U63" s="40" t="s">
        <v>854</v>
      </c>
      <c r="V63" s="40" t="s">
        <v>854</v>
      </c>
      <c r="W63" s="40" t="s">
        <v>854</v>
      </c>
      <c r="X63" s="40" t="s">
        <v>6160</v>
      </c>
      <c r="Y63" s="40" t="s">
        <v>1002</v>
      </c>
      <c r="Z63" s="40" t="s">
        <v>854</v>
      </c>
      <c r="AA63" s="48" t="s">
        <v>844</v>
      </c>
      <c r="AB63" s="40" t="s">
        <v>854</v>
      </c>
      <c r="AC63" s="40" t="s">
        <v>854</v>
      </c>
      <c r="AD63" s="40" t="s">
        <v>854</v>
      </c>
      <c r="AE63" s="40" t="s">
        <v>854</v>
      </c>
      <c r="AF63" s="40" t="s">
        <v>856</v>
      </c>
      <c r="AG63" s="40" t="s">
        <v>854</v>
      </c>
    </row>
    <row r="64" spans="1:33" x14ac:dyDescent="0.25">
      <c r="A64" s="39">
        <v>2000063</v>
      </c>
      <c r="B64" s="39" t="s">
        <v>6161</v>
      </c>
      <c r="C64" s="40" t="s">
        <v>24</v>
      </c>
      <c r="D64" s="43">
        <f>SUMIF(CREANCES!$B$2:$B$99999,'INFO CLIENTS'!B64,CREANCES!$J$2:$J$99999) - SUMIF(CREANCES!$B$2:$B$99999,'INFO CLIENTS'!B64,CREANCES!$K$2:$K$99999)</f>
        <v>0</v>
      </c>
      <c r="E64" s="40" t="s">
        <v>1015</v>
      </c>
      <c r="F64" s="40" t="s">
        <v>6162</v>
      </c>
      <c r="G64" s="49" t="s">
        <v>26</v>
      </c>
      <c r="H64" s="40" t="s">
        <v>6163</v>
      </c>
      <c r="I64" s="42">
        <v>45292</v>
      </c>
      <c r="J64" s="40" t="s">
        <v>817</v>
      </c>
      <c r="K64" s="40" t="s">
        <v>818</v>
      </c>
      <c r="L64" s="40" t="s">
        <v>819</v>
      </c>
      <c r="M64" s="46" t="s">
        <v>6164</v>
      </c>
      <c r="N64" s="40" t="s">
        <v>838</v>
      </c>
      <c r="O64" s="47">
        <v>0</v>
      </c>
      <c r="P64" s="40" t="s">
        <v>839</v>
      </c>
      <c r="Q64" s="40" t="s">
        <v>841</v>
      </c>
      <c r="R64" s="40" t="s">
        <v>899</v>
      </c>
      <c r="S64" s="40" t="s">
        <v>847</v>
      </c>
      <c r="T64" s="40" t="s">
        <v>847</v>
      </c>
      <c r="U64" s="40" t="s">
        <v>847</v>
      </c>
      <c r="V64" s="40" t="s">
        <v>847</v>
      </c>
      <c r="W64" s="40" t="s">
        <v>847</v>
      </c>
      <c r="X64" s="40" t="s">
        <v>847</v>
      </c>
      <c r="Y64" s="40" t="s">
        <v>847</v>
      </c>
      <c r="Z64" s="40" t="s">
        <v>847</v>
      </c>
      <c r="AA64" s="48" t="s">
        <v>844</v>
      </c>
      <c r="AB64" s="40" t="s">
        <v>847</v>
      </c>
      <c r="AC64" s="40" t="s">
        <v>850</v>
      </c>
      <c r="AD64" s="40" t="s">
        <v>850</v>
      </c>
      <c r="AE64" s="40" t="s">
        <v>847</v>
      </c>
      <c r="AF64" s="40" t="s">
        <v>847</v>
      </c>
      <c r="AG64" s="40" t="s">
        <v>847</v>
      </c>
    </row>
    <row r="65" spans="1:33" x14ac:dyDescent="0.25">
      <c r="A65" s="39">
        <v>2000064</v>
      </c>
      <c r="B65" s="39" t="s">
        <v>6165</v>
      </c>
      <c r="C65" s="40" t="s">
        <v>775</v>
      </c>
      <c r="D65" s="43">
        <f>SUMIF(CREANCES!$B$2:$B$99999,'INFO CLIENTS'!B65,CREANCES!$J$2:$J$99999) - SUMIF(CREANCES!$B$2:$B$99999,'INFO CLIENTS'!B65,CREANCES!$K$2:$K$99999)</f>
        <v>0</v>
      </c>
      <c r="E65" s="40" t="s">
        <v>1015</v>
      </c>
      <c r="F65" s="40" t="s">
        <v>6166</v>
      </c>
      <c r="G65" s="49" t="s">
        <v>26</v>
      </c>
      <c r="H65" s="40" t="s">
        <v>6167</v>
      </c>
      <c r="I65" s="42">
        <v>44927</v>
      </c>
      <c r="J65" s="43">
        <v>20000</v>
      </c>
      <c r="K65" s="40" t="s">
        <v>6781</v>
      </c>
      <c r="L65" s="77">
        <f>J65</f>
        <v>20000</v>
      </c>
      <c r="M65" s="46" t="s">
        <v>6168</v>
      </c>
      <c r="N65" s="40" t="s">
        <v>838</v>
      </c>
      <c r="O65" s="47">
        <v>1</v>
      </c>
      <c r="P65" s="40" t="s">
        <v>1035</v>
      </c>
      <c r="Q65" s="40" t="s">
        <v>6169</v>
      </c>
      <c r="R65" s="40" t="s">
        <v>4485</v>
      </c>
      <c r="S65" s="40" t="s">
        <v>854</v>
      </c>
      <c r="T65" s="40" t="s">
        <v>854</v>
      </c>
      <c r="U65" s="40" t="s">
        <v>854</v>
      </c>
      <c r="V65" s="40" t="s">
        <v>854</v>
      </c>
      <c r="W65" s="40" t="s">
        <v>993</v>
      </c>
      <c r="X65" s="40" t="s">
        <v>870</v>
      </c>
      <c r="Y65" s="40" t="s">
        <v>1000</v>
      </c>
      <c r="Z65" s="40" t="s">
        <v>872</v>
      </c>
      <c r="AA65" s="48" t="s">
        <v>844</v>
      </c>
      <c r="AB65" s="40" t="s">
        <v>854</v>
      </c>
      <c r="AC65" s="40" t="s">
        <v>854</v>
      </c>
      <c r="AD65" s="40" t="s">
        <v>854</v>
      </c>
      <c r="AE65" s="40" t="s">
        <v>854</v>
      </c>
      <c r="AF65" s="40" t="s">
        <v>854</v>
      </c>
      <c r="AG65" s="40" t="s">
        <v>854</v>
      </c>
    </row>
    <row r="66" spans="1:33" x14ac:dyDescent="0.25">
      <c r="A66" s="39">
        <v>2000065</v>
      </c>
      <c r="B66" s="39" t="s">
        <v>4481</v>
      </c>
      <c r="C66" s="40" t="s">
        <v>775</v>
      </c>
      <c r="D66" s="43">
        <f>SUMIF(CREANCES!$B$2:$B$99999,'INFO CLIENTS'!B66,CREANCES!$J$2:$J$99999) - SUMIF(CREANCES!$B$2:$B$99999,'INFO CLIENTS'!B66,CREANCES!$K$2:$K$99999)</f>
        <v>1637.54</v>
      </c>
      <c r="E66" s="40" t="s">
        <v>1015</v>
      </c>
      <c r="F66" s="40" t="s">
        <v>26</v>
      </c>
      <c r="G66" s="49" t="s">
        <v>26</v>
      </c>
      <c r="H66" s="40" t="s">
        <v>26</v>
      </c>
      <c r="I66" s="42">
        <v>42736</v>
      </c>
      <c r="J66" s="43" t="s">
        <v>817</v>
      </c>
      <c r="K66" s="40" t="s">
        <v>6780</v>
      </c>
      <c r="L66" s="77" t="s">
        <v>819</v>
      </c>
      <c r="M66" s="46" t="s">
        <v>6673</v>
      </c>
      <c r="N66" s="40" t="s">
        <v>1008</v>
      </c>
      <c r="O66" s="47" t="s">
        <v>26</v>
      </c>
      <c r="P66" s="40" t="s">
        <v>839</v>
      </c>
      <c r="Q66" s="40" t="s">
        <v>1013</v>
      </c>
      <c r="R66" s="40" t="s">
        <v>26</v>
      </c>
      <c r="S66" s="40" t="s">
        <v>847</v>
      </c>
      <c r="T66" s="40" t="s">
        <v>847</v>
      </c>
      <c r="U66" s="40" t="s">
        <v>847</v>
      </c>
      <c r="V66" s="40" t="s">
        <v>847</v>
      </c>
      <c r="W66" s="40" t="s">
        <v>847</v>
      </c>
      <c r="X66" s="40" t="s">
        <v>847</v>
      </c>
      <c r="Y66" s="40" t="s">
        <v>847</v>
      </c>
      <c r="Z66" s="40" t="s">
        <v>847</v>
      </c>
      <c r="AA66" s="48" t="s">
        <v>844</v>
      </c>
      <c r="AB66" s="40" t="s">
        <v>897</v>
      </c>
      <c r="AC66" s="40" t="s">
        <v>897</v>
      </c>
      <c r="AD66" s="40" t="s">
        <v>897</v>
      </c>
      <c r="AE66" s="40" t="s">
        <v>897</v>
      </c>
      <c r="AF66" s="40" t="s">
        <v>6674</v>
      </c>
      <c r="AG66" s="40" t="s">
        <v>847</v>
      </c>
    </row>
    <row r="67" spans="1:33" x14ac:dyDescent="0.25">
      <c r="A67" s="39">
        <v>2000066</v>
      </c>
      <c r="B67" s="39" t="s">
        <v>4482</v>
      </c>
      <c r="C67" s="40" t="s">
        <v>6668</v>
      </c>
      <c r="D67" s="43">
        <f>SUMIF(CREANCES!$B$2:$B$99999,'INFO CLIENTS'!B67,CREANCES!$J$2:$J$99999) - SUMIF(CREANCES!$B$2:$B$99999,'INFO CLIENTS'!B67,CREANCES!$K$2:$K$99999)</f>
        <v>0</v>
      </c>
      <c r="E67" s="40" t="s">
        <v>1015</v>
      </c>
      <c r="F67" s="40" t="s">
        <v>6669</v>
      </c>
      <c r="G67" s="49" t="s">
        <v>6670</v>
      </c>
      <c r="H67" s="40" t="s">
        <v>6671</v>
      </c>
      <c r="I67" s="42">
        <v>42736</v>
      </c>
      <c r="J67" s="43" t="s">
        <v>817</v>
      </c>
      <c r="K67" s="40" t="s">
        <v>6780</v>
      </c>
      <c r="L67" s="77" t="s">
        <v>819</v>
      </c>
      <c r="M67" s="46" t="s">
        <v>6672</v>
      </c>
      <c r="N67" s="40" t="s">
        <v>838</v>
      </c>
      <c r="O67" s="47">
        <v>0</v>
      </c>
      <c r="P67" s="40" t="s">
        <v>1035</v>
      </c>
      <c r="Q67" s="40" t="s">
        <v>6169</v>
      </c>
      <c r="R67" s="40" t="s">
        <v>899</v>
      </c>
      <c r="S67" s="40" t="s">
        <v>854</v>
      </c>
      <c r="T67" s="40" t="s">
        <v>854</v>
      </c>
      <c r="U67" s="40" t="s">
        <v>854</v>
      </c>
      <c r="V67" s="40" t="s">
        <v>995</v>
      </c>
      <c r="W67" s="40" t="s">
        <v>854</v>
      </c>
      <c r="X67" s="40" t="s">
        <v>872</v>
      </c>
      <c r="Y67" s="40" t="s">
        <v>872</v>
      </c>
      <c r="Z67" s="40" t="s">
        <v>872</v>
      </c>
      <c r="AA67" s="48" t="s">
        <v>844</v>
      </c>
      <c r="AB67" s="40" t="s">
        <v>993</v>
      </c>
      <c r="AC67" s="40" t="s">
        <v>993</v>
      </c>
      <c r="AD67" s="40" t="s">
        <v>993</v>
      </c>
      <c r="AE67" s="40" t="s">
        <v>993</v>
      </c>
      <c r="AF67" s="40" t="s">
        <v>856</v>
      </c>
      <c r="AG67" s="40" t="s">
        <v>854</v>
      </c>
    </row>
  </sheetData>
  <hyperlinks>
    <hyperlink ref="G3" r:id="rId1" xr:uid="{4D0F8A08-6560-4992-95C4-1341BB214456}"/>
    <hyperlink ref="G6" r:id="rId2" xr:uid="{C1D2B10C-7C73-477A-8267-853F00497EE9}"/>
    <hyperlink ref="G10" r:id="rId3" xr:uid="{0A73DEC4-7E35-4525-80A8-04C810A27A46}"/>
    <hyperlink ref="G11" r:id="rId4" xr:uid="{EC7B1A4B-BFDD-4A94-9E56-2F63CC036C7B}"/>
    <hyperlink ref="G14" r:id="rId5" xr:uid="{10336E0D-D62A-4BB1-9BA7-C4216A28E4E3}"/>
    <hyperlink ref="G15" r:id="rId6" xr:uid="{B2A1152F-3FF1-4E06-B54C-E1FD904DB811}"/>
    <hyperlink ref="G16" r:id="rId7" xr:uid="{60F2A9CA-E90A-4024-B1CD-4A4C548B5306}"/>
    <hyperlink ref="G18" r:id="rId8" xr:uid="{2A38932F-BB06-4C9B-AA54-5EBB58090A03}"/>
    <hyperlink ref="G21" r:id="rId9" xr:uid="{0EF92435-1EB6-4DAF-9587-1B198EDF563D}"/>
    <hyperlink ref="G22" r:id="rId10" xr:uid="{AFEEC163-9A9D-4EBA-9BB1-39BEF374A180}"/>
    <hyperlink ref="G24" r:id="rId11" xr:uid="{4644016B-B358-4933-8180-52C58FBFFD2A}"/>
    <hyperlink ref="G25" r:id="rId12" xr:uid="{EB412F6E-9DE0-4A85-B0E4-3C1E0ADB22D8}"/>
    <hyperlink ref="G26" r:id="rId13" xr:uid="{3B485654-3160-4637-ABB0-9D9FAA4C3822}"/>
    <hyperlink ref="G28" r:id="rId14" xr:uid="{B188147D-6ED2-4514-92FA-3DBC29ACFACA}"/>
    <hyperlink ref="G31" r:id="rId15" xr:uid="{B57DA36E-AE7B-4CE6-8BA3-ED5B92A04EED}"/>
    <hyperlink ref="G56" r:id="rId16" xr:uid="{9D0A6FD0-6D9A-4DAB-A300-055D0699A40B}"/>
    <hyperlink ref="G57" r:id="rId17" xr:uid="{4A075282-B01D-427A-831A-415502698A7D}"/>
    <hyperlink ref="G13" r:id="rId18" xr:uid="{33905EC5-A430-424D-815F-8466610AC3C4}"/>
    <hyperlink ref="G58" r:id="rId19" display="khadija.fallouz@tgcc.ma" xr:uid="{FD2EFAAC-DACF-4E87-8377-EDB01945E84C}"/>
    <hyperlink ref="G59" r:id="rId20" display="khadija.fallouz@tgcc.ma" xr:uid="{8D441D3D-1B34-4EB8-AC71-940AF2B56E05}"/>
    <hyperlink ref="G60" r:id="rId21" xr:uid="{939C3342-34A7-47A2-BAF0-17AD313121FF}"/>
    <hyperlink ref="G61" r:id="rId22" display="khadija.fallouz@tgcc.ma" xr:uid="{5CADB096-2E00-4BCE-A544-B1F9F78FC8D8}"/>
    <hyperlink ref="G62" r:id="rId23" xr:uid="{BE5F913E-B871-4CE9-AFE3-7A1F0B7C47BB}"/>
    <hyperlink ref="G63" r:id="rId24" display="khadija.fallouz@tgcc.ma" xr:uid="{93B7067E-AD67-42B1-8A90-7F5FB8BBA4FD}"/>
    <hyperlink ref="G64" r:id="rId25" display="khadija.fallouz@tgcc.ma" xr:uid="{C1838DA3-1682-4AF8-AB16-FAA7086974DC}"/>
    <hyperlink ref="G65" r:id="rId26" display="khadija.fallouz@tgcc.ma" xr:uid="{B32E49D5-F6B4-4E70-B2CD-994319A1A5C7}"/>
    <hyperlink ref="G67" r:id="rId27" xr:uid="{6CC51DEC-57B7-4B68-BF2C-35CBE4DBCB0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A95D-5BBF-44D1-A746-E4F1478ABF97}">
  <dimension ref="A1:P3"/>
  <sheetViews>
    <sheetView workbookViewId="0">
      <selection activeCell="J16" sqref="J16"/>
    </sheetView>
  </sheetViews>
  <sheetFormatPr baseColWidth="10" defaultRowHeight="15" x14ac:dyDescent="0.25"/>
  <cols>
    <col min="1" max="1" width="15.7109375" bestFit="1" customWidth="1"/>
    <col min="2" max="2" width="10.7109375" customWidth="1"/>
    <col min="3" max="3" width="7" bestFit="1" customWidth="1"/>
    <col min="4" max="4" width="7.140625" bestFit="1" customWidth="1"/>
    <col min="5" max="5" width="10.85546875" bestFit="1" customWidth="1"/>
    <col min="6" max="7" width="11.42578125" bestFit="1" customWidth="1"/>
    <col min="8" max="9" width="20.140625" bestFit="1" customWidth="1"/>
    <col min="10" max="10" width="17.140625" bestFit="1" customWidth="1"/>
    <col min="11" max="12" width="15.5703125" bestFit="1" customWidth="1"/>
    <col min="13" max="13" width="16.7109375" bestFit="1" customWidth="1"/>
    <col min="14" max="14" width="7.28515625" bestFit="1" customWidth="1"/>
    <col min="15" max="15" width="10" bestFit="1" customWidth="1"/>
  </cols>
  <sheetData>
    <row r="1" spans="1:16" x14ac:dyDescent="0.25">
      <c r="A1" s="38" t="s">
        <v>6774</v>
      </c>
      <c r="B1" s="38" t="s">
        <v>6775</v>
      </c>
      <c r="C1" s="38" t="s">
        <v>206</v>
      </c>
      <c r="D1" s="38" t="s">
        <v>514</v>
      </c>
      <c r="E1" s="38" t="s">
        <v>29</v>
      </c>
      <c r="F1" s="38" t="s">
        <v>34</v>
      </c>
      <c r="G1" s="38" t="s">
        <v>48</v>
      </c>
      <c r="H1" s="38" t="s">
        <v>43</v>
      </c>
      <c r="I1" s="38" t="s">
        <v>557</v>
      </c>
      <c r="J1" s="38" t="s">
        <v>82</v>
      </c>
      <c r="K1" s="38" t="s">
        <v>38</v>
      </c>
      <c r="L1" s="38" t="s">
        <v>86</v>
      </c>
      <c r="M1" s="38" t="s">
        <v>6296</v>
      </c>
      <c r="N1" s="38" t="s">
        <v>56</v>
      </c>
      <c r="O1" s="38" t="s">
        <v>549</v>
      </c>
    </row>
    <row r="2" spans="1:16" x14ac:dyDescent="0.25">
      <c r="A2" s="12" t="s">
        <v>6777</v>
      </c>
      <c r="B2" s="11" t="s">
        <v>6776</v>
      </c>
      <c r="C2" s="28">
        <v>40</v>
      </c>
      <c r="D2" s="28">
        <v>30</v>
      </c>
      <c r="E2" s="34">
        <v>20</v>
      </c>
      <c r="F2" s="34">
        <v>35</v>
      </c>
      <c r="G2" s="34">
        <v>36</v>
      </c>
      <c r="H2" s="34">
        <v>31</v>
      </c>
      <c r="I2" s="34">
        <v>31</v>
      </c>
      <c r="J2" s="34">
        <v>25</v>
      </c>
      <c r="K2" s="34">
        <v>25</v>
      </c>
      <c r="L2" s="34">
        <v>25</v>
      </c>
      <c r="M2" s="34">
        <v>25</v>
      </c>
      <c r="N2" s="34">
        <v>15</v>
      </c>
      <c r="O2" s="34">
        <v>30</v>
      </c>
    </row>
    <row r="3" spans="1:16" x14ac:dyDescent="0.25">
      <c r="A3" s="12" t="s">
        <v>6778</v>
      </c>
      <c r="B3" s="11" t="s">
        <v>1035</v>
      </c>
      <c r="C3" s="82">
        <f>C2*1.5</f>
        <v>60</v>
      </c>
      <c r="D3" s="82">
        <f t="shared" ref="D3:G3" si="0">D2*1.5</f>
        <v>45</v>
      </c>
      <c r="E3" s="82">
        <f t="shared" si="0"/>
        <v>30</v>
      </c>
      <c r="F3" s="82">
        <f t="shared" si="0"/>
        <v>52.5</v>
      </c>
      <c r="G3" s="82">
        <f t="shared" si="0"/>
        <v>54</v>
      </c>
      <c r="H3" s="82">
        <f>H2*1.6</f>
        <v>49.6</v>
      </c>
      <c r="I3" s="82">
        <f>I2*1.6</f>
        <v>49.6</v>
      </c>
      <c r="J3" s="82">
        <f>J2*1.5</f>
        <v>37.5</v>
      </c>
      <c r="K3" s="82">
        <f t="shared" ref="K3:O3" si="1">K2*1.5</f>
        <v>37.5</v>
      </c>
      <c r="L3" s="82">
        <f t="shared" si="1"/>
        <v>37.5</v>
      </c>
      <c r="M3" s="82">
        <f t="shared" si="1"/>
        <v>37.5</v>
      </c>
      <c r="N3" s="82">
        <f t="shared" si="1"/>
        <v>22.5</v>
      </c>
      <c r="O3" s="82">
        <f t="shared" si="1"/>
        <v>45</v>
      </c>
      <c r="P3" s="8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VENTES</vt:lpstr>
      <vt:lpstr>RECOUVREMENT</vt:lpstr>
      <vt:lpstr>ETAT FINANCIER</vt:lpstr>
      <vt:lpstr>V.RENDUS</vt:lpstr>
      <vt:lpstr>OBJECTIFS</vt:lpstr>
      <vt:lpstr>CREANCES</vt:lpstr>
      <vt:lpstr>INFO CLIENTS</vt:lpstr>
      <vt:lpstr>COUT REVIEN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NOUINOU</dc:creator>
  <cp:lastModifiedBy>HAMZA NOUINOU</cp:lastModifiedBy>
  <dcterms:created xsi:type="dcterms:W3CDTF">2024-12-30T21:11:29Z</dcterms:created>
  <dcterms:modified xsi:type="dcterms:W3CDTF">2025-03-19T11:32:34Z</dcterms:modified>
</cp:coreProperties>
</file>